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decolorado-my.sharepoint.com/personal/kahle_t_cde_state_co_us/Documents/Documents/A - Special Projects/Annual Reconciliation/"/>
    </mc:Choice>
  </mc:AlternateContent>
  <xr:revisionPtr revIDLastSave="1" documentId="8_{77113BB2-C70D-4A03-AB57-D7B63EC7E68B}" xr6:coauthVersionLast="47" xr6:coauthVersionMax="47" xr10:uidLastSave="{E0438FAB-444A-4894-8F10-6B840C504987}"/>
  <bookViews>
    <workbookView xWindow="-120" yWindow="-120" windowWidth="20730" windowHeight="11160" xr2:uid="{00000000-000D-0000-FFFF-FFFF00000000}"/>
  </bookViews>
  <sheets>
    <sheet name="Report" sheetId="2" r:id="rId1"/>
    <sheet name="Reconcilation" sheetId="9" state="hidden" r:id="rId2"/>
    <sheet name="Monthly Payments" sheetId="3" state="hidden" r:id="rId3"/>
    <sheet name="EFT Records" sheetId="11" state="hidden" r:id="rId4"/>
  </sheets>
  <definedNames>
    <definedName name="_xlnm._FilterDatabase" localSheetId="3" hidden="1">'EFT Records'!$A$1:$X$2104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X974" i="11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D20" i="9" s="1"/>
  <c r="K20" i="9" s="1"/>
  <c r="B21" i="9"/>
  <c r="D21" i="9" s="1"/>
  <c r="K21" i="9" s="1"/>
  <c r="B22" i="9"/>
  <c r="B23" i="9"/>
  <c r="B24" i="9"/>
  <c r="B25" i="9"/>
  <c r="D25" i="9" s="1"/>
  <c r="K25" i="9" s="1"/>
  <c r="B26" i="9"/>
  <c r="B27" i="9"/>
  <c r="B28" i="9"/>
  <c r="B29" i="9"/>
  <c r="B30" i="9"/>
  <c r="D30" i="9" s="1"/>
  <c r="K30" i="9" s="1"/>
  <c r="CN31" i="3"/>
  <c r="B31" i="9"/>
  <c r="D31" i="9" s="1"/>
  <c r="K31" i="9" s="1"/>
  <c r="B32" i="9"/>
  <c r="D32" i="9" s="1"/>
  <c r="K32" i="9" s="1"/>
  <c r="B33" i="9"/>
  <c r="B34" i="9"/>
  <c r="B35" i="9"/>
  <c r="B36" i="9"/>
  <c r="B37" i="9"/>
  <c r="D37" i="9" s="1"/>
  <c r="K37" i="9" s="1"/>
  <c r="B38" i="9"/>
  <c r="B39" i="9"/>
  <c r="B40" i="9"/>
  <c r="B41" i="9"/>
  <c r="D41" i="9" s="1"/>
  <c r="K41" i="9" s="1"/>
  <c r="B42" i="9"/>
  <c r="B43" i="9"/>
  <c r="D43" i="9" s="1"/>
  <c r="K43" i="9" s="1"/>
  <c r="B44" i="9"/>
  <c r="D44" i="9" s="1"/>
  <c r="K44" i="9" s="1"/>
  <c r="B45" i="9"/>
  <c r="B46" i="9"/>
  <c r="B47" i="9"/>
  <c r="B48" i="9"/>
  <c r="D48" i="9" s="1"/>
  <c r="K48" i="9" s="1"/>
  <c r="B49" i="9"/>
  <c r="D49" i="9" s="1"/>
  <c r="K49" i="9" s="1"/>
  <c r="B50" i="9"/>
  <c r="B51" i="9"/>
  <c r="B52" i="9"/>
  <c r="B53" i="9"/>
  <c r="D53" i="9" s="1"/>
  <c r="K53" i="9" s="1"/>
  <c r="B54" i="9"/>
  <c r="B55" i="9"/>
  <c r="D55" i="9" s="1"/>
  <c r="K55" i="9" s="1"/>
  <c r="B56" i="9"/>
  <c r="D56" i="9" s="1"/>
  <c r="K56" i="9" s="1"/>
  <c r="B57" i="9"/>
  <c r="B58" i="9"/>
  <c r="B59" i="9"/>
  <c r="B60" i="9"/>
  <c r="D60" i="9" s="1"/>
  <c r="K60" i="9" s="1"/>
  <c r="B61" i="9"/>
  <c r="D61" i="9" s="1"/>
  <c r="K61" i="9" s="1"/>
  <c r="B62" i="9"/>
  <c r="B63" i="9"/>
  <c r="B64" i="9"/>
  <c r="B65" i="9"/>
  <c r="D65" i="9" s="1"/>
  <c r="K65" i="9" s="1"/>
  <c r="B66" i="9"/>
  <c r="B67" i="9"/>
  <c r="B68" i="9"/>
  <c r="D68" i="9" s="1"/>
  <c r="K68" i="9" s="1"/>
  <c r="B69" i="9"/>
  <c r="B70" i="9"/>
  <c r="B71" i="9"/>
  <c r="B72" i="9"/>
  <c r="D72" i="9" s="1"/>
  <c r="K72" i="9" s="1"/>
  <c r="B73" i="9"/>
  <c r="D73" i="9" s="1"/>
  <c r="K73" i="9" s="1"/>
  <c r="B74" i="9"/>
  <c r="B75" i="9"/>
  <c r="B76" i="9"/>
  <c r="B77" i="9"/>
  <c r="B78" i="9"/>
  <c r="B79" i="9"/>
  <c r="D79" i="9" s="1"/>
  <c r="K79" i="9" s="1"/>
  <c r="B80" i="9"/>
  <c r="D80" i="9" s="1"/>
  <c r="K80" i="9" s="1"/>
  <c r="B81" i="9"/>
  <c r="B82" i="9"/>
  <c r="B83" i="9"/>
  <c r="B84" i="9"/>
  <c r="D84" i="9" s="1"/>
  <c r="K84" i="9" s="1"/>
  <c r="B85" i="9"/>
  <c r="D85" i="9" s="1"/>
  <c r="K85" i="9" s="1"/>
  <c r="B86" i="9"/>
  <c r="B87" i="9"/>
  <c r="B88" i="9"/>
  <c r="B89" i="9"/>
  <c r="B90" i="9"/>
  <c r="B91" i="9"/>
  <c r="D91" i="9" s="1"/>
  <c r="K91" i="9" s="1"/>
  <c r="B92" i="9"/>
  <c r="D92" i="9" s="1"/>
  <c r="K92" i="9" s="1"/>
  <c r="B93" i="9"/>
  <c r="B94" i="9"/>
  <c r="B95" i="9"/>
  <c r="B96" i="9"/>
  <c r="D96" i="9" s="1"/>
  <c r="K96" i="9" s="1"/>
  <c r="B97" i="9"/>
  <c r="D97" i="9" s="1"/>
  <c r="K97" i="9" s="1"/>
  <c r="B98" i="9"/>
  <c r="B99" i="9"/>
  <c r="B100" i="9"/>
  <c r="B101" i="9"/>
  <c r="D101" i="9" s="1"/>
  <c r="K101" i="9" s="1"/>
  <c r="B102" i="9"/>
  <c r="B103" i="9"/>
  <c r="D103" i="9" s="1"/>
  <c r="K103" i="9" s="1"/>
  <c r="B104" i="9"/>
  <c r="D104" i="9" s="1"/>
  <c r="K104" i="9" s="1"/>
  <c r="B105" i="9"/>
  <c r="B106" i="9"/>
  <c r="B107" i="9"/>
  <c r="B108" i="9"/>
  <c r="B109" i="9"/>
  <c r="D109" i="9" s="1"/>
  <c r="K109" i="9" s="1"/>
  <c r="B110" i="9"/>
  <c r="B111" i="9"/>
  <c r="B112" i="9"/>
  <c r="B113" i="9"/>
  <c r="D113" i="9" s="1"/>
  <c r="K113" i="9" s="1"/>
  <c r="B114" i="9"/>
  <c r="B115" i="9"/>
  <c r="D115" i="9" s="1"/>
  <c r="K115" i="9" s="1"/>
  <c r="B116" i="9"/>
  <c r="D116" i="9" s="1"/>
  <c r="K116" i="9" s="1"/>
  <c r="B117" i="9"/>
  <c r="B118" i="9"/>
  <c r="B119" i="9"/>
  <c r="B120" i="9"/>
  <c r="D120" i="9" s="1"/>
  <c r="K120" i="9" s="1"/>
  <c r="B121" i="9"/>
  <c r="D121" i="9" s="1"/>
  <c r="K121" i="9" s="1"/>
  <c r="B122" i="9"/>
  <c r="B123" i="9"/>
  <c r="B124" i="9"/>
  <c r="B125" i="9"/>
  <c r="D125" i="9" s="1"/>
  <c r="K125" i="9" s="1"/>
  <c r="B126" i="9"/>
  <c r="B127" i="9"/>
  <c r="D127" i="9" s="1"/>
  <c r="K127" i="9" s="1"/>
  <c r="B128" i="9"/>
  <c r="D128" i="9" s="1"/>
  <c r="K128" i="9" s="1"/>
  <c r="B129" i="9"/>
  <c r="B130" i="9"/>
  <c r="B131" i="9"/>
  <c r="B132" i="9"/>
  <c r="D132" i="9" s="1"/>
  <c r="K132" i="9" s="1"/>
  <c r="B133" i="9"/>
  <c r="D133" i="9" s="1"/>
  <c r="K133" i="9" s="1"/>
  <c r="B134" i="9"/>
  <c r="B135" i="9"/>
  <c r="B136" i="9"/>
  <c r="B137" i="9"/>
  <c r="D137" i="9" s="1"/>
  <c r="K137" i="9" s="1"/>
  <c r="B138" i="9"/>
  <c r="B139" i="9"/>
  <c r="D139" i="9" s="1"/>
  <c r="K139" i="9" s="1"/>
  <c r="B140" i="9"/>
  <c r="D140" i="9" s="1"/>
  <c r="K140" i="9" s="1"/>
  <c r="B141" i="9"/>
  <c r="B142" i="9"/>
  <c r="B143" i="9"/>
  <c r="D143" i="9" s="1"/>
  <c r="K143" i="9" s="1"/>
  <c r="B144" i="9"/>
  <c r="D144" i="9" s="1"/>
  <c r="K144" i="9" s="1"/>
  <c r="B145" i="9"/>
  <c r="D145" i="9" s="1"/>
  <c r="K145" i="9" s="1"/>
  <c r="B146" i="9"/>
  <c r="B147" i="9"/>
  <c r="B148" i="9"/>
  <c r="B149" i="9"/>
  <c r="D149" i="9" s="1"/>
  <c r="K149" i="9" s="1"/>
  <c r="B150" i="9"/>
  <c r="B151" i="9"/>
  <c r="D151" i="9" s="1"/>
  <c r="K151" i="9" s="1"/>
  <c r="B152" i="9"/>
  <c r="D152" i="9" s="1"/>
  <c r="K152" i="9" s="1"/>
  <c r="B153" i="9"/>
  <c r="B154" i="9"/>
  <c r="B155" i="9"/>
  <c r="B156" i="9"/>
  <c r="D156" i="9" s="1"/>
  <c r="K156" i="9" s="1"/>
  <c r="B157" i="9"/>
  <c r="D157" i="9" s="1"/>
  <c r="K157" i="9" s="1"/>
  <c r="B158" i="9"/>
  <c r="B159" i="9"/>
  <c r="B160" i="9"/>
  <c r="B161" i="9"/>
  <c r="D161" i="9" s="1"/>
  <c r="K161" i="9" s="1"/>
  <c r="B162" i="9"/>
  <c r="B163" i="9"/>
  <c r="D163" i="9" s="1"/>
  <c r="K163" i="9" s="1"/>
  <c r="B164" i="9"/>
  <c r="D164" i="9" s="1"/>
  <c r="K164" i="9" s="1"/>
  <c r="B165" i="9"/>
  <c r="D165" i="9" s="1"/>
  <c r="K165" i="9" s="1"/>
  <c r="B166" i="9"/>
  <c r="B167" i="9"/>
  <c r="D167" i="9" s="1"/>
  <c r="K167" i="9" s="1"/>
  <c r="B168" i="9"/>
  <c r="D168" i="9" s="1"/>
  <c r="K168" i="9" s="1"/>
  <c r="B169" i="9"/>
  <c r="D169" i="9" s="1"/>
  <c r="K169" i="9" s="1"/>
  <c r="B170" i="9"/>
  <c r="D170" i="9" s="1"/>
  <c r="K170" i="9" s="1"/>
  <c r="B171" i="9"/>
  <c r="D171" i="9" s="1"/>
  <c r="K171" i="9" s="1"/>
  <c r="B172" i="9"/>
  <c r="B173" i="9"/>
  <c r="D173" i="9" s="1"/>
  <c r="K173" i="9" s="1"/>
  <c r="B174" i="9"/>
  <c r="D174" i="9" s="1"/>
  <c r="K174" i="9" s="1"/>
  <c r="B175" i="9"/>
  <c r="D175" i="9" s="1"/>
  <c r="K175" i="9" s="1"/>
  <c r="B176" i="9"/>
  <c r="D176" i="9" s="1"/>
  <c r="K176" i="9" s="1"/>
  <c r="B177" i="9"/>
  <c r="B178" i="9"/>
  <c r="B179" i="9"/>
  <c r="B180" i="9"/>
  <c r="D180" i="9" s="1"/>
  <c r="K180" i="9" s="1"/>
  <c r="B181" i="9"/>
  <c r="D181" i="9" s="1"/>
  <c r="CN182" i="3"/>
  <c r="B182" i="9"/>
  <c r="B3" i="9"/>
  <c r="D3" i="9" s="1"/>
  <c r="CP4" i="3"/>
  <c r="CP5" i="3"/>
  <c r="CP6" i="3"/>
  <c r="CP7" i="3"/>
  <c r="CP8" i="3"/>
  <c r="CP9" i="3"/>
  <c r="CP10" i="3"/>
  <c r="CP11" i="3"/>
  <c r="CP12" i="3"/>
  <c r="CP13" i="3"/>
  <c r="CP14" i="3"/>
  <c r="CP15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83" i="3"/>
  <c r="CP84" i="3"/>
  <c r="CP85" i="3"/>
  <c r="CP86" i="3"/>
  <c r="CP87" i="3"/>
  <c r="CP88" i="3"/>
  <c r="CP89" i="3"/>
  <c r="CP90" i="3"/>
  <c r="CP91" i="3"/>
  <c r="CP92" i="3"/>
  <c r="CP93" i="3"/>
  <c r="CP94" i="3"/>
  <c r="CP95" i="3"/>
  <c r="CP96" i="3"/>
  <c r="CP97" i="3"/>
  <c r="CP98" i="3"/>
  <c r="CP99" i="3"/>
  <c r="CP100" i="3"/>
  <c r="CP101" i="3"/>
  <c r="CP102" i="3"/>
  <c r="CP103" i="3"/>
  <c r="CP104" i="3"/>
  <c r="CP105" i="3"/>
  <c r="CP106" i="3"/>
  <c r="CP107" i="3"/>
  <c r="CP108" i="3"/>
  <c r="CP109" i="3"/>
  <c r="CP110" i="3"/>
  <c r="CP111" i="3"/>
  <c r="CP112" i="3"/>
  <c r="CP113" i="3"/>
  <c r="CP114" i="3"/>
  <c r="CP115" i="3"/>
  <c r="CP116" i="3"/>
  <c r="CP117" i="3"/>
  <c r="CP118" i="3"/>
  <c r="CP119" i="3"/>
  <c r="CP120" i="3"/>
  <c r="CP121" i="3"/>
  <c r="CP122" i="3"/>
  <c r="CP123" i="3"/>
  <c r="CP124" i="3"/>
  <c r="CP125" i="3"/>
  <c r="CP126" i="3"/>
  <c r="CP127" i="3"/>
  <c r="CP128" i="3"/>
  <c r="CP129" i="3"/>
  <c r="CP130" i="3"/>
  <c r="CP131" i="3"/>
  <c r="CP132" i="3"/>
  <c r="CP133" i="3"/>
  <c r="CP134" i="3"/>
  <c r="CP135" i="3"/>
  <c r="CP136" i="3"/>
  <c r="CP137" i="3"/>
  <c r="CP138" i="3"/>
  <c r="CP139" i="3"/>
  <c r="CP140" i="3"/>
  <c r="CP141" i="3"/>
  <c r="CP142" i="3"/>
  <c r="CP143" i="3"/>
  <c r="CP144" i="3"/>
  <c r="CP145" i="3"/>
  <c r="CP146" i="3"/>
  <c r="CP147" i="3"/>
  <c r="CP148" i="3"/>
  <c r="CP149" i="3"/>
  <c r="CP150" i="3"/>
  <c r="CP151" i="3"/>
  <c r="CP152" i="3"/>
  <c r="CP153" i="3"/>
  <c r="CP154" i="3"/>
  <c r="CP155" i="3"/>
  <c r="CP156" i="3"/>
  <c r="CP157" i="3"/>
  <c r="CP158" i="3"/>
  <c r="CP159" i="3"/>
  <c r="CP160" i="3"/>
  <c r="CP161" i="3"/>
  <c r="CP162" i="3"/>
  <c r="CP163" i="3"/>
  <c r="CP164" i="3"/>
  <c r="CP165" i="3"/>
  <c r="CP166" i="3"/>
  <c r="CP167" i="3"/>
  <c r="CP168" i="3"/>
  <c r="CP169" i="3"/>
  <c r="CP170" i="3"/>
  <c r="CP171" i="3"/>
  <c r="CP172" i="3"/>
  <c r="CP173" i="3"/>
  <c r="CP174" i="3"/>
  <c r="CP175" i="3"/>
  <c r="CP176" i="3"/>
  <c r="CP177" i="3"/>
  <c r="CP178" i="3"/>
  <c r="CP179" i="3"/>
  <c r="CP180" i="3"/>
  <c r="CP181" i="3"/>
  <c r="CP3" i="3"/>
  <c r="B16" i="2"/>
  <c r="CJ181" i="3"/>
  <c r="CJ180" i="3"/>
  <c r="CJ179" i="3"/>
  <c r="CJ178" i="3"/>
  <c r="CJ177" i="3"/>
  <c r="CJ176" i="3"/>
  <c r="CJ175" i="3"/>
  <c r="CJ174" i="3"/>
  <c r="CJ173" i="3"/>
  <c r="CJ172" i="3"/>
  <c r="CJ171" i="3"/>
  <c r="CJ170" i="3"/>
  <c r="CJ169" i="3"/>
  <c r="CJ168" i="3"/>
  <c r="CJ167" i="3"/>
  <c r="CJ166" i="3"/>
  <c r="CJ165" i="3"/>
  <c r="CJ164" i="3"/>
  <c r="CJ163" i="3"/>
  <c r="CJ162" i="3"/>
  <c r="CJ161" i="3"/>
  <c r="CJ160" i="3"/>
  <c r="CJ159" i="3"/>
  <c r="CJ158" i="3"/>
  <c r="CJ157" i="3"/>
  <c r="CJ156" i="3"/>
  <c r="CJ155" i="3"/>
  <c r="CJ154" i="3"/>
  <c r="CJ153" i="3"/>
  <c r="CJ152" i="3"/>
  <c r="CJ151" i="3"/>
  <c r="CJ150" i="3"/>
  <c r="CJ149" i="3"/>
  <c r="CJ148" i="3"/>
  <c r="CJ147" i="3"/>
  <c r="CJ146" i="3"/>
  <c r="CJ145" i="3"/>
  <c r="CJ144" i="3"/>
  <c r="CJ143" i="3"/>
  <c r="CJ142" i="3"/>
  <c r="CJ141" i="3"/>
  <c r="CJ140" i="3"/>
  <c r="CJ139" i="3"/>
  <c r="CJ138" i="3"/>
  <c r="CJ137" i="3"/>
  <c r="CJ136" i="3"/>
  <c r="CJ135" i="3"/>
  <c r="CJ134" i="3"/>
  <c r="CJ133" i="3"/>
  <c r="CJ132" i="3"/>
  <c r="CJ131" i="3"/>
  <c r="CJ130" i="3"/>
  <c r="CJ129" i="3"/>
  <c r="CJ128" i="3"/>
  <c r="CJ127" i="3"/>
  <c r="CJ126" i="3"/>
  <c r="CJ125" i="3"/>
  <c r="CJ124" i="3"/>
  <c r="CJ123" i="3"/>
  <c r="CJ122" i="3"/>
  <c r="CJ121" i="3"/>
  <c r="CJ120" i="3"/>
  <c r="CJ119" i="3"/>
  <c r="CJ118" i="3"/>
  <c r="CJ117" i="3"/>
  <c r="CJ116" i="3"/>
  <c r="CJ115" i="3"/>
  <c r="CJ114" i="3"/>
  <c r="CJ113" i="3"/>
  <c r="CJ112" i="3"/>
  <c r="CJ111" i="3"/>
  <c r="CJ110" i="3"/>
  <c r="CJ109" i="3"/>
  <c r="CJ108" i="3"/>
  <c r="CJ107" i="3"/>
  <c r="CJ106" i="3"/>
  <c r="CJ105" i="3"/>
  <c r="CJ104" i="3"/>
  <c r="CJ103" i="3"/>
  <c r="CJ102" i="3"/>
  <c r="CJ101" i="3"/>
  <c r="CJ100" i="3"/>
  <c r="CJ99" i="3"/>
  <c r="CJ98" i="3"/>
  <c r="CJ97" i="3"/>
  <c r="CJ96" i="3"/>
  <c r="CJ95" i="3"/>
  <c r="CJ94" i="3"/>
  <c r="CJ93" i="3"/>
  <c r="CJ92" i="3"/>
  <c r="CJ91" i="3"/>
  <c r="CJ90" i="3"/>
  <c r="CJ89" i="3"/>
  <c r="CJ88" i="3"/>
  <c r="CJ86" i="3"/>
  <c r="CJ85" i="3"/>
  <c r="CJ84" i="3"/>
  <c r="CJ83" i="3"/>
  <c r="CJ82" i="3"/>
  <c r="CJ81" i="3"/>
  <c r="CJ80" i="3"/>
  <c r="CJ79" i="3"/>
  <c r="CJ78" i="3"/>
  <c r="CJ77" i="3"/>
  <c r="CJ76" i="3"/>
  <c r="CJ75" i="3"/>
  <c r="CJ74" i="3"/>
  <c r="CJ73" i="3"/>
  <c r="CJ72" i="3"/>
  <c r="CJ71" i="3"/>
  <c r="CJ70" i="3"/>
  <c r="CJ69" i="3"/>
  <c r="CJ68" i="3"/>
  <c r="CJ67" i="3"/>
  <c r="CJ66" i="3"/>
  <c r="CJ65" i="3"/>
  <c r="CJ64" i="3"/>
  <c r="CJ63" i="3"/>
  <c r="CJ62" i="3"/>
  <c r="CJ61" i="3"/>
  <c r="CJ60" i="3"/>
  <c r="CJ59" i="3"/>
  <c r="CJ58" i="3"/>
  <c r="CJ57" i="3"/>
  <c r="CJ56" i="3"/>
  <c r="CJ55" i="3"/>
  <c r="CJ54" i="3"/>
  <c r="CJ53" i="3"/>
  <c r="CJ52" i="3"/>
  <c r="CJ51" i="3"/>
  <c r="CJ50" i="3"/>
  <c r="CJ49" i="3"/>
  <c r="CJ48" i="3"/>
  <c r="CJ47" i="3"/>
  <c r="CJ46" i="3"/>
  <c r="CJ45" i="3"/>
  <c r="CJ44" i="3"/>
  <c r="CJ43" i="3"/>
  <c r="CJ42" i="3"/>
  <c r="CJ41" i="3"/>
  <c r="CJ40" i="3"/>
  <c r="CJ39" i="3"/>
  <c r="CJ38" i="3"/>
  <c r="CJ37" i="3"/>
  <c r="CJ36" i="3"/>
  <c r="CJ35" i="3"/>
  <c r="CJ34" i="3"/>
  <c r="CJ33" i="3"/>
  <c r="CJ32" i="3"/>
  <c r="CJ31" i="3"/>
  <c r="CJ30" i="3"/>
  <c r="CJ29" i="3"/>
  <c r="CJ28" i="3"/>
  <c r="CJ27" i="3"/>
  <c r="CJ26" i="3"/>
  <c r="CJ25" i="3"/>
  <c r="CJ24" i="3"/>
  <c r="CJ23" i="3"/>
  <c r="CJ22" i="3"/>
  <c r="CJ21" i="3"/>
  <c r="CJ20" i="3"/>
  <c r="CJ19" i="3"/>
  <c r="CJ18" i="3"/>
  <c r="CJ17" i="3"/>
  <c r="CJ16" i="3"/>
  <c r="CJ15" i="3"/>
  <c r="CJ14" i="3"/>
  <c r="CJ13" i="3"/>
  <c r="CJ12" i="3"/>
  <c r="CJ11" i="3"/>
  <c r="CJ10" i="3"/>
  <c r="CJ9" i="3"/>
  <c r="CJ8" i="3"/>
  <c r="CJ7" i="3"/>
  <c r="CJ6" i="3"/>
  <c r="CJ5" i="3"/>
  <c r="CJ4" i="3"/>
  <c r="CJ3" i="3"/>
  <c r="CJ87" i="3"/>
  <c r="F16" i="2"/>
  <c r="G16" i="2"/>
  <c r="H16" i="2"/>
  <c r="J16" i="2" s="1"/>
  <c r="E16" i="2"/>
  <c r="F15" i="2"/>
  <c r="G15" i="2"/>
  <c r="H15" i="2"/>
  <c r="J15" i="2" s="1"/>
  <c r="E15" i="2"/>
  <c r="F14" i="2"/>
  <c r="G14" i="2"/>
  <c r="H14" i="2"/>
  <c r="J14" i="2" s="1"/>
  <c r="E14" i="2"/>
  <c r="F13" i="2"/>
  <c r="G13" i="2"/>
  <c r="H13" i="2"/>
  <c r="J13" i="2" s="1"/>
  <c r="E13" i="2"/>
  <c r="F12" i="2"/>
  <c r="G12" i="2"/>
  <c r="H12" i="2"/>
  <c r="J12" i="2" s="1"/>
  <c r="E12" i="2"/>
  <c r="F11" i="2"/>
  <c r="G11" i="2"/>
  <c r="H11" i="2"/>
  <c r="J11" i="2" s="1"/>
  <c r="E11" i="2"/>
  <c r="G10" i="2"/>
  <c r="H10" i="2"/>
  <c r="J10" i="2" s="1"/>
  <c r="E10" i="2"/>
  <c r="F9" i="2"/>
  <c r="G9" i="2"/>
  <c r="H9" i="2"/>
  <c r="J9" i="2" s="1"/>
  <c r="K9" i="2" s="1"/>
  <c r="E9" i="2"/>
  <c r="F8" i="2"/>
  <c r="G8" i="2"/>
  <c r="H8" i="2"/>
  <c r="J8" i="2"/>
  <c r="E8" i="2"/>
  <c r="F5" i="2"/>
  <c r="F17" i="2" s="1"/>
  <c r="G5" i="2"/>
  <c r="H5" i="2"/>
  <c r="J5" i="2" s="1"/>
  <c r="E5" i="2"/>
  <c r="E17" i="2" s="1"/>
  <c r="F7" i="2"/>
  <c r="G7" i="2"/>
  <c r="H7" i="2"/>
  <c r="J7" i="2" s="1"/>
  <c r="E7" i="2"/>
  <c r="F6" i="2"/>
  <c r="G6" i="2"/>
  <c r="G17" i="2" s="1"/>
  <c r="H6" i="2"/>
  <c r="J6" i="2" s="1"/>
  <c r="E6" i="2"/>
  <c r="F4" i="9"/>
  <c r="F5" i="9"/>
  <c r="F6" i="9"/>
  <c r="F7" i="9"/>
  <c r="F8" i="9"/>
  <c r="F9" i="9"/>
  <c r="F10" i="9"/>
  <c r="F11" i="9"/>
  <c r="F12" i="9"/>
  <c r="F13" i="9"/>
  <c r="H13" i="9" s="1"/>
  <c r="F14" i="9"/>
  <c r="F15" i="9"/>
  <c r="F16" i="9"/>
  <c r="F17" i="9"/>
  <c r="F18" i="9"/>
  <c r="F19" i="9"/>
  <c r="F20" i="9"/>
  <c r="F21" i="9"/>
  <c r="F22" i="9"/>
  <c r="F23" i="9"/>
  <c r="F24" i="9"/>
  <c r="F25" i="9"/>
  <c r="H25" i="9" s="1"/>
  <c r="F26" i="9"/>
  <c r="F27" i="9"/>
  <c r="F28" i="9"/>
  <c r="F29" i="9"/>
  <c r="F30" i="9"/>
  <c r="F31" i="9"/>
  <c r="F32" i="9"/>
  <c r="F33" i="9"/>
  <c r="F34" i="9"/>
  <c r="F35" i="9"/>
  <c r="F36" i="9"/>
  <c r="F37" i="9"/>
  <c r="H37" i="9" s="1"/>
  <c r="F38" i="9"/>
  <c r="F39" i="9"/>
  <c r="F40" i="9"/>
  <c r="F41" i="9"/>
  <c r="F42" i="9"/>
  <c r="F43" i="9"/>
  <c r="F44" i="9"/>
  <c r="F45" i="9"/>
  <c r="F46" i="9"/>
  <c r="F47" i="9"/>
  <c r="F48" i="9"/>
  <c r="F49" i="9"/>
  <c r="H49" i="9" s="1"/>
  <c r="F50" i="9"/>
  <c r="F51" i="9"/>
  <c r="F52" i="9"/>
  <c r="F53" i="9"/>
  <c r="F54" i="9"/>
  <c r="F55" i="9"/>
  <c r="F56" i="9"/>
  <c r="F57" i="9"/>
  <c r="F58" i="9"/>
  <c r="F59" i="9"/>
  <c r="F60" i="9"/>
  <c r="F61" i="9"/>
  <c r="H61" i="9" s="1"/>
  <c r="F62" i="9"/>
  <c r="F63" i="9"/>
  <c r="F64" i="9"/>
  <c r="F65" i="9"/>
  <c r="F66" i="9"/>
  <c r="F67" i="9"/>
  <c r="F68" i="9"/>
  <c r="F69" i="9"/>
  <c r="F70" i="9"/>
  <c r="F71" i="9"/>
  <c r="F72" i="9"/>
  <c r="F73" i="9"/>
  <c r="H73" i="9" s="1"/>
  <c r="F74" i="9"/>
  <c r="F75" i="9"/>
  <c r="F76" i="9"/>
  <c r="F77" i="9"/>
  <c r="F78" i="9"/>
  <c r="F79" i="9"/>
  <c r="F80" i="9"/>
  <c r="F81" i="9"/>
  <c r="F82" i="9"/>
  <c r="F83" i="9"/>
  <c r="F84" i="9"/>
  <c r="F85" i="9"/>
  <c r="H85" i="9" s="1"/>
  <c r="F86" i="9"/>
  <c r="F87" i="9"/>
  <c r="F88" i="9"/>
  <c r="F89" i="9"/>
  <c r="F90" i="9"/>
  <c r="F91" i="9"/>
  <c r="F92" i="9"/>
  <c r="F93" i="9"/>
  <c r="F94" i="9"/>
  <c r="F95" i="9"/>
  <c r="F96" i="9"/>
  <c r="F97" i="9"/>
  <c r="H97" i="9" s="1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3" i="9"/>
  <c r="D1" i="2"/>
  <c r="D19" i="2"/>
  <c r="I87" i="3"/>
  <c r="I140" i="3"/>
  <c r="I159" i="3"/>
  <c r="C5" i="2"/>
  <c r="C6" i="2"/>
  <c r="C17" i="2" s="1"/>
  <c r="C7" i="2"/>
  <c r="C8" i="2"/>
  <c r="D8" i="2" s="1"/>
  <c r="I8" i="2" s="1"/>
  <c r="C9" i="2"/>
  <c r="C10" i="2"/>
  <c r="D10" i="2" s="1"/>
  <c r="I10" i="2" s="1"/>
  <c r="C11" i="2"/>
  <c r="C12" i="2"/>
  <c r="D12" i="2" s="1"/>
  <c r="I12" i="2" s="1"/>
  <c r="C13" i="2"/>
  <c r="C14" i="2"/>
  <c r="C15" i="2"/>
  <c r="C16" i="2"/>
  <c r="B6" i="2"/>
  <c r="B7" i="2"/>
  <c r="D7" i="2" s="1"/>
  <c r="I7" i="2" s="1"/>
  <c r="B8" i="2"/>
  <c r="B9" i="2"/>
  <c r="D9" i="2" s="1"/>
  <c r="I9" i="2" s="1"/>
  <c r="B10" i="2"/>
  <c r="B11" i="2"/>
  <c r="B12" i="2"/>
  <c r="B13" i="2"/>
  <c r="B14" i="2"/>
  <c r="D14" i="2" s="1"/>
  <c r="B15" i="2"/>
  <c r="B5" i="2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182" i="3"/>
  <c r="CK4" i="3"/>
  <c r="CL4" i="3"/>
  <c r="CM4" i="3"/>
  <c r="CN4" i="3"/>
  <c r="CO4" i="3"/>
  <c r="C4" i="9"/>
  <c r="CK5" i="3"/>
  <c r="CL5" i="3"/>
  <c r="CM5" i="3"/>
  <c r="CN5" i="3"/>
  <c r="CO5" i="3"/>
  <c r="C5" i="9"/>
  <c r="CK6" i="3"/>
  <c r="CL6" i="3"/>
  <c r="CM6" i="3"/>
  <c r="CN6" i="3"/>
  <c r="CO6" i="3"/>
  <c r="C6" i="9"/>
  <c r="CK7" i="3"/>
  <c r="CL7" i="3"/>
  <c r="CM7" i="3"/>
  <c r="CN7" i="3"/>
  <c r="CO7" i="3"/>
  <c r="C7" i="9"/>
  <c r="CK8" i="3"/>
  <c r="CL8" i="3"/>
  <c r="CM8" i="3"/>
  <c r="CN8" i="3"/>
  <c r="CO8" i="3"/>
  <c r="C8" i="9"/>
  <c r="CK9" i="3"/>
  <c r="CL9" i="3"/>
  <c r="CM9" i="3"/>
  <c r="CN9" i="3"/>
  <c r="CO9" i="3"/>
  <c r="C9" i="9"/>
  <c r="CK10" i="3"/>
  <c r="CL10" i="3"/>
  <c r="CM10" i="3"/>
  <c r="CN10" i="3"/>
  <c r="CO10" i="3"/>
  <c r="C10" i="9"/>
  <c r="CK11" i="3"/>
  <c r="CL11" i="3"/>
  <c r="CM11" i="3"/>
  <c r="CN11" i="3"/>
  <c r="CO11" i="3"/>
  <c r="C11" i="9"/>
  <c r="CK12" i="3"/>
  <c r="CL12" i="3"/>
  <c r="CM12" i="3"/>
  <c r="CN12" i="3"/>
  <c r="CO12" i="3"/>
  <c r="C12" i="9"/>
  <c r="CK13" i="3"/>
  <c r="CL13" i="3"/>
  <c r="CM13" i="3"/>
  <c r="CN13" i="3"/>
  <c r="CO13" i="3"/>
  <c r="C13" i="9"/>
  <c r="CK14" i="3"/>
  <c r="CL14" i="3"/>
  <c r="CM14" i="3"/>
  <c r="CN14" i="3"/>
  <c r="CO14" i="3"/>
  <c r="C14" i="9"/>
  <c r="CK15" i="3"/>
  <c r="CL15" i="3"/>
  <c r="CM15" i="3"/>
  <c r="CN15" i="3"/>
  <c r="CO15" i="3"/>
  <c r="C15" i="9"/>
  <c r="CK16" i="3"/>
  <c r="CL16" i="3"/>
  <c r="CM16" i="3"/>
  <c r="CN16" i="3"/>
  <c r="CO16" i="3"/>
  <c r="C16" i="9"/>
  <c r="CK17" i="3"/>
  <c r="CL17" i="3"/>
  <c r="CM17" i="3"/>
  <c r="CN17" i="3"/>
  <c r="CO17" i="3"/>
  <c r="C17" i="9"/>
  <c r="CK18" i="3"/>
  <c r="CL18" i="3"/>
  <c r="CM18" i="3"/>
  <c r="CN18" i="3"/>
  <c r="CO18" i="3"/>
  <c r="C18" i="9"/>
  <c r="CK19" i="3"/>
  <c r="CL19" i="3"/>
  <c r="CM19" i="3"/>
  <c r="CN19" i="3"/>
  <c r="CO19" i="3"/>
  <c r="C19" i="9"/>
  <c r="CK20" i="3"/>
  <c r="CL20" i="3"/>
  <c r="CM20" i="3"/>
  <c r="CN20" i="3"/>
  <c r="CO20" i="3"/>
  <c r="C20" i="9"/>
  <c r="CK21" i="3"/>
  <c r="CL21" i="3"/>
  <c r="CM21" i="3"/>
  <c r="CN21" i="3"/>
  <c r="CO21" i="3"/>
  <c r="C21" i="9"/>
  <c r="CK22" i="3"/>
  <c r="CL22" i="3"/>
  <c r="CM22" i="3"/>
  <c r="CN22" i="3"/>
  <c r="CO22" i="3"/>
  <c r="C22" i="9"/>
  <c r="CK23" i="3"/>
  <c r="CL23" i="3"/>
  <c r="CM23" i="3"/>
  <c r="CN23" i="3"/>
  <c r="CO23" i="3"/>
  <c r="C23" i="9"/>
  <c r="CK24" i="3"/>
  <c r="CL24" i="3"/>
  <c r="CM24" i="3"/>
  <c r="CN24" i="3"/>
  <c r="CO24" i="3"/>
  <c r="C24" i="9"/>
  <c r="CK25" i="3"/>
  <c r="CL25" i="3"/>
  <c r="CM25" i="3"/>
  <c r="CN25" i="3"/>
  <c r="CO25" i="3"/>
  <c r="C25" i="9"/>
  <c r="CK26" i="3"/>
  <c r="CL26" i="3"/>
  <c r="CM26" i="3"/>
  <c r="CN26" i="3"/>
  <c r="CO26" i="3"/>
  <c r="C26" i="9"/>
  <c r="CK27" i="3"/>
  <c r="CL27" i="3"/>
  <c r="CM27" i="3"/>
  <c r="CN27" i="3"/>
  <c r="CO27" i="3"/>
  <c r="C27" i="9"/>
  <c r="CK28" i="3"/>
  <c r="CL28" i="3"/>
  <c r="CM28" i="3"/>
  <c r="CN28" i="3"/>
  <c r="CO28" i="3"/>
  <c r="C28" i="9"/>
  <c r="CK29" i="3"/>
  <c r="CL29" i="3"/>
  <c r="CM29" i="3"/>
  <c r="CN29" i="3"/>
  <c r="CO29" i="3"/>
  <c r="C29" i="9"/>
  <c r="CK30" i="3"/>
  <c r="CL30" i="3"/>
  <c r="CM30" i="3"/>
  <c r="CN30" i="3"/>
  <c r="CO30" i="3"/>
  <c r="C30" i="9"/>
  <c r="CK31" i="3"/>
  <c r="CL31" i="3"/>
  <c r="CM31" i="3"/>
  <c r="CO31" i="3"/>
  <c r="C31" i="9"/>
  <c r="CK32" i="3"/>
  <c r="CL32" i="3"/>
  <c r="CM32" i="3"/>
  <c r="CN32" i="3"/>
  <c r="CO32" i="3"/>
  <c r="C32" i="9"/>
  <c r="CK33" i="3"/>
  <c r="CL33" i="3"/>
  <c r="CM33" i="3"/>
  <c r="CN33" i="3"/>
  <c r="CO33" i="3"/>
  <c r="C33" i="9"/>
  <c r="CK34" i="3"/>
  <c r="CL34" i="3"/>
  <c r="CM34" i="3"/>
  <c r="CN34" i="3"/>
  <c r="CO34" i="3"/>
  <c r="C34" i="9"/>
  <c r="CK35" i="3"/>
  <c r="CL35" i="3"/>
  <c r="CM35" i="3"/>
  <c r="CN35" i="3"/>
  <c r="CO35" i="3"/>
  <c r="C35" i="9"/>
  <c r="CK36" i="3"/>
  <c r="CL36" i="3"/>
  <c r="CM36" i="3"/>
  <c r="CN36" i="3"/>
  <c r="CO36" i="3"/>
  <c r="C36" i="9"/>
  <c r="CK37" i="3"/>
  <c r="CL37" i="3"/>
  <c r="CM37" i="3"/>
  <c r="CN37" i="3"/>
  <c r="CO37" i="3"/>
  <c r="C37" i="9"/>
  <c r="CK38" i="3"/>
  <c r="CL38" i="3"/>
  <c r="CM38" i="3"/>
  <c r="CN38" i="3"/>
  <c r="CO38" i="3"/>
  <c r="C38" i="9"/>
  <c r="CK39" i="3"/>
  <c r="CL39" i="3"/>
  <c r="CM39" i="3"/>
  <c r="CN39" i="3"/>
  <c r="CO39" i="3"/>
  <c r="C39" i="9"/>
  <c r="CK40" i="3"/>
  <c r="CL40" i="3"/>
  <c r="CM40" i="3"/>
  <c r="CN40" i="3"/>
  <c r="CO40" i="3"/>
  <c r="C40" i="9"/>
  <c r="CK41" i="3"/>
  <c r="CL41" i="3"/>
  <c r="CM41" i="3"/>
  <c r="CN41" i="3"/>
  <c r="CO41" i="3"/>
  <c r="C41" i="9"/>
  <c r="CK42" i="3"/>
  <c r="CL42" i="3"/>
  <c r="CM42" i="3"/>
  <c r="CN42" i="3"/>
  <c r="CO42" i="3"/>
  <c r="C42" i="9"/>
  <c r="CK43" i="3"/>
  <c r="CL43" i="3"/>
  <c r="CM43" i="3"/>
  <c r="CN43" i="3"/>
  <c r="CO43" i="3"/>
  <c r="C43" i="9"/>
  <c r="CK44" i="3"/>
  <c r="CL44" i="3"/>
  <c r="CM44" i="3"/>
  <c r="CN44" i="3"/>
  <c r="CO44" i="3"/>
  <c r="C44" i="9"/>
  <c r="CK45" i="3"/>
  <c r="CL45" i="3"/>
  <c r="CM45" i="3"/>
  <c r="CN45" i="3"/>
  <c r="CO45" i="3"/>
  <c r="C45" i="9"/>
  <c r="CK46" i="3"/>
  <c r="CL46" i="3"/>
  <c r="CM46" i="3"/>
  <c r="CN46" i="3"/>
  <c r="CO46" i="3"/>
  <c r="C46" i="9"/>
  <c r="CK47" i="3"/>
  <c r="CL47" i="3"/>
  <c r="CM47" i="3"/>
  <c r="CN47" i="3"/>
  <c r="CO47" i="3"/>
  <c r="C47" i="9"/>
  <c r="CK48" i="3"/>
  <c r="CL48" i="3"/>
  <c r="CM48" i="3"/>
  <c r="CN48" i="3"/>
  <c r="CO48" i="3"/>
  <c r="C48" i="9"/>
  <c r="CK49" i="3"/>
  <c r="CL49" i="3"/>
  <c r="CM49" i="3"/>
  <c r="CN49" i="3"/>
  <c r="CO49" i="3"/>
  <c r="C49" i="9"/>
  <c r="CK50" i="3"/>
  <c r="CL50" i="3"/>
  <c r="CM50" i="3"/>
  <c r="CN50" i="3"/>
  <c r="CO50" i="3"/>
  <c r="C50" i="9"/>
  <c r="CK51" i="3"/>
  <c r="CL51" i="3"/>
  <c r="CM51" i="3"/>
  <c r="CN51" i="3"/>
  <c r="CO51" i="3"/>
  <c r="C51" i="9"/>
  <c r="CK52" i="3"/>
  <c r="CL52" i="3"/>
  <c r="CM52" i="3"/>
  <c r="CN52" i="3"/>
  <c r="CO52" i="3"/>
  <c r="C52" i="9"/>
  <c r="CK53" i="3"/>
  <c r="CL53" i="3"/>
  <c r="CM53" i="3"/>
  <c r="CN53" i="3"/>
  <c r="CO53" i="3"/>
  <c r="C53" i="9"/>
  <c r="CK54" i="3"/>
  <c r="CL54" i="3"/>
  <c r="CM54" i="3"/>
  <c r="CN54" i="3"/>
  <c r="CO54" i="3"/>
  <c r="C54" i="9"/>
  <c r="CK55" i="3"/>
  <c r="CL55" i="3"/>
  <c r="CM55" i="3"/>
  <c r="CN55" i="3"/>
  <c r="CO55" i="3"/>
  <c r="C55" i="9"/>
  <c r="CK56" i="3"/>
  <c r="CL56" i="3"/>
  <c r="CM56" i="3"/>
  <c r="CN56" i="3"/>
  <c r="CO56" i="3"/>
  <c r="C56" i="9"/>
  <c r="CK57" i="3"/>
  <c r="CL57" i="3"/>
  <c r="CM57" i="3"/>
  <c r="CN57" i="3"/>
  <c r="CO57" i="3"/>
  <c r="C57" i="9"/>
  <c r="CK58" i="3"/>
  <c r="CL58" i="3"/>
  <c r="CM58" i="3"/>
  <c r="CN58" i="3"/>
  <c r="CO58" i="3"/>
  <c r="C58" i="9"/>
  <c r="CK59" i="3"/>
  <c r="CL59" i="3"/>
  <c r="CM59" i="3"/>
  <c r="CN59" i="3"/>
  <c r="CO59" i="3"/>
  <c r="C59" i="9"/>
  <c r="CK60" i="3"/>
  <c r="CL60" i="3"/>
  <c r="CM60" i="3"/>
  <c r="CN60" i="3"/>
  <c r="CO60" i="3"/>
  <c r="C60" i="9"/>
  <c r="CK61" i="3"/>
  <c r="CL61" i="3"/>
  <c r="CM61" i="3"/>
  <c r="CN61" i="3"/>
  <c r="CO61" i="3"/>
  <c r="C61" i="9"/>
  <c r="CK62" i="3"/>
  <c r="CL62" i="3"/>
  <c r="CM62" i="3"/>
  <c r="CN62" i="3"/>
  <c r="CO62" i="3"/>
  <c r="C62" i="9"/>
  <c r="CK63" i="3"/>
  <c r="CL63" i="3"/>
  <c r="CM63" i="3"/>
  <c r="CN63" i="3"/>
  <c r="CO63" i="3"/>
  <c r="C63" i="9"/>
  <c r="CK64" i="3"/>
  <c r="CL64" i="3"/>
  <c r="CM64" i="3"/>
  <c r="CN64" i="3"/>
  <c r="CO64" i="3"/>
  <c r="C64" i="9"/>
  <c r="CK65" i="3"/>
  <c r="CL65" i="3"/>
  <c r="CM65" i="3"/>
  <c r="CN65" i="3"/>
  <c r="CO65" i="3"/>
  <c r="C65" i="9"/>
  <c r="CK66" i="3"/>
  <c r="CL66" i="3"/>
  <c r="CM66" i="3"/>
  <c r="CN66" i="3"/>
  <c r="CO66" i="3"/>
  <c r="C66" i="9"/>
  <c r="CK67" i="3"/>
  <c r="CL67" i="3"/>
  <c r="CM67" i="3"/>
  <c r="CN67" i="3"/>
  <c r="CO67" i="3"/>
  <c r="C67" i="9"/>
  <c r="CK68" i="3"/>
  <c r="CL68" i="3"/>
  <c r="CM68" i="3"/>
  <c r="CN68" i="3"/>
  <c r="CO68" i="3"/>
  <c r="C68" i="9"/>
  <c r="CK69" i="3"/>
  <c r="CL69" i="3"/>
  <c r="CM69" i="3"/>
  <c r="CN69" i="3"/>
  <c r="CO69" i="3"/>
  <c r="C69" i="9"/>
  <c r="CK70" i="3"/>
  <c r="CL70" i="3"/>
  <c r="CM70" i="3"/>
  <c r="CN70" i="3"/>
  <c r="CO70" i="3"/>
  <c r="C70" i="9"/>
  <c r="CK71" i="3"/>
  <c r="CL71" i="3"/>
  <c r="CM71" i="3"/>
  <c r="CN71" i="3"/>
  <c r="CO71" i="3"/>
  <c r="C71" i="9"/>
  <c r="CK72" i="3"/>
  <c r="CL72" i="3"/>
  <c r="CM72" i="3"/>
  <c r="CN72" i="3"/>
  <c r="CO72" i="3"/>
  <c r="C72" i="9"/>
  <c r="CK73" i="3"/>
  <c r="CL73" i="3"/>
  <c r="CM73" i="3"/>
  <c r="CN73" i="3"/>
  <c r="CO73" i="3"/>
  <c r="C73" i="9"/>
  <c r="CK74" i="3"/>
  <c r="CL74" i="3"/>
  <c r="CM74" i="3"/>
  <c r="CN74" i="3"/>
  <c r="CO74" i="3"/>
  <c r="C74" i="9"/>
  <c r="CK75" i="3"/>
  <c r="CL75" i="3"/>
  <c r="CM75" i="3"/>
  <c r="CN75" i="3"/>
  <c r="CO75" i="3"/>
  <c r="C75" i="9"/>
  <c r="CK76" i="3"/>
  <c r="CL76" i="3"/>
  <c r="CM76" i="3"/>
  <c r="CN76" i="3"/>
  <c r="CO76" i="3"/>
  <c r="C76" i="9"/>
  <c r="CK77" i="3"/>
  <c r="CL77" i="3"/>
  <c r="CM77" i="3"/>
  <c r="CN77" i="3"/>
  <c r="CO77" i="3"/>
  <c r="C77" i="9"/>
  <c r="CK78" i="3"/>
  <c r="CL78" i="3"/>
  <c r="CM78" i="3"/>
  <c r="CN78" i="3"/>
  <c r="CO78" i="3"/>
  <c r="C78" i="9"/>
  <c r="CK79" i="3"/>
  <c r="CL79" i="3"/>
  <c r="CM79" i="3"/>
  <c r="CN79" i="3"/>
  <c r="CO79" i="3"/>
  <c r="C79" i="9"/>
  <c r="CK80" i="3"/>
  <c r="CL80" i="3"/>
  <c r="CM80" i="3"/>
  <c r="CN80" i="3"/>
  <c r="CO80" i="3"/>
  <c r="C80" i="9"/>
  <c r="CK81" i="3"/>
  <c r="CL81" i="3"/>
  <c r="CM81" i="3"/>
  <c r="CN81" i="3"/>
  <c r="CO81" i="3"/>
  <c r="C81" i="9"/>
  <c r="CK82" i="3"/>
  <c r="CL82" i="3"/>
  <c r="CM82" i="3"/>
  <c r="CN82" i="3"/>
  <c r="CO82" i="3"/>
  <c r="C82" i="9"/>
  <c r="CK83" i="3"/>
  <c r="CL83" i="3"/>
  <c r="CM83" i="3"/>
  <c r="CN83" i="3"/>
  <c r="CO83" i="3"/>
  <c r="C83" i="9"/>
  <c r="CK84" i="3"/>
  <c r="CL84" i="3"/>
  <c r="CM84" i="3"/>
  <c r="CN84" i="3"/>
  <c r="CO84" i="3"/>
  <c r="C84" i="9"/>
  <c r="CK85" i="3"/>
  <c r="CL85" i="3"/>
  <c r="CM85" i="3"/>
  <c r="CN85" i="3"/>
  <c r="CO85" i="3"/>
  <c r="C85" i="9"/>
  <c r="CK86" i="3"/>
  <c r="CL86" i="3"/>
  <c r="CM86" i="3"/>
  <c r="CN86" i="3"/>
  <c r="CO86" i="3"/>
  <c r="C86" i="9"/>
  <c r="CK87" i="3"/>
  <c r="CL87" i="3"/>
  <c r="CM87" i="3"/>
  <c r="CN87" i="3"/>
  <c r="CO87" i="3"/>
  <c r="C87" i="9"/>
  <c r="CK88" i="3"/>
  <c r="CL88" i="3"/>
  <c r="CM88" i="3"/>
  <c r="CN88" i="3"/>
  <c r="CO88" i="3"/>
  <c r="C88" i="9"/>
  <c r="CK89" i="3"/>
  <c r="CL89" i="3"/>
  <c r="CM89" i="3"/>
  <c r="CN89" i="3"/>
  <c r="CO89" i="3"/>
  <c r="C89" i="9"/>
  <c r="CK90" i="3"/>
  <c r="CL90" i="3"/>
  <c r="CM90" i="3"/>
  <c r="CN90" i="3"/>
  <c r="CO90" i="3"/>
  <c r="C90" i="9"/>
  <c r="CK91" i="3"/>
  <c r="CL91" i="3"/>
  <c r="CM91" i="3"/>
  <c r="CN91" i="3"/>
  <c r="CO91" i="3"/>
  <c r="C91" i="9"/>
  <c r="CK92" i="3"/>
  <c r="CL92" i="3"/>
  <c r="CM92" i="3"/>
  <c r="CN92" i="3"/>
  <c r="CO92" i="3"/>
  <c r="C92" i="9"/>
  <c r="CK93" i="3"/>
  <c r="CL93" i="3"/>
  <c r="CM93" i="3"/>
  <c r="CN93" i="3"/>
  <c r="CO93" i="3"/>
  <c r="C93" i="9"/>
  <c r="CK94" i="3"/>
  <c r="CL94" i="3"/>
  <c r="CM94" i="3"/>
  <c r="CN94" i="3"/>
  <c r="CO94" i="3"/>
  <c r="C94" i="9"/>
  <c r="CK95" i="3"/>
  <c r="CL95" i="3"/>
  <c r="CM95" i="3"/>
  <c r="CN95" i="3"/>
  <c r="CO95" i="3"/>
  <c r="C95" i="9"/>
  <c r="CK96" i="3"/>
  <c r="CL96" i="3"/>
  <c r="CM96" i="3"/>
  <c r="CN96" i="3"/>
  <c r="CO96" i="3"/>
  <c r="C96" i="9"/>
  <c r="CK97" i="3"/>
  <c r="CL97" i="3"/>
  <c r="CM97" i="3"/>
  <c r="CN97" i="3"/>
  <c r="CO97" i="3"/>
  <c r="C97" i="9"/>
  <c r="CK98" i="3"/>
  <c r="CL98" i="3"/>
  <c r="CM98" i="3"/>
  <c r="CN98" i="3"/>
  <c r="CO98" i="3"/>
  <c r="C98" i="9"/>
  <c r="CK99" i="3"/>
  <c r="CL99" i="3"/>
  <c r="CM99" i="3"/>
  <c r="CN99" i="3"/>
  <c r="CO99" i="3"/>
  <c r="C99" i="9"/>
  <c r="CK100" i="3"/>
  <c r="CL100" i="3"/>
  <c r="CM100" i="3"/>
  <c r="CN100" i="3"/>
  <c r="CO100" i="3"/>
  <c r="C100" i="9"/>
  <c r="CK101" i="3"/>
  <c r="CL101" i="3"/>
  <c r="CM101" i="3"/>
  <c r="CN101" i="3"/>
  <c r="CO101" i="3"/>
  <c r="C101" i="9"/>
  <c r="CK102" i="3"/>
  <c r="CL102" i="3"/>
  <c r="CM102" i="3"/>
  <c r="CN102" i="3"/>
  <c r="CO102" i="3"/>
  <c r="C102" i="9"/>
  <c r="CK103" i="3"/>
  <c r="CL103" i="3"/>
  <c r="CM103" i="3"/>
  <c r="CN103" i="3"/>
  <c r="CO103" i="3"/>
  <c r="C103" i="9"/>
  <c r="CK104" i="3"/>
  <c r="CL104" i="3"/>
  <c r="CM104" i="3"/>
  <c r="CN104" i="3"/>
  <c r="CO104" i="3"/>
  <c r="C104" i="9"/>
  <c r="CK105" i="3"/>
  <c r="CL105" i="3"/>
  <c r="CM105" i="3"/>
  <c r="CN105" i="3"/>
  <c r="CO105" i="3"/>
  <c r="C105" i="9"/>
  <c r="CK106" i="3"/>
  <c r="CL106" i="3"/>
  <c r="CM106" i="3"/>
  <c r="CN106" i="3"/>
  <c r="CO106" i="3"/>
  <c r="C106" i="9"/>
  <c r="CK107" i="3"/>
  <c r="CL107" i="3"/>
  <c r="CM107" i="3"/>
  <c r="CN107" i="3"/>
  <c r="CO107" i="3"/>
  <c r="C107" i="9"/>
  <c r="D107" i="9" s="1"/>
  <c r="K107" i="9" s="1"/>
  <c r="CK108" i="3"/>
  <c r="CL108" i="3"/>
  <c r="CM108" i="3"/>
  <c r="CN108" i="3"/>
  <c r="CO108" i="3"/>
  <c r="C108" i="9"/>
  <c r="CK109" i="3"/>
  <c r="CL109" i="3"/>
  <c r="CM109" i="3"/>
  <c r="CN109" i="3"/>
  <c r="CO109" i="3"/>
  <c r="C109" i="9"/>
  <c r="CK110" i="3"/>
  <c r="CL110" i="3"/>
  <c r="CM110" i="3"/>
  <c r="CN110" i="3"/>
  <c r="CO110" i="3"/>
  <c r="C110" i="9"/>
  <c r="CK111" i="3"/>
  <c r="CL111" i="3"/>
  <c r="CM111" i="3"/>
  <c r="CN111" i="3"/>
  <c r="CO111" i="3"/>
  <c r="C111" i="9"/>
  <c r="CK112" i="3"/>
  <c r="CL112" i="3"/>
  <c r="CM112" i="3"/>
  <c r="CN112" i="3"/>
  <c r="CO112" i="3"/>
  <c r="C112" i="9"/>
  <c r="CK113" i="3"/>
  <c r="CL113" i="3"/>
  <c r="CM113" i="3"/>
  <c r="CN113" i="3"/>
  <c r="CO113" i="3"/>
  <c r="C113" i="9"/>
  <c r="CK114" i="3"/>
  <c r="CL114" i="3"/>
  <c r="CM114" i="3"/>
  <c r="CN114" i="3"/>
  <c r="CO114" i="3"/>
  <c r="C114" i="9"/>
  <c r="CK115" i="3"/>
  <c r="CL115" i="3"/>
  <c r="CM115" i="3"/>
  <c r="CN115" i="3"/>
  <c r="CO115" i="3"/>
  <c r="C115" i="9"/>
  <c r="CK116" i="3"/>
  <c r="CL116" i="3"/>
  <c r="CM116" i="3"/>
  <c r="CN116" i="3"/>
  <c r="CO116" i="3"/>
  <c r="C116" i="9"/>
  <c r="CK117" i="3"/>
  <c r="CL117" i="3"/>
  <c r="CM117" i="3"/>
  <c r="CN117" i="3"/>
  <c r="CO117" i="3"/>
  <c r="C117" i="9"/>
  <c r="CK118" i="3"/>
  <c r="CL118" i="3"/>
  <c r="CM118" i="3"/>
  <c r="CN118" i="3"/>
  <c r="CO118" i="3"/>
  <c r="C118" i="9"/>
  <c r="CK119" i="3"/>
  <c r="CL119" i="3"/>
  <c r="CM119" i="3"/>
  <c r="CN119" i="3"/>
  <c r="CO119" i="3"/>
  <c r="C119" i="9"/>
  <c r="CK120" i="3"/>
  <c r="CL120" i="3"/>
  <c r="CM120" i="3"/>
  <c r="CN120" i="3"/>
  <c r="CO120" i="3"/>
  <c r="C120" i="9"/>
  <c r="CK121" i="3"/>
  <c r="CL121" i="3"/>
  <c r="CM121" i="3"/>
  <c r="CN121" i="3"/>
  <c r="CO121" i="3"/>
  <c r="C121" i="9"/>
  <c r="CK122" i="3"/>
  <c r="CL122" i="3"/>
  <c r="CM122" i="3"/>
  <c r="CN122" i="3"/>
  <c r="CO122" i="3"/>
  <c r="C122" i="9"/>
  <c r="CK123" i="3"/>
  <c r="CL123" i="3"/>
  <c r="CM123" i="3"/>
  <c r="CN123" i="3"/>
  <c r="CO123" i="3"/>
  <c r="C123" i="9"/>
  <c r="CK124" i="3"/>
  <c r="CL124" i="3"/>
  <c r="CM124" i="3"/>
  <c r="CN124" i="3"/>
  <c r="CO124" i="3"/>
  <c r="C124" i="9"/>
  <c r="CK125" i="3"/>
  <c r="CL125" i="3"/>
  <c r="CM125" i="3"/>
  <c r="CN125" i="3"/>
  <c r="CO125" i="3"/>
  <c r="C125" i="9"/>
  <c r="CK126" i="3"/>
  <c r="CL126" i="3"/>
  <c r="CM126" i="3"/>
  <c r="CN126" i="3"/>
  <c r="CO126" i="3"/>
  <c r="C126" i="9"/>
  <c r="CK127" i="3"/>
  <c r="CL127" i="3"/>
  <c r="CM127" i="3"/>
  <c r="CN127" i="3"/>
  <c r="CO127" i="3"/>
  <c r="C127" i="9"/>
  <c r="CK128" i="3"/>
  <c r="CL128" i="3"/>
  <c r="CM128" i="3"/>
  <c r="CN128" i="3"/>
  <c r="CO128" i="3"/>
  <c r="C128" i="9"/>
  <c r="CK129" i="3"/>
  <c r="CL129" i="3"/>
  <c r="CM129" i="3"/>
  <c r="CN129" i="3"/>
  <c r="CO129" i="3"/>
  <c r="C129" i="9"/>
  <c r="CK130" i="3"/>
  <c r="CL130" i="3"/>
  <c r="CM130" i="3"/>
  <c r="CN130" i="3"/>
  <c r="CO130" i="3"/>
  <c r="C130" i="9"/>
  <c r="CK131" i="3"/>
  <c r="CL131" i="3"/>
  <c r="CM131" i="3"/>
  <c r="CN131" i="3"/>
  <c r="CO131" i="3"/>
  <c r="C131" i="9"/>
  <c r="CK132" i="3"/>
  <c r="CL132" i="3"/>
  <c r="CM132" i="3"/>
  <c r="CN132" i="3"/>
  <c r="CO132" i="3"/>
  <c r="C132" i="9"/>
  <c r="CK133" i="3"/>
  <c r="CL133" i="3"/>
  <c r="CM133" i="3"/>
  <c r="CN133" i="3"/>
  <c r="CO133" i="3"/>
  <c r="C133" i="9"/>
  <c r="CK134" i="3"/>
  <c r="CL134" i="3"/>
  <c r="CM134" i="3"/>
  <c r="CN134" i="3"/>
  <c r="CO134" i="3"/>
  <c r="C134" i="9"/>
  <c r="CK135" i="3"/>
  <c r="CL135" i="3"/>
  <c r="CM135" i="3"/>
  <c r="CN135" i="3"/>
  <c r="CO135" i="3"/>
  <c r="C135" i="9"/>
  <c r="CK136" i="3"/>
  <c r="CL136" i="3"/>
  <c r="CM136" i="3"/>
  <c r="CN136" i="3"/>
  <c r="CO136" i="3"/>
  <c r="C136" i="9"/>
  <c r="CK137" i="3"/>
  <c r="CL137" i="3"/>
  <c r="CM137" i="3"/>
  <c r="CN137" i="3"/>
  <c r="CO137" i="3"/>
  <c r="C137" i="9"/>
  <c r="CK138" i="3"/>
  <c r="CL138" i="3"/>
  <c r="CM138" i="3"/>
  <c r="CN138" i="3"/>
  <c r="CO138" i="3"/>
  <c r="C138" i="9"/>
  <c r="CK139" i="3"/>
  <c r="CL139" i="3"/>
  <c r="CM139" i="3"/>
  <c r="CN139" i="3"/>
  <c r="CO139" i="3"/>
  <c r="C139" i="9"/>
  <c r="CK140" i="3"/>
  <c r="CL140" i="3"/>
  <c r="CM140" i="3"/>
  <c r="CN140" i="3"/>
  <c r="CO140" i="3"/>
  <c r="C140" i="9"/>
  <c r="CK141" i="3"/>
  <c r="CL141" i="3"/>
  <c r="CM141" i="3"/>
  <c r="CN141" i="3"/>
  <c r="CO141" i="3"/>
  <c r="C141" i="9"/>
  <c r="CK142" i="3"/>
  <c r="CL142" i="3"/>
  <c r="CM142" i="3"/>
  <c r="CN142" i="3"/>
  <c r="CO142" i="3"/>
  <c r="C142" i="9"/>
  <c r="CK143" i="3"/>
  <c r="CL143" i="3"/>
  <c r="CM143" i="3"/>
  <c r="CN143" i="3"/>
  <c r="CO143" i="3"/>
  <c r="C143" i="9"/>
  <c r="CK144" i="3"/>
  <c r="CL144" i="3"/>
  <c r="CM144" i="3"/>
  <c r="CN144" i="3"/>
  <c r="CO144" i="3"/>
  <c r="C144" i="9"/>
  <c r="CK145" i="3"/>
  <c r="CL145" i="3"/>
  <c r="CM145" i="3"/>
  <c r="CN145" i="3"/>
  <c r="CO145" i="3"/>
  <c r="C145" i="9"/>
  <c r="CK146" i="3"/>
  <c r="CL146" i="3"/>
  <c r="CM146" i="3"/>
  <c r="CN146" i="3"/>
  <c r="CO146" i="3"/>
  <c r="C146" i="9"/>
  <c r="CK147" i="3"/>
  <c r="CL147" i="3"/>
  <c r="CM147" i="3"/>
  <c r="CN147" i="3"/>
  <c r="CO147" i="3"/>
  <c r="C147" i="9"/>
  <c r="CK148" i="3"/>
  <c r="CL148" i="3"/>
  <c r="CM148" i="3"/>
  <c r="CN148" i="3"/>
  <c r="CO148" i="3"/>
  <c r="C148" i="9"/>
  <c r="CK149" i="3"/>
  <c r="CL149" i="3"/>
  <c r="CM149" i="3"/>
  <c r="CN149" i="3"/>
  <c r="CO149" i="3"/>
  <c r="C149" i="9"/>
  <c r="CK150" i="3"/>
  <c r="CL150" i="3"/>
  <c r="CM150" i="3"/>
  <c r="CN150" i="3"/>
  <c r="CO150" i="3"/>
  <c r="C150" i="9"/>
  <c r="CK151" i="3"/>
  <c r="CL151" i="3"/>
  <c r="CM151" i="3"/>
  <c r="CN151" i="3"/>
  <c r="CO151" i="3"/>
  <c r="C151" i="9"/>
  <c r="CK152" i="3"/>
  <c r="CL152" i="3"/>
  <c r="CM152" i="3"/>
  <c r="CN152" i="3"/>
  <c r="CO152" i="3"/>
  <c r="C152" i="9"/>
  <c r="CK153" i="3"/>
  <c r="CL153" i="3"/>
  <c r="CM153" i="3"/>
  <c r="CN153" i="3"/>
  <c r="CO153" i="3"/>
  <c r="C153" i="9"/>
  <c r="CK154" i="3"/>
  <c r="CL154" i="3"/>
  <c r="CM154" i="3"/>
  <c r="CN154" i="3"/>
  <c r="CO154" i="3"/>
  <c r="C154" i="9"/>
  <c r="CK155" i="3"/>
  <c r="CL155" i="3"/>
  <c r="CM155" i="3"/>
  <c r="CN155" i="3"/>
  <c r="CO155" i="3"/>
  <c r="C155" i="9"/>
  <c r="CK156" i="3"/>
  <c r="CL156" i="3"/>
  <c r="CM156" i="3"/>
  <c r="CN156" i="3"/>
  <c r="CO156" i="3"/>
  <c r="C156" i="9"/>
  <c r="CK157" i="3"/>
  <c r="CL157" i="3"/>
  <c r="CM157" i="3"/>
  <c r="CN157" i="3"/>
  <c r="CO157" i="3"/>
  <c r="C157" i="9"/>
  <c r="CK158" i="3"/>
  <c r="CL158" i="3"/>
  <c r="CM158" i="3"/>
  <c r="CN158" i="3"/>
  <c r="CO158" i="3"/>
  <c r="C158" i="9"/>
  <c r="CK159" i="3"/>
  <c r="CL159" i="3"/>
  <c r="CM159" i="3"/>
  <c r="CN159" i="3"/>
  <c r="CO159" i="3"/>
  <c r="C159" i="9"/>
  <c r="CK160" i="3"/>
  <c r="CL160" i="3"/>
  <c r="CM160" i="3"/>
  <c r="CN160" i="3"/>
  <c r="CO160" i="3"/>
  <c r="C160" i="9"/>
  <c r="CK161" i="3"/>
  <c r="CL161" i="3"/>
  <c r="CM161" i="3"/>
  <c r="CN161" i="3"/>
  <c r="CO161" i="3"/>
  <c r="C161" i="9"/>
  <c r="CK162" i="3"/>
  <c r="CL162" i="3"/>
  <c r="CM162" i="3"/>
  <c r="CN162" i="3"/>
  <c r="CO162" i="3"/>
  <c r="C162" i="9"/>
  <c r="CK163" i="3"/>
  <c r="CL163" i="3"/>
  <c r="CM163" i="3"/>
  <c r="CN163" i="3"/>
  <c r="CO163" i="3"/>
  <c r="C163" i="9"/>
  <c r="CK164" i="3"/>
  <c r="CL164" i="3"/>
  <c r="CM164" i="3"/>
  <c r="CN164" i="3"/>
  <c r="CO164" i="3"/>
  <c r="C164" i="9"/>
  <c r="CK165" i="3"/>
  <c r="CL165" i="3"/>
  <c r="CM165" i="3"/>
  <c r="CN165" i="3"/>
  <c r="CO165" i="3"/>
  <c r="C165" i="9"/>
  <c r="CK166" i="3"/>
  <c r="CL166" i="3"/>
  <c r="CM166" i="3"/>
  <c r="CN166" i="3"/>
  <c r="CO166" i="3"/>
  <c r="C166" i="9"/>
  <c r="CK167" i="3"/>
  <c r="CL167" i="3"/>
  <c r="CM167" i="3"/>
  <c r="CN167" i="3"/>
  <c r="CO167" i="3"/>
  <c r="C167" i="9"/>
  <c r="CK168" i="3"/>
  <c r="CL168" i="3"/>
  <c r="CM168" i="3"/>
  <c r="CN168" i="3"/>
  <c r="CO168" i="3"/>
  <c r="C168" i="9"/>
  <c r="CK169" i="3"/>
  <c r="CL169" i="3"/>
  <c r="CM169" i="3"/>
  <c r="CN169" i="3"/>
  <c r="CO169" i="3"/>
  <c r="C169" i="9"/>
  <c r="CK170" i="3"/>
  <c r="CL170" i="3"/>
  <c r="CM170" i="3"/>
  <c r="CN170" i="3"/>
  <c r="CO170" i="3"/>
  <c r="C170" i="9"/>
  <c r="CK171" i="3"/>
  <c r="CL171" i="3"/>
  <c r="CM171" i="3"/>
  <c r="CN171" i="3"/>
  <c r="CO171" i="3"/>
  <c r="C171" i="9"/>
  <c r="CK172" i="3"/>
  <c r="CL172" i="3"/>
  <c r="CM172" i="3"/>
  <c r="CN172" i="3"/>
  <c r="CO172" i="3"/>
  <c r="C172" i="9"/>
  <c r="CK173" i="3"/>
  <c r="CL173" i="3"/>
  <c r="CM173" i="3"/>
  <c r="CN173" i="3"/>
  <c r="CO173" i="3"/>
  <c r="C173" i="9"/>
  <c r="CK174" i="3"/>
  <c r="CL174" i="3"/>
  <c r="CM174" i="3"/>
  <c r="CN174" i="3"/>
  <c r="CO174" i="3"/>
  <c r="C174" i="9"/>
  <c r="CK175" i="3"/>
  <c r="CL175" i="3"/>
  <c r="CM175" i="3"/>
  <c r="CN175" i="3"/>
  <c r="CO175" i="3"/>
  <c r="C175" i="9"/>
  <c r="CK176" i="3"/>
  <c r="CL176" i="3"/>
  <c r="CM176" i="3"/>
  <c r="CN176" i="3"/>
  <c r="CO176" i="3"/>
  <c r="C176" i="9"/>
  <c r="CK177" i="3"/>
  <c r="CL177" i="3"/>
  <c r="CM177" i="3"/>
  <c r="CN177" i="3"/>
  <c r="CO177" i="3"/>
  <c r="C177" i="9"/>
  <c r="CK178" i="3"/>
  <c r="CL178" i="3"/>
  <c r="CM178" i="3"/>
  <c r="CN178" i="3"/>
  <c r="CO178" i="3"/>
  <c r="C178" i="9"/>
  <c r="CK179" i="3"/>
  <c r="CL179" i="3"/>
  <c r="CM179" i="3"/>
  <c r="CN179" i="3"/>
  <c r="CO179" i="3"/>
  <c r="C179" i="9"/>
  <c r="CK180" i="3"/>
  <c r="CL180" i="3"/>
  <c r="CM180" i="3"/>
  <c r="CN180" i="3"/>
  <c r="CO180" i="3"/>
  <c r="C180" i="9"/>
  <c r="G181" i="9"/>
  <c r="CK181" i="3"/>
  <c r="CL181" i="3"/>
  <c r="CM181" i="3"/>
  <c r="CN181" i="3"/>
  <c r="CO181" i="3"/>
  <c r="C181" i="9"/>
  <c r="CK3" i="3"/>
  <c r="CL3" i="3"/>
  <c r="CM3" i="3"/>
  <c r="CN3" i="3"/>
  <c r="CO3" i="3"/>
  <c r="G178" i="9"/>
  <c r="H178" i="9"/>
  <c r="CW178" i="3"/>
  <c r="G171" i="9"/>
  <c r="CW171" i="3"/>
  <c r="G173" i="9"/>
  <c r="CW173" i="3"/>
  <c r="G176" i="9"/>
  <c r="CW176" i="3"/>
  <c r="G169" i="9"/>
  <c r="H169" i="9"/>
  <c r="CW169" i="3"/>
  <c r="G174" i="9"/>
  <c r="H174" i="9"/>
  <c r="CW174" i="3"/>
  <c r="G179" i="9"/>
  <c r="CW179" i="3"/>
  <c r="G172" i="9"/>
  <c r="CW172" i="3"/>
  <c r="G177" i="9"/>
  <c r="CW177" i="3"/>
  <c r="G170" i="9"/>
  <c r="CW170" i="3"/>
  <c r="G175" i="9"/>
  <c r="H175" i="9"/>
  <c r="CW175" i="3"/>
  <c r="G180" i="9"/>
  <c r="CW180" i="3"/>
  <c r="G168" i="9"/>
  <c r="H168" i="9"/>
  <c r="CW168" i="3"/>
  <c r="G77" i="9"/>
  <c r="CW77" i="3"/>
  <c r="G41" i="9"/>
  <c r="CW41" i="3"/>
  <c r="G17" i="9"/>
  <c r="CW17" i="3"/>
  <c r="G142" i="9"/>
  <c r="H142" i="9"/>
  <c r="CW142" i="3"/>
  <c r="G130" i="9"/>
  <c r="H130" i="9"/>
  <c r="CW130" i="3"/>
  <c r="G118" i="9"/>
  <c r="H118" i="9"/>
  <c r="CW118" i="3"/>
  <c r="G106" i="9"/>
  <c r="CW106" i="3"/>
  <c r="G94" i="9"/>
  <c r="CW94" i="3"/>
  <c r="G82" i="9"/>
  <c r="CW82" i="3"/>
  <c r="G70" i="9"/>
  <c r="H70" i="9"/>
  <c r="CW70" i="3"/>
  <c r="G58" i="9"/>
  <c r="CW58" i="3"/>
  <c r="G46" i="9"/>
  <c r="H46" i="9"/>
  <c r="CW46" i="3"/>
  <c r="G34" i="9"/>
  <c r="CW34" i="3"/>
  <c r="G22" i="9"/>
  <c r="CW22" i="3"/>
  <c r="G10" i="9"/>
  <c r="CW10" i="3"/>
  <c r="G5" i="9"/>
  <c r="H5" i="9"/>
  <c r="CW5" i="3"/>
  <c r="G159" i="9"/>
  <c r="H159" i="9"/>
  <c r="CW159" i="3"/>
  <c r="G147" i="9"/>
  <c r="H147" i="9"/>
  <c r="CW147" i="3"/>
  <c r="G135" i="9"/>
  <c r="CW135" i="3"/>
  <c r="G123" i="9"/>
  <c r="CW123" i="3"/>
  <c r="G111" i="9"/>
  <c r="CW111" i="3"/>
  <c r="G99" i="9"/>
  <c r="H99" i="9"/>
  <c r="CW99" i="3"/>
  <c r="G87" i="9"/>
  <c r="H87" i="9"/>
  <c r="CW87" i="3"/>
  <c r="G75" i="9"/>
  <c r="CW75" i="3"/>
  <c r="G63" i="9"/>
  <c r="CW63" i="3"/>
  <c r="G51" i="9"/>
  <c r="CW51" i="3"/>
  <c r="G39" i="9"/>
  <c r="CW39" i="3"/>
  <c r="G27" i="9"/>
  <c r="H27" i="9"/>
  <c r="CW27" i="3"/>
  <c r="G15" i="9"/>
  <c r="H15" i="9"/>
  <c r="CW15" i="3"/>
  <c r="G53" i="9"/>
  <c r="H53" i="9"/>
  <c r="CW53" i="3"/>
  <c r="G3" i="9"/>
  <c r="CW3" i="3"/>
  <c r="G164" i="9"/>
  <c r="CW164" i="3"/>
  <c r="G152" i="9"/>
  <c r="CW152" i="3"/>
  <c r="G140" i="9"/>
  <c r="H140" i="9"/>
  <c r="CW140" i="3"/>
  <c r="G128" i="9"/>
  <c r="H128" i="9"/>
  <c r="CW128" i="3"/>
  <c r="G116" i="9"/>
  <c r="H116" i="9"/>
  <c r="CW116" i="3"/>
  <c r="G104" i="9"/>
  <c r="CW104" i="3"/>
  <c r="G92" i="9"/>
  <c r="CW92" i="3"/>
  <c r="G80" i="9"/>
  <c r="CW80" i="3"/>
  <c r="G68" i="9"/>
  <c r="H68" i="9"/>
  <c r="CW68" i="3"/>
  <c r="G56" i="9"/>
  <c r="H56" i="9"/>
  <c r="CW56" i="3"/>
  <c r="G44" i="9"/>
  <c r="CW44" i="3"/>
  <c r="G32" i="9"/>
  <c r="CW32" i="3"/>
  <c r="G20" i="9"/>
  <c r="CW20" i="3"/>
  <c r="G8" i="9"/>
  <c r="CW8" i="3"/>
  <c r="G161" i="9"/>
  <c r="H161" i="9"/>
  <c r="CW161" i="3"/>
  <c r="G101" i="9"/>
  <c r="CW101" i="3"/>
  <c r="G157" i="9"/>
  <c r="H157" i="9"/>
  <c r="CW157" i="3"/>
  <c r="G145" i="9"/>
  <c r="CW145" i="3"/>
  <c r="G133" i="9"/>
  <c r="CW133" i="3"/>
  <c r="G121" i="9"/>
  <c r="CW121" i="3"/>
  <c r="G109" i="9"/>
  <c r="H109" i="9"/>
  <c r="CW109" i="3"/>
  <c r="G97" i="9"/>
  <c r="CW97" i="3"/>
  <c r="G85" i="9"/>
  <c r="CW85" i="3"/>
  <c r="G73" i="9"/>
  <c r="CW73" i="3"/>
  <c r="G61" i="9"/>
  <c r="CW61" i="3"/>
  <c r="G49" i="9"/>
  <c r="CW49" i="3"/>
  <c r="G37" i="9"/>
  <c r="CW37" i="3"/>
  <c r="G25" i="9"/>
  <c r="CW25" i="3"/>
  <c r="G13" i="9"/>
  <c r="CW13" i="3"/>
  <c r="G65" i="9"/>
  <c r="CW65" i="3"/>
  <c r="G162" i="9"/>
  <c r="CW162" i="3"/>
  <c r="G150" i="9"/>
  <c r="CW150" i="3"/>
  <c r="G138" i="9"/>
  <c r="H138" i="9"/>
  <c r="CW138" i="3"/>
  <c r="G126" i="9"/>
  <c r="H126" i="9"/>
  <c r="CW126" i="3"/>
  <c r="G114" i="9"/>
  <c r="H114" i="9"/>
  <c r="CW114" i="3"/>
  <c r="G102" i="9"/>
  <c r="CW102" i="3"/>
  <c r="G90" i="9"/>
  <c r="CW90" i="3"/>
  <c r="G78" i="9"/>
  <c r="CW78" i="3"/>
  <c r="G66" i="9"/>
  <c r="CW66" i="3"/>
  <c r="G54" i="9"/>
  <c r="CW54" i="3"/>
  <c r="G42" i="9"/>
  <c r="CW42" i="3"/>
  <c r="G30" i="9"/>
  <c r="CW30" i="3"/>
  <c r="G18" i="9"/>
  <c r="CW18" i="3"/>
  <c r="G6" i="9"/>
  <c r="CW6" i="3"/>
  <c r="G166" i="9"/>
  <c r="H166" i="9"/>
  <c r="CW166" i="3"/>
  <c r="G167" i="9"/>
  <c r="CW167" i="3"/>
  <c r="G155" i="9"/>
  <c r="H155" i="9"/>
  <c r="CW155" i="3"/>
  <c r="G143" i="9"/>
  <c r="CW143" i="3"/>
  <c r="G131" i="9"/>
  <c r="CW131" i="3"/>
  <c r="G119" i="9"/>
  <c r="CW119" i="3"/>
  <c r="G107" i="9"/>
  <c r="H107" i="9"/>
  <c r="CW107" i="3"/>
  <c r="G95" i="9"/>
  <c r="H95" i="9"/>
  <c r="CW95" i="3"/>
  <c r="G83" i="9"/>
  <c r="H83" i="9"/>
  <c r="CW83" i="3"/>
  <c r="G71" i="9"/>
  <c r="CW71" i="3"/>
  <c r="G59" i="9"/>
  <c r="CW59" i="3"/>
  <c r="G47" i="9"/>
  <c r="CW47" i="3"/>
  <c r="G35" i="9"/>
  <c r="H35" i="9"/>
  <c r="CW35" i="3"/>
  <c r="G23" i="9"/>
  <c r="H23" i="9"/>
  <c r="CW23" i="3"/>
  <c r="G11" i="9"/>
  <c r="CW11" i="3"/>
  <c r="G137" i="9"/>
  <c r="CW137" i="3"/>
  <c r="G113" i="9"/>
  <c r="CW113" i="3"/>
  <c r="G160" i="9"/>
  <c r="CW160" i="3"/>
  <c r="G148" i="9"/>
  <c r="H148" i="9"/>
  <c r="CW148" i="3"/>
  <c r="G136" i="9"/>
  <c r="H136" i="9"/>
  <c r="CW136" i="3"/>
  <c r="G124" i="9"/>
  <c r="H124" i="9"/>
  <c r="CW124" i="3"/>
  <c r="G112" i="9"/>
  <c r="CW112" i="3"/>
  <c r="G100" i="9"/>
  <c r="CW100" i="3"/>
  <c r="G88" i="9"/>
  <c r="CW88" i="3"/>
  <c r="G76" i="9"/>
  <c r="H76" i="9"/>
  <c r="CW76" i="3"/>
  <c r="G64" i="9"/>
  <c r="H64" i="9"/>
  <c r="CW64" i="3"/>
  <c r="G52" i="9"/>
  <c r="H52" i="9"/>
  <c r="CW52" i="3"/>
  <c r="G40" i="9"/>
  <c r="CW40" i="3"/>
  <c r="G28" i="9"/>
  <c r="CW28" i="3"/>
  <c r="G16" i="9"/>
  <c r="CW16" i="3"/>
  <c r="G4" i="9"/>
  <c r="H4" i="9"/>
  <c r="CW4" i="3"/>
  <c r="G89" i="9"/>
  <c r="H89" i="9"/>
  <c r="CW89" i="3"/>
  <c r="G165" i="9"/>
  <c r="CW165" i="3"/>
  <c r="G153" i="9"/>
  <c r="CW153" i="3"/>
  <c r="G141" i="9"/>
  <c r="CW141" i="3"/>
  <c r="G129" i="9"/>
  <c r="CW129" i="3"/>
  <c r="G117" i="9"/>
  <c r="H117" i="9"/>
  <c r="CW117" i="3"/>
  <c r="G105" i="9"/>
  <c r="H105" i="9"/>
  <c r="CW105" i="3"/>
  <c r="G93" i="9"/>
  <c r="H93" i="9"/>
  <c r="CW93" i="3"/>
  <c r="G81" i="9"/>
  <c r="CW81" i="3"/>
  <c r="G69" i="9"/>
  <c r="H69" i="9"/>
  <c r="CW69" i="3"/>
  <c r="G57" i="9"/>
  <c r="CW57" i="3"/>
  <c r="G45" i="9"/>
  <c r="H45" i="9"/>
  <c r="CW45" i="3"/>
  <c r="G33" i="9"/>
  <c r="H33" i="9"/>
  <c r="CW33" i="3"/>
  <c r="G21" i="9"/>
  <c r="CW21" i="3"/>
  <c r="G9" i="9"/>
  <c r="CW9" i="3"/>
  <c r="G125" i="9"/>
  <c r="CW125" i="3"/>
  <c r="G29" i="9"/>
  <c r="CW29" i="3"/>
  <c r="CK182" i="3"/>
  <c r="G158" i="9"/>
  <c r="H158" i="9"/>
  <c r="CW158" i="3"/>
  <c r="G146" i="9"/>
  <c r="H146" i="9"/>
  <c r="CW146" i="3"/>
  <c r="G134" i="9"/>
  <c r="H134" i="9"/>
  <c r="CW134" i="3"/>
  <c r="G122" i="9"/>
  <c r="CW122" i="3"/>
  <c r="G110" i="9"/>
  <c r="CW110" i="3"/>
  <c r="G98" i="9"/>
  <c r="CW98" i="3"/>
  <c r="G86" i="9"/>
  <c r="H86" i="9"/>
  <c r="CW86" i="3"/>
  <c r="G74" i="9"/>
  <c r="H74" i="9"/>
  <c r="CW74" i="3"/>
  <c r="G62" i="9"/>
  <c r="H62" i="9"/>
  <c r="CW62" i="3"/>
  <c r="G50" i="9"/>
  <c r="CW50" i="3"/>
  <c r="G38" i="9"/>
  <c r="CW38" i="3"/>
  <c r="G26" i="9"/>
  <c r="CW26" i="3"/>
  <c r="G14" i="9"/>
  <c r="CW14" i="3"/>
  <c r="G163" i="9"/>
  <c r="H163" i="9"/>
  <c r="CW163" i="3"/>
  <c r="G151" i="9"/>
  <c r="H151" i="9"/>
  <c r="CW151" i="3"/>
  <c r="G139" i="9"/>
  <c r="CW139" i="3"/>
  <c r="G127" i="9"/>
  <c r="CW127" i="3"/>
  <c r="G115" i="9"/>
  <c r="CW115" i="3"/>
  <c r="G103" i="9"/>
  <c r="H103" i="9"/>
  <c r="CW103" i="3"/>
  <c r="G91" i="9"/>
  <c r="H91" i="9"/>
  <c r="CW91" i="3"/>
  <c r="G79" i="9"/>
  <c r="H79" i="9"/>
  <c r="CW79" i="3"/>
  <c r="G67" i="9"/>
  <c r="CW67" i="3"/>
  <c r="G55" i="9"/>
  <c r="CW55" i="3"/>
  <c r="G43" i="9"/>
  <c r="H43" i="9"/>
  <c r="CW43" i="3"/>
  <c r="G31" i="9"/>
  <c r="H31" i="9"/>
  <c r="CW31" i="3"/>
  <c r="G19" i="9"/>
  <c r="H19" i="9"/>
  <c r="CW19" i="3"/>
  <c r="G7" i="9"/>
  <c r="H7" i="9"/>
  <c r="CW7" i="3"/>
  <c r="G149" i="9"/>
  <c r="CW149" i="3"/>
  <c r="G154" i="9"/>
  <c r="CW154" i="3"/>
  <c r="G156" i="9"/>
  <c r="H156" i="9"/>
  <c r="CW156" i="3"/>
  <c r="G144" i="9"/>
  <c r="H144" i="9"/>
  <c r="CW144" i="3"/>
  <c r="G132" i="9"/>
  <c r="H132" i="9"/>
  <c r="CW132" i="3"/>
  <c r="G120" i="9"/>
  <c r="H120" i="9"/>
  <c r="CW120" i="3"/>
  <c r="G108" i="9"/>
  <c r="CW108" i="3"/>
  <c r="G96" i="9"/>
  <c r="CW96" i="3"/>
  <c r="G84" i="9"/>
  <c r="CW84" i="3"/>
  <c r="G72" i="9"/>
  <c r="H72" i="9"/>
  <c r="CW72" i="3"/>
  <c r="G60" i="9"/>
  <c r="H60" i="9"/>
  <c r="CW60" i="3"/>
  <c r="G48" i="9"/>
  <c r="H48" i="9"/>
  <c r="CW48" i="3"/>
  <c r="G36" i="9"/>
  <c r="CW36" i="3"/>
  <c r="G24" i="9"/>
  <c r="H24" i="9"/>
  <c r="CW24" i="3"/>
  <c r="G12" i="9"/>
  <c r="H12" i="9"/>
  <c r="CW12" i="3"/>
  <c r="CO182" i="3"/>
  <c r="CM182" i="3"/>
  <c r="CL182" i="3"/>
  <c r="C3" i="9"/>
  <c r="CP182" i="3"/>
  <c r="H187" i="9"/>
  <c r="CS182" i="3"/>
  <c r="F186" i="9"/>
  <c r="H145" i="9"/>
  <c r="H179" i="9"/>
  <c r="H167" i="9"/>
  <c r="H143" i="9"/>
  <c r="H131" i="9"/>
  <c r="H119" i="9"/>
  <c r="H71" i="9"/>
  <c r="H59" i="9"/>
  <c r="H47" i="9"/>
  <c r="H11" i="9"/>
  <c r="H133" i="9"/>
  <c r="H154" i="9"/>
  <c r="H106" i="9"/>
  <c r="H94" i="9"/>
  <c r="H82" i="9"/>
  <c r="H58" i="9"/>
  <c r="H34" i="9"/>
  <c r="H22" i="9"/>
  <c r="H10" i="9"/>
  <c r="H36" i="9"/>
  <c r="H177" i="9"/>
  <c r="H165" i="9"/>
  <c r="H153" i="9"/>
  <c r="H141" i="9"/>
  <c r="H129" i="9"/>
  <c r="H81" i="9"/>
  <c r="H57" i="9"/>
  <c r="H21" i="9"/>
  <c r="H9" i="9"/>
  <c r="H176" i="9"/>
  <c r="H164" i="9"/>
  <c r="H152" i="9"/>
  <c r="H104" i="9"/>
  <c r="H92" i="9"/>
  <c r="H80" i="9"/>
  <c r="H44" i="9"/>
  <c r="H32" i="9"/>
  <c r="H20" i="9"/>
  <c r="H8" i="9"/>
  <c r="H139" i="9"/>
  <c r="H127" i="9"/>
  <c r="H115" i="9"/>
  <c r="H67" i="9"/>
  <c r="H55" i="9"/>
  <c r="H180" i="9"/>
  <c r="H162" i="9"/>
  <c r="H150" i="9"/>
  <c r="H102" i="9"/>
  <c r="H90" i="9"/>
  <c r="H78" i="9"/>
  <c r="H66" i="9"/>
  <c r="H54" i="9"/>
  <c r="H42" i="9"/>
  <c r="H30" i="9"/>
  <c r="H18" i="9"/>
  <c r="H6" i="9"/>
  <c r="H96" i="9"/>
  <c r="H173" i="9"/>
  <c r="H149" i="9"/>
  <c r="H137" i="9"/>
  <c r="H125" i="9"/>
  <c r="H113" i="9"/>
  <c r="H101" i="9"/>
  <c r="H77" i="9"/>
  <c r="H65" i="9"/>
  <c r="H41" i="9"/>
  <c r="H29" i="9"/>
  <c r="H17" i="9"/>
  <c r="H172" i="9"/>
  <c r="H160" i="9"/>
  <c r="H112" i="9"/>
  <c r="H100" i="9"/>
  <c r="H88" i="9"/>
  <c r="H40" i="9"/>
  <c r="H28" i="9"/>
  <c r="H16" i="9"/>
  <c r="H84" i="9"/>
  <c r="H171" i="9"/>
  <c r="H135" i="9"/>
  <c r="H123" i="9"/>
  <c r="H111" i="9"/>
  <c r="H75" i="9"/>
  <c r="H63" i="9"/>
  <c r="H51" i="9"/>
  <c r="H39" i="9"/>
  <c r="H121" i="9"/>
  <c r="H108" i="9"/>
  <c r="H170" i="9"/>
  <c r="H122" i="9"/>
  <c r="H110" i="9"/>
  <c r="H98" i="9"/>
  <c r="H50" i="9"/>
  <c r="H38" i="9"/>
  <c r="H26" i="9"/>
  <c r="H14" i="9"/>
  <c r="CT4" i="3"/>
  <c r="D4" i="9"/>
  <c r="K4" i="9"/>
  <c r="CT5" i="3"/>
  <c r="CT6" i="3"/>
  <c r="D6" i="9"/>
  <c r="K6" i="9" s="1"/>
  <c r="H3" i="9"/>
  <c r="CT7" i="3"/>
  <c r="CT8" i="3"/>
  <c r="CT9" i="3"/>
  <c r="CT10" i="3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T98" i="3"/>
  <c r="CT99" i="3"/>
  <c r="CT100" i="3"/>
  <c r="CT101" i="3"/>
  <c r="CT102" i="3"/>
  <c r="CT103" i="3"/>
  <c r="CT104" i="3"/>
  <c r="CT105" i="3"/>
  <c r="CT106" i="3"/>
  <c r="CT107" i="3"/>
  <c r="CT108" i="3"/>
  <c r="CT109" i="3"/>
  <c r="CT110" i="3"/>
  <c r="CT111" i="3"/>
  <c r="CT112" i="3"/>
  <c r="CT113" i="3"/>
  <c r="CT114" i="3"/>
  <c r="CT115" i="3"/>
  <c r="CT116" i="3"/>
  <c r="CT117" i="3"/>
  <c r="CT118" i="3"/>
  <c r="CT119" i="3"/>
  <c r="CT120" i="3"/>
  <c r="CT121" i="3"/>
  <c r="CT122" i="3"/>
  <c r="CT123" i="3"/>
  <c r="CT124" i="3"/>
  <c r="CT125" i="3"/>
  <c r="CT126" i="3"/>
  <c r="CT127" i="3"/>
  <c r="CT128" i="3"/>
  <c r="CT129" i="3"/>
  <c r="CT130" i="3"/>
  <c r="CT131" i="3"/>
  <c r="CT132" i="3"/>
  <c r="CT133" i="3"/>
  <c r="CT134" i="3"/>
  <c r="CT135" i="3"/>
  <c r="CT136" i="3"/>
  <c r="CT137" i="3"/>
  <c r="CT138" i="3"/>
  <c r="CT139" i="3"/>
  <c r="CT140" i="3"/>
  <c r="CT141" i="3"/>
  <c r="CT142" i="3"/>
  <c r="CT143" i="3"/>
  <c r="CT144" i="3"/>
  <c r="CT145" i="3"/>
  <c r="CT146" i="3"/>
  <c r="CT147" i="3"/>
  <c r="CT148" i="3"/>
  <c r="CT149" i="3"/>
  <c r="CT150" i="3"/>
  <c r="CT151" i="3"/>
  <c r="CT152" i="3"/>
  <c r="CT153" i="3"/>
  <c r="CT154" i="3"/>
  <c r="CT155" i="3"/>
  <c r="CT156" i="3"/>
  <c r="CT157" i="3"/>
  <c r="CT158" i="3"/>
  <c r="CT159" i="3"/>
  <c r="CT160" i="3"/>
  <c r="CT161" i="3"/>
  <c r="CT162" i="3"/>
  <c r="CT163" i="3"/>
  <c r="CT164" i="3"/>
  <c r="CT165" i="3"/>
  <c r="CT166" i="3"/>
  <c r="CT167" i="3"/>
  <c r="CT168" i="3"/>
  <c r="CT169" i="3"/>
  <c r="CT170" i="3"/>
  <c r="CT171" i="3"/>
  <c r="CT172" i="3"/>
  <c r="CT173" i="3"/>
  <c r="CT174" i="3"/>
  <c r="CT175" i="3"/>
  <c r="CT176" i="3"/>
  <c r="CT177" i="3"/>
  <c r="CT178" i="3"/>
  <c r="CT179" i="3"/>
  <c r="CT180" i="3"/>
  <c r="D9" i="9"/>
  <c r="K9" i="9"/>
  <c r="D11" i="9"/>
  <c r="K11" i="9" s="1"/>
  <c r="D15" i="9"/>
  <c r="K15" i="9" s="1"/>
  <c r="D23" i="9"/>
  <c r="K23" i="9" s="1"/>
  <c r="D27" i="9"/>
  <c r="K27" i="9" s="1"/>
  <c r="D35" i="9"/>
  <c r="K35" i="9" s="1"/>
  <c r="D39" i="9"/>
  <c r="K39" i="9" s="1"/>
  <c r="D47" i="9"/>
  <c r="K47" i="9"/>
  <c r="D51" i="9"/>
  <c r="K51" i="9" s="1"/>
  <c r="D59" i="9"/>
  <c r="K59" i="9" s="1"/>
  <c r="D63" i="9"/>
  <c r="K63" i="9" s="1"/>
  <c r="D71" i="9"/>
  <c r="K71" i="9" s="1"/>
  <c r="D75" i="9"/>
  <c r="K75" i="9" s="1"/>
  <c r="D83" i="9"/>
  <c r="K83" i="9" s="1"/>
  <c r="D7" i="9"/>
  <c r="K7" i="9"/>
  <c r="D12" i="9"/>
  <c r="K12" i="9" s="1"/>
  <c r="D13" i="9"/>
  <c r="K13" i="9" s="1"/>
  <c r="D14" i="9"/>
  <c r="K14" i="9" s="1"/>
  <c r="D16" i="9"/>
  <c r="K16" i="9" s="1"/>
  <c r="D18" i="9"/>
  <c r="K18" i="9" s="1"/>
  <c r="D22" i="9"/>
  <c r="K22" i="9" s="1"/>
  <c r="D24" i="9"/>
  <c r="K24" i="9" s="1"/>
  <c r="D34" i="9"/>
  <c r="K34" i="9" s="1"/>
  <c r="D36" i="9"/>
  <c r="K36" i="9" s="1"/>
  <c r="D46" i="9"/>
  <c r="K46" i="9" s="1"/>
  <c r="G182" i="9"/>
  <c r="H189" i="9" s="1"/>
  <c r="D95" i="9"/>
  <c r="K95" i="9" s="1"/>
  <c r="D82" i="9"/>
  <c r="K82" i="9" s="1"/>
  <c r="D10" i="9"/>
  <c r="K10" i="9" s="1"/>
  <c r="D70" i="9"/>
  <c r="K70" i="9" s="1"/>
  <c r="D100" i="9"/>
  <c r="K100" i="9" s="1"/>
  <c r="D87" i="9"/>
  <c r="K87" i="9" s="1"/>
  <c r="D33" i="9"/>
  <c r="K33" i="9" s="1"/>
  <c r="D19" i="9"/>
  <c r="K19" i="9"/>
  <c r="D67" i="9"/>
  <c r="K67" i="9" s="1"/>
  <c r="D119" i="9"/>
  <c r="K119" i="9" s="1"/>
  <c r="D131" i="9"/>
  <c r="K131" i="9" s="1"/>
  <c r="D58" i="9"/>
  <c r="K58" i="9" s="1"/>
  <c r="D28" i="9"/>
  <c r="K28" i="9" s="1"/>
  <c r="D155" i="9"/>
  <c r="K155" i="9" s="1"/>
  <c r="D40" i="9"/>
  <c r="K40" i="9" s="1"/>
  <c r="D52" i="9"/>
  <c r="K52" i="9" s="1"/>
  <c r="D64" i="9"/>
  <c r="K64" i="9" s="1"/>
  <c r="D8" i="9"/>
  <c r="K8" i="9" s="1"/>
  <c r="D90" i="9"/>
  <c r="K90" i="9" s="1"/>
  <c r="D76" i="9"/>
  <c r="K76" i="9" s="1"/>
  <c r="D102" i="9"/>
  <c r="K102" i="9" s="1"/>
  <c r="D88" i="9"/>
  <c r="K88" i="9" s="1"/>
  <c r="D126" i="9"/>
  <c r="K126" i="9" s="1"/>
  <c r="D99" i="9"/>
  <c r="K99" i="9" s="1"/>
  <c r="D111" i="9"/>
  <c r="K111" i="9" s="1"/>
  <c r="D106" i="9"/>
  <c r="K106" i="9" s="1"/>
  <c r="D123" i="9"/>
  <c r="K123" i="9" s="1"/>
  <c r="D135" i="9"/>
  <c r="K135" i="9" s="1"/>
  <c r="D147" i="9"/>
  <c r="K147" i="9" s="1"/>
  <c r="D130" i="9"/>
  <c r="K130" i="9" s="1"/>
  <c r="D5" i="9"/>
  <c r="K5" i="9"/>
  <c r="D142" i="9"/>
  <c r="K142" i="9" s="1"/>
  <c r="D94" i="9"/>
  <c r="K94" i="9" s="1"/>
  <c r="D118" i="9"/>
  <c r="K118" i="9" s="1"/>
  <c r="D154" i="9"/>
  <c r="K154" i="9" s="1"/>
  <c r="D179" i="9"/>
  <c r="K179" i="9" s="1"/>
  <c r="D93" i="9"/>
  <c r="K93" i="9" s="1"/>
  <c r="D150" i="9"/>
  <c r="K150" i="9" s="1"/>
  <c r="D29" i="9"/>
  <c r="K29" i="9" s="1"/>
  <c r="D136" i="9"/>
  <c r="K136" i="9" s="1"/>
  <c r="D114" i="9"/>
  <c r="K114" i="9"/>
  <c r="D124" i="9"/>
  <c r="K124" i="9" s="1"/>
  <c r="D159" i="9"/>
  <c r="K159" i="9" s="1"/>
  <c r="D86" i="9"/>
  <c r="K86" i="9"/>
  <c r="D74" i="9"/>
  <c r="K74" i="9" s="1"/>
  <c r="D62" i="9"/>
  <c r="K62" i="9" s="1"/>
  <c r="D50" i="9"/>
  <c r="K50" i="9" s="1"/>
  <c r="D38" i="9"/>
  <c r="K38" i="9" s="1"/>
  <c r="D89" i="9"/>
  <c r="K89" i="9" s="1"/>
  <c r="D15" i="2"/>
  <c r="I15" i="2" s="1"/>
  <c r="D172" i="9"/>
  <c r="K172" i="9" s="1"/>
  <c r="D162" i="9"/>
  <c r="K162" i="9" s="1"/>
  <c r="D146" i="9"/>
  <c r="K146" i="9" s="1"/>
  <c r="D122" i="9"/>
  <c r="K122" i="9" s="1"/>
  <c r="CJ182" i="3"/>
  <c r="D160" i="9"/>
  <c r="K160" i="9" s="1"/>
  <c r="D17" i="9"/>
  <c r="K17" i="9" s="1"/>
  <c r="D138" i="9"/>
  <c r="K138" i="9" s="1"/>
  <c r="D81" i="9"/>
  <c r="K81" i="9" s="1"/>
  <c r="D69" i="9"/>
  <c r="K69" i="9" s="1"/>
  <c r="D57" i="9"/>
  <c r="K57" i="9" s="1"/>
  <c r="D178" i="9"/>
  <c r="K178" i="9" s="1"/>
  <c r="D177" i="9"/>
  <c r="K177" i="9" s="1"/>
  <c r="D153" i="9"/>
  <c r="K153" i="9" s="1"/>
  <c r="D141" i="9"/>
  <c r="K141" i="9" s="1"/>
  <c r="D129" i="9"/>
  <c r="K129" i="9" s="1"/>
  <c r="D117" i="9"/>
  <c r="K117" i="9" s="1"/>
  <c r="D105" i="9"/>
  <c r="K105" i="9"/>
  <c r="D77" i="9"/>
  <c r="K77" i="9" s="1"/>
  <c r="D78" i="9"/>
  <c r="K78" i="9" s="1"/>
  <c r="D11" i="2"/>
  <c r="D5" i="2"/>
  <c r="D148" i="9"/>
  <c r="K148" i="9"/>
  <c r="D112" i="9"/>
  <c r="K112" i="9" s="1"/>
  <c r="D45" i="9"/>
  <c r="K45" i="9" s="1"/>
  <c r="D26" i="9"/>
  <c r="K26" i="9"/>
  <c r="D98" i="9"/>
  <c r="K98" i="9" s="1"/>
  <c r="D158" i="9"/>
  <c r="K158" i="9" s="1"/>
  <c r="D134" i="9"/>
  <c r="K134" i="9" s="1"/>
  <c r="D110" i="9"/>
  <c r="K110" i="9" s="1"/>
  <c r="D166" i="9"/>
  <c r="K166" i="9" s="1"/>
  <c r="D66" i="9"/>
  <c r="K66" i="9" s="1"/>
  <c r="D54" i="9"/>
  <c r="K54" i="9" s="1"/>
  <c r="D42" i="9"/>
  <c r="K42" i="9" s="1"/>
  <c r="CM184" i="3"/>
  <c r="F187" i="9"/>
  <c r="CT3" i="3"/>
  <c r="H194" i="9"/>
  <c r="F188" i="9"/>
  <c r="K15" i="2" l="1"/>
  <c r="K12" i="2"/>
  <c r="I5" i="2"/>
  <c r="I11" i="2"/>
  <c r="K11" i="2" s="1"/>
  <c r="H17" i="2"/>
  <c r="D6" i="2"/>
  <c r="I6" i="2" s="1"/>
  <c r="I14" i="2"/>
  <c r="D13" i="2"/>
  <c r="I13" i="2" s="1"/>
  <c r="K6" i="2"/>
  <c r="K13" i="2"/>
  <c r="K14" i="2"/>
  <c r="K7" i="2"/>
  <c r="K10" i="2"/>
  <c r="K8" i="2"/>
  <c r="K5" i="2"/>
  <c r="D16" i="2"/>
  <c r="C182" i="9"/>
  <c r="D108" i="9"/>
  <c r="K108" i="9" s="1"/>
  <c r="I16" i="2"/>
  <c r="B17" i="2"/>
  <c r="J17" i="2"/>
  <c r="K3" i="9"/>
  <c r="H182" i="9"/>
  <c r="H190" i="9" s="1"/>
  <c r="H191" i="9" s="1"/>
  <c r="H193" i="9" s="1"/>
  <c r="H195" i="9" s="1"/>
  <c r="F182" i="9"/>
  <c r="I17" i="2" l="1"/>
  <c r="D17" i="2"/>
  <c r="D20" i="2" s="1"/>
  <c r="D182" i="9"/>
  <c r="D183" i="9" s="1"/>
  <c r="K16" i="2"/>
  <c r="K17" i="2" s="1"/>
  <c r="D18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F2" authorId="0" shapeId="0" xr:uid="{74675316-4C39-4677-BA90-34C69DE208D3}">
      <text>
        <r>
          <rPr>
            <b/>
            <sz val="9"/>
            <color indexed="81"/>
            <rFont val="Tahoma"/>
            <charset val="1"/>
          </rPr>
          <t>GT14 from Funding Worksheet</t>
        </r>
      </text>
    </comment>
  </commentList>
</comments>
</file>

<file path=xl/sharedStrings.xml><?xml version="1.0" encoding="utf-8"?>
<sst xmlns="http://schemas.openxmlformats.org/spreadsheetml/2006/main" count="28074" uniqueCount="5029">
  <si>
    <t>Type District Code =&gt;</t>
  </si>
  <si>
    <t>2760</t>
  </si>
  <si>
    <t>and press Enter</t>
  </si>
  <si>
    <t>Other Adjustments</t>
  </si>
  <si>
    <t>Difference</t>
  </si>
  <si>
    <t>Gross</t>
  </si>
  <si>
    <t>(Adjustment to Gross)</t>
  </si>
  <si>
    <t>Total Gross Payment</t>
  </si>
  <si>
    <t>SWAP Adjustment</t>
  </si>
  <si>
    <t>Charter Intercept</t>
  </si>
  <si>
    <t>CSI Adjustment</t>
  </si>
  <si>
    <t>Audit Adjustment</t>
  </si>
  <si>
    <t>Net Payment</t>
  </si>
  <si>
    <t>Electronic Funds Transfer</t>
  </si>
  <si>
    <t>(EFT less Net)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</si>
  <si>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</si>
  <si>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</si>
  <si>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</si>
  <si>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</si>
  <si>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</si>
  <si>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</si>
  <si>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</si>
  <si>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</si>
  <si>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</si>
  <si>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</si>
  <si>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</si>
  <si>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</si>
  <si>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Annual State Share Entitlement</t>
  </si>
  <si>
    <t>Amount Owed to (from) District</t>
  </si>
  <si>
    <t>Through May 2023</t>
  </si>
  <si>
    <t>Gross State Share Full Year</t>
  </si>
  <si>
    <t>Dist</t>
  </si>
  <si>
    <t>CORE Payments</t>
  </si>
  <si>
    <t>Calculated Payments (Net)</t>
  </si>
  <si>
    <t>Difference (June)</t>
  </si>
  <si>
    <t>Calculated per June Funding Calc Worksheet</t>
  </si>
  <si>
    <t>Paid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</si>
  <si>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</si>
  <si>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</si>
  <si>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</si>
  <si>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</si>
  <si>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</si>
  <si>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</si>
  <si>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</si>
  <si>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</si>
  <si>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</si>
  <si>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</si>
  <si>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</si>
  <si>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</si>
  <si>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</si>
  <si>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</si>
  <si>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</si>
  <si>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</si>
  <si>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</si>
  <si>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</si>
  <si>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</si>
  <si>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</si>
  <si>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</si>
  <si>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</si>
  <si>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</si>
  <si>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</si>
  <si>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</si>
  <si>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</si>
  <si>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</si>
  <si>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</si>
  <si>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</si>
  <si>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</si>
  <si>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</si>
  <si>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</si>
  <si>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</si>
  <si>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</si>
  <si>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</si>
  <si>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</si>
  <si>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</si>
  <si>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</si>
  <si>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</si>
  <si>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</si>
  <si>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</si>
  <si>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</si>
  <si>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</si>
  <si>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</si>
  <si>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</si>
  <si>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</si>
  <si>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</si>
  <si>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</si>
  <si>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</si>
  <si>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</si>
  <si>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</si>
  <si>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</si>
  <si>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</si>
  <si>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</si>
  <si>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</si>
  <si>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</si>
  <si>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</si>
  <si>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</si>
  <si>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</si>
  <si>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</si>
  <si>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</si>
  <si>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</si>
  <si>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</si>
  <si>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</si>
  <si>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</si>
  <si>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</si>
  <si>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</si>
  <si>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</si>
  <si>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</si>
  <si>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</si>
  <si>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</si>
  <si>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</si>
  <si>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</si>
  <si>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</si>
  <si>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</si>
  <si>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</si>
  <si>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</si>
  <si>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</si>
  <si>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</si>
  <si>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</si>
  <si>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</si>
  <si>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</si>
  <si>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</si>
  <si>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</si>
  <si>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</si>
  <si>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</si>
  <si>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</si>
  <si>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</si>
  <si>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</si>
  <si>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</si>
  <si>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</si>
  <si>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</si>
  <si>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</si>
  <si>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</si>
  <si>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</si>
  <si>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</si>
  <si>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</si>
  <si>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</si>
  <si>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</si>
  <si>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</si>
  <si>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</si>
  <si>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</si>
  <si>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</si>
  <si>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</si>
  <si>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</si>
  <si>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</si>
  <si>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</si>
  <si>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</si>
  <si>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</si>
  <si>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</si>
  <si>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</si>
  <si>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</si>
  <si>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</si>
  <si>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</si>
  <si>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</si>
  <si>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</si>
  <si>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</si>
  <si>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</si>
  <si>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</si>
  <si>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</si>
  <si>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</si>
  <si>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</si>
  <si>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</si>
  <si>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</si>
  <si>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</si>
  <si>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</si>
  <si>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</si>
  <si>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</si>
  <si>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</si>
  <si>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</si>
  <si>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</si>
  <si>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</si>
  <si>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</si>
  <si>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</si>
  <si>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</si>
  <si>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</si>
  <si>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</si>
  <si>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</si>
  <si>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</si>
  <si>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</si>
  <si>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</si>
  <si>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</si>
  <si>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</si>
  <si>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</si>
  <si>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</si>
  <si>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</si>
  <si>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</si>
  <si>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</si>
  <si>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</si>
  <si>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</si>
  <si>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</si>
  <si>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</si>
  <si>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</si>
  <si>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</si>
  <si>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</si>
  <si>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</si>
  <si>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</si>
  <si>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</si>
  <si>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</si>
  <si>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</si>
  <si>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</si>
  <si>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</si>
  <si>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</si>
  <si>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</si>
  <si>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</si>
  <si>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</si>
  <si>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</si>
  <si>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</si>
  <si>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</si>
  <si>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</si>
  <si>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</si>
  <si>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</si>
  <si>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</si>
  <si>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</si>
  <si>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</si>
  <si>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</si>
  <si>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Grand Total</t>
  </si>
  <si>
    <t>At-Risk Adjustment</t>
  </si>
  <si>
    <t>Appropriation from Supp Fiscal Note</t>
  </si>
  <si>
    <t>from CSI</t>
  </si>
  <si>
    <t>Adjustments</t>
  </si>
  <si>
    <t>to Districts</t>
  </si>
  <si>
    <t>Corrected Appropriation</t>
  </si>
  <si>
    <t>Remaining</t>
  </si>
  <si>
    <t>Gross Payments</t>
  </si>
  <si>
    <t>Repayments from Districts</t>
  </si>
  <si>
    <t>Total Gross Distributions</t>
  </si>
  <si>
    <t>Corrected Appropriation less Total Gross Distributions</t>
  </si>
  <si>
    <t>At-Risk Adjustments to Districts</t>
  </si>
  <si>
    <t>Remaining from Appropriation</t>
  </si>
  <si>
    <t>DC0030760</t>
  </si>
  <si>
    <t>District Code</t>
  </si>
  <si>
    <t>District</t>
  </si>
  <si>
    <t>Monthly Entitlement</t>
  </si>
  <si>
    <t>Charter Intercept Adjustment</t>
  </si>
  <si>
    <t>Other Adjustment</t>
  </si>
  <si>
    <t>Monthly Payment</t>
  </si>
  <si>
    <t>Total Monthly Entitlements</t>
  </si>
  <si>
    <t>SWAP Total</t>
  </si>
  <si>
    <t>Charter Intercept Total</t>
  </si>
  <si>
    <t>CSI Adjustment Total</t>
  </si>
  <si>
    <t>Audit Adjustment Totals</t>
  </si>
  <si>
    <t>Other Adjustment Totals</t>
  </si>
  <si>
    <t>Total Monthly Payments</t>
  </si>
  <si>
    <t>Annual CSI At-Risk Adj</t>
  </si>
  <si>
    <t>CSI At-Risk Adj Rec</t>
  </si>
  <si>
    <t>Annual Entitement per June Funding Calc Worksheet</t>
  </si>
  <si>
    <t>Differnce (CV-CJ)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</si>
  <si>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</si>
  <si>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</si>
  <si>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</si>
  <si>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</si>
  <si>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</si>
  <si>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</si>
  <si>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</si>
  <si>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</si>
  <si>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</si>
  <si>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</si>
  <si>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</si>
  <si>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</si>
  <si>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</si>
  <si>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</si>
  <si>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</si>
  <si>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</si>
  <si>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</si>
  <si>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</si>
  <si>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</si>
  <si>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</si>
  <si>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</si>
  <si>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</si>
  <si>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</si>
  <si>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</si>
  <si>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</si>
  <si>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</si>
  <si>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</si>
  <si>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</si>
  <si>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</si>
  <si>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</si>
  <si>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</si>
  <si>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</si>
  <si>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</si>
  <si>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</si>
  <si>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</si>
  <si>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</si>
  <si>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</si>
  <si>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</si>
  <si>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</si>
  <si>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</si>
  <si>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</si>
  <si>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</si>
  <si>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</si>
  <si>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</si>
  <si>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</si>
  <si>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</si>
  <si>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</si>
  <si>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</si>
  <si>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</si>
  <si>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</si>
  <si>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</si>
  <si>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</si>
  <si>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</si>
  <si>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</si>
  <si>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</si>
  <si>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</si>
  <si>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</si>
  <si>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</si>
  <si>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</si>
  <si>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</si>
  <si>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</si>
  <si>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</si>
  <si>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</si>
  <si>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</si>
  <si>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</si>
  <si>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</si>
  <si>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</si>
  <si>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</si>
  <si>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</si>
  <si>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</si>
  <si>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</si>
  <si>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</si>
  <si>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</si>
  <si>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</si>
  <si>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</si>
  <si>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</si>
  <si>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</si>
  <si>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</si>
  <si>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</si>
  <si>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</si>
  <si>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</si>
  <si>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</si>
  <si>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</si>
  <si>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</si>
  <si>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</si>
  <si>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</si>
  <si>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</si>
  <si>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</si>
  <si>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</si>
  <si>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</si>
  <si>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</si>
  <si>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</si>
  <si>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</si>
  <si>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</si>
  <si>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</si>
  <si>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</si>
  <si>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</si>
  <si>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</si>
  <si>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</si>
  <si>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</si>
  <si>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</si>
  <si>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</si>
  <si>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</si>
  <si>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</si>
  <si>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</si>
  <si>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</si>
  <si>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</si>
  <si>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</si>
  <si>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</si>
  <si>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</si>
  <si>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</si>
  <si>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</si>
  <si>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</si>
  <si>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</si>
  <si>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</si>
  <si>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</si>
  <si>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</si>
  <si>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</si>
  <si>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</si>
  <si>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</si>
  <si>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</si>
  <si>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</si>
  <si>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</si>
  <si>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</si>
  <si>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</si>
  <si>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</si>
  <si>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</si>
  <si>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</si>
  <si>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</si>
  <si>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</si>
  <si>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</si>
  <si>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</si>
  <si>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</si>
  <si>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</si>
  <si>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</si>
  <si>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</si>
  <si>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</si>
  <si>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</si>
  <si>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</si>
  <si>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</si>
  <si>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</si>
  <si>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</si>
  <si>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</si>
  <si>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</si>
  <si>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</si>
  <si>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</si>
  <si>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</si>
  <si>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</si>
  <si>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</si>
  <si>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</si>
  <si>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</si>
  <si>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</si>
  <si>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</si>
  <si>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</si>
  <si>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</si>
  <si>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3010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</si>
  <si>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</si>
  <si>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</si>
  <si>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</si>
  <si>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</si>
  <si>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</si>
  <si>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</si>
  <si>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</si>
  <si>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</si>
  <si>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</si>
  <si>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</si>
  <si>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</si>
  <si>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</si>
  <si>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</si>
  <si>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</si>
  <si>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</si>
  <si>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</si>
  <si>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</si>
  <si>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</si>
  <si>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</si>
  <si>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</si>
  <si>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</si>
  <si>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</si>
  <si>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</si>
  <si>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8001</t>
  </si>
  <si>
    <t>Charter School Institute</t>
  </si>
  <si>
    <t>Code</t>
  </si>
  <si>
    <t>Dept</t>
  </si>
  <si>
    <t>FY</t>
  </si>
  <si>
    <t>BFY</t>
  </si>
  <si>
    <t>Period</t>
  </si>
  <si>
    <t>Object</t>
  </si>
  <si>
    <t>Object Name</t>
  </si>
  <si>
    <t>Event Type</t>
  </si>
  <si>
    <t>Posting Code</t>
  </si>
  <si>
    <t>Jrnl Doc Code</t>
  </si>
  <si>
    <t>Jrnl Doc (Code,Dept,ID)</t>
  </si>
  <si>
    <t>Jrnl Doc Version No</t>
  </si>
  <si>
    <t>Jrnl Doc Ref (Code,Dept,ID)</t>
  </si>
  <si>
    <t>Vendor Code</t>
  </si>
  <si>
    <t>Jrnl Doc Vendor Line No</t>
  </si>
  <si>
    <t>Jrnl Vendor Legal Name</t>
  </si>
  <si>
    <t>Jrnl Vendor Invoice No</t>
  </si>
  <si>
    <t>Jrnl Doc Accounting Line Desc</t>
  </si>
  <si>
    <t>Jrnl Doc Run Date</t>
  </si>
  <si>
    <t>Jrnl Doc Record Date</t>
  </si>
  <si>
    <t>Paid Check Cleared Date</t>
  </si>
  <si>
    <t>Debit Amount</t>
  </si>
  <si>
    <t>Credit Amount</t>
  </si>
  <si>
    <t>Jrnl Posting Amt</t>
  </si>
  <si>
    <t>DAAA</t>
  </si>
  <si>
    <t>5550</t>
  </si>
  <si>
    <t>Distributions - School Districts</t>
  </si>
  <si>
    <t>DI01</t>
  </si>
  <si>
    <t>D014</t>
  </si>
  <si>
    <t>EFT</t>
  </si>
  <si>
    <t>EFT,999A,20230000000000015412</t>
  </si>
  <si>
    <t>GAX,DAAA,20230000000000008850</t>
  </si>
  <si>
    <t>VC00000000014296</t>
  </si>
  <si>
    <t>MAPLETON 1 0010</t>
  </si>
  <si>
    <t>3110 State Share July FY23</t>
  </si>
  <si>
    <t>EFT,999A,20230000000000015413</t>
  </si>
  <si>
    <t>GAX,DAAA,20230000000000008851</t>
  </si>
  <si>
    <t>VC00000000014297</t>
  </si>
  <si>
    <t>ADAMS 12 FIVE STAR SCHOOLS</t>
  </si>
  <si>
    <t>EFT,999A,20230000000000015414</t>
  </si>
  <si>
    <t>GAX,DAAA,20230000000000008852</t>
  </si>
  <si>
    <t>VC00000000014298</t>
  </si>
  <si>
    <t>ADAMS COUNTY 14 0030</t>
  </si>
  <si>
    <t>EFT,999A,20230000000000015478</t>
  </si>
  <si>
    <t>GAX,DAAA,20230000000000008853</t>
  </si>
  <si>
    <t>VC00000000014407</t>
  </si>
  <si>
    <t>ADAMS COUNTY SCHOOL DISTRICT 27J</t>
  </si>
  <si>
    <t>EFT,999A,20230000000000015415</t>
  </si>
  <si>
    <t>GAX,DAAA,20230000000000008854</t>
  </si>
  <si>
    <t>VC00000000014299</t>
  </si>
  <si>
    <t>BENNETT 29J - 0050</t>
  </si>
  <si>
    <t>EFT,999A,20230000000000015416</t>
  </si>
  <si>
    <t>GAX,DAAA,20230000000000008855</t>
  </si>
  <si>
    <t>VC00000000014300</t>
  </si>
  <si>
    <t>ADAMS COUNTY 31J</t>
  </si>
  <si>
    <t>EFT,999A,20230000000000015417</t>
  </si>
  <si>
    <t>GAX,DAAA,20230000000000008856</t>
  </si>
  <si>
    <t>VC00000000014301</t>
  </si>
  <si>
    <t>Westminster Public Schools</t>
  </si>
  <si>
    <t>EFT,999A,20230000000000015468</t>
  </si>
  <si>
    <t>GAX,DAAA,20230000000000008857</t>
  </si>
  <si>
    <t>VC00000000014390</t>
  </si>
  <si>
    <t>ALAMOSA COUNTY SCHOOL DIST # 11J</t>
  </si>
  <si>
    <t>EFT,999A,20230000000000015473</t>
  </si>
  <si>
    <t>GAX,DAAA,20230000000000008858</t>
  </si>
  <si>
    <t>VC00000000014398</t>
  </si>
  <si>
    <t>SANGRE DE CRISTO RE22J 0110</t>
  </si>
  <si>
    <t>EFT,999A,20230000000000015418</t>
  </si>
  <si>
    <t>GAX,DAAA,20230000000000008859</t>
  </si>
  <si>
    <t>VC00000000014302</t>
  </si>
  <si>
    <t>ARAPAHOE COUNTY SCHOOL DISTRICT # 1</t>
  </si>
  <si>
    <t>EFT,999A,20230000000000015393</t>
  </si>
  <si>
    <t>GAX,DAAA,20230000000000008860</t>
  </si>
  <si>
    <t>VC00000000005020</t>
  </si>
  <si>
    <t>ARAPAHOE COUNTY SCHOOL DISTRICT #2</t>
  </si>
  <si>
    <t>EFT,999A,20230000000000007452</t>
  </si>
  <si>
    <t>GAX,DAAA,20230000000000004417</t>
  </si>
  <si>
    <t>VC00000000014303</t>
  </si>
  <si>
    <t>CHERRY CREEK 5 - 0130</t>
  </si>
  <si>
    <t>3110 State Share Early Pays July FY23</t>
  </si>
  <si>
    <t>EFT,999A,20230000000000007453</t>
  </si>
  <si>
    <t>GAX,DAAA,20230000000000004418</t>
  </si>
  <si>
    <t>VC00000000014304</t>
  </si>
  <si>
    <t>ARAPAHOE COUNTY SCHOOL DISTRICT # 6</t>
  </si>
  <si>
    <t>EFT,999A,20230000000000015518</t>
  </si>
  <si>
    <t>GAX,DAAA,20230000000000008861</t>
  </si>
  <si>
    <t>VC00000000069556</t>
  </si>
  <si>
    <t>ARAPAHOE COUNTY SD # 26J</t>
  </si>
  <si>
    <t>EFT,999A,20230000000000015508</t>
  </si>
  <si>
    <t>GAX,DAAA,20230000000000008862</t>
  </si>
  <si>
    <t>VC00000000018246</t>
  </si>
  <si>
    <t>ADAMS ARAPAHOE DIST 28J</t>
  </si>
  <si>
    <t>EFT,999A,20230000000000015481</t>
  </si>
  <si>
    <t>GAX,DAAA,20230000000000008863</t>
  </si>
  <si>
    <t>VC00000000014411</t>
  </si>
  <si>
    <t>ADAMS ARAPAHOE COUNTY SD 32J</t>
  </si>
  <si>
    <t>EFT,999A,20230000000000015511</t>
  </si>
  <si>
    <t>GAX,DAAA,20230000000000008864</t>
  </si>
  <si>
    <t>VC00000000018275</t>
  </si>
  <si>
    <t>ARCHULETA COUNTY 50 JT - 0220</t>
  </si>
  <si>
    <t>EFT,999A,20230000000000015489</t>
  </si>
  <si>
    <t>GAX,DAAA,20230000000000008865</t>
  </si>
  <si>
    <t>VC00000000014421</t>
  </si>
  <si>
    <t>BACA COUNTY SCHOOL DISTRICT # 1</t>
  </si>
  <si>
    <t>EFT,999A,20230000000000015494</t>
  </si>
  <si>
    <t>GAX,DAAA,20230000000000008866</t>
  </si>
  <si>
    <t>VC00000000014428</t>
  </si>
  <si>
    <t>BACA COUNTY SD 3</t>
  </si>
  <si>
    <t>EFT,999A,20230000000000015419</t>
  </si>
  <si>
    <t>GAX,DAAA,20230000000000008867</t>
  </si>
  <si>
    <t>VC00000000014305</t>
  </si>
  <si>
    <t>County of Baca SD RE4</t>
  </si>
  <si>
    <t>EFT,999A,20230000000000015496</t>
  </si>
  <si>
    <t>GAX,DAAA,20230000000000008868</t>
  </si>
  <si>
    <t>VC00000000014431</t>
  </si>
  <si>
    <t>VILAS RE5 0260</t>
  </si>
  <si>
    <t>EFT,999A,20230000000000015549</t>
  </si>
  <si>
    <t>GAX,DAAA,20230000000000008869</t>
  </si>
  <si>
    <t>VC00000000069676</t>
  </si>
  <si>
    <t>CAMPO RE-6 - 0270</t>
  </si>
  <si>
    <t>EFT,999A,20230000000000015514</t>
  </si>
  <si>
    <t>GAX,DAAA,20230000000000008870</t>
  </si>
  <si>
    <t>VC00000000018307</t>
  </si>
  <si>
    <t>BENT COUNTY SCHOOL DISTRICT #1</t>
  </si>
  <si>
    <t>EFT,999A,20230000000000015556</t>
  </si>
  <si>
    <t>GAX,DAAA,20230000000000008871</t>
  </si>
  <si>
    <t>VC00000000069694</t>
  </si>
  <si>
    <t>MCCLAVE RE 2 0310</t>
  </si>
  <si>
    <t>EFT,999A,20230000000000015504</t>
  </si>
  <si>
    <t>GAX,DAAA,20230000000000008872</t>
  </si>
  <si>
    <t>VC00000000014442</t>
  </si>
  <si>
    <t>ST VRAIN VALLEY RE 1J 0470</t>
  </si>
  <si>
    <t>EFT,999A,20230000000000015507</t>
  </si>
  <si>
    <t>GAX,DAAA,20230000000000008873</t>
  </si>
  <si>
    <t>VC00000000014448</t>
  </si>
  <si>
    <t>BOULDER VALLEY RE2 - 0480</t>
  </si>
  <si>
    <t>EFT,999A,20230000000000015465</t>
  </si>
  <si>
    <t>GAX,DAAA,20230000000000008874</t>
  </si>
  <si>
    <t>VC00000000014386</t>
  </si>
  <si>
    <t>BUENA VISTA SCHOOL DISTRICT R31</t>
  </si>
  <si>
    <t>EFT,999A,20230000000000015420</t>
  </si>
  <si>
    <t>GAX,DAAA,20230000000000008875</t>
  </si>
  <si>
    <t>VC00000000014306</t>
  </si>
  <si>
    <t>SALIDA SCHOOL DISTRICT R-32-J</t>
  </si>
  <si>
    <t>EFT,999A,20230000000000015483</t>
  </si>
  <si>
    <t>GAX,DAAA,20230000000000008876</t>
  </si>
  <si>
    <t>VC00000000014413</t>
  </si>
  <si>
    <t>CHEYENNE COUNTY SD # 1</t>
  </si>
  <si>
    <t>EFT,999A,20230000000000015509</t>
  </si>
  <si>
    <t>GAX,DAAA,20230000000000008877</t>
  </si>
  <si>
    <t>VC00000000018249</t>
  </si>
  <si>
    <t>CHEYENNE COUNTY SD RE5 0520</t>
  </si>
  <si>
    <t>EFT,999A,20230000000000015485</t>
  </si>
  <si>
    <t>GAX,DAAA,20230000000000008878</t>
  </si>
  <si>
    <t>VC00000000014415</t>
  </si>
  <si>
    <t>CLEAR CREEK RE-1 - 0540</t>
  </si>
  <si>
    <t>EFT,999A,20230000000000015510</t>
  </si>
  <si>
    <t>GAX,DAAA,20230000000000008879</t>
  </si>
  <si>
    <t>VC00000000018251</t>
  </si>
  <si>
    <t>NORTH CONEJOS RE1J 0550</t>
  </si>
  <si>
    <t>EFT,999A,20230000000000015519</t>
  </si>
  <si>
    <t>GAX,DAAA,20230000000000008880</t>
  </si>
  <si>
    <t>VC00000000069560</t>
  </si>
  <si>
    <t>CONEJOS COUNTY SD 6J</t>
  </si>
  <si>
    <t>EFT,999A,20230000000000015421</t>
  </si>
  <si>
    <t>GAX,DAAA,20230000000000008881</t>
  </si>
  <si>
    <t>VC00000000014307</t>
  </si>
  <si>
    <t>SOUTH CONEJOS SCHOOL DISTRICT  RE-10</t>
  </si>
  <si>
    <t>EFT,999A,20230000000000015397</t>
  </si>
  <si>
    <t>GAX,DAAA,20230000000000008882</t>
  </si>
  <si>
    <t>VC00000000013004</t>
  </si>
  <si>
    <t>COSTILLA COUNTY SD 1</t>
  </si>
  <si>
    <t>EFT,999A,20230000000000007460</t>
  </si>
  <si>
    <t>GAX,DAAA,20230000000000004419</t>
  </si>
  <si>
    <t>VC00000000060957</t>
  </si>
  <si>
    <t>SIERRA GRANDE R30 0740</t>
  </si>
  <si>
    <t>EFT,999A,20230000000000015396</t>
  </si>
  <si>
    <t>GAX,DAAA,20230000000000008883</t>
  </si>
  <si>
    <t>VC00000000013002</t>
  </si>
  <si>
    <t>CROWLEY COUNTY RE-1J 0770</t>
  </si>
  <si>
    <t>EFT,999A,20230000000000007461</t>
  </si>
  <si>
    <t>GAX,DAAA,20230000000000004420</t>
  </si>
  <si>
    <t>VC00000000069597</t>
  </si>
  <si>
    <t>CUSTER COUNTY C-1 - 0860</t>
  </si>
  <si>
    <t>EFT,999A,20230000000000015458</t>
  </si>
  <si>
    <t>GAX,DAAA,20230000000000008884</t>
  </si>
  <si>
    <t>VC00000000014357</t>
  </si>
  <si>
    <t>DELTA COUNTY 50J 0870</t>
  </si>
  <si>
    <t>EFT,999A,20230000000000007454</t>
  </si>
  <si>
    <t>GAX,DAAA,20230000000000004421</t>
  </si>
  <si>
    <t>VC00000000014308</t>
  </si>
  <si>
    <t>School District No.1 in the City and County of Denver</t>
  </si>
  <si>
    <t>EFT,999A,20230000000000015499</t>
  </si>
  <si>
    <t>GAX,DAAA,20230000000000008885</t>
  </si>
  <si>
    <t>VC00000000014434</t>
  </si>
  <si>
    <t>DOLORES COUNTY RE2 0890</t>
  </si>
  <si>
    <t>EFT,999A,20230000000000007455</t>
  </si>
  <si>
    <t>GAX,DAAA,20230000000000004422</t>
  </si>
  <si>
    <t>VC00000000014388</t>
  </si>
  <si>
    <t>DOUGLAS COUNTY SCHOOL DISTRICT RE1</t>
  </si>
  <si>
    <t>EFT,999A,20230000000000007457</t>
  </si>
  <si>
    <t>GAX,DAAA,20230000000000004423</t>
  </si>
  <si>
    <t>VC00000000014405</t>
  </si>
  <si>
    <t>EAGLE COUNTY RE50J SD</t>
  </si>
  <si>
    <t>EFT,999A,20230000000000015422</t>
  </si>
  <si>
    <t>GAX,DAAA,20230000000000008886</t>
  </si>
  <si>
    <t>VC00000000014309</t>
  </si>
  <si>
    <t>Elizabeth School District</t>
  </si>
  <si>
    <t>EFT,999A,20230000000000015520</t>
  </si>
  <si>
    <t>GAX,DAAA,20230000000000008887</t>
  </si>
  <si>
    <t>VC00000000069561</t>
  </si>
  <si>
    <t>ELBERT COUNTY SCHOOL DISTRICT # C2</t>
  </si>
  <si>
    <t>EFT,999A,20230000000000015537</t>
  </si>
  <si>
    <t>GAX,DAAA,20230000000000008888</t>
  </si>
  <si>
    <t>VC00000000069603</t>
  </si>
  <si>
    <t>BIG SANDY 100J - 0940</t>
  </si>
  <si>
    <t>EFT,999A,20230000000000015461</t>
  </si>
  <si>
    <t>GAX,DAAA,20230000000000008889</t>
  </si>
  <si>
    <t>VC00000000014362</t>
  </si>
  <si>
    <t>ELBERT COUNTY SD # 200</t>
  </si>
  <si>
    <t>EFT,999A,20230000000000015539</t>
  </si>
  <si>
    <t>GAX,DAAA,20230000000000008890</t>
  </si>
  <si>
    <t>VC00000000069609</t>
  </si>
  <si>
    <t>ELBERT COUNTY SD #300</t>
  </si>
  <si>
    <t>EFT,999A,20230000000000015391</t>
  </si>
  <si>
    <t>GAX,DAAA,20230000000000008891</t>
  </si>
  <si>
    <t>HC00000000014373</t>
  </si>
  <si>
    <t>EL PASO COUNTY SCHOOL DISTRICT # J1</t>
  </si>
  <si>
    <t>EFT,999A,20230000000000015423</t>
  </si>
  <si>
    <t>GAX,DAAA,20230000000000008892</t>
  </si>
  <si>
    <t>VC00000000014310</t>
  </si>
  <si>
    <t>EL PASO COUNTY SCHOOL DIST # 2</t>
  </si>
  <si>
    <t>EFT,999A,20230000000000015424</t>
  </si>
  <si>
    <t>GAX,DAAA,20230000000000008893</t>
  </si>
  <si>
    <t>VC00000000014311</t>
  </si>
  <si>
    <t>EL PASO COUNTY SCHOOL DISTRICT 3</t>
  </si>
  <si>
    <t>EFT,999A,20230000000000015463</t>
  </si>
  <si>
    <t>GAX,DAAA,20230000000000008894</t>
  </si>
  <si>
    <t>VC00000000014379</t>
  </si>
  <si>
    <t>EL PASO COUNTY SD 8</t>
  </si>
  <si>
    <t>EFT,999A,20230000000000015425</t>
  </si>
  <si>
    <t>GAX,DAAA,20230000000000008895</t>
  </si>
  <si>
    <t>VC00000000014312</t>
  </si>
  <si>
    <t>COLORADO SPRINGS 11 - 1010</t>
  </si>
  <si>
    <t>EFT,999A,20230000000000015426</t>
  </si>
  <si>
    <t>GAX,DAAA,20230000000000008896</t>
  </si>
  <si>
    <t>VC00000000014313</t>
  </si>
  <si>
    <t>CHEYENNE MOUNTAIN 12 - 1020</t>
  </si>
  <si>
    <t>EFT,999A,20230000000000015427</t>
  </si>
  <si>
    <t>GAX,DAAA,20230000000000008897</t>
  </si>
  <si>
    <t>VC00000000014314</t>
  </si>
  <si>
    <t>EL PASO COUNTY SCHOOL DISTRICT # 14</t>
  </si>
  <si>
    <t>EFT,999A,20230000000000015428</t>
  </si>
  <si>
    <t>GAX,DAAA,20230000000000008898</t>
  </si>
  <si>
    <t>VC00000000014315</t>
  </si>
  <si>
    <t>COUNTY OF EL PASO SCHOOL DIST 20</t>
  </si>
  <si>
    <t>EFT,999A,20230000000000015429</t>
  </si>
  <si>
    <t>GAX,DAAA,20230000000000008899</t>
  </si>
  <si>
    <t>VC00000000014316</t>
  </si>
  <si>
    <t>EL PASO COUNTY SCHOOL DISTRICT # 22</t>
  </si>
  <si>
    <t>EFT,999A,20230000000000015430</t>
  </si>
  <si>
    <t>GAX,DAAA,20230000000000008900</t>
  </si>
  <si>
    <t>VC00000000014317</t>
  </si>
  <si>
    <t>EL PASO COUNTY SCHOOL DIST # 23JT</t>
  </si>
  <si>
    <t>EFT,999A,20230000000000015431</t>
  </si>
  <si>
    <t>GAX,DAAA,20230000000000008901</t>
  </si>
  <si>
    <t>VC00000000014318</t>
  </si>
  <si>
    <t>EL PASO COUNTY SCHOOL DISTRICT # 28</t>
  </si>
  <si>
    <t>EFT,999A,20230000000000015432</t>
  </si>
  <si>
    <t>GAX,DAAA,20230000000000008902</t>
  </si>
  <si>
    <t>VC00000000014319</t>
  </si>
  <si>
    <t>EL PASO COUNTY SCHOOL DIST # 38</t>
  </si>
  <si>
    <t>EFT,999A,20230000000000015433</t>
  </si>
  <si>
    <t>GAX,DAAA,20230000000000008903</t>
  </si>
  <si>
    <t>VC00000000014320</t>
  </si>
  <si>
    <t>El Paso County Colorado School Dist 49</t>
  </si>
  <si>
    <t>EFT,999A,20230000000000015521</t>
  </si>
  <si>
    <t>GAX,DAAA,20230000000000008904</t>
  </si>
  <si>
    <t>VC00000000069566</t>
  </si>
  <si>
    <t>EL PASO COUNTY SD # 54JT</t>
  </si>
  <si>
    <t>EFT,999A,20230000000000015538</t>
  </si>
  <si>
    <t>GAX,DAAA,20230000000000008905</t>
  </si>
  <si>
    <t>VC00000000069606</t>
  </si>
  <si>
    <t>EL PASO COUNTY SD 60JT</t>
  </si>
  <si>
    <t>EFT,999A,20230000000000015500</t>
  </si>
  <si>
    <t>GAX,DAAA,20230000000000008906</t>
  </si>
  <si>
    <t>VC00000000014435</t>
  </si>
  <si>
    <t>FREMONT COUNTY SCHOOL DISTRICT # 1</t>
  </si>
  <si>
    <t>EFT,999A,20230000000000015479</t>
  </si>
  <si>
    <t>GAX,DAAA,20230000000000008907</t>
  </si>
  <si>
    <t>VC00000000014408</t>
  </si>
  <si>
    <t>COUNTY OF FREMONT RE-2 SD 1150</t>
  </si>
  <si>
    <t>EFT,999A,20230000000000015522</t>
  </si>
  <si>
    <t>GAX,DAAA,20230000000000008908</t>
  </si>
  <si>
    <t>VC00000000069567</t>
  </si>
  <si>
    <t>FREMONT COUNTY SD 3</t>
  </si>
  <si>
    <t>EFT,999A,20230000000000015475</t>
  </si>
  <si>
    <t>GAX,DAAA,20230000000000008909</t>
  </si>
  <si>
    <t>VC00000000014400</t>
  </si>
  <si>
    <t>ROARING FORK RE1 1180</t>
  </si>
  <si>
    <t>EFT,999A,20230000000000015402</t>
  </si>
  <si>
    <t>GAX,DAAA,20230000000000008910</t>
  </si>
  <si>
    <t>VC00000000013022</t>
  </si>
  <si>
    <t>GARFIELD RE2 1195</t>
  </si>
  <si>
    <t>EFT,999A,20230000000000015392</t>
  </si>
  <si>
    <t>GAX,DAAA,20230000000000008911</t>
  </si>
  <si>
    <t>VC00000000004501</t>
  </si>
  <si>
    <t>GARFIELD COUNTY SCHOOL DIST # 16</t>
  </si>
  <si>
    <t>EFT,999A,20230000000000015546</t>
  </si>
  <si>
    <t>GAX,DAAA,20230000000000008912</t>
  </si>
  <si>
    <t>VC00000000069663</t>
  </si>
  <si>
    <t>GILPIN COUNTY RE1 1330</t>
  </si>
  <si>
    <t>EFT,999A,20230000000000015435</t>
  </si>
  <si>
    <t>GAX,DAAA,20230000000000008913</t>
  </si>
  <si>
    <t>VC00000000014322</t>
  </si>
  <si>
    <t>WEST GRAND 1JT 1340</t>
  </si>
  <si>
    <t>EFT,999A,20230000000000015466</t>
  </si>
  <si>
    <t>GAX,DAAA,20230000000000008914</t>
  </si>
  <si>
    <t>VC00000000014387</t>
  </si>
  <si>
    <t>COUNTY OF GRAND SD 2</t>
  </si>
  <si>
    <t>EFT,999A,20230000000000015493</t>
  </si>
  <si>
    <t>GAX,DAAA,20230000000000008915</t>
  </si>
  <si>
    <t>VC00000000014427</t>
  </si>
  <si>
    <t>GUNNISON WATER RE 1J 1360</t>
  </si>
  <si>
    <t>EFT,999A,20230000000000015436</t>
  </si>
  <si>
    <t>GAX,DAAA,20230000000000008916</t>
  </si>
  <si>
    <t>VC00000000014323</t>
  </si>
  <si>
    <t>HINSDALE COUNTY RE 1 1380</t>
  </si>
  <si>
    <t>EFT,999A,20230000000000015471</t>
  </si>
  <si>
    <t>GAX,DAAA,20230000000000008917</t>
  </si>
  <si>
    <t>VC00000000014396</t>
  </si>
  <si>
    <t>HUERFANO RE 1 1390</t>
  </si>
  <si>
    <t>EFT,999A,20230000000000015501</t>
  </si>
  <si>
    <t>GAX,DAAA,20230000000000008918</t>
  </si>
  <si>
    <t>VC00000000014436</t>
  </si>
  <si>
    <t>HUERFANO COUNTY SD # 2</t>
  </si>
  <si>
    <t>EFT,999A,20230000000000015487</t>
  </si>
  <si>
    <t>GAX,DAAA,20230000000000008919</t>
  </si>
  <si>
    <t>VC00000000014419</t>
  </si>
  <si>
    <t>NORTH PARK R1 1410</t>
  </si>
  <si>
    <t>EFT,999A,20230000000000015457</t>
  </si>
  <si>
    <t>GAX,DAAA,20230000000000008920</t>
  </si>
  <si>
    <t>VC00000000014356</t>
  </si>
  <si>
    <t>JEFFERSON COUNTY SD R1</t>
  </si>
  <si>
    <t>EFT,999A,20230000000000015552</t>
  </si>
  <si>
    <t>GAX,DAAA,20230000000000008921</t>
  </si>
  <si>
    <t>VC00000000069679</t>
  </si>
  <si>
    <t>Kiowa County School District RE-1</t>
  </si>
  <si>
    <t>EFT,999A,20230000000000015553</t>
  </si>
  <si>
    <t>GAX,DAAA,20230000000000008922</t>
  </si>
  <si>
    <t>VC00000000069689</t>
  </si>
  <si>
    <t>KIOWA COUNTY SD 2</t>
  </si>
  <si>
    <t>EFT,999A,20230000000000015407</t>
  </si>
  <si>
    <t>GAX,DAAA,20230000000000008923</t>
  </si>
  <si>
    <t>VC00000000013564</t>
  </si>
  <si>
    <t>ARRIBA FLAGLER C-20 1450</t>
  </si>
  <si>
    <t>EFT,999A,20230000000000015408</t>
  </si>
  <si>
    <t>GAX,DAAA,20230000000000008924</t>
  </si>
  <si>
    <t>VC00000000013569</t>
  </si>
  <si>
    <t>HI-PLAINS R 23 1460</t>
  </si>
  <si>
    <t>EFT,999A,20230000000000015524</t>
  </si>
  <si>
    <t>GAX,DAAA,20230000000000008925</t>
  </si>
  <si>
    <t>VC00000000069571</t>
  </si>
  <si>
    <t>KIT CARSON COUNTY SD # 4</t>
  </si>
  <si>
    <t>EFT,999A,20230000000000015523</t>
  </si>
  <si>
    <t>GAX,DAAA,20230000000000008926</t>
  </si>
  <si>
    <t>VC00000000069570</t>
  </si>
  <si>
    <t>BETHUNE R-5 - 1490</t>
  </si>
  <si>
    <t>EFT,999A,20230000000000015477</t>
  </si>
  <si>
    <t>GAX,DAAA,20230000000000008927</t>
  </si>
  <si>
    <t>VC00000000014404</t>
  </si>
  <si>
    <t>KIT CARSON COUNTY SD 6J</t>
  </si>
  <si>
    <t>EFT,999A,20230000000000016874</t>
  </si>
  <si>
    <t>GAX,DAAA,20230000000000013451</t>
  </si>
  <si>
    <t>0123.A</t>
  </si>
  <si>
    <t>3110 State State Share Adjustment - July FY23</t>
  </si>
  <si>
    <t>EFT,999A,20230000000000015472</t>
  </si>
  <si>
    <t>GAX,DAAA,20230000000000008928</t>
  </si>
  <si>
    <t>VC00000000014397</t>
  </si>
  <si>
    <t>LAKE COUNTY R-1 1510</t>
  </si>
  <si>
    <t>EFT,999A,20230000000000015482</t>
  </si>
  <si>
    <t>GAX,DAAA,20230000000000008929</t>
  </si>
  <si>
    <t>VC00000000014412</t>
  </si>
  <si>
    <t>DURANGO SD 9R 1520</t>
  </si>
  <si>
    <t>EFT,999A,20230000000000015437</t>
  </si>
  <si>
    <t>GAX,DAAA,20230000000000008930</t>
  </si>
  <si>
    <t>VC00000000014324</t>
  </si>
  <si>
    <t>LA PLATA COUNTY SD # 10JTR</t>
  </si>
  <si>
    <t>EFT,999A,20230000000000015525</t>
  </si>
  <si>
    <t>GAX,DAAA,20230000000000008931</t>
  </si>
  <si>
    <t>VC00000000069572</t>
  </si>
  <si>
    <t>IGNACIO 11 JT 1540</t>
  </si>
  <si>
    <t>EFT,999A,20230000000000015495</t>
  </si>
  <si>
    <t>GAX,DAAA,20230000000000008932</t>
  </si>
  <si>
    <t>VC00000000014430</t>
  </si>
  <si>
    <t>POUDRE R1 1550</t>
  </si>
  <si>
    <t>EFT,999A,20230000000000015490</t>
  </si>
  <si>
    <t>GAX,DAAA,20230000000000008933</t>
  </si>
  <si>
    <t>VC00000000014422</t>
  </si>
  <si>
    <t>THOMPSON R2J 1560</t>
  </si>
  <si>
    <t>EFT,999A,20230000000000015513</t>
  </si>
  <si>
    <t>GAX,DAAA,20230000000000008934</t>
  </si>
  <si>
    <t>VC00000000018297</t>
  </si>
  <si>
    <t>ESTES PARK SCHOOL DIST R-3 District Code 1570</t>
  </si>
  <si>
    <t>EFT,999A,20230000000000015438</t>
  </si>
  <si>
    <t>GAX,DAAA,20230000000000008935</t>
  </si>
  <si>
    <t>VC00000000014325</t>
  </si>
  <si>
    <t>LAS ANIMAS COUNTY SD # 1</t>
  </si>
  <si>
    <t>EFT,999A,20230000000000015512</t>
  </si>
  <si>
    <t>GAX,DAAA,20230000000000008936</t>
  </si>
  <si>
    <t>VC00000000018286</t>
  </si>
  <si>
    <t>PRIMERO REORGANIZED 2 1590</t>
  </si>
  <si>
    <t>EFT,999A,20230000000000015545</t>
  </si>
  <si>
    <t>GAX,DAAA,20230000000000008937</t>
  </si>
  <si>
    <t>VC00000000069659</t>
  </si>
  <si>
    <t>HOEHNE REORGANIZED 3 1600</t>
  </si>
  <si>
    <t>EFT,999A,20230000000000015439</t>
  </si>
  <si>
    <t>GAX,DAAA,20230000000000008938</t>
  </si>
  <si>
    <t>VC00000000014326</t>
  </si>
  <si>
    <t>AGUILAR REORGANIZED 6 1620</t>
  </si>
  <si>
    <t>EFT,999A,20230000000000015535</t>
  </si>
  <si>
    <t>GAX,DAAA,20230000000000008939</t>
  </si>
  <si>
    <t>VC00000000069598</t>
  </si>
  <si>
    <t>LAS ANIMAS COUNTY SD 82</t>
  </si>
  <si>
    <t>EFT,999A,20230000000000015526</t>
  </si>
  <si>
    <t>GAX,DAAA,20230000000000008940</t>
  </si>
  <si>
    <t>VC00000000069573</t>
  </si>
  <si>
    <t>LAS ANIMAS COUNTY SCHOOL DIST 88</t>
  </si>
  <si>
    <t>EFT,999A,20230000000000015540</t>
  </si>
  <si>
    <t>GAX,DAAA,20230000000000008941</t>
  </si>
  <si>
    <t>VC00000000069613</t>
  </si>
  <si>
    <t>GENOA HUGO C113 1780</t>
  </si>
  <si>
    <t>EFT,999A,20230000000000015543</t>
  </si>
  <si>
    <t>GAX,DAAA,20230000000000008942</t>
  </si>
  <si>
    <t>VC00000000069621</t>
  </si>
  <si>
    <t>LIMON RE 4J 1790</t>
  </si>
  <si>
    <t>EFT,999A,20230000000000015554</t>
  </si>
  <si>
    <t>GAX,DAAA,20230000000000008943</t>
  </si>
  <si>
    <t>VC00000000069690</t>
  </si>
  <si>
    <t>LINCOLN COUNTY SD # 23</t>
  </si>
  <si>
    <t>EFT,999A,20230000000000007451</t>
  </si>
  <si>
    <t>GAX,DAAA,20230000000000004424</t>
  </si>
  <si>
    <t>VC00000000013038</t>
  </si>
  <si>
    <t>VALLEY RE1 1828</t>
  </si>
  <si>
    <t>EFT,999A,20230000000000015551</t>
  </si>
  <si>
    <t>GAX,DAAA,20230000000000008944</t>
  </si>
  <si>
    <t>VC00000000069678</t>
  </si>
  <si>
    <t>LOGAN COUNTY SD # 3</t>
  </si>
  <si>
    <t>EFT,999A,20230000000000015491</t>
  </si>
  <si>
    <t>GAX,DAAA,20230000000000008945</t>
  </si>
  <si>
    <t>VC00000000014423</t>
  </si>
  <si>
    <t>LOGAN COUNTY SD 4</t>
  </si>
  <si>
    <t>EFT,999A,20230000000000015527</t>
  </si>
  <si>
    <t>GAX,DAAA,20230000000000008946</t>
  </si>
  <si>
    <t>VC00000000069574</t>
  </si>
  <si>
    <t>LOGAN COUNTY SD 5</t>
  </si>
  <si>
    <t>EFT,999A,20230000000000015434</t>
  </si>
  <si>
    <t>GAX,DAAA,20230000000000008947</t>
  </si>
  <si>
    <t>VC00000000014321</t>
  </si>
  <si>
    <t>DE BEQUE 49JT - 1980</t>
  </si>
  <si>
    <t>EFT,999A,20230000000000015536</t>
  </si>
  <si>
    <t>GAX,DAAA,20230000000000008948</t>
  </si>
  <si>
    <t>VC00000000069601</t>
  </si>
  <si>
    <t>PLATEAU VALLEY 50 1990</t>
  </si>
  <si>
    <t>EFT,999A,20230000000000015460</t>
  </si>
  <si>
    <t>GAX,DAAA,20230000000000008949</t>
  </si>
  <si>
    <t>VC00000000014360</t>
  </si>
  <si>
    <t>MESA COUNTY VALLEY 51 2000</t>
  </si>
  <si>
    <t>EFT,999A,20230000000000015406</t>
  </si>
  <si>
    <t>GAX,DAAA,20230000000000008950</t>
  </si>
  <si>
    <t>VC00000000013545</t>
  </si>
  <si>
    <t>CREEDE SCHOOL DISTRICT - 2010</t>
  </si>
  <si>
    <t>EFT,999A,20230000000000015474</t>
  </si>
  <si>
    <t>GAX,DAAA,20230000000000008951</t>
  </si>
  <si>
    <t>VC00000000014399</t>
  </si>
  <si>
    <t>MOFFAT COUNTY RE # 1 2020</t>
  </si>
  <si>
    <t>EFT,999A,20230000000000015401</t>
  </si>
  <si>
    <t>GAX,DAAA,20230000000000008952</t>
  </si>
  <si>
    <t>VC00000000013021</t>
  </si>
  <si>
    <t>MONTEZUMA CORTEZ RE1 2035</t>
  </si>
  <si>
    <t>EFT,999A,20230000000000015404</t>
  </si>
  <si>
    <t>GAX,DAAA,20230000000000008953</t>
  </si>
  <si>
    <t>VC00000000013032</t>
  </si>
  <si>
    <t>DOLORES RE4A 2055</t>
  </si>
  <si>
    <t>EFT,999A,20230000000000015528</t>
  </si>
  <si>
    <t>GAX,DAAA,20230000000000008954</t>
  </si>
  <si>
    <t>VC00000000069575</t>
  </si>
  <si>
    <t>COUNTY OF MONTEZUMA 2070</t>
  </si>
  <si>
    <t>EFT,999A,20230000000000015395</t>
  </si>
  <si>
    <t>GAX,DAAA,20230000000000008955</t>
  </si>
  <si>
    <t>VC00000000013000</t>
  </si>
  <si>
    <t>MONTROSE COUNTY RE1J 2180</t>
  </si>
  <si>
    <t>EFT,999A,20230000000000015502</t>
  </si>
  <si>
    <t>GAX,DAAA,20230000000000008956</t>
  </si>
  <si>
    <t>VC00000000014440</t>
  </si>
  <si>
    <t>MONTROSE COUNTY SD # 2</t>
  </si>
  <si>
    <t>EFT,999A,20230000000000015440</t>
  </si>
  <si>
    <t>GAX,DAAA,20230000000000008957</t>
  </si>
  <si>
    <t>VC00000000014328</t>
  </si>
  <si>
    <t>BRUSH RE 2J - 2395</t>
  </si>
  <si>
    <t>EFT,999A,20230000000000015405</t>
  </si>
  <si>
    <t>GAX,DAAA,20230000000000008958</t>
  </si>
  <si>
    <t>VC00000000013052</t>
  </si>
  <si>
    <t>MORGAN COUNTY SCHOOL DISTRICT # 3</t>
  </si>
  <si>
    <t>EFT,999A,20230000000000015529</t>
  </si>
  <si>
    <t>GAX,DAAA,20230000000000008959</t>
  </si>
  <si>
    <t>VC00000000069576</t>
  </si>
  <si>
    <t>WELDON VALLEY RE20J 2505</t>
  </si>
  <si>
    <t>EFT,999A,20230000000000015456</t>
  </si>
  <si>
    <t>GAX,DAAA,20230000000000008960</t>
  </si>
  <si>
    <t>VC00000000014345</t>
  </si>
  <si>
    <t>WIGGINS RE50J 2515</t>
  </si>
  <si>
    <t>EFT,999A,20230000000000015505</t>
  </si>
  <si>
    <t>GAX,DAAA,20230000000000008961</t>
  </si>
  <si>
    <t>VC00000000014444</t>
  </si>
  <si>
    <t>EAST OTERO SCHOOL DISTRICT R-1</t>
  </si>
  <si>
    <t>EFT,999A,20230000000000015492</t>
  </si>
  <si>
    <t>GAX,DAAA,20230000000000008962</t>
  </si>
  <si>
    <t>VC00000000014426</t>
  </si>
  <si>
    <t>ROCKY FORD R2 2530</t>
  </si>
  <si>
    <t>EFT,999A,20230000000000015441</t>
  </si>
  <si>
    <t>GAX,DAAA,20230000000000008963</t>
  </si>
  <si>
    <t>VC00000000014329</t>
  </si>
  <si>
    <t>MANZANOLA 3 J 2535</t>
  </si>
  <si>
    <t>EFT,999A,20230000000000015503</t>
  </si>
  <si>
    <t>GAX,DAAA,20230000000000008964</t>
  </si>
  <si>
    <t>VC00000000014441</t>
  </si>
  <si>
    <t>OTERO COUNTY SCHOOL DISTRICT # 4J</t>
  </si>
  <si>
    <t>EFT,999A,20230000000000015442</t>
  </si>
  <si>
    <t>GAX,DAAA,20230000000000008965</t>
  </si>
  <si>
    <t>VC00000000014330</t>
  </si>
  <si>
    <t>OTERO COUNTY SD 31</t>
  </si>
  <si>
    <t>EFT,999A,20230000000000015530</t>
  </si>
  <si>
    <t>GAX,DAAA,20230000000000008966</t>
  </si>
  <si>
    <t>VC00000000069578</t>
  </si>
  <si>
    <t>OTERO COUNTY SCHOOL DISTRICT # 33</t>
  </si>
  <si>
    <t>EFT,999A,20230000000000015531</t>
  </si>
  <si>
    <t>GAX,DAAA,20230000000000008967</t>
  </si>
  <si>
    <t>VC00000000069579</t>
  </si>
  <si>
    <t>OURAY COUNTY SD RE1</t>
  </si>
  <si>
    <t>EFT,999A,20230000000000015542</t>
  </si>
  <si>
    <t>GAX,DAAA,20230000000000008968</t>
  </si>
  <si>
    <t>VC00000000069619</t>
  </si>
  <si>
    <t>OURAY COUNTY SCHOOL DISTRICT # R2</t>
  </si>
  <si>
    <t>EFT,999A,20230000000000015443</t>
  </si>
  <si>
    <t>GAX,DAAA,20230000000000008969</t>
  </si>
  <si>
    <t>VC00000000014332</t>
  </si>
  <si>
    <t>PARK COUNTY SD # 1</t>
  </si>
  <si>
    <t>EFT,999A,20230000000000015444</t>
  </si>
  <si>
    <t>GAX,DAAA,20230000000000008970</t>
  </si>
  <si>
    <t>VC00000000014333</t>
  </si>
  <si>
    <t>PARK COUNTY RE2 2610</t>
  </si>
  <si>
    <t>EFT,999A,20230000000000015486</t>
  </si>
  <si>
    <t>GAX,DAAA,20230000000000008971</t>
  </si>
  <si>
    <t>VC00000000014417</t>
  </si>
  <si>
    <t>HOLYOKE RE 1J 2620</t>
  </si>
  <si>
    <t>EFT,999A,20230000000000015484</t>
  </si>
  <si>
    <t>GAX,DAAA,20230000000000008972</t>
  </si>
  <si>
    <t>VC00000000014414</t>
  </si>
  <si>
    <t>HAXTUN RE 2J 2630</t>
  </si>
  <si>
    <t>EFT,999A,20230000000000015462</t>
  </si>
  <si>
    <t>GAX,DAAA,20230000000000008973</t>
  </si>
  <si>
    <t>VC00000000014363</t>
  </si>
  <si>
    <t>ASPEN 1 - 2640</t>
  </si>
  <si>
    <t>EFT,999A,20230000000000015547</t>
  </si>
  <si>
    <t>GAX,DAAA,20230000000000008974</t>
  </si>
  <si>
    <t>VC00000000069666</t>
  </si>
  <si>
    <t>GRANADA RE 1 2650</t>
  </si>
  <si>
    <t>EFT,999A,20230000000000015469</t>
  </si>
  <si>
    <t>GAX,DAAA,20230000000000008975</t>
  </si>
  <si>
    <t>VC00000000014392</t>
  </si>
  <si>
    <t>LAMAR RE-2 2660</t>
  </si>
  <si>
    <t>EFT,999A,20230000000000015470</t>
  </si>
  <si>
    <t>GAX,DAAA,20230000000000008976</t>
  </si>
  <si>
    <t>VC00000000014393</t>
  </si>
  <si>
    <t>PROWERS COUNTY SCHOOL DISTRICT # 3</t>
  </si>
  <si>
    <t>EFT,999A,20230000000000015445</t>
  </si>
  <si>
    <t>GAX,DAAA,20230000000000008977</t>
  </si>
  <si>
    <t>VC00000000014334</t>
  </si>
  <si>
    <t>WILEY RE13JT 2680</t>
  </si>
  <si>
    <t>EFT,999A,20230000000000015446</t>
  </si>
  <si>
    <t>GAX,DAAA,20230000000000008978</t>
  </si>
  <si>
    <t>VC00000000014335</t>
  </si>
  <si>
    <t>County of PUEBLO SD 60</t>
  </si>
  <si>
    <t>EFT,999A,20230000000000015459</t>
  </si>
  <si>
    <t>GAX,DAAA,20230000000000008979</t>
  </si>
  <si>
    <t>VC00000000014359</t>
  </si>
  <si>
    <t>PUEBLO COUNTY 70 2700</t>
  </si>
  <si>
    <t>EFT,999A,20230000000000016873</t>
  </si>
  <si>
    <t>GAX,DAAA,20230000000000013452</t>
  </si>
  <si>
    <t>EFT,999A,20230000000000015467</t>
  </si>
  <si>
    <t>GAX,DAAA,20230000000000008980</t>
  </si>
  <si>
    <t>VC00000000014389</t>
  </si>
  <si>
    <t>RIO BLANCO COUNTY SCHOOL DIST # 1</t>
  </si>
  <si>
    <t>EFT,999A,20230000000000015447</t>
  </si>
  <si>
    <t>GAX,DAAA,20230000000000008981</t>
  </si>
  <si>
    <t>VC00000000014336</t>
  </si>
  <si>
    <t>RANGELY RE4 2720</t>
  </si>
  <si>
    <t>EFT,999A,20230000000000015449</t>
  </si>
  <si>
    <t>GAX,DAAA,20230000000000008982</t>
  </si>
  <si>
    <t>VC00000000014338</t>
  </si>
  <si>
    <t>Upper Rio Grande School District C-7</t>
  </si>
  <si>
    <t>EFT,999A,20230000000000015450</t>
  </si>
  <si>
    <t>GAX,DAAA,20230000000000008983</t>
  </si>
  <si>
    <t>VC00000000014339</t>
  </si>
  <si>
    <t>RIO GRANDE COUNTY SD 8</t>
  </si>
  <si>
    <t>EFT,999A,20230000000000015448</t>
  </si>
  <si>
    <t>GAX,DAAA,20230000000000008984</t>
  </si>
  <si>
    <t>VC00000000014337</t>
  </si>
  <si>
    <t>SARGENT RE 33J 2750</t>
  </si>
  <si>
    <t>EFT,999A,20230000000000007456</t>
  </si>
  <si>
    <t>GAX,DAAA,20230000000000004425</t>
  </si>
  <si>
    <t>VC00000000014401</t>
  </si>
  <si>
    <t>HAYDEN SD RE 1 2760</t>
  </si>
  <si>
    <t>EFT,999A,20230000000000015480</t>
  </si>
  <si>
    <t>GAX,DAAA,20230000000000008985</t>
  </si>
  <si>
    <t>VC00000000014409</t>
  </si>
  <si>
    <t>ROUTT COUNTY SCHOOL DISTRICT # 2</t>
  </si>
  <si>
    <t>EFT,999A,20230000000000007458</t>
  </si>
  <si>
    <t>GAX,DAAA,20230000000000004426</t>
  </si>
  <si>
    <t>VC00000000014410</t>
  </si>
  <si>
    <t>SOUTH ROUTT RE3 2780</t>
  </si>
  <si>
    <t>EFT,999A,20230000000000015532</t>
  </si>
  <si>
    <t>GAX,DAAA,20230000000000008986</t>
  </si>
  <si>
    <t>VC00000000069582</t>
  </si>
  <si>
    <t>MOUNTAIN VALLEY RE1 2790</t>
  </si>
  <si>
    <t>EFT,999A,20230000000000015533</t>
  </si>
  <si>
    <t>GAX,DAAA,20230000000000008987</t>
  </si>
  <si>
    <t>VC00000000069583</t>
  </si>
  <si>
    <t>SAGUACHE COUNTY SD 2</t>
  </si>
  <si>
    <t>EFT,999A,20230000000000015451</t>
  </si>
  <si>
    <t>GAX,DAAA,20230000000000008988</t>
  </si>
  <si>
    <t>VC00000000014340</t>
  </si>
  <si>
    <t>CENTER CONSOLIDATED SCHOOLS</t>
  </si>
  <si>
    <t>EFT,999A,20230000000000015534</t>
  </si>
  <si>
    <t>GAX,DAAA,20230000000000008989</t>
  </si>
  <si>
    <t>VC00000000069585</t>
  </si>
  <si>
    <t>SAN JUAN COUNTY SD # 1</t>
  </si>
  <si>
    <t>EFT,999A,20230000000000015452</t>
  </si>
  <si>
    <t>GAX,DAAA,20230000000000008990</t>
  </si>
  <si>
    <t>VC00000000014341</t>
  </si>
  <si>
    <t>TELLURIDE R1 2830</t>
  </si>
  <si>
    <t>EFT,999A,20230000000000015550</t>
  </si>
  <si>
    <t>GAX,DAAA,20230000000000008991</t>
  </si>
  <si>
    <t>VC00000000069677</t>
  </si>
  <si>
    <t>SAN MIGUEL COUNTY SD 2J</t>
  </si>
  <si>
    <t>EFT,999A,20230000000000015400</t>
  </si>
  <si>
    <t>GAX,DAAA,20230000000000008992</t>
  </si>
  <si>
    <t>VC00000000013020</t>
  </si>
  <si>
    <t>SCHOOL DISTRCT RE-1 JULESBURG</t>
  </si>
  <si>
    <t>EFT,999A,20230000000000015515</t>
  </si>
  <si>
    <t>GAX,DAAA,20230000000000008993</t>
  </si>
  <si>
    <t>VC00000000060834</t>
  </si>
  <si>
    <t>REVERE SCHOOL DISTRICT</t>
  </si>
  <si>
    <t>EFT,999A,20230000000000015464</t>
  </si>
  <si>
    <t>GAX,DAAA,20230000000000008994</t>
  </si>
  <si>
    <t>VC00000000014385</t>
  </si>
  <si>
    <t>SUMMIT RE1 3000</t>
  </si>
  <si>
    <t>EFT,999A,20230000000000015497</t>
  </si>
  <si>
    <t>GAX,DAAA,20230000000000008995</t>
  </si>
  <si>
    <t>VC00000000014432</t>
  </si>
  <si>
    <t>TELLER COUNTY SD RE 1</t>
  </si>
  <si>
    <t>EFT,999A,20230000000000015394</t>
  </si>
  <si>
    <t>GAX,DAAA,20230000000000008996</t>
  </si>
  <si>
    <t>VC00000000012995</t>
  </si>
  <si>
    <t>WOODLAND PARK RE2 3020</t>
  </si>
  <si>
    <t>EFT,999A,20230000000000016872</t>
  </si>
  <si>
    <t>GAX,DAAA,20230000000000013453</t>
  </si>
  <si>
    <t>EFT,999A,20230000000000015476</t>
  </si>
  <si>
    <t>GAX,DAAA,20230000000000008997</t>
  </si>
  <si>
    <t>VC00000000014403</t>
  </si>
  <si>
    <t>AKRON R-1 - 3030</t>
  </si>
  <si>
    <t>EFT,999A,20230000000000015548</t>
  </si>
  <si>
    <t>GAX,DAAA,20230000000000008998</t>
  </si>
  <si>
    <t>VC00000000069668</t>
  </si>
  <si>
    <t>ARICKAREE R-2 - 3040</t>
  </si>
  <si>
    <t>EFT,999A,20230000000000015453</t>
  </si>
  <si>
    <t>GAX,DAAA,20230000000000008999</t>
  </si>
  <si>
    <t>VC00000000014342</t>
  </si>
  <si>
    <t>WASHINGTON COUNTY SD 3</t>
  </si>
  <si>
    <t>EFT,999A,20230000000000015541</t>
  </si>
  <si>
    <t>GAX,DAAA,20230000000000009000</t>
  </si>
  <si>
    <t>VC00000000069615</t>
  </si>
  <si>
    <t>LONE STAR 101 3060</t>
  </si>
  <si>
    <t>EFT,999A,20230000000000015544</t>
  </si>
  <si>
    <t>GAX,DAAA,20230000000000009001</t>
  </si>
  <si>
    <t>VC00000000069636</t>
  </si>
  <si>
    <t>WASHINGTON COUNTY R104</t>
  </si>
  <si>
    <t>EFT,999A,20230000000000007459</t>
  </si>
  <si>
    <t>GAX,DAAA,20230000000000004427</t>
  </si>
  <si>
    <t>VC00000000014424</t>
  </si>
  <si>
    <t>WELD COUNTY SCHOOL DISTRICT RE-1</t>
  </si>
  <si>
    <t>EFT,999A,20230000000000015399</t>
  </si>
  <si>
    <t>GAX,DAAA,20230000000000009002</t>
  </si>
  <si>
    <t>VC00000000013009</t>
  </si>
  <si>
    <t>EATON RE2 3085</t>
  </si>
  <si>
    <t>EFT,999A,20230000000000015488</t>
  </si>
  <si>
    <t>GAX,DAAA,20230000000000009003</t>
  </si>
  <si>
    <t>VC00000000014420</t>
  </si>
  <si>
    <t>WELD COUNTY SCHOOL DISTRICT Re-3J</t>
  </si>
  <si>
    <t>EFT,999A,20230000000000015498</t>
  </si>
  <si>
    <t>GAX,DAAA,20230000000000009004</t>
  </si>
  <si>
    <t>VC00000000014433</t>
  </si>
  <si>
    <t>WELD COUNTY SCHOOL DISTRICT RE 4</t>
  </si>
  <si>
    <t>EFT,999A,20230000000000015506</t>
  </si>
  <si>
    <t>GAX,DAAA,20230000000000009005</t>
  </si>
  <si>
    <t>VC00000000014447</t>
  </si>
  <si>
    <t>WELD COUNTY SD RE-5J</t>
  </si>
  <si>
    <t>EFT,999A,20230000000000015454</t>
  </si>
  <si>
    <t>GAX,DAAA,20230000000000009006</t>
  </si>
  <si>
    <t>VC00000000014343</t>
  </si>
  <si>
    <t>WELD COUNTY SCHOOL DISTRICT 6</t>
  </si>
  <si>
    <t>EFT,999A,20230000000000015555</t>
  </si>
  <si>
    <t>GAX,DAAA,20230000000000009007</t>
  </si>
  <si>
    <t>VC00000000069691</t>
  </si>
  <si>
    <t>WELD COUNTY SD 7</t>
  </si>
  <si>
    <t>EFT,999A,20230000000000015455</t>
  </si>
  <si>
    <t>GAX,DAAA,20230000000000009008</t>
  </si>
  <si>
    <t>VC00000000014344</t>
  </si>
  <si>
    <t>WELD COUNTY SD RE8 3140</t>
  </si>
  <si>
    <t>EFT,999A,20230000000000015398</t>
  </si>
  <si>
    <t>GAX,DAAA,20230000000000009009</t>
  </si>
  <si>
    <t>VC00000000013008</t>
  </si>
  <si>
    <t>WELD COUNTY SD RE 9</t>
  </si>
  <si>
    <t>EFT,999A,20230000000000015516</t>
  </si>
  <si>
    <t>GAX,DAAA,20230000000000009010</t>
  </si>
  <si>
    <t>VC00000000060862</t>
  </si>
  <si>
    <t>WELD COUNTY SD #10</t>
  </si>
  <si>
    <t>EFT,999A,20230000000000015403</t>
  </si>
  <si>
    <t>GAX,DAAA,20230000000000009011</t>
  </si>
  <si>
    <t>VC00000000013030</t>
  </si>
  <si>
    <t>PRAIRIE RE11 3147</t>
  </si>
  <si>
    <t>EFT,999A,20230000000000015410</t>
  </si>
  <si>
    <t>GAX,DAAA,20230000000000009012</t>
  </si>
  <si>
    <t>VC00000000014076</t>
  </si>
  <si>
    <t>YUMA 1 3200</t>
  </si>
  <si>
    <t>EFT,999A,20230000000000015411</t>
  </si>
  <si>
    <t>GAX,DAAA,20230000000000009013</t>
  </si>
  <si>
    <t>VC00000000014079</t>
  </si>
  <si>
    <t>WRAY RD2 3210</t>
  </si>
  <si>
    <t>EFT,999A,20230000000000015517</t>
  </si>
  <si>
    <t>GAX,DAAA,20230000000000009014</t>
  </si>
  <si>
    <t>VC00000000068952</t>
  </si>
  <si>
    <t>IDALIA RJ 3 3220</t>
  </si>
  <si>
    <t>EFT,999A,20230000000000015409</t>
  </si>
  <si>
    <t>GAX,DAAA,20230000000000009015</t>
  </si>
  <si>
    <t>VC00000000014075</t>
  </si>
  <si>
    <t>LIBERTY J4 3230</t>
  </si>
  <si>
    <t>EFT,999A,20230000000000035410</t>
  </si>
  <si>
    <t>GAX,DAAA,20230000000000025852</t>
  </si>
  <si>
    <t>0223</t>
  </si>
  <si>
    <t>3110 State Share August FY23</t>
  </si>
  <si>
    <t>EFT,999A,20230000000000035411</t>
  </si>
  <si>
    <t>GAX,DAAA,20230000000000025853</t>
  </si>
  <si>
    <t>EFT,999A,20230000000000035412</t>
  </si>
  <si>
    <t>GAX,DAAA,20230000000000025854</t>
  </si>
  <si>
    <t>EFT,999A,20230000000000035475</t>
  </si>
  <si>
    <t>GAX,DAAA,20230000000000025855</t>
  </si>
  <si>
    <t>EFT,999A,20230000000000035413</t>
  </si>
  <si>
    <t>GAX,DAAA,20230000000000025856</t>
  </si>
  <si>
    <t>EFT,999A,20230000000000035414</t>
  </si>
  <si>
    <t>GAX,DAAA,20230000000000025857</t>
  </si>
  <si>
    <t>EFT,999A,20230000000000035415</t>
  </si>
  <si>
    <t>GAX,DAAA,20230000000000025858</t>
  </si>
  <si>
    <t>EFT,999A,20230000000000035465</t>
  </si>
  <si>
    <t>GAX,DAAA,20230000000000025859</t>
  </si>
  <si>
    <t>EFT,999A,20230000000000035470</t>
  </si>
  <si>
    <t>GAX,DAAA,20230000000000025860</t>
  </si>
  <si>
    <t>EFT,999A,20230000000000035416</t>
  </si>
  <si>
    <t>GAX,DAAA,20230000000000025861</t>
  </si>
  <si>
    <t>EFT,999A,20230000000000035391</t>
  </si>
  <si>
    <t>GAX,DAAA,20230000000000025862</t>
  </si>
  <si>
    <t>EFT,999A,20230000000000030338</t>
  </si>
  <si>
    <t>GAX,DAAA,20230000000000021629</t>
  </si>
  <si>
    <t>3110 State Share Early Pays August FY23</t>
  </si>
  <si>
    <t>EFT,999A,20230000000000030339</t>
  </si>
  <si>
    <t>GAX,DAAA,20230000000000021630</t>
  </si>
  <si>
    <t>EFT,999A,20230000000000035515</t>
  </si>
  <si>
    <t>GAX,DAAA,20230000000000025863</t>
  </si>
  <si>
    <t>EFT,999A,20230000000000035505</t>
  </si>
  <si>
    <t>GAX,DAAA,20230000000000025864</t>
  </si>
  <si>
    <t>EFT,999A,20230000000000035478</t>
  </si>
  <si>
    <t>GAX,DAAA,20230000000000025865</t>
  </si>
  <si>
    <t>EFT,999A,20230000000000035508</t>
  </si>
  <si>
    <t>GAX,DAAA,20230000000000025866</t>
  </si>
  <si>
    <t>EFT,999A,20230000000000035486</t>
  </si>
  <si>
    <t>GAX,DAAA,20230000000000025867</t>
  </si>
  <si>
    <t>EFT,999A,20230000000000035491</t>
  </si>
  <si>
    <t>GAX,DAAA,20230000000000025868</t>
  </si>
  <si>
    <t>EFT,999A,20230000000000035417</t>
  </si>
  <si>
    <t>GAX,DAAA,20230000000000025869</t>
  </si>
  <si>
    <t>EFT,999A,20230000000000035493</t>
  </si>
  <si>
    <t>GAX,DAAA,20230000000000025870</t>
  </si>
  <si>
    <t>EFT,999A,20230000000000035546</t>
  </si>
  <si>
    <t>GAX,DAAA,20230000000000025871</t>
  </si>
  <si>
    <t>EFT,999A,20230000000000035511</t>
  </si>
  <si>
    <t>GAX,DAAA,20230000000000025872</t>
  </si>
  <si>
    <t>EFT,999A,20230000000000035553</t>
  </si>
  <si>
    <t>GAX,DAAA,20230000000000025873</t>
  </si>
  <si>
    <t>EFT,999A,20230000000000035501</t>
  </si>
  <si>
    <t>GAX,DAAA,20230000000000025874</t>
  </si>
  <si>
    <t>EFT,999A,20230000000000035504</t>
  </si>
  <si>
    <t>GAX,DAAA,20230000000000025875</t>
  </si>
  <si>
    <t>EFT,999A,20230000000000035463</t>
  </si>
  <si>
    <t>GAX,DAAA,20230000000000025876</t>
  </si>
  <si>
    <t>EFT,999A,20230000000000035418</t>
  </si>
  <si>
    <t>GAX,DAAA,20230000000000025877</t>
  </si>
  <si>
    <t>EFT,999A,20230000000000035480</t>
  </si>
  <si>
    <t>GAX,DAAA,20230000000000025878</t>
  </si>
  <si>
    <t>EFT,999A,20230000000000035506</t>
  </si>
  <si>
    <t>GAX,DAAA,20230000000000025879</t>
  </si>
  <si>
    <t>EFT,999A,20230000000000035482</t>
  </si>
  <si>
    <t>GAX,DAAA,20230000000000025880</t>
  </si>
  <si>
    <t>EFT,999A,20230000000000035507</t>
  </si>
  <si>
    <t>GAX,DAAA,20230000000000025881</t>
  </si>
  <si>
    <t>EFT,999A,20230000000000035516</t>
  </si>
  <si>
    <t>GAX,DAAA,20230000000000025882</t>
  </si>
  <si>
    <t>EFT,999A,20230000000000035419</t>
  </si>
  <si>
    <t>GAX,DAAA,20230000000000025883</t>
  </si>
  <si>
    <t>EFT,999A,20230000000000035395</t>
  </si>
  <si>
    <t>GAX,DAAA,20230000000000025884</t>
  </si>
  <si>
    <t>EFT,999A,20230000000000030347</t>
  </si>
  <si>
    <t>GAX,DAAA,20230000000000021631</t>
  </si>
  <si>
    <t>EFT,999A,20230000000000035394</t>
  </si>
  <si>
    <t>GAX,DAAA,20230000000000025885</t>
  </si>
  <si>
    <t>EFT,999A,20230000000000030348</t>
  </si>
  <si>
    <t>GAX,DAAA,20230000000000021632</t>
  </si>
  <si>
    <t>EFT,999A,20230000000000035456</t>
  </si>
  <si>
    <t>GAX,DAAA,20230000000000025886</t>
  </si>
  <si>
    <t>EFT,999A,20230000000000030340</t>
  </si>
  <si>
    <t>GAX,DAAA,20230000000000021633</t>
  </si>
  <si>
    <t>EFT,999A,20230000000000035496</t>
  </si>
  <si>
    <t>GAX,DAAA,20230000000000025887</t>
  </si>
  <si>
    <t>EFT,999A,20230000000000030342</t>
  </si>
  <si>
    <t>GAX,DAAA,20230000000000021634</t>
  </si>
  <si>
    <t>EFT,999A,20230000000000030344</t>
  </si>
  <si>
    <t>GAX,DAAA,20230000000000021635</t>
  </si>
  <si>
    <t>EFT,999A,20230000000000035420</t>
  </si>
  <si>
    <t>GAX,DAAA,20230000000000025888</t>
  </si>
  <si>
    <t>EFT,999A,20230000000000035517</t>
  </si>
  <si>
    <t>GAX,DAAA,20230000000000025889</t>
  </si>
  <si>
    <t>EFT,999A,20230000000000035534</t>
  </si>
  <si>
    <t>GAX,DAAA,20230000000000025890</t>
  </si>
  <si>
    <t>EFT,999A,20230000000000035459</t>
  </si>
  <si>
    <t>GAX,DAAA,20230000000000025891</t>
  </si>
  <si>
    <t>EFT,999A,20230000000000035536</t>
  </si>
  <si>
    <t>GAX,DAAA,20230000000000025892</t>
  </si>
  <si>
    <t>EFT,999A,20230000000000035389</t>
  </si>
  <si>
    <t>GAX,DAAA,20230000000000025893</t>
  </si>
  <si>
    <t>EFT,999A,20230000000000035421</t>
  </si>
  <si>
    <t>GAX,DAAA,20230000000000025894</t>
  </si>
  <si>
    <t>EFT,999A,20230000000000035422</t>
  </si>
  <si>
    <t>GAX,DAAA,20230000000000025895</t>
  </si>
  <si>
    <t>EFT,999A,20230000000000035461</t>
  </si>
  <si>
    <t>GAX,DAAA,20230000000000025896</t>
  </si>
  <si>
    <t>EFT,999A,20230000000000035423</t>
  </si>
  <si>
    <t>GAX,DAAA,20230000000000025897</t>
  </si>
  <si>
    <t>EFT,999A,20230000000000035424</t>
  </si>
  <si>
    <t>GAX,DAAA,20230000000000025898</t>
  </si>
  <si>
    <t>EFT,999A,20230000000000035425</t>
  </si>
  <si>
    <t>GAX,DAAA,20230000000000025899</t>
  </si>
  <si>
    <t>EFT,999A,20230000000000035426</t>
  </si>
  <si>
    <t>GAX,DAAA,20230000000000025900</t>
  </si>
  <si>
    <t>EFT,999A,20230000000000035427</t>
  </si>
  <si>
    <t>GAX,DAAA,20230000000000025901</t>
  </si>
  <si>
    <t>EFT,999A,20230000000000035428</t>
  </si>
  <si>
    <t>GAX,DAAA,20230000000000025902</t>
  </si>
  <si>
    <t>EFT,999A,20230000000000035429</t>
  </si>
  <si>
    <t>GAX,DAAA,20230000000000025903</t>
  </si>
  <si>
    <t>EFT,999A,20230000000000035430</t>
  </si>
  <si>
    <t>GAX,DAAA,20230000000000025904</t>
  </si>
  <si>
    <t>EFT,999A,20230000000000035431</t>
  </si>
  <si>
    <t>GAX,DAAA,20230000000000025905</t>
  </si>
  <si>
    <t>EFT,999A,20230000000000035518</t>
  </si>
  <si>
    <t>GAX,DAAA,20230000000000025906</t>
  </si>
  <si>
    <t>EFT,999A,20230000000000035535</t>
  </si>
  <si>
    <t>GAX,DAAA,20230000000000025907</t>
  </si>
  <si>
    <t>EFT,999A,20230000000000035497</t>
  </si>
  <si>
    <t>GAX,DAAA,20230000000000025908</t>
  </si>
  <si>
    <t>EFT,999A,20230000000000035476</t>
  </si>
  <si>
    <t>GAX,DAAA,20230000000000025909</t>
  </si>
  <si>
    <t>EFT,999A,20230000000000035519</t>
  </si>
  <si>
    <t>GAX,DAAA,20230000000000025910</t>
  </si>
  <si>
    <t>EFT,999A,20230000000000035472</t>
  </si>
  <si>
    <t>GAX,DAAA,20230000000000025911</t>
  </si>
  <si>
    <t>EFT,999A,20230000000000035400</t>
  </si>
  <si>
    <t>GAX,DAAA,20230000000000025912</t>
  </si>
  <si>
    <t>EFT,999A,20230000000000035390</t>
  </si>
  <si>
    <t>GAX,DAAA,20230000000000025913</t>
  </si>
  <si>
    <t>EFT,999A,20230000000000035543</t>
  </si>
  <si>
    <t>GAX,DAAA,20230000000000025914</t>
  </si>
  <si>
    <t>EFT,999A,20230000000000035433</t>
  </si>
  <si>
    <t>GAX,DAAA,20230000000000025915</t>
  </si>
  <si>
    <t>EFT,999A,20230000000000030341</t>
  </si>
  <si>
    <t>GAX,DAAA,20230000000000021636</t>
  </si>
  <si>
    <t>EFT,999A,20230000000000035490</t>
  </si>
  <si>
    <t>GAX,DAAA,20230000000000025916</t>
  </si>
  <si>
    <t>EFT,999A,20230000000000035434</t>
  </si>
  <si>
    <t>GAX,DAAA,20230000000000025917</t>
  </si>
  <si>
    <t>EFT,999A,20230000000000035468</t>
  </si>
  <si>
    <t>GAX,DAAA,20230000000000025918</t>
  </si>
  <si>
    <t>EFT,999A,20230000000000035498</t>
  </si>
  <si>
    <t>GAX,DAAA,20230000000000025919</t>
  </si>
  <si>
    <t>EFT,999A,20230000000000035484</t>
  </si>
  <si>
    <t>GAX,DAAA,20230000000000025920</t>
  </si>
  <si>
    <t>EFT,999A,20230000000000035455</t>
  </si>
  <si>
    <t>GAX,DAAA,20230000000000025921</t>
  </si>
  <si>
    <t>EFT,999A,20230000000000035549</t>
  </si>
  <si>
    <t>GAX,DAAA,20230000000000025922</t>
  </si>
  <si>
    <t>EFT,999A,20230000000000035550</t>
  </si>
  <si>
    <t>GAX,DAAA,20230000000000025923</t>
  </si>
  <si>
    <t>EFT,999A,20230000000000035405</t>
  </si>
  <si>
    <t>GAX,DAAA,20230000000000025924</t>
  </si>
  <si>
    <t>EFT,999A,20230000000000035406</t>
  </si>
  <si>
    <t>GAX,DAAA,20230000000000025925</t>
  </si>
  <si>
    <t>EFT,999A,20230000000000035521</t>
  </si>
  <si>
    <t>GAX,DAAA,20230000000000025926</t>
  </si>
  <si>
    <t>EFT,999A,20230000000000035520</t>
  </si>
  <si>
    <t>GAX,DAAA,20230000000000025927</t>
  </si>
  <si>
    <t>EFT,999A,20230000000000035474</t>
  </si>
  <si>
    <t>GAX,DAAA,20230000000000025928</t>
  </si>
  <si>
    <t>EFT,999A,20230000000000035469</t>
  </si>
  <si>
    <t>GAX,DAAA,20230000000000025929</t>
  </si>
  <si>
    <t>EFT,999A,20230000000000035479</t>
  </si>
  <si>
    <t>GAX,DAAA,20230000000000025930</t>
  </si>
  <si>
    <t>EFT,999A,20230000000000035435</t>
  </si>
  <si>
    <t>GAX,DAAA,20230000000000025931</t>
  </si>
  <si>
    <t>EFT,999A,20230000000000035522</t>
  </si>
  <si>
    <t>GAX,DAAA,20230000000000025932</t>
  </si>
  <si>
    <t>EFT,999A,20230000000000035492</t>
  </si>
  <si>
    <t>GAX,DAAA,20230000000000025933</t>
  </si>
  <si>
    <t>EFT,999A,20230000000000035487</t>
  </si>
  <si>
    <t>GAX,DAAA,20230000000000025934</t>
  </si>
  <si>
    <t>EFT,999A,20230000000000035510</t>
  </si>
  <si>
    <t>GAX,DAAA,20230000000000025935</t>
  </si>
  <si>
    <t>EFT,999A,20230000000000035436</t>
  </si>
  <si>
    <t>GAX,DAAA,20230000000000025936</t>
  </si>
  <si>
    <t>EFT,999A,20230000000000035509</t>
  </si>
  <si>
    <t>GAX,DAAA,20230000000000025937</t>
  </si>
  <si>
    <t>EFT,999A,20230000000000035542</t>
  </si>
  <si>
    <t>GAX,DAAA,20230000000000025938</t>
  </si>
  <si>
    <t>EFT,999A,20230000000000035437</t>
  </si>
  <si>
    <t>GAX,DAAA,20230000000000025939</t>
  </si>
  <si>
    <t>EFT,999A,20230000000000035532</t>
  </si>
  <si>
    <t>GAX,DAAA,20230000000000025940</t>
  </si>
  <si>
    <t>EFT,999A,20230000000000035523</t>
  </si>
  <si>
    <t>GAX,DAAA,20230000000000025941</t>
  </si>
  <si>
    <t>EFT,999A,20230000000000035537</t>
  </si>
  <si>
    <t>GAX,DAAA,20230000000000025942</t>
  </si>
  <si>
    <t>EFT,999A,20230000000000035540</t>
  </si>
  <si>
    <t>GAX,DAAA,20230000000000025943</t>
  </si>
  <si>
    <t>EFT,999A,20230000000000035551</t>
  </si>
  <si>
    <t>GAX,DAAA,20230000000000025944</t>
  </si>
  <si>
    <t>EFT,999A,20230000000000030337</t>
  </si>
  <si>
    <t>GAX,DAAA,20230000000000021637</t>
  </si>
  <si>
    <t>EFT,999A,20230000000000035548</t>
  </si>
  <si>
    <t>GAX,DAAA,20230000000000025945</t>
  </si>
  <si>
    <t>EFT,999A,20230000000000035488</t>
  </si>
  <si>
    <t>GAX,DAAA,20230000000000025946</t>
  </si>
  <si>
    <t>EFT,999A,20230000000000035524</t>
  </si>
  <si>
    <t>GAX,DAAA,20230000000000025947</t>
  </si>
  <si>
    <t>EFT,999A,20230000000000035432</t>
  </si>
  <si>
    <t>GAX,DAAA,20230000000000025948</t>
  </si>
  <si>
    <t>EFT,999A,20230000000000035533</t>
  </si>
  <si>
    <t>GAX,DAAA,20230000000000025949</t>
  </si>
  <si>
    <t>EFT,999A,20230000000000035458</t>
  </si>
  <si>
    <t>GAX,DAAA,20230000000000025950</t>
  </si>
  <si>
    <t>EFT,999A,20230000000000035404</t>
  </si>
  <si>
    <t>GAX,DAAA,20230000000000025951</t>
  </si>
  <si>
    <t>EFT,999A,20230000000000035471</t>
  </si>
  <si>
    <t>GAX,DAAA,20230000000000025952</t>
  </si>
  <si>
    <t>EFT,999A,20230000000000035399</t>
  </si>
  <si>
    <t>GAX,DAAA,20230000000000025953</t>
  </si>
  <si>
    <t>EFT,999A,20230000000000035402</t>
  </si>
  <si>
    <t>GAX,DAAA,20230000000000025954</t>
  </si>
  <si>
    <t>EFT,999A,20230000000000035525</t>
  </si>
  <si>
    <t>GAX,DAAA,20230000000000025955</t>
  </si>
  <si>
    <t>EFT,999A,20230000000000035393</t>
  </si>
  <si>
    <t>GAX,DAAA,20230000000000025956</t>
  </si>
  <si>
    <t>EFT,999A,20230000000000035499</t>
  </si>
  <si>
    <t>GAX,DAAA,20230000000000025957</t>
  </si>
  <si>
    <t>EFT,999A,20230000000000035438</t>
  </si>
  <si>
    <t>GAX,DAAA,20230000000000025958</t>
  </si>
  <si>
    <t>EFT,999A,20230000000000035403</t>
  </si>
  <si>
    <t>GAX,DAAA,20230000000000025959</t>
  </si>
  <si>
    <t>EFT,999A,20230000000000035526</t>
  </si>
  <si>
    <t>GAX,DAAA,20230000000000025960</t>
  </si>
  <si>
    <t>EFT,999A,20230000000000035454</t>
  </si>
  <si>
    <t>GAX,DAAA,20230000000000025961</t>
  </si>
  <si>
    <t>EFT,999A,20230000000000035502</t>
  </si>
  <si>
    <t>GAX,DAAA,20230000000000025962</t>
  </si>
  <si>
    <t>EFT,999A,20230000000000035489</t>
  </si>
  <si>
    <t>GAX,DAAA,20230000000000025963</t>
  </si>
  <si>
    <t>EFT,999A,20230000000000035439</t>
  </si>
  <si>
    <t>GAX,DAAA,20230000000000025964</t>
  </si>
  <si>
    <t>EFT,999A,20230000000000035500</t>
  </si>
  <si>
    <t>GAX,DAAA,20230000000000025965</t>
  </si>
  <si>
    <t>EFT,999A,20230000000000035440</t>
  </si>
  <si>
    <t>GAX,DAAA,20230000000000025966</t>
  </si>
  <si>
    <t>EFT,999A,20230000000000035527</t>
  </si>
  <si>
    <t>GAX,DAAA,20230000000000025967</t>
  </si>
  <si>
    <t>EFT,999A,20230000000000035528</t>
  </si>
  <si>
    <t>GAX,DAAA,20230000000000025968</t>
  </si>
  <si>
    <t>EFT,999A,20230000000000035539</t>
  </si>
  <si>
    <t>GAX,DAAA,20230000000000025969</t>
  </si>
  <si>
    <t>EFT,999A,20230000000000035441</t>
  </si>
  <si>
    <t>GAX,DAAA,20230000000000025970</t>
  </si>
  <si>
    <t>EFT,999A,20230000000000035442</t>
  </si>
  <si>
    <t>GAX,DAAA,20230000000000025971</t>
  </si>
  <si>
    <t>EFT,999A,20230000000000035483</t>
  </si>
  <si>
    <t>GAX,DAAA,20230000000000025972</t>
  </si>
  <si>
    <t>EFT,999A,20230000000000035481</t>
  </si>
  <si>
    <t>GAX,DAAA,20230000000000025973</t>
  </si>
  <si>
    <t>EFT,999A,20230000000000035460</t>
  </si>
  <si>
    <t>GAX,DAAA,20230000000000025974</t>
  </si>
  <si>
    <t>EFT,999A,20230000000000035544</t>
  </si>
  <si>
    <t>GAX,DAAA,20230000000000025975</t>
  </si>
  <si>
    <t>EFT,999A,20230000000000035466</t>
  </si>
  <si>
    <t>GAX,DAAA,20230000000000025976</t>
  </si>
  <si>
    <t>EFT,999A,20230000000000035467</t>
  </si>
  <si>
    <t>GAX,DAAA,20230000000000025977</t>
  </si>
  <si>
    <t>EFT,999A,20230000000000035443</t>
  </si>
  <si>
    <t>GAX,DAAA,20230000000000025978</t>
  </si>
  <si>
    <t>EFT,999A,20230000000000035444</t>
  </si>
  <si>
    <t>GAX,DAAA,20230000000000025979</t>
  </si>
  <si>
    <t>EFT,999A,20230000000000035457</t>
  </si>
  <si>
    <t>GAX,DAAA,20230000000000025980</t>
  </si>
  <si>
    <t>EFT,999A,20230000000000035464</t>
  </si>
  <si>
    <t>GAX,DAAA,20230000000000025981</t>
  </si>
  <si>
    <t>EFT,999A,20230000000000035445</t>
  </si>
  <si>
    <t>GAX,DAAA,20230000000000025982</t>
  </si>
  <si>
    <t>EFT,999A,20230000000000035447</t>
  </si>
  <si>
    <t>GAX,DAAA,20230000000000025983</t>
  </si>
  <si>
    <t>EFT,999A,20230000000000035448</t>
  </si>
  <si>
    <t>GAX,DAAA,20230000000000025984</t>
  </si>
  <si>
    <t>EFT,999A,20230000000000035446</t>
  </si>
  <si>
    <t>GAX,DAAA,20230000000000025985</t>
  </si>
  <si>
    <t>EFT,999A,20230000000000030343</t>
  </si>
  <si>
    <t>GAX,DAAA,20230000000000021638</t>
  </si>
  <si>
    <t>EFT,999A,20230000000000035477</t>
  </si>
  <si>
    <t>GAX,DAAA,20230000000000025986</t>
  </si>
  <si>
    <t>EFT,999A,20230000000000030345</t>
  </si>
  <si>
    <t>GAX,DAAA,20230000000000021639</t>
  </si>
  <si>
    <t>EFT,999A,20230000000000035529</t>
  </si>
  <si>
    <t>GAX,DAAA,20230000000000025987</t>
  </si>
  <si>
    <t>EFT,999A,20230000000000035530</t>
  </si>
  <si>
    <t>GAX,DAAA,20230000000000025988</t>
  </si>
  <si>
    <t>EFT,999A,20230000000000035449</t>
  </si>
  <si>
    <t>GAX,DAAA,20230000000000025989</t>
  </si>
  <si>
    <t>EFT,999A,20230000000000035531</t>
  </si>
  <si>
    <t>GAX,DAAA,20230000000000025990</t>
  </si>
  <si>
    <t>EFT,999A,20230000000000035450</t>
  </si>
  <si>
    <t>GAX,DAAA,20230000000000025991</t>
  </si>
  <si>
    <t>EFT,999A,20230000000000035547</t>
  </si>
  <si>
    <t>GAX,DAAA,20230000000000025992</t>
  </si>
  <si>
    <t>EFT,999A,20230000000000035398</t>
  </si>
  <si>
    <t>GAX,DAAA,20230000000000025993</t>
  </si>
  <si>
    <t>EFT,999A,20230000000000035512</t>
  </si>
  <si>
    <t>GAX,DAAA,20230000000000025994</t>
  </si>
  <si>
    <t>EFT,999A,20230000000000035462</t>
  </si>
  <si>
    <t>GAX,DAAA,20230000000000025995</t>
  </si>
  <si>
    <t>EFT,999A,20230000000000035494</t>
  </si>
  <si>
    <t>GAX,DAAA,20230000000000025996</t>
  </si>
  <si>
    <t>EFT,999A,20230000000000035392</t>
  </si>
  <si>
    <t>GAX,DAAA,20230000000000025997</t>
  </si>
  <si>
    <t>EFT,999A,20230000000000035473</t>
  </si>
  <si>
    <t>GAX,DAAA,20230000000000025998</t>
  </si>
  <si>
    <t>EFT,999A,20230000000000035545</t>
  </si>
  <si>
    <t>GAX,DAAA,20230000000000025999</t>
  </si>
  <si>
    <t>EFT,999A,20230000000000035451</t>
  </si>
  <si>
    <t>GAX,DAAA,20230000000000026000</t>
  </si>
  <si>
    <t>EFT,999A,20230000000000035538</t>
  </si>
  <si>
    <t>GAX,DAAA,20230000000000026001</t>
  </si>
  <si>
    <t>EFT,999A,20230000000000035541</t>
  </si>
  <si>
    <t>GAX,DAAA,20230000000000026002</t>
  </si>
  <si>
    <t>EFT,999A,20230000000000030346</t>
  </si>
  <si>
    <t>GAX,DAAA,20230000000000021640</t>
  </si>
  <si>
    <t>EFT,999A,20230000000000035397</t>
  </si>
  <si>
    <t>GAX,DAAA,20230000000000026003</t>
  </si>
  <si>
    <t>EFT,999A,20230000000000035485</t>
  </si>
  <si>
    <t>GAX,DAAA,20230000000000026004</t>
  </si>
  <si>
    <t>EFT,999A,20230000000000035495</t>
  </si>
  <si>
    <t>GAX,DAAA,20230000000000026005</t>
  </si>
  <si>
    <t>EFT,999A,20230000000000035503</t>
  </si>
  <si>
    <t>GAX,DAAA,20230000000000026006</t>
  </si>
  <si>
    <t>EFT,999A,20230000000000035452</t>
  </si>
  <si>
    <t>GAX,DAAA,20230000000000026007</t>
  </si>
  <si>
    <t>EFT,999A,20230000000000035552</t>
  </si>
  <si>
    <t>GAX,DAAA,20230000000000026008</t>
  </si>
  <si>
    <t>EFT,999A,20230000000000035453</t>
  </si>
  <si>
    <t>GAX,DAAA,20230000000000026009</t>
  </si>
  <si>
    <t>EFT,999A,20230000000000035396</t>
  </si>
  <si>
    <t>GAX,DAAA,20230000000000026010</t>
  </si>
  <si>
    <t>EFT,999A,20230000000000035513</t>
  </si>
  <si>
    <t>GAX,DAAA,20230000000000026011</t>
  </si>
  <si>
    <t>EFT,999A,20230000000000035401</t>
  </si>
  <si>
    <t>GAX,DAAA,20230000000000026012</t>
  </si>
  <si>
    <t>EFT,999A,20230000000000035408</t>
  </si>
  <si>
    <t>GAX,DAAA,20230000000000026013</t>
  </si>
  <si>
    <t>EFT,999A,20230000000000035409</t>
  </si>
  <si>
    <t>GAX,DAAA,20230000000000026014</t>
  </si>
  <si>
    <t>EFT,999A,20230000000000035514</t>
  </si>
  <si>
    <t>GAX,DAAA,20230000000000026015</t>
  </si>
  <si>
    <t>EFT,999A,20230000000000035407</t>
  </si>
  <si>
    <t>GAX,DAAA,20230000000000026016</t>
  </si>
  <si>
    <t>EFT,999A,20230000000000054606</t>
  </si>
  <si>
    <t>GAX,DAAA,20230000000000038747</t>
  </si>
  <si>
    <t>0323</t>
  </si>
  <si>
    <t>3110 State Share September FY23</t>
  </si>
  <si>
    <t>EFT,999A,20230000000000054607</t>
  </si>
  <si>
    <t>GAX,DAAA,20230000000000038748</t>
  </si>
  <si>
    <t>EFT,999A,20230000000000054608</t>
  </si>
  <si>
    <t>GAX,DAAA,20230000000000038749</t>
  </si>
  <si>
    <t>EFT,999A,20230000000000054671</t>
  </si>
  <si>
    <t>GAX,DAAA,20230000000000038750</t>
  </si>
  <si>
    <t>EFT,999A,20230000000000054609</t>
  </si>
  <si>
    <t>GAX,DAAA,20230000000000038751</t>
  </si>
  <si>
    <t>EFT,999A,20230000000000054610</t>
  </si>
  <si>
    <t>GAX,DAAA,20230000000000038752</t>
  </si>
  <si>
    <t>EFT,999A,20230000000000054611</t>
  </si>
  <si>
    <t>GAX,DAAA,20230000000000038753</t>
  </si>
  <si>
    <t>EFT,999A,20230000000000054661</t>
  </si>
  <si>
    <t>GAX,DAAA,20230000000000038754</t>
  </si>
  <si>
    <t>EFT,999A,20230000000000054666</t>
  </si>
  <si>
    <t>GAX,DAAA,20230000000000038755</t>
  </si>
  <si>
    <t>EFT,999A,20230000000000054612</t>
  </si>
  <si>
    <t>GAX,DAAA,20230000000000038756</t>
  </si>
  <si>
    <t>EFT,999A,20230000000000054587</t>
  </si>
  <si>
    <t>GAX,DAAA,20230000000000038757</t>
  </si>
  <si>
    <t>EFT,999A,20230000000000050023</t>
  </si>
  <si>
    <t>GAX,DAAA,20230000000000036829</t>
  </si>
  <si>
    <t>3110 State Share Early Pays September FY23</t>
  </si>
  <si>
    <t>EFT,999A,20230000000000050024</t>
  </si>
  <si>
    <t>GAX,DAAA,20230000000000036830</t>
  </si>
  <si>
    <t>EFT,999A,20230000000000054711</t>
  </si>
  <si>
    <t>GAX,DAAA,20230000000000038758</t>
  </si>
  <si>
    <t>EFT,999A,20230000000000054701</t>
  </si>
  <si>
    <t>GAX,DAAA,20230000000000038759</t>
  </si>
  <si>
    <t>EFT,999A,20230000000000054674</t>
  </si>
  <si>
    <t>GAX,DAAA,20230000000000038760</t>
  </si>
  <si>
    <t>EFT,999A,20230000000000054704</t>
  </si>
  <si>
    <t>GAX,DAAA,20230000000000038761</t>
  </si>
  <si>
    <t>EFT,999A,20230000000000054682</t>
  </si>
  <si>
    <t>GAX,DAAA,20230000000000038762</t>
  </si>
  <si>
    <t>EFT,999A,20230000000000054687</t>
  </si>
  <si>
    <t>GAX,DAAA,20230000000000038763</t>
  </si>
  <si>
    <t>EFT,999A,20230000000000054613</t>
  </si>
  <si>
    <t>GAX,DAAA,20230000000000038764</t>
  </si>
  <si>
    <t>EFT,999A,20230000000000054689</t>
  </si>
  <si>
    <t>GAX,DAAA,20230000000000038765</t>
  </si>
  <si>
    <t>EFT,999A,20230000000000054742</t>
  </si>
  <si>
    <t>GAX,DAAA,20230000000000038766</t>
  </si>
  <si>
    <t>EFT,999A,20230000000000054707</t>
  </si>
  <si>
    <t>GAX,DAAA,20230000000000038767</t>
  </si>
  <si>
    <t>EFT,999A,20230000000000054749</t>
  </si>
  <si>
    <t>GAX,DAAA,20230000000000038768</t>
  </si>
  <si>
    <t>EFT,999A,20230000000000054697</t>
  </si>
  <si>
    <t>GAX,DAAA,20230000000000038769</t>
  </si>
  <si>
    <t>EFT,999A,20230000000000054700</t>
  </si>
  <si>
    <t>GAX,DAAA,20230000000000038770</t>
  </si>
  <si>
    <t>EFT,999A,20230000000000054659</t>
  </si>
  <si>
    <t>GAX,DAAA,20230000000000038771</t>
  </si>
  <si>
    <t>EFT,999A,20230000000000054614</t>
  </si>
  <si>
    <t>GAX,DAAA,20230000000000038772</t>
  </si>
  <si>
    <t>EFT,999A,20230000000000054676</t>
  </si>
  <si>
    <t>GAX,DAAA,20230000000000038773</t>
  </si>
  <si>
    <t>EFT,999A,20230000000000054702</t>
  </si>
  <si>
    <t>GAX,DAAA,20230000000000038774</t>
  </si>
  <si>
    <t>EFT,999A,20230000000000054678</t>
  </si>
  <si>
    <t>GAX,DAAA,20230000000000038775</t>
  </si>
  <si>
    <t>EFT,999A,20230000000000054703</t>
  </si>
  <si>
    <t>GAX,DAAA,20230000000000038776</t>
  </si>
  <si>
    <t>EFT,999A,20230000000000054712</t>
  </si>
  <si>
    <t>GAX,DAAA,20230000000000038777</t>
  </si>
  <si>
    <t>EFT,999A,20230000000000054615</t>
  </si>
  <si>
    <t>GAX,DAAA,20230000000000038778</t>
  </si>
  <si>
    <t>EFT,999A,20230000000000054591</t>
  </si>
  <si>
    <t>GAX,DAAA,20230000000000038779</t>
  </si>
  <si>
    <t>EFT,999A,20230000000000050032</t>
  </si>
  <si>
    <t>GAX,DAAA,20230000000000036831</t>
  </si>
  <si>
    <t>EFT,999A,20230000000000054590</t>
  </si>
  <si>
    <t>GAX,DAAA,20230000000000038780</t>
  </si>
  <si>
    <t>EFT,999A,20230000000000050033</t>
  </si>
  <si>
    <t>GAX,DAAA,20230000000000036832</t>
  </si>
  <si>
    <t>EFT,999A,20230000000000054652</t>
  </si>
  <si>
    <t>GAX,DAAA,20230000000000038781</t>
  </si>
  <si>
    <t>EFT,999A,20230000000000050025</t>
  </si>
  <si>
    <t>GAX,DAAA,20230000000000036833</t>
  </si>
  <si>
    <t>EFT,999A,20230000000000054692</t>
  </si>
  <si>
    <t>GAX,DAAA,20230000000000038782</t>
  </si>
  <si>
    <t>EFT,999A,20230000000000050027</t>
  </si>
  <si>
    <t>GAX,DAAA,20230000000000036834</t>
  </si>
  <si>
    <t>EFT,999A,20230000000000050029</t>
  </si>
  <si>
    <t>GAX,DAAA,20230000000000036835</t>
  </si>
  <si>
    <t>EFT,999A,20230000000000054616</t>
  </si>
  <si>
    <t>GAX,DAAA,20230000000000038783</t>
  </si>
  <si>
    <t>EFT,999A,20230000000000054713</t>
  </si>
  <si>
    <t>GAX,DAAA,20230000000000038784</t>
  </si>
  <si>
    <t>EFT,999A,20230000000000054730</t>
  </si>
  <si>
    <t>GAX,DAAA,20230000000000038785</t>
  </si>
  <si>
    <t>EFT,999A,20230000000000054655</t>
  </si>
  <si>
    <t>GAX,DAAA,20230000000000038786</t>
  </si>
  <si>
    <t>EFT,999A,20230000000000054732</t>
  </si>
  <si>
    <t>GAX,DAAA,20230000000000038787</t>
  </si>
  <si>
    <t>EFT,999A,20230000000000054585</t>
  </si>
  <si>
    <t>GAX,DAAA,20230000000000038788</t>
  </si>
  <si>
    <t>EFT,999A,20230000000000054617</t>
  </si>
  <si>
    <t>GAX,DAAA,20230000000000038789</t>
  </si>
  <si>
    <t>EFT,999A,20230000000000054618</t>
  </si>
  <si>
    <t>GAX,DAAA,20230000000000038790</t>
  </si>
  <si>
    <t>EFT,999A,20230000000000054657</t>
  </si>
  <si>
    <t>GAX,DAAA,20230000000000038791</t>
  </si>
  <si>
    <t>EFT,999A,20230000000000054619</t>
  </si>
  <si>
    <t>GAX,DAAA,20230000000000038792</t>
  </si>
  <si>
    <t>EFT,999A,20230000000000054620</t>
  </si>
  <si>
    <t>GAX,DAAA,20230000000000038793</t>
  </si>
  <si>
    <t>EFT,999A,20230000000000054621</t>
  </si>
  <si>
    <t>GAX,DAAA,20230000000000038794</t>
  </si>
  <si>
    <t>EFT,999A,20230000000000054622</t>
  </si>
  <si>
    <t>GAX,DAAA,20230000000000038795</t>
  </si>
  <si>
    <t>EFT,999A,20230000000000054623</t>
  </si>
  <si>
    <t>GAX,DAAA,20230000000000038796</t>
  </si>
  <si>
    <t>EFT,999A,20230000000000054624</t>
  </si>
  <si>
    <t>GAX,DAAA,20230000000000038797</t>
  </si>
  <si>
    <t>EFT,999A,20230000000000054625</t>
  </si>
  <si>
    <t>GAX,DAAA,20230000000000038798</t>
  </si>
  <si>
    <t>EFT,999A,20230000000000054626</t>
  </si>
  <si>
    <t>GAX,DAAA,20230000000000038799</t>
  </si>
  <si>
    <t>EFT,999A,20230000000000054627</t>
  </si>
  <si>
    <t>GAX,DAAA,20230000000000038800</t>
  </si>
  <si>
    <t>EFT,999A,20230000000000054714</t>
  </si>
  <si>
    <t>GAX,DAAA,20230000000000038801</t>
  </si>
  <si>
    <t>EFT,999A,20230000000000054731</t>
  </si>
  <si>
    <t>GAX,DAAA,20230000000000038802</t>
  </si>
  <si>
    <t>EFT,999A,20230000000000054693</t>
  </si>
  <si>
    <t>GAX,DAAA,20230000000000038803</t>
  </si>
  <si>
    <t>EFT,999A,20230000000000054672</t>
  </si>
  <si>
    <t>GAX,DAAA,20230000000000038804</t>
  </si>
  <si>
    <t>EFT,999A,20230000000000054715</t>
  </si>
  <si>
    <t>GAX,DAAA,20230000000000038805</t>
  </si>
  <si>
    <t>EFT,999A,20230000000000054668</t>
  </si>
  <si>
    <t>GAX,DAAA,20230000000000038806</t>
  </si>
  <si>
    <t>EFT,999A,20230000000000054596</t>
  </si>
  <si>
    <t>GAX,DAAA,20230000000000038807</t>
  </si>
  <si>
    <t>EFT,999A,20230000000000054586</t>
  </si>
  <si>
    <t>GAX,DAAA,20230000000000038808</t>
  </si>
  <si>
    <t>EFT,999A,20230000000000054739</t>
  </si>
  <si>
    <t>GAX,DAAA,20230000000000038809</t>
  </si>
  <si>
    <t>EFT,999A,20230000000000054629</t>
  </si>
  <si>
    <t>GAX,DAAA,20230000000000038810</t>
  </si>
  <si>
    <t>EFT,999A,20230000000000050026</t>
  </si>
  <si>
    <t>GAX,DAAA,20230000000000036836</t>
  </si>
  <si>
    <t>EFT,999A,20230000000000054686</t>
  </si>
  <si>
    <t>GAX,DAAA,20230000000000038811</t>
  </si>
  <si>
    <t>EFT,999A,20230000000000054630</t>
  </si>
  <si>
    <t>GAX,DAAA,20230000000000038812</t>
  </si>
  <si>
    <t>EFT,999A,20230000000000054664</t>
  </si>
  <si>
    <t>GAX,DAAA,20230000000000038813</t>
  </si>
  <si>
    <t>EFT,999A,20230000000000054694</t>
  </si>
  <si>
    <t>GAX,DAAA,20230000000000038814</t>
  </si>
  <si>
    <t>EFT,999A,20230000000000054680</t>
  </si>
  <si>
    <t>GAX,DAAA,20230000000000038815</t>
  </si>
  <si>
    <t>EFT,999A,20230000000000054651</t>
  </si>
  <si>
    <t>GAX,DAAA,20230000000000038816</t>
  </si>
  <si>
    <t>EFT,999A,20230000000000054745</t>
  </si>
  <si>
    <t>GAX,DAAA,20230000000000038817</t>
  </si>
  <si>
    <t>EFT,999A,20230000000000054746</t>
  </si>
  <si>
    <t>GAX,DAAA,20230000000000038818</t>
  </si>
  <si>
    <t>EFT,999A,20230000000000054601</t>
  </si>
  <si>
    <t>GAX,DAAA,20230000000000038819</t>
  </si>
  <si>
    <t>EFT,999A,20230000000000054602</t>
  </si>
  <si>
    <t>GAX,DAAA,20230000000000038820</t>
  </si>
  <si>
    <t>EFT,999A,20230000000000054717</t>
  </si>
  <si>
    <t>GAX,DAAA,20230000000000038821</t>
  </si>
  <si>
    <t>EFT,999A,20230000000000054716</t>
  </si>
  <si>
    <t>GAX,DAAA,20230000000000038822</t>
  </si>
  <si>
    <t>EFT,999A,20230000000000054670</t>
  </si>
  <si>
    <t>GAX,DAAA,20230000000000038823</t>
  </si>
  <si>
    <t>EFT,999A,20230000000000054665</t>
  </si>
  <si>
    <t>GAX,DAAA,20230000000000038824</t>
  </si>
  <si>
    <t>EFT,999A,20230000000000054675</t>
  </si>
  <si>
    <t>GAX,DAAA,20230000000000038825</t>
  </si>
  <si>
    <t>EFT,999A,20230000000000054631</t>
  </si>
  <si>
    <t>GAX,DAAA,20230000000000038826</t>
  </si>
  <si>
    <t>EFT,999A,20230000000000054718</t>
  </si>
  <si>
    <t>GAX,DAAA,20230000000000038827</t>
  </si>
  <si>
    <t>EFT,999A,20230000000000054688</t>
  </si>
  <si>
    <t>GAX,DAAA,20230000000000038828</t>
  </si>
  <si>
    <t>EFT,999A,20230000000000054683</t>
  </si>
  <si>
    <t>GAX,DAAA,20230000000000038829</t>
  </si>
  <si>
    <t>EFT,999A,20230000000000054706</t>
  </si>
  <si>
    <t>GAX,DAAA,20230000000000038830</t>
  </si>
  <si>
    <t>EFT,999A,20230000000000054632</t>
  </si>
  <si>
    <t>GAX,DAAA,20230000000000038831</t>
  </si>
  <si>
    <t>EFT,999A,20230000000000054705</t>
  </si>
  <si>
    <t>GAX,DAAA,20230000000000038832</t>
  </si>
  <si>
    <t>EFT,999A,20230000000000054738</t>
  </si>
  <si>
    <t>GAX,DAAA,20230000000000038833</t>
  </si>
  <si>
    <t>EFT,999A,20230000000000054633</t>
  </si>
  <si>
    <t>GAX,DAAA,20230000000000038834</t>
  </si>
  <si>
    <t>EFT,999A,20230000000000054728</t>
  </si>
  <si>
    <t>GAX,DAAA,20230000000000038835</t>
  </si>
  <si>
    <t>EFT,999A,20230000000000054719</t>
  </si>
  <si>
    <t>GAX,DAAA,20230000000000038836</t>
  </si>
  <si>
    <t>EFT,999A,20230000000000054733</t>
  </si>
  <si>
    <t>GAX,DAAA,20230000000000038837</t>
  </si>
  <si>
    <t>EFT,999A,20230000000000054736</t>
  </si>
  <si>
    <t>GAX,DAAA,20230000000000038838</t>
  </si>
  <si>
    <t>EFT,999A,20230000000000054747</t>
  </si>
  <si>
    <t>GAX,DAAA,20230000000000038839</t>
  </si>
  <si>
    <t>EFT,999A,20230000000000050022</t>
  </si>
  <si>
    <t>GAX,DAAA,20230000000000036837</t>
  </si>
  <si>
    <t>EFT,999A,20230000000000054744</t>
  </si>
  <si>
    <t>GAX,DAAA,20230000000000038840</t>
  </si>
  <si>
    <t>EFT,999A,20230000000000054684</t>
  </si>
  <si>
    <t>GAX,DAAA,20230000000000038841</t>
  </si>
  <si>
    <t>EFT,999A,20230000000000054720</t>
  </si>
  <si>
    <t>GAX,DAAA,20230000000000038842</t>
  </si>
  <si>
    <t>EFT,999A,20230000000000054628</t>
  </si>
  <si>
    <t>GAX,DAAA,20230000000000038843</t>
  </si>
  <si>
    <t>EFT,999A,20230000000000054729</t>
  </si>
  <si>
    <t>GAX,DAAA,20230000000000038844</t>
  </si>
  <si>
    <t>EFT,999A,20230000000000054654</t>
  </si>
  <si>
    <t>GAX,DAAA,20230000000000038845</t>
  </si>
  <si>
    <t>EFT,999A,20230000000000054600</t>
  </si>
  <si>
    <t>GAX,DAAA,20230000000000038846</t>
  </si>
  <si>
    <t>EFT,999A,20230000000000054667</t>
  </si>
  <si>
    <t>GAX,DAAA,20230000000000038847</t>
  </si>
  <si>
    <t>EFT,999A,20230000000000054595</t>
  </si>
  <si>
    <t>GAX,DAAA,20230000000000038848</t>
  </si>
  <si>
    <t>EFT,999A,20230000000000054598</t>
  </si>
  <si>
    <t>GAX,DAAA,20230000000000038849</t>
  </si>
  <si>
    <t>EFT,999A,20230000000000054721</t>
  </si>
  <si>
    <t>GAX,DAAA,20230000000000038850</t>
  </si>
  <si>
    <t>EFT,999A,20230000000000054589</t>
  </si>
  <si>
    <t>GAX,DAAA,20230000000000038851</t>
  </si>
  <si>
    <t>EFT,999A,20230000000000054695</t>
  </si>
  <si>
    <t>GAX,DAAA,20230000000000038852</t>
  </si>
  <si>
    <t>EFT,999A,20230000000000054634</t>
  </si>
  <si>
    <t>GAX,DAAA,20230000000000038853</t>
  </si>
  <si>
    <t>EFT,999A,20230000000000054599</t>
  </si>
  <si>
    <t>GAX,DAAA,20230000000000038854</t>
  </si>
  <si>
    <t>EFT,999A,20230000000000054722</t>
  </si>
  <si>
    <t>GAX,DAAA,20230000000000038855</t>
  </si>
  <si>
    <t>EFT,999A,20230000000000054650</t>
  </si>
  <si>
    <t>GAX,DAAA,20230000000000038856</t>
  </si>
  <si>
    <t>EFT,999A,20230000000000054698</t>
  </si>
  <si>
    <t>GAX,DAAA,20230000000000038857</t>
  </si>
  <si>
    <t>EFT,999A,20230000000000054685</t>
  </si>
  <si>
    <t>GAX,DAAA,20230000000000038858</t>
  </si>
  <si>
    <t>EFT,999A,20230000000000054635</t>
  </si>
  <si>
    <t>GAX,DAAA,20230000000000038859</t>
  </si>
  <si>
    <t>EFT,999A,20230000000000054696</t>
  </si>
  <si>
    <t>GAX,DAAA,20230000000000038860</t>
  </si>
  <si>
    <t>EFT,999A,20230000000000054636</t>
  </si>
  <si>
    <t>GAX,DAAA,20230000000000038861</t>
  </si>
  <si>
    <t>EFT,999A,20230000000000054723</t>
  </si>
  <si>
    <t>GAX,DAAA,20230000000000038862</t>
  </si>
  <si>
    <t>EFT,999A,20230000000000054724</t>
  </si>
  <si>
    <t>GAX,DAAA,20230000000000038863</t>
  </si>
  <si>
    <t>EFT,999A,20230000000000054735</t>
  </si>
  <si>
    <t>GAX,DAAA,20230000000000038864</t>
  </si>
  <si>
    <t>EFT,999A,20230000000000054637</t>
  </si>
  <si>
    <t>GAX,DAAA,20230000000000038865</t>
  </si>
  <si>
    <t>EFT,999A,20230000000000054638</t>
  </si>
  <si>
    <t>GAX,DAAA,20230000000000038866</t>
  </si>
  <si>
    <t>EFT,999A,20230000000000054679</t>
  </si>
  <si>
    <t>GAX,DAAA,20230000000000038867</t>
  </si>
  <si>
    <t>EFT,999A,20230000000000054677</t>
  </si>
  <si>
    <t>GAX,DAAA,20230000000000038868</t>
  </si>
  <si>
    <t>EFT,999A,20230000000000054656</t>
  </si>
  <si>
    <t>GAX,DAAA,20230000000000038869</t>
  </si>
  <si>
    <t>EFT,999A,20230000000000054740</t>
  </si>
  <si>
    <t>GAX,DAAA,20230000000000038870</t>
  </si>
  <si>
    <t>EFT,999A,20230000000000054662</t>
  </si>
  <si>
    <t>GAX,DAAA,20230000000000038871</t>
  </si>
  <si>
    <t>EFT,999A,20230000000000054663</t>
  </si>
  <si>
    <t>GAX,DAAA,20230000000000038872</t>
  </si>
  <si>
    <t>EFT,999A,20230000000000054639</t>
  </si>
  <si>
    <t>GAX,DAAA,20230000000000038873</t>
  </si>
  <si>
    <t>EFT,999A,20230000000000054640</t>
  </si>
  <si>
    <t>GAX,DAAA,20230000000000038874</t>
  </si>
  <si>
    <t>EFT,999A,20230000000000054653</t>
  </si>
  <si>
    <t>GAX,DAAA,20230000000000038875</t>
  </si>
  <si>
    <t>EFT,999A,20230000000000054660</t>
  </si>
  <si>
    <t>GAX,DAAA,20230000000000038876</t>
  </si>
  <si>
    <t>EFT,999A,20230000000000054641</t>
  </si>
  <si>
    <t>GAX,DAAA,20230000000000038877</t>
  </si>
  <si>
    <t>EFT,999A,20230000000000054643</t>
  </si>
  <si>
    <t>GAX,DAAA,20230000000000038878</t>
  </si>
  <si>
    <t>EFT,999A,20230000000000054644</t>
  </si>
  <si>
    <t>GAX,DAAA,20230000000000038879</t>
  </si>
  <si>
    <t>EFT,999A,20230000000000054642</t>
  </si>
  <si>
    <t>GAX,DAAA,20230000000000038880</t>
  </si>
  <si>
    <t>EFT,999A,20230000000000050028</t>
  </si>
  <si>
    <t>GAX,DAAA,20230000000000036838</t>
  </si>
  <si>
    <t>EFT,999A,20230000000000054673</t>
  </si>
  <si>
    <t>GAX,DAAA,20230000000000038881</t>
  </si>
  <si>
    <t>EFT,999A,20230000000000050030</t>
  </si>
  <si>
    <t>GAX,DAAA,20230000000000036839</t>
  </si>
  <si>
    <t>EFT,999A,20230000000000054725</t>
  </si>
  <si>
    <t>GAX,DAAA,20230000000000038882</t>
  </si>
  <si>
    <t>EFT,999A,20230000000000054726</t>
  </si>
  <si>
    <t>GAX,DAAA,20230000000000038883</t>
  </si>
  <si>
    <t>EFT,999A,20230000000000054645</t>
  </si>
  <si>
    <t>GAX,DAAA,20230000000000038884</t>
  </si>
  <si>
    <t>EFT,999A,20230000000000054727</t>
  </si>
  <si>
    <t>GAX,DAAA,20230000000000038885</t>
  </si>
  <si>
    <t>EFT,999A,20230000000000054646</t>
  </si>
  <si>
    <t>GAX,DAAA,20230000000000038886</t>
  </si>
  <si>
    <t>EFT,999A,20230000000000054743</t>
  </si>
  <si>
    <t>GAX,DAAA,20230000000000038887</t>
  </si>
  <si>
    <t>EFT,999A,20230000000000054594</t>
  </si>
  <si>
    <t>GAX,DAAA,20230000000000038888</t>
  </si>
  <si>
    <t>EFT,999A,20230000000000054708</t>
  </si>
  <si>
    <t>GAX,DAAA,20230000000000038889</t>
  </si>
  <si>
    <t>EFT,999A,20230000000000054658</t>
  </si>
  <si>
    <t>GAX,DAAA,20230000000000038890</t>
  </si>
  <si>
    <t>EFT,999A,20230000000000054690</t>
  </si>
  <si>
    <t>GAX,DAAA,20230000000000038891</t>
  </si>
  <si>
    <t>EFT,999A,20230000000000054588</t>
  </si>
  <si>
    <t>GAX,DAAA,20230000000000038892</t>
  </si>
  <si>
    <t>EFT,999A,20230000000000054669</t>
  </si>
  <si>
    <t>GAX,DAAA,20230000000000038893</t>
  </si>
  <si>
    <t>EFT,999A,20230000000000054741</t>
  </si>
  <si>
    <t>GAX,DAAA,20230000000000038894</t>
  </si>
  <si>
    <t>EFT,999A,20230000000000054647</t>
  </si>
  <si>
    <t>GAX,DAAA,20230000000000038895</t>
  </si>
  <si>
    <t>EFT,999A,20230000000000054734</t>
  </si>
  <si>
    <t>GAX,DAAA,20230000000000038896</t>
  </si>
  <si>
    <t>EFT,999A,20230000000000054737</t>
  </si>
  <si>
    <t>GAX,DAAA,20230000000000038897</t>
  </si>
  <si>
    <t>EFT,999A,20230000000000050031</t>
  </si>
  <si>
    <t>GAX,DAAA,20230000000000036840</t>
  </si>
  <si>
    <t>EFT,999A,20230000000000054593</t>
  </si>
  <si>
    <t>GAX,DAAA,20230000000000038898</t>
  </si>
  <si>
    <t>EFT,999A,20230000000000054681</t>
  </si>
  <si>
    <t>GAX,DAAA,20230000000000038899</t>
  </si>
  <si>
    <t>EFT,999A,20230000000000054691</t>
  </si>
  <si>
    <t>GAX,DAAA,20230000000000038900</t>
  </si>
  <si>
    <t>EFT,999A,20230000000000054699</t>
  </si>
  <si>
    <t>GAX,DAAA,20230000000000038901</t>
  </si>
  <si>
    <t>EFT,999A,20230000000000054648</t>
  </si>
  <si>
    <t>GAX,DAAA,20230000000000038902</t>
  </si>
  <si>
    <t>EFT,999A,20230000000000054748</t>
  </si>
  <si>
    <t>GAX,DAAA,20230000000000038903</t>
  </si>
  <si>
    <t>EFT,999A,20230000000000054649</t>
  </si>
  <si>
    <t>GAX,DAAA,20230000000000038904</t>
  </si>
  <si>
    <t>EFT,999A,20230000000000054592</t>
  </si>
  <si>
    <t>GAX,DAAA,20230000000000038905</t>
  </si>
  <si>
    <t>EFT,999A,20230000000000054709</t>
  </si>
  <si>
    <t>GAX,DAAA,20230000000000038906</t>
  </si>
  <si>
    <t>EFT,999A,20230000000000054597</t>
  </si>
  <si>
    <t>GAX,DAAA,20230000000000038907</t>
  </si>
  <si>
    <t>EFT,999A,20230000000000054604</t>
  </si>
  <si>
    <t>GAX,DAAA,20230000000000038908</t>
  </si>
  <si>
    <t>EFT,999A,20230000000000054605</t>
  </si>
  <si>
    <t>GAX,DAAA,20230000000000038909</t>
  </si>
  <si>
    <t>EFT,999A,20230000000000054710</t>
  </si>
  <si>
    <t>GAX,DAAA,20230000000000038910</t>
  </si>
  <si>
    <t>EFT,999A,20230000000000054603</t>
  </si>
  <si>
    <t>GAX,DAAA,20230000000000038911</t>
  </si>
  <si>
    <t>EFT,999A,20230000000000077168</t>
  </si>
  <si>
    <t>GAX,DAAA,20230000000000053877</t>
  </si>
  <si>
    <t>0423</t>
  </si>
  <si>
    <t>3110 State Share October FY23</t>
  </si>
  <si>
    <t>EFT,999A,20230000000000077169</t>
  </si>
  <si>
    <t>GAX,DAAA,20230000000000053878</t>
  </si>
  <si>
    <t>EFT,999A,20230000000000077170</t>
  </si>
  <si>
    <t>GAX,DAAA,20230000000000053879</t>
  </si>
  <si>
    <t>EFT,999A,20230000000000077233</t>
  </si>
  <si>
    <t>GAX,DAAA,20230000000000053880</t>
  </si>
  <si>
    <t>EFT,999A,20230000000000077171</t>
  </si>
  <si>
    <t>GAX,DAAA,20230000000000053881</t>
  </si>
  <si>
    <t>EFT,999A,20230000000000077172</t>
  </si>
  <si>
    <t>GAX,DAAA,20230000000000053882</t>
  </si>
  <si>
    <t>EFT,999A,20230000000000077173</t>
  </si>
  <si>
    <t>GAX,DAAA,20230000000000053883</t>
  </si>
  <si>
    <t>EFT,999A,20230000000000077223</t>
  </si>
  <si>
    <t>GAX,DAAA,20230000000000053884</t>
  </si>
  <si>
    <t>EFT,999A,20230000000000077228</t>
  </si>
  <si>
    <t>GAX,DAAA,20230000000000053885</t>
  </si>
  <si>
    <t>EFT,999A,20230000000000077174</t>
  </si>
  <si>
    <t>GAX,DAAA,20230000000000053886</t>
  </si>
  <si>
    <t>EFT,999A,20230000000000077149</t>
  </si>
  <si>
    <t>GAX,DAAA,20230000000000053887</t>
  </si>
  <si>
    <t>EFT,999A,20230000000000070743</t>
  </si>
  <si>
    <t>GAX,DAAA,20230000000000050661</t>
  </si>
  <si>
    <t>3110 State Share Early Pays October FY23</t>
  </si>
  <si>
    <t>EFT,999A,20230000000000070744</t>
  </si>
  <si>
    <t>GAX,DAAA,20230000000000050662</t>
  </si>
  <si>
    <t>EFT,999A,20230000000000077273</t>
  </si>
  <si>
    <t>GAX,DAAA,20230000000000053888</t>
  </si>
  <si>
    <t>EFT,999A,20230000000000077263</t>
  </si>
  <si>
    <t>GAX,DAAA,20230000000000053889</t>
  </si>
  <si>
    <t>EFT,999A,20230000000000077236</t>
  </si>
  <si>
    <t>GAX,DAAA,20230000000000053890</t>
  </si>
  <si>
    <t>EFT,999A,20230000000000077266</t>
  </si>
  <si>
    <t>GAX,DAAA,20230000000000053891</t>
  </si>
  <si>
    <t>EFT,999A,20230000000000077244</t>
  </si>
  <si>
    <t>GAX,DAAA,20230000000000053892</t>
  </si>
  <si>
    <t>EFT,999A,20230000000000077249</t>
  </si>
  <si>
    <t>GAX,DAAA,20230000000000053893</t>
  </si>
  <si>
    <t>EFT,999A,20230000000000077175</t>
  </si>
  <si>
    <t>GAX,DAAA,20230000000000053894</t>
  </si>
  <si>
    <t>EFT,999A,20230000000000077251</t>
  </si>
  <si>
    <t>GAX,DAAA,20230000000000053895</t>
  </si>
  <si>
    <t>EFT,999A,20230000000000077304</t>
  </si>
  <si>
    <t>GAX,DAAA,20230000000000053896</t>
  </si>
  <si>
    <t>EFT,999A,20230000000000077269</t>
  </si>
  <si>
    <t>GAX,DAAA,20230000000000053897</t>
  </si>
  <si>
    <t>EFT,999A,20230000000000077311</t>
  </si>
  <si>
    <t>GAX,DAAA,20230000000000053898</t>
  </si>
  <si>
    <t>EFT,999A,20230000000000077259</t>
  </si>
  <si>
    <t>GAX,DAAA,20230000000000053899</t>
  </si>
  <si>
    <t>EFT,999A,20230000000000077262</t>
  </si>
  <si>
    <t>GAX,DAAA,20230000000000053900</t>
  </si>
  <si>
    <t>EFT,999A,20230000000000077221</t>
  </si>
  <si>
    <t>GAX,DAAA,20230000000000053901</t>
  </si>
  <si>
    <t>EFT,999A,20230000000000077176</t>
  </si>
  <si>
    <t>GAX,DAAA,20230000000000053902</t>
  </si>
  <si>
    <t>EFT,999A,20230000000000077238</t>
  </si>
  <si>
    <t>GAX,DAAA,20230000000000053903</t>
  </si>
  <si>
    <t>EFT,999A,20230000000000077264</t>
  </si>
  <si>
    <t>GAX,DAAA,20230000000000053904</t>
  </si>
  <si>
    <t>EFT,999A,20230000000000077240</t>
  </si>
  <si>
    <t>GAX,DAAA,20230000000000053905</t>
  </si>
  <si>
    <t>EFT,999A,20230000000000077265</t>
  </si>
  <si>
    <t>GAX,DAAA,20230000000000053906</t>
  </si>
  <si>
    <t>EFT,999A,20230000000000077274</t>
  </si>
  <si>
    <t>GAX,DAAA,20230000000000053907</t>
  </si>
  <si>
    <t>EFT,999A,20230000000000077177</t>
  </si>
  <si>
    <t>GAX,DAAA,20230000000000053908</t>
  </si>
  <si>
    <t>EFT,999A,20230000000000077153</t>
  </si>
  <si>
    <t>GAX,DAAA,20230000000000053909</t>
  </si>
  <si>
    <t>EFT,999A,20230000000000070752</t>
  </si>
  <si>
    <t>GAX,DAAA,20230000000000050663</t>
  </si>
  <si>
    <t>EFT,999A,20230000000000077152</t>
  </si>
  <si>
    <t>GAX,DAAA,20230000000000053910</t>
  </si>
  <si>
    <t>EFT,999A,20230000000000070753</t>
  </si>
  <si>
    <t>GAX,DAAA,20230000000000050664</t>
  </si>
  <si>
    <t>EFT,999A,20230000000000077214</t>
  </si>
  <si>
    <t>GAX,DAAA,20230000000000053911</t>
  </si>
  <si>
    <t>EFT,999A,20230000000000070745</t>
  </si>
  <si>
    <t>GAX,DAAA,20230000000000050665</t>
  </si>
  <si>
    <t>EFT,999A,20230000000000077254</t>
  </si>
  <si>
    <t>GAX,DAAA,20230000000000053912</t>
  </si>
  <si>
    <t>EFT,999A,20230000000000070747</t>
  </si>
  <si>
    <t>GAX,DAAA,20230000000000050666</t>
  </si>
  <si>
    <t>EFT,999A,20230000000000070749</t>
  </si>
  <si>
    <t>GAX,DAAA,20230000000000050667</t>
  </si>
  <si>
    <t>EFT,999A,20230000000000077178</t>
  </si>
  <si>
    <t>GAX,DAAA,20230000000000053913</t>
  </si>
  <si>
    <t>EFT,999A,20230000000000077275</t>
  </si>
  <si>
    <t>GAX,DAAA,20230000000000053914</t>
  </si>
  <si>
    <t>EFT,999A,20230000000000077292</t>
  </si>
  <si>
    <t>GAX,DAAA,20230000000000053915</t>
  </si>
  <si>
    <t>EFT,999A,20230000000000077217</t>
  </si>
  <si>
    <t>GAX,DAAA,20230000000000053916</t>
  </si>
  <si>
    <t>EFT,999A,20230000000000077294</t>
  </si>
  <si>
    <t>GAX,DAAA,20230000000000053917</t>
  </si>
  <si>
    <t>EFT,999A,20230000000000077147</t>
  </si>
  <si>
    <t>GAX,DAAA,20230000000000053918</t>
  </si>
  <si>
    <t>EFT,999A,20230000000000077179</t>
  </si>
  <si>
    <t>GAX,DAAA,20230000000000053919</t>
  </si>
  <si>
    <t>EFT,999A,20230000000000077180</t>
  </si>
  <si>
    <t>GAX,DAAA,20230000000000053920</t>
  </si>
  <si>
    <t>EFT,999A,20230000000000077219</t>
  </si>
  <si>
    <t>GAX,DAAA,20230000000000053921</t>
  </si>
  <si>
    <t>EFT,999A,20230000000000077181</t>
  </si>
  <si>
    <t>GAX,DAAA,20230000000000053922</t>
  </si>
  <si>
    <t>EFT,999A,20230000000000077182</t>
  </si>
  <si>
    <t>GAX,DAAA,20230000000000053923</t>
  </si>
  <si>
    <t>EFT,999A,20230000000000077183</t>
  </si>
  <si>
    <t>GAX,DAAA,20230000000000053924</t>
  </si>
  <si>
    <t>EFT,999A,20230000000000077184</t>
  </si>
  <si>
    <t>GAX,DAAA,20230000000000053925</t>
  </si>
  <si>
    <t>EFT,999A,20230000000000077185</t>
  </si>
  <si>
    <t>GAX,DAAA,20230000000000053926</t>
  </si>
  <si>
    <t>EFT,999A,20230000000000077186</t>
  </si>
  <si>
    <t>GAX,DAAA,20230000000000053927</t>
  </si>
  <si>
    <t>EFT,999A,20230000000000077187</t>
  </si>
  <si>
    <t>GAX,DAAA,20230000000000053928</t>
  </si>
  <si>
    <t>EFT,999A,20230000000000077188</t>
  </si>
  <si>
    <t>GAX,DAAA,20230000000000053929</t>
  </si>
  <si>
    <t>EFT,999A,20230000000000077189</t>
  </si>
  <si>
    <t>GAX,DAAA,20230000000000053930</t>
  </si>
  <si>
    <t>EFT,999A,20230000000000077276</t>
  </si>
  <si>
    <t>GAX,DAAA,20230000000000053931</t>
  </si>
  <si>
    <t>EFT,999A,20230000000000077293</t>
  </si>
  <si>
    <t>GAX,DAAA,20230000000000053932</t>
  </si>
  <si>
    <t>EFT,999A,20230000000000077255</t>
  </si>
  <si>
    <t>GAX,DAAA,20230000000000053933</t>
  </si>
  <si>
    <t>EFT,999A,20230000000000077234</t>
  </si>
  <si>
    <t>GAX,DAAA,20230000000000053934</t>
  </si>
  <si>
    <t>EFT,999A,20230000000000077277</t>
  </si>
  <si>
    <t>GAX,DAAA,20230000000000053935</t>
  </si>
  <si>
    <t>EFT,999A,20230000000000077230</t>
  </si>
  <si>
    <t>GAX,DAAA,20230000000000053936</t>
  </si>
  <si>
    <t>EFT,999A,20230000000000077158</t>
  </si>
  <si>
    <t>GAX,DAAA,20230000000000053937</t>
  </si>
  <si>
    <t>EFT,999A,20230000000000077148</t>
  </si>
  <si>
    <t>GAX,DAAA,20230000000000053938</t>
  </si>
  <si>
    <t>EFT,999A,20230000000000077301</t>
  </si>
  <si>
    <t>GAX,DAAA,20230000000000053939</t>
  </si>
  <si>
    <t>EFT,999A,20230000000000077191</t>
  </si>
  <si>
    <t>GAX,DAAA,20230000000000053940</t>
  </si>
  <si>
    <t>EFT,999A,20230000000000070746</t>
  </si>
  <si>
    <t>GAX,DAAA,20230000000000050668</t>
  </si>
  <si>
    <t>EFT,999A,20230000000000077248</t>
  </si>
  <si>
    <t>GAX,DAAA,20230000000000053941</t>
  </si>
  <si>
    <t>EFT,999A,20230000000000077192</t>
  </si>
  <si>
    <t>GAX,DAAA,20230000000000053942</t>
  </si>
  <si>
    <t>EFT,999A,20230000000000077226</t>
  </si>
  <si>
    <t>GAX,DAAA,20230000000000053943</t>
  </si>
  <si>
    <t>EFT,999A,20230000000000077256</t>
  </si>
  <si>
    <t>GAX,DAAA,20230000000000053944</t>
  </si>
  <si>
    <t>EFT,999A,20230000000000077242</t>
  </si>
  <si>
    <t>GAX,DAAA,20230000000000053945</t>
  </si>
  <si>
    <t>EFT,999A,20230000000000077213</t>
  </si>
  <si>
    <t>GAX,DAAA,20230000000000053946</t>
  </si>
  <si>
    <t>EFT,999A,20230000000000077307</t>
  </si>
  <si>
    <t>GAX,DAAA,20230000000000053947</t>
  </si>
  <si>
    <t>EFT,999A,20230000000000077308</t>
  </si>
  <si>
    <t>GAX,DAAA,20230000000000053948</t>
  </si>
  <si>
    <t>EFT,999A,20230000000000077163</t>
  </si>
  <si>
    <t>GAX,DAAA,20230000000000053949</t>
  </si>
  <si>
    <t>EFT,999A,20230000000000077164</t>
  </si>
  <si>
    <t>GAX,DAAA,20230000000000053950</t>
  </si>
  <si>
    <t>EFT,999A,20230000000000077279</t>
  </si>
  <si>
    <t>GAX,DAAA,20230000000000053951</t>
  </si>
  <si>
    <t>EFT,999A,20230000000000077278</t>
  </si>
  <si>
    <t>GAX,DAAA,20230000000000053952</t>
  </si>
  <si>
    <t>EFT,999A,20230000000000077232</t>
  </si>
  <si>
    <t>GAX,DAAA,20230000000000053953</t>
  </si>
  <si>
    <t>EFT,999A,20230000000000077227</t>
  </si>
  <si>
    <t>GAX,DAAA,20230000000000053954</t>
  </si>
  <si>
    <t>EFT,999A,20230000000000077237</t>
  </si>
  <si>
    <t>GAX,DAAA,20230000000000053955</t>
  </si>
  <si>
    <t>EFT,999A,20230000000000077193</t>
  </si>
  <si>
    <t>GAX,DAAA,20230000000000053956</t>
  </si>
  <si>
    <t>EFT,999A,20230000000000077280</t>
  </si>
  <si>
    <t>GAX,DAAA,20230000000000053957</t>
  </si>
  <si>
    <t>EFT,999A,20230000000000077250</t>
  </si>
  <si>
    <t>GAX,DAAA,20230000000000053958</t>
  </si>
  <si>
    <t>EFT,999A,20230000000000077245</t>
  </si>
  <si>
    <t>GAX,DAAA,20230000000000053959</t>
  </si>
  <si>
    <t>EFT,999A,20230000000000077268</t>
  </si>
  <si>
    <t>GAX,DAAA,20230000000000053960</t>
  </si>
  <si>
    <t>EFT,999A,20230000000000077194</t>
  </si>
  <si>
    <t>GAX,DAAA,20230000000000053961</t>
  </si>
  <si>
    <t>EFT,999A,20230000000000077267</t>
  </si>
  <si>
    <t>GAX,DAAA,20230000000000053962</t>
  </si>
  <si>
    <t>EFT,999A,20230000000000077300</t>
  </si>
  <si>
    <t>GAX,DAAA,20230000000000053963</t>
  </si>
  <si>
    <t>EFT,999A,20230000000000077195</t>
  </si>
  <si>
    <t>GAX,DAAA,20230000000000053964</t>
  </si>
  <si>
    <t>EFT,999A,20230000000000077290</t>
  </si>
  <si>
    <t>GAX,DAAA,20230000000000053965</t>
  </si>
  <si>
    <t>EFT,999A,20230000000000077281</t>
  </si>
  <si>
    <t>GAX,DAAA,20230000000000053966</t>
  </si>
  <si>
    <t>EFT,999A,20230000000000077295</t>
  </si>
  <si>
    <t>GAX,DAAA,20230000000000053967</t>
  </si>
  <si>
    <t>EFT,999A,20230000000000077298</t>
  </si>
  <si>
    <t>GAX,DAAA,20230000000000053968</t>
  </si>
  <si>
    <t>EFT,999A,20230000000000077309</t>
  </si>
  <si>
    <t>GAX,DAAA,20230000000000053969</t>
  </si>
  <si>
    <t>EFT,999A,20230000000000070742</t>
  </si>
  <si>
    <t>GAX,DAAA,20230000000000050669</t>
  </si>
  <si>
    <t>EFT,999A,20230000000000077306</t>
  </si>
  <si>
    <t>GAX,DAAA,20230000000000053970</t>
  </si>
  <si>
    <t>EFT,999A,20230000000000077246</t>
  </si>
  <si>
    <t>GAX,DAAA,20230000000000053971</t>
  </si>
  <si>
    <t>EFT,999A,20230000000000077282</t>
  </si>
  <si>
    <t>GAX,DAAA,20230000000000053972</t>
  </si>
  <si>
    <t>EFT,999A,20230000000000077190</t>
  </si>
  <si>
    <t>GAX,DAAA,20230000000000053973</t>
  </si>
  <si>
    <t>EFT,999A,20230000000000077291</t>
  </si>
  <si>
    <t>GAX,DAAA,20230000000000053974</t>
  </si>
  <si>
    <t>EFT,999A,20230000000000077216</t>
  </si>
  <si>
    <t>GAX,DAAA,20230000000000053975</t>
  </si>
  <si>
    <t>EFT,999A,20230000000000077162</t>
  </si>
  <si>
    <t>GAX,DAAA,20230000000000053976</t>
  </si>
  <si>
    <t>EFT,999A,20230000000000077229</t>
  </si>
  <si>
    <t>GAX,DAAA,20230000000000053977</t>
  </si>
  <si>
    <t>EFT,999A,20230000000000077157</t>
  </si>
  <si>
    <t>GAX,DAAA,20230000000000053978</t>
  </si>
  <si>
    <t>EFT,999A,20230000000000077160</t>
  </si>
  <si>
    <t>GAX,DAAA,20230000000000053979</t>
  </si>
  <si>
    <t>EFT,999A,20230000000000077283</t>
  </si>
  <si>
    <t>GAX,DAAA,20230000000000053980</t>
  </si>
  <si>
    <t>EFT,999A,20230000000000077151</t>
  </si>
  <si>
    <t>GAX,DAAA,20230000000000053981</t>
  </si>
  <si>
    <t>EFT,999A,20230000000000077257</t>
  </si>
  <si>
    <t>GAX,DAAA,20230000000000053982</t>
  </si>
  <si>
    <t>EFT,999A,20230000000000077196</t>
  </si>
  <si>
    <t>GAX,DAAA,20230000000000053983</t>
  </si>
  <si>
    <t>EFT,999A,20230000000000077161</t>
  </si>
  <si>
    <t>GAX,DAAA,20230000000000053984</t>
  </si>
  <si>
    <t>EFT,999A,20230000000000077284</t>
  </si>
  <si>
    <t>GAX,DAAA,20230000000000053985</t>
  </si>
  <si>
    <t>EFT,999A,20230000000000077212</t>
  </si>
  <si>
    <t>GAX,DAAA,20230000000000053986</t>
  </si>
  <si>
    <t>EFT,999A,20230000000000077260</t>
  </si>
  <si>
    <t>GAX,DAAA,20230000000000053987</t>
  </si>
  <si>
    <t>EFT,999A,20230000000000077247</t>
  </si>
  <si>
    <t>GAX,DAAA,20230000000000053988</t>
  </si>
  <si>
    <t>EFT,999A,20230000000000077197</t>
  </si>
  <si>
    <t>GAX,DAAA,20230000000000053989</t>
  </si>
  <si>
    <t>EFT,999A,20230000000000077258</t>
  </si>
  <si>
    <t>GAX,DAAA,20230000000000053990</t>
  </si>
  <si>
    <t>EFT,999A,20230000000000077198</t>
  </si>
  <si>
    <t>GAX,DAAA,20230000000000053991</t>
  </si>
  <si>
    <t>EFT,999A,20230000000000077285</t>
  </si>
  <si>
    <t>GAX,DAAA,20230000000000053992</t>
  </si>
  <si>
    <t>EFT,999A,20230000000000077286</t>
  </si>
  <si>
    <t>GAX,DAAA,20230000000000053993</t>
  </si>
  <si>
    <t>EFT,999A,20230000000000077297</t>
  </si>
  <si>
    <t>GAX,DAAA,20230000000000053994</t>
  </si>
  <si>
    <t>EFT,999A,20230000000000077199</t>
  </si>
  <si>
    <t>GAX,DAAA,20230000000000053995</t>
  </si>
  <si>
    <t>EFT,999A,20230000000000077200</t>
  </si>
  <si>
    <t>GAX,DAAA,20230000000000053996</t>
  </si>
  <si>
    <t>EFT,999A,20230000000000077241</t>
  </si>
  <si>
    <t>GAX,DAAA,20230000000000053997</t>
  </si>
  <si>
    <t>EFT,999A,20230000000000077239</t>
  </si>
  <si>
    <t>GAX,DAAA,20230000000000053998</t>
  </si>
  <si>
    <t>EFT,999A,20230000000000077218</t>
  </si>
  <si>
    <t>GAX,DAAA,20230000000000053999</t>
  </si>
  <si>
    <t>EFT,999A,20230000000000077302</t>
  </si>
  <si>
    <t>GAX,DAAA,20230000000000054000</t>
  </si>
  <si>
    <t>EFT,999A,20230000000000077224</t>
  </si>
  <si>
    <t>GAX,DAAA,20230000000000054001</t>
  </si>
  <si>
    <t>EFT,999A,20230000000000077225</t>
  </si>
  <si>
    <t>GAX,DAAA,20230000000000054002</t>
  </si>
  <si>
    <t>EFT,999A,20230000000000077201</t>
  </si>
  <si>
    <t>GAX,DAAA,20230000000000054003</t>
  </si>
  <si>
    <t>EFT,999A,20230000000000077202</t>
  </si>
  <si>
    <t>GAX,DAAA,20230000000000054004</t>
  </si>
  <si>
    <t>EFT,999A,20230000000000077215</t>
  </si>
  <si>
    <t>GAX,DAAA,20230000000000054005</t>
  </si>
  <si>
    <t>EFT,999A,20230000000000077222</t>
  </si>
  <si>
    <t>GAX,DAAA,20230000000000054006</t>
  </si>
  <si>
    <t>EFT,999A,20230000000000077203</t>
  </si>
  <si>
    <t>GAX,DAAA,20230000000000054007</t>
  </si>
  <si>
    <t>EFT,999A,20230000000000077205</t>
  </si>
  <si>
    <t>GAX,DAAA,20230000000000054008</t>
  </si>
  <si>
    <t>EFT,999A,20230000000000077206</t>
  </si>
  <si>
    <t>GAX,DAAA,20230000000000054009</t>
  </si>
  <si>
    <t>EFT,999A,20230000000000077204</t>
  </si>
  <si>
    <t>GAX,DAAA,20230000000000054010</t>
  </si>
  <si>
    <t>EFT,999A,20230000000000070748</t>
  </si>
  <si>
    <t>GAX,DAAA,20230000000000050670</t>
  </si>
  <si>
    <t>EFT,999A,20230000000000077235</t>
  </si>
  <si>
    <t>GAX,DAAA,20230000000000054011</t>
  </si>
  <si>
    <t>EFT,999A,20230000000000070750</t>
  </si>
  <si>
    <t>GAX,DAAA,20230000000000050671</t>
  </si>
  <si>
    <t>EFT,999A,20230000000000077287</t>
  </si>
  <si>
    <t>GAX,DAAA,20230000000000054012</t>
  </si>
  <si>
    <t>EFT,999A,20230000000000077288</t>
  </si>
  <si>
    <t>GAX,DAAA,20230000000000054013</t>
  </si>
  <si>
    <t>EFT,999A,20230000000000077207</t>
  </si>
  <si>
    <t>GAX,DAAA,20230000000000054014</t>
  </si>
  <si>
    <t>EFT,999A,20230000000000077289</t>
  </si>
  <si>
    <t>GAX,DAAA,20230000000000054015</t>
  </si>
  <si>
    <t>EFT,999A,20230000000000077208</t>
  </si>
  <si>
    <t>GAX,DAAA,20230000000000054016</t>
  </si>
  <si>
    <t>EFT,999A,20230000000000077305</t>
  </si>
  <si>
    <t>GAX,DAAA,20230000000000054017</t>
  </si>
  <si>
    <t>EFT,999A,20230000000000077156</t>
  </si>
  <si>
    <t>GAX,DAAA,20230000000000054018</t>
  </si>
  <si>
    <t>EFT,999A,20230000000000077270</t>
  </si>
  <si>
    <t>GAX,DAAA,20230000000000054019</t>
  </si>
  <si>
    <t>EFT,999A,20230000000000077220</t>
  </si>
  <si>
    <t>GAX,DAAA,20230000000000054020</t>
  </si>
  <si>
    <t>EFT,999A,20230000000000077252</t>
  </si>
  <si>
    <t>GAX,DAAA,20230000000000054021</t>
  </si>
  <si>
    <t>EFT,999A,20230000000000077150</t>
  </si>
  <si>
    <t>GAX,DAAA,20230000000000054022</t>
  </si>
  <si>
    <t>EFT,999A,20230000000000077231</t>
  </si>
  <si>
    <t>GAX,DAAA,20230000000000054023</t>
  </si>
  <si>
    <t>EFT,999A,20230000000000077303</t>
  </si>
  <si>
    <t>GAX,DAAA,20230000000000054024</t>
  </si>
  <si>
    <t>EFT,999A,20230000000000077209</t>
  </si>
  <si>
    <t>GAX,DAAA,20230000000000054025</t>
  </si>
  <si>
    <t>EFT,999A,20230000000000077296</t>
  </si>
  <si>
    <t>GAX,DAAA,20230000000000054026</t>
  </si>
  <si>
    <t>EFT,999A,20230000000000077299</t>
  </si>
  <si>
    <t>GAX,DAAA,20230000000000054027</t>
  </si>
  <si>
    <t>EFT,999A,20230000000000070751</t>
  </si>
  <si>
    <t>GAX,DAAA,20230000000000050672</t>
  </si>
  <si>
    <t>EFT,999A,20230000000000077155</t>
  </si>
  <si>
    <t>GAX,DAAA,20230000000000054028</t>
  </si>
  <si>
    <t>EFT,999A,20230000000000077243</t>
  </si>
  <si>
    <t>GAX,DAAA,20230000000000054029</t>
  </si>
  <si>
    <t>EFT,999A,20230000000000077253</t>
  </si>
  <si>
    <t>GAX,DAAA,20230000000000054030</t>
  </si>
  <si>
    <t>EFT,999A,20230000000000077261</t>
  </si>
  <si>
    <t>GAX,DAAA,20230000000000054031</t>
  </si>
  <si>
    <t>EFT,999A,20230000000000077210</t>
  </si>
  <si>
    <t>GAX,DAAA,20230000000000054032</t>
  </si>
  <si>
    <t>EFT,999A,20230000000000077310</t>
  </si>
  <si>
    <t>GAX,DAAA,20230000000000054033</t>
  </si>
  <si>
    <t>EFT,999A,20230000000000077211</t>
  </si>
  <si>
    <t>GAX,DAAA,20230000000000054034</t>
  </si>
  <si>
    <t>EFT,999A,20230000000000077154</t>
  </si>
  <si>
    <t>GAX,DAAA,20230000000000054035</t>
  </si>
  <si>
    <t>EFT,999A,20230000000000077271</t>
  </si>
  <si>
    <t>GAX,DAAA,20230000000000054036</t>
  </si>
  <si>
    <t>EFT,999A,20230000000000077159</t>
  </si>
  <si>
    <t>GAX,DAAA,20230000000000054037</t>
  </si>
  <si>
    <t>EFT,999A,20230000000000077166</t>
  </si>
  <si>
    <t>GAX,DAAA,20230000000000054038</t>
  </si>
  <si>
    <t>EFT,999A,20230000000000077167</t>
  </si>
  <si>
    <t>GAX,DAAA,20230000000000054039</t>
  </si>
  <si>
    <t>EFT,999A,20230000000000077272</t>
  </si>
  <si>
    <t>GAX,DAAA,20230000000000054040</t>
  </si>
  <si>
    <t>EFT,999A,20230000000000077165</t>
  </si>
  <si>
    <t>GAX,DAAA,20230000000000054041</t>
  </si>
  <si>
    <t>EFT,999A,20230000000000098829</t>
  </si>
  <si>
    <t>GAX,DAAA,20230000000000069873</t>
  </si>
  <si>
    <t>0523</t>
  </si>
  <si>
    <t>3110 State Share November FY23</t>
  </si>
  <si>
    <t>EFT,999A,20230000000000098830</t>
  </si>
  <si>
    <t>GAX,DAAA,20230000000000069874</t>
  </si>
  <si>
    <t>EFT,999A,20230000000000098831</t>
  </si>
  <si>
    <t>GAX,DAAA,20230000000000069876</t>
  </si>
  <si>
    <t>EFT,999A,20230000000000098894</t>
  </si>
  <si>
    <t>GAX,DAAA,20230000000000069877</t>
  </si>
  <si>
    <t>EFT,999A,20230000000000098832</t>
  </si>
  <si>
    <t>GAX,DAAA,20230000000000069878</t>
  </si>
  <si>
    <t>EFT,999A,20230000000000098833</t>
  </si>
  <si>
    <t>GAX,DAAA,20230000000000069879</t>
  </si>
  <si>
    <t>EFT,999A,20230000000000098834</t>
  </si>
  <si>
    <t>GAX,DAAA,20230000000000069880</t>
  </si>
  <si>
    <t>EFT,999A,20230000000000098884</t>
  </si>
  <si>
    <t>GAX,DAAA,20230000000000069881</t>
  </si>
  <si>
    <t>EFT,999A,20230000000000098889</t>
  </si>
  <si>
    <t>GAX,DAAA,20230000000000069882</t>
  </si>
  <si>
    <t>EFT,999A,20230000000000098835</t>
  </si>
  <si>
    <t>GAX,DAAA,20230000000000069883</t>
  </si>
  <si>
    <t>EFT,999A,20230000000000098810</t>
  </si>
  <si>
    <t>GAX,DAAA,20230000000000069884</t>
  </si>
  <si>
    <t>EFT,999A,20230000000000094395</t>
  </si>
  <si>
    <t>GAX,DAAA,20230000000000068812</t>
  </si>
  <si>
    <t>3110 State Share Early Pays November FY23</t>
  </si>
  <si>
    <t>EFT,999A,20230000000000094396</t>
  </si>
  <si>
    <t>GAX,DAAA,20230000000000068813</t>
  </si>
  <si>
    <t>EFT,999A,20230000000000098934</t>
  </si>
  <si>
    <t>GAX,DAAA,20230000000000069885</t>
  </si>
  <si>
    <t>EFT,999A,20230000000000098924</t>
  </si>
  <si>
    <t>GAX,DAAA,20230000000000069886</t>
  </si>
  <si>
    <t>EFT,999A,20230000000000098897</t>
  </si>
  <si>
    <t>GAX,DAAA,20230000000000069887</t>
  </si>
  <si>
    <t>EFT,999A,20230000000000098927</t>
  </si>
  <si>
    <t>GAX,DAAA,20230000000000069888</t>
  </si>
  <si>
    <t>EFT,999A,20230000000000098905</t>
  </si>
  <si>
    <t>GAX,DAAA,20230000000000069889</t>
  </si>
  <si>
    <t>EFT,999A,20230000000000098910</t>
  </si>
  <si>
    <t>GAX,DAAA,20230000000000069890</t>
  </si>
  <si>
    <t>EFT,999A,20230000000000098836</t>
  </si>
  <si>
    <t>GAX,DAAA,20230000000000069891</t>
  </si>
  <si>
    <t>EFT,999A,20230000000000098912</t>
  </si>
  <si>
    <t>GAX,DAAA,20230000000000069892</t>
  </si>
  <si>
    <t>EFT,999A,20230000000000098965</t>
  </si>
  <si>
    <t>GAX,DAAA,20230000000000069893</t>
  </si>
  <si>
    <t>EFT,999A,20230000000000098930</t>
  </si>
  <si>
    <t>GAX,DAAA,20230000000000069894</t>
  </si>
  <si>
    <t>EFT,999A,20230000000000098972</t>
  </si>
  <si>
    <t>GAX,DAAA,20230000000000069895</t>
  </si>
  <si>
    <t>EFT,999A,20230000000000098920</t>
  </si>
  <si>
    <t>GAX,DAAA,20230000000000069896</t>
  </si>
  <si>
    <t>EFT,999A,20230000000000098923</t>
  </si>
  <si>
    <t>GAX,DAAA,20230000000000069897</t>
  </si>
  <si>
    <t>EFT,999A,20230000000000098882</t>
  </si>
  <si>
    <t>GAX,DAAA,20230000000000069898</t>
  </si>
  <si>
    <t>EFT,999A,20230000000000098837</t>
  </si>
  <si>
    <t>GAX,DAAA,20230000000000069899</t>
  </si>
  <si>
    <t>EFT,999A,20230000000000098899</t>
  </si>
  <si>
    <t>GAX,DAAA,20230000000000069900</t>
  </si>
  <si>
    <t>EFT,999A,20230000000000098925</t>
  </si>
  <si>
    <t>GAX,DAAA,20230000000000069901</t>
  </si>
  <si>
    <t>EFT,999A,20230000000000098901</t>
  </si>
  <si>
    <t>GAX,DAAA,20230000000000069902</t>
  </si>
  <si>
    <t>EFT,999A,20230000000000098926</t>
  </si>
  <si>
    <t>GAX,DAAA,20230000000000069903</t>
  </si>
  <si>
    <t>EFT,999A,20230000000000098935</t>
  </si>
  <si>
    <t>GAX,DAAA,20230000000000069904</t>
  </si>
  <si>
    <t>EFT,999A,20230000000000098838</t>
  </si>
  <si>
    <t>GAX,DAAA,20230000000000069905</t>
  </si>
  <si>
    <t>EFT,999A,20230000000000098814</t>
  </si>
  <si>
    <t>GAX,DAAA,20230000000000069906</t>
  </si>
  <si>
    <t>EFT,999A,20230000000000094404</t>
  </si>
  <si>
    <t>GAX,DAAA,20230000000000068814</t>
  </si>
  <si>
    <t>EFT,999A,20230000000000098813</t>
  </si>
  <si>
    <t>GAX,DAAA,20230000000000069907</t>
  </si>
  <si>
    <t>EFT,999A,20230000000000094405</t>
  </si>
  <si>
    <t>GAX,DAAA,20230000000000068815</t>
  </si>
  <si>
    <t>EFT,999A,20230000000000098875</t>
  </si>
  <si>
    <t>GAX,DAAA,20230000000000069908</t>
  </si>
  <si>
    <t>EFT,999A,20230000000000094397</t>
  </si>
  <si>
    <t>GAX,DAAA,20230000000000068816</t>
  </si>
  <si>
    <t>EFT,999A,20230000000000098915</t>
  </si>
  <si>
    <t>GAX,DAAA,20230000000000069909</t>
  </si>
  <si>
    <t>EFT,999A,20230000000000094399</t>
  </si>
  <si>
    <t>GAX,DAAA,20230000000000068817</t>
  </si>
  <si>
    <t>EFT,999A,20230000000000094401</t>
  </si>
  <si>
    <t>GAX,DAAA,20230000000000068818</t>
  </si>
  <si>
    <t>EFT,999A,20230000000000098839</t>
  </si>
  <si>
    <t>GAX,DAAA,20230000000000069910</t>
  </si>
  <si>
    <t>EFT,999A,20230000000000098936</t>
  </si>
  <si>
    <t>GAX,DAAA,20230000000000069911</t>
  </si>
  <si>
    <t>EFT,999A,20230000000000098953</t>
  </si>
  <si>
    <t>GAX,DAAA,20230000000000069912</t>
  </si>
  <si>
    <t>EFT,999A,20230000000000098878</t>
  </si>
  <si>
    <t>GAX,DAAA,20230000000000069913</t>
  </si>
  <si>
    <t>EFT,999A,20230000000000098955</t>
  </si>
  <si>
    <t>GAX,DAAA,20230000000000069914</t>
  </si>
  <si>
    <t>EFT,999A,20230000000000098808</t>
  </si>
  <si>
    <t>GAX,DAAA,20230000000000069915</t>
  </si>
  <si>
    <t>EFT,999A,20230000000000098840</t>
  </si>
  <si>
    <t>GAX,DAAA,20230000000000069916</t>
  </si>
  <si>
    <t>EFT,999A,20230000000000098841</t>
  </si>
  <si>
    <t>GAX,DAAA,20230000000000069917</t>
  </si>
  <si>
    <t>EFT,999A,20230000000000098880</t>
  </si>
  <si>
    <t>GAX,DAAA,20230000000000069918</t>
  </si>
  <si>
    <t>EFT,999A,20230000000000098842</t>
  </si>
  <si>
    <t>GAX,DAAA,20230000000000069919</t>
  </si>
  <si>
    <t>EFT,999A,20230000000000098843</t>
  </si>
  <si>
    <t>GAX,DAAA,20230000000000069920</t>
  </si>
  <si>
    <t>EFT,999A,20230000000000098844</t>
  </si>
  <si>
    <t>GAX,DAAA,20230000000000069921</t>
  </si>
  <si>
    <t>EFT,999A,20230000000000098845</t>
  </si>
  <si>
    <t>GAX,DAAA,20230000000000069922</t>
  </si>
  <si>
    <t>EFT,999A,20230000000000098846</t>
  </si>
  <si>
    <t>GAX,DAAA,20230000000000069923</t>
  </si>
  <si>
    <t>EFT,999A,20230000000000098847</t>
  </si>
  <si>
    <t>GAX,DAAA,20230000000000069924</t>
  </si>
  <si>
    <t>EFT,999A,20230000000000098848</t>
  </si>
  <si>
    <t>GAX,DAAA,20230000000000069925</t>
  </si>
  <si>
    <t>EFT,999A,20230000000000098849</t>
  </si>
  <si>
    <t>GAX,DAAA,20230000000000069926</t>
  </si>
  <si>
    <t>EFT,999A,20230000000000098850</t>
  </si>
  <si>
    <t>GAX,DAAA,20230000000000069927</t>
  </si>
  <si>
    <t>EFT,999A,20230000000000098937</t>
  </si>
  <si>
    <t>GAX,DAAA,20230000000000069928</t>
  </si>
  <si>
    <t>EFT,999A,20230000000000098954</t>
  </si>
  <si>
    <t>GAX,DAAA,20230000000000069929</t>
  </si>
  <si>
    <t>EFT,999A,20230000000000098916</t>
  </si>
  <si>
    <t>GAX,DAAA,20230000000000069930</t>
  </si>
  <si>
    <t>EFT,999A,20230000000000098895</t>
  </si>
  <si>
    <t>GAX,DAAA,20230000000000069931</t>
  </si>
  <si>
    <t>EFT,999A,20230000000000098938</t>
  </si>
  <si>
    <t>GAX,DAAA,20230000000000069932</t>
  </si>
  <si>
    <t>EFT,999A,20230000000000098891</t>
  </si>
  <si>
    <t>GAX,DAAA,20230000000000069933</t>
  </si>
  <si>
    <t>EFT,999A,20230000000000098819</t>
  </si>
  <si>
    <t>GAX,DAAA,20230000000000069934</t>
  </si>
  <si>
    <t>EFT,999A,20230000000000098809</t>
  </si>
  <si>
    <t>GAX,DAAA,20230000000000069935</t>
  </si>
  <si>
    <t>EFT,999A,20230000000000098962</t>
  </si>
  <si>
    <t>GAX,DAAA,20230000000000069936</t>
  </si>
  <si>
    <t>EFT,999A,20230000000000098852</t>
  </si>
  <si>
    <t>GAX,DAAA,20230000000000069937</t>
  </si>
  <si>
    <t>EFT,999A,20230000000000094398</t>
  </si>
  <si>
    <t>GAX,DAAA,20230000000000068819</t>
  </si>
  <si>
    <t>EFT,999A,20230000000000098909</t>
  </si>
  <si>
    <t>GAX,DAAA,20230000000000069938</t>
  </si>
  <si>
    <t>EFT,999A,20230000000000098853</t>
  </si>
  <si>
    <t>GAX,DAAA,20230000000000069939</t>
  </si>
  <si>
    <t>EFT,999A,20230000000000098887</t>
  </si>
  <si>
    <t>GAX,DAAA,20230000000000069940</t>
  </si>
  <si>
    <t>EFT,999A,20230000000000098917</t>
  </si>
  <si>
    <t>GAX,DAAA,20230000000000069941</t>
  </si>
  <si>
    <t>EFT,999A,20230000000000098903</t>
  </si>
  <si>
    <t>GAX,DAAA,20230000000000069942</t>
  </si>
  <si>
    <t>EFT,999A,20230000000000098874</t>
  </si>
  <si>
    <t>GAX,DAAA,20230000000000069943</t>
  </si>
  <si>
    <t>EFT,999A,20230000000000098968</t>
  </si>
  <si>
    <t>GAX,DAAA,20230000000000069944</t>
  </si>
  <si>
    <t>EFT,999A,20230000000000098969</t>
  </si>
  <si>
    <t>GAX,DAAA,20230000000000069945</t>
  </si>
  <si>
    <t>EFT,999A,20230000000000098824</t>
  </si>
  <si>
    <t>GAX,DAAA,20230000000000069946</t>
  </si>
  <si>
    <t>EFT,999A,20230000000000098825</t>
  </si>
  <si>
    <t>GAX,DAAA,20230000000000069947</t>
  </si>
  <si>
    <t>EFT,999A,20230000000000098940</t>
  </si>
  <si>
    <t>GAX,DAAA,20230000000000069948</t>
  </si>
  <si>
    <t>EFT,999A,20230000000000098939</t>
  </si>
  <si>
    <t>GAX,DAAA,20230000000000069949</t>
  </si>
  <si>
    <t>EFT,999A,20230000000000098893</t>
  </si>
  <si>
    <t>GAX,DAAA,20230000000000069950</t>
  </si>
  <si>
    <t>EFT,999A,20230000000000098888</t>
  </si>
  <si>
    <t>GAX,DAAA,20230000000000069951</t>
  </si>
  <si>
    <t>EFT,999A,20230000000000098898</t>
  </si>
  <si>
    <t>GAX,DAAA,20230000000000069952</t>
  </si>
  <si>
    <t>EFT,999A,20230000000000098854</t>
  </si>
  <si>
    <t>GAX,DAAA,20230000000000069953</t>
  </si>
  <si>
    <t>EFT,999A,20230000000000098941</t>
  </si>
  <si>
    <t>GAX,DAAA,20230000000000069954</t>
  </si>
  <si>
    <t>EFT,999A,20230000000000098911</t>
  </si>
  <si>
    <t>GAX,DAAA,20230000000000069955</t>
  </si>
  <si>
    <t>EFT,999A,20230000000000098906</t>
  </si>
  <si>
    <t>GAX,DAAA,20230000000000069956</t>
  </si>
  <si>
    <t>EFT,999A,20230000000000098929</t>
  </si>
  <si>
    <t>GAX,DAAA,20230000000000069957</t>
  </si>
  <si>
    <t>EFT,999A,20230000000000098855</t>
  </si>
  <si>
    <t>GAX,DAAA,20230000000000069958</t>
  </si>
  <si>
    <t>EFT,999A,20230000000000098928</t>
  </si>
  <si>
    <t>GAX,DAAA,20230000000000069959</t>
  </si>
  <si>
    <t>EFT,999A,20230000000000098961</t>
  </si>
  <si>
    <t>GAX,DAAA,20230000000000069960</t>
  </si>
  <si>
    <t>EFT,999A,20230000000000098856</t>
  </si>
  <si>
    <t>GAX,DAAA,20230000000000069961</t>
  </si>
  <si>
    <t>EFT,999A,20230000000000098951</t>
  </si>
  <si>
    <t>GAX,DAAA,20230000000000069962</t>
  </si>
  <si>
    <t>EFT,999A,20230000000000098942</t>
  </si>
  <si>
    <t>GAX,DAAA,20230000000000069963</t>
  </si>
  <si>
    <t>EFT,999A,20230000000000098956</t>
  </si>
  <si>
    <t>GAX,DAAA,20230000000000069964</t>
  </si>
  <si>
    <t>EFT,999A,20230000000000098959</t>
  </si>
  <si>
    <t>GAX,DAAA,20230000000000069965</t>
  </si>
  <si>
    <t>EFT,999A,20230000000000098970</t>
  </si>
  <si>
    <t>GAX,DAAA,20230000000000069966</t>
  </si>
  <si>
    <t>EFT,999A,20230000000000094394</t>
  </si>
  <si>
    <t>GAX,DAAA,20230000000000068820</t>
  </si>
  <si>
    <t>RE-1 Valley School District</t>
  </si>
  <si>
    <t>EFT,999A,20230000000000098967</t>
  </si>
  <si>
    <t>GAX,DAAA,20230000000000069967</t>
  </si>
  <si>
    <t>EFT,999A,20230000000000098907</t>
  </si>
  <si>
    <t>GAX,DAAA,20230000000000069968</t>
  </si>
  <si>
    <t>EFT,999A,20230000000000098943</t>
  </si>
  <si>
    <t>GAX,DAAA,20230000000000069969</t>
  </si>
  <si>
    <t>EFT,999A,20230000000000098851</t>
  </si>
  <si>
    <t>GAX,DAAA,20230000000000069970</t>
  </si>
  <si>
    <t>EFT,999A,20230000000000098952</t>
  </si>
  <si>
    <t>GAX,DAAA,20230000000000069971</t>
  </si>
  <si>
    <t>EFT,999A,20230000000000098877</t>
  </si>
  <si>
    <t>GAX,DAAA,20230000000000069972</t>
  </si>
  <si>
    <t>EFT,999A,20230000000000098823</t>
  </si>
  <si>
    <t>GAX,DAAA,20230000000000069973</t>
  </si>
  <si>
    <t>EFT,999A,20230000000000098890</t>
  </si>
  <si>
    <t>GAX,DAAA,20230000000000069974</t>
  </si>
  <si>
    <t>EFT,999A,20230000000000098818</t>
  </si>
  <si>
    <t>GAX,DAAA,20230000000000069975</t>
  </si>
  <si>
    <t>EFT,999A,20230000000000098821</t>
  </si>
  <si>
    <t>GAX,DAAA,20230000000000069976</t>
  </si>
  <si>
    <t>EFT,999A,20230000000000098944</t>
  </si>
  <si>
    <t>GAX,DAAA,20230000000000069977</t>
  </si>
  <si>
    <t>EFT,999A,20230000000000098812</t>
  </si>
  <si>
    <t>GAX,DAAA,20230000000000069978</t>
  </si>
  <si>
    <t>EFT,999A,20230000000000098918</t>
  </si>
  <si>
    <t>GAX,DAAA,20230000000000069979</t>
  </si>
  <si>
    <t>EFT,999A,20230000000000098857</t>
  </si>
  <si>
    <t>GAX,DAAA,20230000000000069980</t>
  </si>
  <si>
    <t>EFT,999A,20230000000000098822</t>
  </si>
  <si>
    <t>GAX,DAAA,20230000000000069981</t>
  </si>
  <si>
    <t>EFT,999A,20230000000000098945</t>
  </si>
  <si>
    <t>GAX,DAAA,20230000000000069982</t>
  </si>
  <si>
    <t>EFT,999A,20230000000000098873</t>
  </si>
  <si>
    <t>GAX,DAAA,20230000000000069983</t>
  </si>
  <si>
    <t>EFT,999A,20230000000000098921</t>
  </si>
  <si>
    <t>GAX,DAAA,20230000000000069984</t>
  </si>
  <si>
    <t>EFT,999A,20230000000000098908</t>
  </si>
  <si>
    <t>GAX,DAAA,20230000000000069985</t>
  </si>
  <si>
    <t>EFT,999A,20230000000000098858</t>
  </si>
  <si>
    <t>GAX,DAAA,20230000000000069986</t>
  </si>
  <si>
    <t>EFT,999A,20230000000000098919</t>
  </si>
  <si>
    <t>GAX,DAAA,20230000000000069987</t>
  </si>
  <si>
    <t>EFT,999A,20230000000000098859</t>
  </si>
  <si>
    <t>GAX,DAAA,20230000000000069988</t>
  </si>
  <si>
    <t>EFT,999A,20230000000000098946</t>
  </si>
  <si>
    <t>GAX,DAAA,20230000000000069989</t>
  </si>
  <si>
    <t>EFT,999A,20230000000000098947</t>
  </si>
  <si>
    <t>GAX,DAAA,20230000000000069990</t>
  </si>
  <si>
    <t>EFT,999A,20230000000000098958</t>
  </si>
  <si>
    <t>GAX,DAAA,20230000000000069991</t>
  </si>
  <si>
    <t>EFT,999A,20230000000000098860</t>
  </si>
  <si>
    <t>GAX,DAAA,20230000000000069992</t>
  </si>
  <si>
    <t>EFT,999A,20230000000000098861</t>
  </si>
  <si>
    <t>GAX,DAAA,20230000000000069993</t>
  </si>
  <si>
    <t>EFT,999A,20230000000000098902</t>
  </si>
  <si>
    <t>GAX,DAAA,20230000000000069994</t>
  </si>
  <si>
    <t>EFT,999A,20230000000000098900</t>
  </si>
  <si>
    <t>GAX,DAAA,20230000000000069995</t>
  </si>
  <si>
    <t>EFT,999A,20230000000000098879</t>
  </si>
  <si>
    <t>GAX,DAAA,20230000000000069996</t>
  </si>
  <si>
    <t>EFT,999A,20230000000000098963</t>
  </si>
  <si>
    <t>GAX,DAAA,20230000000000069997</t>
  </si>
  <si>
    <t>EFT,999A,20230000000000098885</t>
  </si>
  <si>
    <t>GAX,DAAA,20230000000000069998</t>
  </si>
  <si>
    <t>EFT,999A,20230000000000098886</t>
  </si>
  <si>
    <t>GAX,DAAA,20230000000000069999</t>
  </si>
  <si>
    <t>EFT,999A,20230000000000098862</t>
  </si>
  <si>
    <t>GAX,DAAA,20230000000000070000</t>
  </si>
  <si>
    <t>EFT,999A,20230000000000098863</t>
  </si>
  <si>
    <t>GAX,DAAA,20230000000000070001</t>
  </si>
  <si>
    <t>EFT,999A,20230000000000098876</t>
  </si>
  <si>
    <t>GAX,DAAA,20230000000000070002</t>
  </si>
  <si>
    <t>EFT,999A,20230000000000098883</t>
  </si>
  <si>
    <t>GAX,DAAA,20230000000000070003</t>
  </si>
  <si>
    <t>EFT,999A,20230000000000098864</t>
  </si>
  <si>
    <t>GAX,DAAA,20230000000000070004</t>
  </si>
  <si>
    <t>EFT,999A,20230000000000098866</t>
  </si>
  <si>
    <t>GAX,DAAA,20230000000000070005</t>
  </si>
  <si>
    <t>EFT,999A,20230000000000098867</t>
  </si>
  <si>
    <t>GAX,DAAA,20230000000000070006</t>
  </si>
  <si>
    <t>EFT,999A,20230000000000098865</t>
  </si>
  <si>
    <t>GAX,DAAA,20230000000000070007</t>
  </si>
  <si>
    <t>EFT,999A,20230000000000094400</t>
  </si>
  <si>
    <t>GAX,DAAA,20230000000000068821</t>
  </si>
  <si>
    <t>EFT,999A,20230000000000098896</t>
  </si>
  <si>
    <t>GAX,DAAA,20230000000000070008</t>
  </si>
  <si>
    <t>EFT,999A,20230000000000094402</t>
  </si>
  <si>
    <t>GAX,DAAA,20230000000000068822</t>
  </si>
  <si>
    <t>EFT,999A,20230000000000098948</t>
  </si>
  <si>
    <t>GAX,DAAA,20230000000000070009</t>
  </si>
  <si>
    <t>EFT,999A,20230000000000098949</t>
  </si>
  <si>
    <t>GAX,DAAA,20230000000000070010</t>
  </si>
  <si>
    <t>EFT,999A,20230000000000098868</t>
  </si>
  <si>
    <t>GAX,DAAA,20230000000000070011</t>
  </si>
  <si>
    <t>EFT,999A,20230000000000098950</t>
  </si>
  <si>
    <t>GAX,DAAA,20230000000000070012</t>
  </si>
  <si>
    <t>EFT,999A,20230000000000098869</t>
  </si>
  <si>
    <t>GAX,DAAA,20230000000000070013</t>
  </si>
  <si>
    <t>EFT,999A,20230000000000098966</t>
  </si>
  <si>
    <t>GAX,DAAA,20230000000000070014</t>
  </si>
  <si>
    <t>EFT,999A,20230000000000098817</t>
  </si>
  <si>
    <t>GAX,DAAA,20230000000000070015</t>
  </si>
  <si>
    <t>EFT,999A,20230000000000098931</t>
  </si>
  <si>
    <t>GAX,DAAA,20230000000000070016</t>
  </si>
  <si>
    <t>EFT,999A,20230000000000098881</t>
  </si>
  <si>
    <t>GAX,DAAA,20230000000000070017</t>
  </si>
  <si>
    <t>EFT,999A,20230000000000098913</t>
  </si>
  <si>
    <t>GAX,DAAA,20230000000000070018</t>
  </si>
  <si>
    <t>EFT,999A,20230000000000098811</t>
  </si>
  <si>
    <t>GAX,DAAA,20230000000000070019</t>
  </si>
  <si>
    <t>EFT,999A,20230000000000098892</t>
  </si>
  <si>
    <t>GAX,DAAA,20230000000000070020</t>
  </si>
  <si>
    <t>EFT,999A,20230000000000098964</t>
  </si>
  <si>
    <t>GAX,DAAA,20230000000000070021</t>
  </si>
  <si>
    <t>EFT,999A,20230000000000098870</t>
  </si>
  <si>
    <t>GAX,DAAA,20230000000000070022</t>
  </si>
  <si>
    <t>EFT,999A,20230000000000098957</t>
  </si>
  <si>
    <t>GAX,DAAA,20230000000000070023</t>
  </si>
  <si>
    <t>EFT,999A,20230000000000098960</t>
  </si>
  <si>
    <t>GAX,DAAA,20230000000000070024</t>
  </si>
  <si>
    <t>EFT,999A,20230000000000094403</t>
  </si>
  <si>
    <t>GAX,DAAA,20230000000000068823</t>
  </si>
  <si>
    <t>EFT,999A,20230000000000098816</t>
  </si>
  <si>
    <t>GAX,DAAA,20230000000000070025</t>
  </si>
  <si>
    <t>EFT,999A,20230000000000098904</t>
  </si>
  <si>
    <t>GAX,DAAA,20230000000000070026</t>
  </si>
  <si>
    <t>EFT,999A,20230000000000098914</t>
  </si>
  <si>
    <t>GAX,DAAA,20230000000000070027</t>
  </si>
  <si>
    <t>EFT,999A,20230000000000098922</t>
  </si>
  <si>
    <t>GAX,DAAA,20230000000000070028</t>
  </si>
  <si>
    <t>EFT,999A,20230000000000098871</t>
  </si>
  <si>
    <t>GAX,DAAA,20230000000000070029</t>
  </si>
  <si>
    <t>EFT,999A,20230000000000098971</t>
  </si>
  <si>
    <t>GAX,DAAA,20230000000000070030</t>
  </si>
  <si>
    <t>EFT,999A,20230000000000098872</t>
  </si>
  <si>
    <t>GAX,DAAA,20230000000000070031</t>
  </si>
  <si>
    <t>EFT,999A,20230000000000098815</t>
  </si>
  <si>
    <t>GAX,DAAA,20230000000000070032</t>
  </si>
  <si>
    <t>EFT,999A,20230000000000098932</t>
  </si>
  <si>
    <t>GAX,DAAA,20230000000000070033</t>
  </si>
  <si>
    <t>EFT,999A,20230000000000098820</t>
  </si>
  <si>
    <t>GAX,DAAA,20230000000000070034</t>
  </si>
  <si>
    <t>EFT,999A,20230000000000098827</t>
  </si>
  <si>
    <t>GAX,DAAA,20230000000000070035</t>
  </si>
  <si>
    <t>EFT,999A,20230000000000098828</t>
  </si>
  <si>
    <t>GAX,DAAA,20230000000000070036</t>
  </si>
  <si>
    <t>EFT,999A,20230000000000098933</t>
  </si>
  <si>
    <t>GAX,DAAA,20230000000000070037</t>
  </si>
  <si>
    <t>EFT,999A,20230000000000098826</t>
  </si>
  <si>
    <t>GAX,DAAA,20230000000000070038</t>
  </si>
  <si>
    <t>EFT,999A,20230000000000118466</t>
  </si>
  <si>
    <t>GAX,DAAA,20230000000000085543</t>
  </si>
  <si>
    <t>0623</t>
  </si>
  <si>
    <t>3110 State Share December FY23</t>
  </si>
  <si>
    <t>EFT,999A,20230000000000118467</t>
  </si>
  <si>
    <t>GAX,DAAA,20230000000000085544</t>
  </si>
  <si>
    <t>EFT,999A,20230000000000118468</t>
  </si>
  <si>
    <t>GAX,DAAA,20230000000000085545</t>
  </si>
  <si>
    <t>EFT,999A,20230000000000118530</t>
  </si>
  <si>
    <t>GAX,DAAA,20230000000000085546</t>
  </si>
  <si>
    <t>EFT,999A,20230000000000118469</t>
  </si>
  <si>
    <t>GAX,DAAA,20230000000000085547</t>
  </si>
  <si>
    <t>EFT,999A,20230000000000118470</t>
  </si>
  <si>
    <t>GAX,DAAA,20230000000000085548</t>
  </si>
  <si>
    <t>EFT,999A,20230000000000118471</t>
  </si>
  <si>
    <t>GAX,DAAA,20230000000000085549</t>
  </si>
  <si>
    <t>EFT,999A,20230000000000118520</t>
  </si>
  <si>
    <t>GAX,DAAA,20230000000000085550</t>
  </si>
  <si>
    <t>EFT,999A,20230000000000118525</t>
  </si>
  <si>
    <t>GAX,DAAA,20230000000000085551</t>
  </si>
  <si>
    <t>EFT,999A,20230000000000118472</t>
  </si>
  <si>
    <t>GAX,DAAA,20230000000000085552</t>
  </si>
  <si>
    <t>EFT,999A,20230000000000118450</t>
  </si>
  <si>
    <t>GAX,DAAA,20230000000000085553</t>
  </si>
  <si>
    <t>EFT,999A,20230000000000114920</t>
  </si>
  <si>
    <t>GAX,DAAA,20230000000000083438</t>
  </si>
  <si>
    <t>3110 State Share Early Pays December FY23</t>
  </si>
  <si>
    <t>EFT,999A,20230000000000114921</t>
  </si>
  <si>
    <t>GAX,DAAA,20230000000000083439</t>
  </si>
  <si>
    <t>EFT,999A,20230000000000118568</t>
  </si>
  <si>
    <t>GAX,DAAA,20230000000000085554</t>
  </si>
  <si>
    <t>EFT,999A,20230000000000118559</t>
  </si>
  <si>
    <t>GAX,DAAA,20230000000000085555</t>
  </si>
  <si>
    <t>EFT,999A,20230000000000118533</t>
  </si>
  <si>
    <t>GAX,DAAA,20230000000000085556</t>
  </si>
  <si>
    <t>EFT,999A,20230000000000118562</t>
  </si>
  <si>
    <t>GAX,DAAA,20230000000000085557</t>
  </si>
  <si>
    <t>EFT,999A,20230000000000118540</t>
  </si>
  <si>
    <t>GAX,DAAA,20230000000000085558</t>
  </si>
  <si>
    <t>EFT,999A,20230000000000118545</t>
  </si>
  <si>
    <t>GAX,DAAA,20230000000000085559</t>
  </si>
  <si>
    <t>EFT,999A,20230000000000118473</t>
  </si>
  <si>
    <t>GAX,DAAA,20230000000000085560</t>
  </si>
  <si>
    <t>EFT,999A,20230000000000118547</t>
  </si>
  <si>
    <t>GAX,DAAA,20230000000000085561</t>
  </si>
  <si>
    <t>EFT,999A,20230000000000118599</t>
  </si>
  <si>
    <t>GAX,DAAA,20230000000000085562</t>
  </si>
  <si>
    <t>EFT,999A,20230000000000118565</t>
  </si>
  <si>
    <t>GAX,DAAA,20230000000000085563</t>
  </si>
  <si>
    <t>EFT,999A,20230000000000118605</t>
  </si>
  <si>
    <t>GAX,DAAA,20230000000000085564</t>
  </si>
  <si>
    <t>EFT,999A,20230000000000118555</t>
  </si>
  <si>
    <t>GAX,DAAA,20230000000000085565</t>
  </si>
  <si>
    <t>EFT,999A,20230000000000118558</t>
  </si>
  <si>
    <t>GAX,DAAA,20230000000000085566</t>
  </si>
  <si>
    <t>EFT,999A,20230000000000118518</t>
  </si>
  <si>
    <t>GAX,DAAA,20230000000000085567</t>
  </si>
  <si>
    <t>EFT,999A,20230000000000118474</t>
  </si>
  <si>
    <t>GAX,DAAA,20230000000000085568</t>
  </si>
  <si>
    <t>EFT,999A,20230000000000118535</t>
  </si>
  <si>
    <t>GAX,DAAA,20230000000000085569</t>
  </si>
  <si>
    <t>EFT,999A,20230000000000118560</t>
  </si>
  <si>
    <t>GAX,DAAA,20230000000000085570</t>
  </si>
  <si>
    <t>EFT,999A,20230000000000118537</t>
  </si>
  <si>
    <t>GAX,DAAA,20230000000000085571</t>
  </si>
  <si>
    <t>EFT,999A,20230000000000118561</t>
  </si>
  <si>
    <t>GAX,DAAA,20230000000000085572</t>
  </si>
  <si>
    <t>EFT,999A,20230000000000118569</t>
  </si>
  <si>
    <t>GAX,DAAA,20230000000000085573</t>
  </si>
  <si>
    <t>EFT,999A,20230000000000118475</t>
  </si>
  <si>
    <t>GAX,DAAA,20230000000000085574</t>
  </si>
  <si>
    <t>EFT,999A,20230000000000118454</t>
  </si>
  <si>
    <t>GAX,DAAA,20230000000000085575</t>
  </si>
  <si>
    <t>EFT,999A,20230000000000114929</t>
  </si>
  <si>
    <t>GAX,DAAA,20230000000000083440</t>
  </si>
  <si>
    <t>EFT,999A,20230000000000118453</t>
  </si>
  <si>
    <t>GAX,DAAA,20230000000000085576</t>
  </si>
  <si>
    <t>EFT,999A,20230000000000114930</t>
  </si>
  <si>
    <t>GAX,DAAA,20230000000000083441</t>
  </si>
  <si>
    <t>EFT,999A,20230000000000118511</t>
  </si>
  <si>
    <t>GAX,DAAA,20230000000000085577</t>
  </si>
  <si>
    <t>EFT,999A,20230000000000114922</t>
  </si>
  <si>
    <t>GAX,DAAA,20230000000000083442</t>
  </si>
  <si>
    <t>EFT,999A,20230000000000118550</t>
  </si>
  <si>
    <t>GAX,DAAA,20230000000000085578</t>
  </si>
  <si>
    <t>EFT,999A,20230000000000114924</t>
  </si>
  <si>
    <t>GAX,DAAA,20230000000000083443</t>
  </si>
  <si>
    <t>EFT,999A,20230000000000114926</t>
  </si>
  <si>
    <t>GAX,DAAA,20230000000000083444</t>
  </si>
  <si>
    <t>EFT,999A,20230000000000118476</t>
  </si>
  <si>
    <t>GAX,DAAA,20230000000000085579</t>
  </si>
  <si>
    <t>EFT,999A,20230000000000118570</t>
  </si>
  <si>
    <t>GAX,DAAA,20230000000000085580</t>
  </si>
  <si>
    <t>EFT,999A,20230000000000118587</t>
  </si>
  <si>
    <t>GAX,DAAA,20230000000000085581</t>
  </si>
  <si>
    <t>EFT,999A,20230000000000118514</t>
  </si>
  <si>
    <t>GAX,DAAA,20230000000000085582</t>
  </si>
  <si>
    <t>EFT,999A,20230000000000118589</t>
  </si>
  <si>
    <t>GAX,DAAA,20230000000000085583</t>
  </si>
  <si>
    <t>EFT,999A,20230000000000118448</t>
  </si>
  <si>
    <t>GAX,DAAA,20230000000000085584</t>
  </si>
  <si>
    <t>EFT,999A,20230000000000118477</t>
  </si>
  <si>
    <t>GAX,DAAA,20230000000000085585</t>
  </si>
  <si>
    <t>EFT,999A,20230000000000118478</t>
  </si>
  <si>
    <t>GAX,DAAA,20230000000000085586</t>
  </si>
  <si>
    <t>EFT,999A,20230000000000118516</t>
  </si>
  <si>
    <t>GAX,DAAA,20230000000000085587</t>
  </si>
  <si>
    <t>EFT,999A,20230000000000118479</t>
  </si>
  <si>
    <t>GAX,DAAA,20230000000000085588</t>
  </si>
  <si>
    <t>EFT,999A,20230000000000118480</t>
  </si>
  <si>
    <t>GAX,DAAA,20230000000000085589</t>
  </si>
  <si>
    <t>EFT,999A,20230000000000118481</t>
  </si>
  <si>
    <t>GAX,DAAA,20230000000000085590</t>
  </si>
  <si>
    <t>EFT,999A,20230000000000118482</t>
  </si>
  <si>
    <t>GAX,DAAA,20230000000000085591</t>
  </si>
  <si>
    <t>EFT,999A,20230000000000118483</t>
  </si>
  <si>
    <t>GAX,DAAA,20230000000000085592</t>
  </si>
  <si>
    <t>EFT,999A,20230000000000118484</t>
  </si>
  <si>
    <t>GAX,DAAA,20230000000000085593</t>
  </si>
  <si>
    <t>EFT,999A,20230000000000118485</t>
  </si>
  <si>
    <t>GAX,DAAA,20230000000000085594</t>
  </si>
  <si>
    <t>EFT,999A,20230000000000118486</t>
  </si>
  <si>
    <t>GAX,DAAA,20230000000000085595</t>
  </si>
  <si>
    <t>EFT,999A,20230000000000118487</t>
  </si>
  <si>
    <t>GAX,DAAA,20230000000000085596</t>
  </si>
  <si>
    <t>EFT,999A,20230000000000118571</t>
  </si>
  <si>
    <t>GAX,DAAA,20230000000000085597</t>
  </si>
  <si>
    <t>EFT,999A,20230000000000118588</t>
  </si>
  <si>
    <t>GAX,DAAA,20230000000000085598</t>
  </si>
  <si>
    <t>EFT,999A,20230000000000118551</t>
  </si>
  <si>
    <t>GAX,DAAA,20230000000000085599</t>
  </si>
  <si>
    <t>EFT,999A,20230000000000118531</t>
  </si>
  <si>
    <t>GAX,DAAA,20230000000000085600</t>
  </si>
  <si>
    <t>EFT,999A,20230000000000118572</t>
  </si>
  <si>
    <t>GAX,DAAA,20230000000000085601</t>
  </si>
  <si>
    <t>EFT,999A,20230000000000118527</t>
  </si>
  <si>
    <t>GAX,DAAA,20230000000000085602</t>
  </si>
  <si>
    <t>EFT,999A,20230000000000118457</t>
  </si>
  <si>
    <t>GAX,DAAA,20230000000000085603</t>
  </si>
  <si>
    <t>EFT,999A,20230000000000118449</t>
  </si>
  <si>
    <t>GAX,DAAA,20230000000000085604</t>
  </si>
  <si>
    <t>EFT,999A,20230000000000118596</t>
  </si>
  <si>
    <t>GAX,DAAA,20230000000000085605</t>
  </si>
  <si>
    <t>EFT,999A,20230000000000118489</t>
  </si>
  <si>
    <t>GAX,DAAA,20230000000000085606</t>
  </si>
  <si>
    <t>EFT,999A,20230000000000114923</t>
  </si>
  <si>
    <t>GAX,DAAA,20230000000000083445</t>
  </si>
  <si>
    <t>EFT,999A,20230000000000118544</t>
  </si>
  <si>
    <t>GAX,DAAA,20230000000000085607</t>
  </si>
  <si>
    <t>EFT,999A,20230000000000118490</t>
  </si>
  <si>
    <t>GAX,DAAA,20230000000000085608</t>
  </si>
  <si>
    <t>EFT,999A,20230000000000118523</t>
  </si>
  <si>
    <t>GAX,DAAA,20230000000000085609</t>
  </si>
  <si>
    <t>EFT,999A,20230000000000118552</t>
  </si>
  <si>
    <t>GAX,DAAA,20230000000000085610</t>
  </si>
  <si>
    <t>EFT,999A,20230000000000118539</t>
  </si>
  <si>
    <t>GAX,DAAA,20230000000000085611</t>
  </si>
  <si>
    <t>EFT,999A,20230000000000118510</t>
  </si>
  <si>
    <t>GAX,DAAA,20230000000000085612</t>
  </si>
  <si>
    <t>EFT,999A,20230000000000118602</t>
  </si>
  <si>
    <t>GAX,DAAA,20230000000000085613</t>
  </si>
  <si>
    <t>EFT,999A,20230000000000118603</t>
  </si>
  <si>
    <t>GAX,DAAA,20230000000000085614</t>
  </si>
  <si>
    <t>EFT,999A,20230000000000118461</t>
  </si>
  <si>
    <t>GAX,DAAA,20230000000000085615</t>
  </si>
  <si>
    <t>EFT,999A,20230000000000118462</t>
  </si>
  <si>
    <t>GAX,DAAA,20230000000000085616</t>
  </si>
  <si>
    <t>EFT,999A,20230000000000118574</t>
  </si>
  <si>
    <t>GAX,DAAA,20230000000000085617</t>
  </si>
  <si>
    <t>EFT,999A,20230000000000118573</t>
  </si>
  <si>
    <t>GAX,DAAA,20230000000000085618</t>
  </si>
  <si>
    <t>EFT,999A,20230000000000118529</t>
  </si>
  <si>
    <t>GAX,DAAA,20230000000000085619</t>
  </si>
  <si>
    <t>EFT,999A,20230000000000118524</t>
  </si>
  <si>
    <t>GAX,DAAA,20230000000000085620</t>
  </si>
  <si>
    <t>EFT,999A,20230000000000118534</t>
  </si>
  <si>
    <t>GAX,DAAA,20230000000000085621</t>
  </si>
  <si>
    <t>EFT,999A,20230000000000118491</t>
  </si>
  <si>
    <t>GAX,DAAA,20230000000000085622</t>
  </si>
  <si>
    <t>EFT,999A,20230000000000118575</t>
  </si>
  <si>
    <t>GAX,DAAA,20230000000000085623</t>
  </si>
  <si>
    <t>EFT,999A,20230000000000118546</t>
  </si>
  <si>
    <t>GAX,DAAA,20230000000000085624</t>
  </si>
  <si>
    <t>EFT,999A,20230000000000118541</t>
  </si>
  <si>
    <t>GAX,DAAA,20230000000000085625</t>
  </si>
  <si>
    <t>EFT,999A,20230000000000118564</t>
  </si>
  <si>
    <t>GAX,DAAA,20230000000000085626</t>
  </si>
  <si>
    <t>EFT,999A,20230000000000118492</t>
  </si>
  <si>
    <t>GAX,DAAA,20230000000000085627</t>
  </si>
  <si>
    <t>EFT,999A,20230000000000118563</t>
  </si>
  <si>
    <t>GAX,DAAA,20230000000000085628</t>
  </si>
  <si>
    <t>EFT,999A,20230000000000118595</t>
  </si>
  <si>
    <t>GAX,DAAA,20230000000000085629</t>
  </si>
  <si>
    <t>EFT,999A,20230000000000118493</t>
  </si>
  <si>
    <t>GAX,DAAA,20230000000000085630</t>
  </si>
  <si>
    <t>EFT,999A,20230000000000118585</t>
  </si>
  <si>
    <t>GAX,DAAA,20230000000000085631</t>
  </si>
  <si>
    <t>EFT,999A,20230000000000118576</t>
  </si>
  <si>
    <t>GAX,DAAA,20230000000000085632</t>
  </si>
  <si>
    <t>EFT,999A,20230000000000118590</t>
  </si>
  <si>
    <t>GAX,DAAA,20230000000000085633</t>
  </si>
  <si>
    <t>EFT,999A,20230000000000118593</t>
  </si>
  <si>
    <t>GAX,DAAA,20230000000000085634</t>
  </si>
  <si>
    <t>EFT,999A,20230000000000118604</t>
  </si>
  <si>
    <t>GAX,DAAA,20230000000000085635</t>
  </si>
  <si>
    <t>EFT,999A,20230000000000114919</t>
  </si>
  <si>
    <t>GAX,DAAA,20230000000000083446</t>
  </si>
  <si>
    <t>EFT,999A,20230000000000118601</t>
  </si>
  <si>
    <t>GAX,DAAA,20230000000000085636</t>
  </si>
  <si>
    <t>EFT,999A,20230000000000118542</t>
  </si>
  <si>
    <t>GAX,DAAA,20230000000000085637</t>
  </si>
  <si>
    <t>EFT,999A,20230000000000118577</t>
  </si>
  <si>
    <t>GAX,DAAA,20230000000000085638</t>
  </si>
  <si>
    <t>EFT,999A,20230000000000118488</t>
  </si>
  <si>
    <t>GAX,DAAA,20230000000000085639</t>
  </si>
  <si>
    <t>EFT,999A,20230000000000118586</t>
  </si>
  <si>
    <t>GAX,DAAA,20230000000000085640</t>
  </si>
  <si>
    <t>EFT,999A,20230000000000118513</t>
  </si>
  <si>
    <t>GAX,DAAA,20230000000000085641</t>
  </si>
  <si>
    <t>EFT,999A,20230000000000118460</t>
  </si>
  <si>
    <t>GAX,DAAA,20230000000000085642</t>
  </si>
  <si>
    <t>EFT,999A,20230000000000118526</t>
  </si>
  <si>
    <t>GAX,DAAA,20230000000000085643</t>
  </si>
  <si>
    <t>EFT,999A,20230000000000118456</t>
  </si>
  <si>
    <t>GAX,DAAA,20230000000000085644</t>
  </si>
  <si>
    <t>EFT,999A,20230000000000118458</t>
  </si>
  <si>
    <t>GAX,DAAA,20230000000000085645</t>
  </si>
  <si>
    <t>EFT,999A,20230000000000118578</t>
  </si>
  <si>
    <t>GAX,DAAA,20230000000000085646</t>
  </si>
  <si>
    <t>EFT,999A,20230000000000118452</t>
  </si>
  <si>
    <t>GAX,DAAA,20230000000000085647</t>
  </si>
  <si>
    <t>EFT,999A,20230000000000118553</t>
  </si>
  <si>
    <t>GAX,DAAA,20230000000000085648</t>
  </si>
  <si>
    <t>EFT,999A,20230000000000118494</t>
  </si>
  <si>
    <t>GAX,DAAA,20230000000000085649</t>
  </si>
  <si>
    <t>EFT,999A,20230000000000118459</t>
  </si>
  <si>
    <t>GAX,DAAA,20230000000000085650</t>
  </si>
  <si>
    <t>EFT,999A,20230000000000118579</t>
  </si>
  <si>
    <t>GAX,DAAA,20230000000000085651</t>
  </si>
  <si>
    <t>EFT,999A,20230000000000118556</t>
  </si>
  <si>
    <t>GAX,DAAA,20230000000000085652</t>
  </si>
  <si>
    <t>EFT,999A,20230000000000118543</t>
  </si>
  <si>
    <t>GAX,DAAA,20230000000000085653</t>
  </si>
  <si>
    <t>EFT,999A,20230000000000118495</t>
  </si>
  <si>
    <t>GAX,DAAA,20230000000000085654</t>
  </si>
  <si>
    <t>EFT,999A,20230000000000118554</t>
  </si>
  <si>
    <t>GAX,DAAA,20230000000000085655</t>
  </si>
  <si>
    <t>EFT,999A,20230000000000118496</t>
  </si>
  <si>
    <t>GAX,DAAA,20230000000000085656</t>
  </si>
  <si>
    <t>EFT,999A,20230000000000118580</t>
  </si>
  <si>
    <t>GAX,DAAA,20230000000000085657</t>
  </si>
  <si>
    <t>EFT,999A,20230000000000118581</t>
  </si>
  <si>
    <t>GAX,DAAA,20230000000000085658</t>
  </si>
  <si>
    <t>EFT,999A,20230000000000118592</t>
  </si>
  <si>
    <t>GAX,DAAA,20230000000000085659</t>
  </si>
  <si>
    <t>EFT,999A,20230000000000118497</t>
  </si>
  <si>
    <t>GAX,DAAA,20230000000000085660</t>
  </si>
  <si>
    <t>EFT,999A,20230000000000118498</t>
  </si>
  <si>
    <t>GAX,DAAA,20230000000000085661</t>
  </si>
  <si>
    <t>EFT,999A,20230000000000118538</t>
  </si>
  <si>
    <t>GAX,DAAA,20230000000000085662</t>
  </si>
  <si>
    <t>EFT,999A,20230000000000118536</t>
  </si>
  <si>
    <t>GAX,DAAA,20230000000000085663</t>
  </si>
  <si>
    <t>EFT,999A,20230000000000118515</t>
  </si>
  <si>
    <t>GAX,DAAA,20230000000000085664</t>
  </si>
  <si>
    <t>EFT,999A,20230000000000118597</t>
  </si>
  <si>
    <t>GAX,DAAA,20230000000000085665</t>
  </si>
  <si>
    <t>EFT,999A,20230000000000118521</t>
  </si>
  <si>
    <t>GAX,DAAA,20230000000000085666</t>
  </si>
  <si>
    <t>EFT,999A,20230000000000118522</t>
  </si>
  <si>
    <t>GAX,DAAA,20230000000000085667</t>
  </si>
  <si>
    <t>EFT,999A,20230000000000118499</t>
  </si>
  <si>
    <t>GAX,DAAA,20230000000000085668</t>
  </si>
  <si>
    <t>EFT,999A,20230000000000118500</t>
  </si>
  <si>
    <t>GAX,DAAA,20230000000000085669</t>
  </si>
  <si>
    <t>EFT,999A,20230000000000118512</t>
  </si>
  <si>
    <t>GAX,DAAA,20230000000000085670</t>
  </si>
  <si>
    <t>EFT,999A,20230000000000118519</t>
  </si>
  <si>
    <t>GAX,DAAA,20230000000000085671</t>
  </si>
  <si>
    <t>EFT,999A,20230000000000118501</t>
  </si>
  <si>
    <t>GAX,DAAA,20230000000000085672</t>
  </si>
  <si>
    <t>EFT,999A,20230000000000118503</t>
  </si>
  <si>
    <t>GAX,DAAA,20230000000000085673</t>
  </si>
  <si>
    <t>EFT,999A,20230000000000118504</t>
  </si>
  <si>
    <t>GAX,DAAA,20230000000000085674</t>
  </si>
  <si>
    <t>EFT,999A,20230000000000118502</t>
  </si>
  <si>
    <t>GAX,DAAA,20230000000000085675</t>
  </si>
  <si>
    <t>EFT,999A,20230000000000114925</t>
  </si>
  <si>
    <t>GAX,DAAA,20230000000000083447</t>
  </si>
  <si>
    <t>EFT,999A,20230000000000118532</t>
  </si>
  <si>
    <t>GAX,DAAA,20230000000000085676</t>
  </si>
  <si>
    <t>EFT,999A,20230000000000114927</t>
  </si>
  <si>
    <t>GAX,DAAA,20230000000000083448</t>
  </si>
  <si>
    <t>EFT,999A,20230000000000118582</t>
  </si>
  <si>
    <t>GAX,DAAA,20230000000000085677</t>
  </si>
  <si>
    <t>EFT,999A,20230000000000118583</t>
  </si>
  <si>
    <t>GAX,DAAA,20230000000000085678</t>
  </si>
  <si>
    <t>EFT,999A,20230000000000118505</t>
  </si>
  <si>
    <t>GAX,DAAA,20230000000000085679</t>
  </si>
  <si>
    <t>EFT,999A,20230000000000118584</t>
  </si>
  <si>
    <t>GAX,DAAA,20230000000000085680</t>
  </si>
  <si>
    <t>EFT,999A,20230000000000118506</t>
  </si>
  <si>
    <t>GAX,DAAA,20230000000000085681</t>
  </si>
  <si>
    <t>EFT,999A,20230000000000118600</t>
  </si>
  <si>
    <t>GAX,DAAA,20230000000000085682</t>
  </si>
  <si>
    <t>EFT,999A,20230000000000118455</t>
  </si>
  <si>
    <t>GAX,DAAA,20230000000000085683</t>
  </si>
  <si>
    <t>EFT,999A,20230000000000118566</t>
  </si>
  <si>
    <t>GAX,DAAA,20230000000000085684</t>
  </si>
  <si>
    <t>EFT,999A,20230000000000118517</t>
  </si>
  <si>
    <t>GAX,DAAA,20230000000000085685</t>
  </si>
  <si>
    <t>EFT,999A,20230000000000118548</t>
  </si>
  <si>
    <t>GAX,DAAA,20230000000000085686</t>
  </si>
  <si>
    <t>EFT,999A,20230000000000118451</t>
  </si>
  <si>
    <t>GAX,DAAA,20230000000000085687</t>
  </si>
  <si>
    <t>EFT,999A,20230000000000118528</t>
  </si>
  <si>
    <t>GAX,DAAA,20230000000000085688</t>
  </si>
  <si>
    <t>EFT,999A,20230000000000118598</t>
  </si>
  <si>
    <t>GAX,DAAA,20230000000000085689</t>
  </si>
  <si>
    <t>EFT,999A,20230000000000118507</t>
  </si>
  <si>
    <t>GAX,DAAA,20230000000000085690</t>
  </si>
  <si>
    <t>EFT,999A,20230000000000118591</t>
  </si>
  <si>
    <t>GAX,DAAA,20230000000000085691</t>
  </si>
  <si>
    <t>EFT,999A,20230000000000118594</t>
  </si>
  <si>
    <t>GAX,DAAA,20230000000000085692</t>
  </si>
  <si>
    <t>EFT,999A,20230000000000114928</t>
  </si>
  <si>
    <t>GAX,DAAA,20230000000000083449</t>
  </si>
  <si>
    <t>EFT,999A,20230000000000118549</t>
  </si>
  <si>
    <t>GAX,DAAA,20230000000000085693</t>
  </si>
  <si>
    <t>EFT,999A,20230000000000118557</t>
  </si>
  <si>
    <t>GAX,DAAA,20230000000000085694</t>
  </si>
  <si>
    <t>EFT,999A,20230000000000118508</t>
  </si>
  <si>
    <t>GAX,DAAA,20230000000000085695</t>
  </si>
  <si>
    <t>EFT,999A,20230000000000118509</t>
  </si>
  <si>
    <t>GAX,DAAA,20230000000000085696</t>
  </si>
  <si>
    <t>EFT,999A,20230000000000118464</t>
  </si>
  <si>
    <t>GAX,DAAA,20230000000000085697</t>
  </si>
  <si>
    <t>EFT,999A,20230000000000118465</t>
  </si>
  <si>
    <t>GAX,DAAA,20230000000000085698</t>
  </si>
  <si>
    <t>EFT,999A,20230000000000118567</t>
  </si>
  <si>
    <t>GAX,DAAA,20230000000000085699</t>
  </si>
  <si>
    <t>EFT,999A,20230000000000118463</t>
  </si>
  <si>
    <t>GAX,DAAA,20230000000000085700</t>
  </si>
  <si>
    <t>EFT,999A,20230000000000140146</t>
  </si>
  <si>
    <t>GAX,DAAA,20230000000000101702</t>
  </si>
  <si>
    <t>0723</t>
  </si>
  <si>
    <t>3110 State Share January FY23</t>
  </si>
  <si>
    <t>EFT,999A,20230000000000140147</t>
  </si>
  <si>
    <t>GAX,DAAA,20230000000000101703</t>
  </si>
  <si>
    <t>EFT,999A,20230000000000140148</t>
  </si>
  <si>
    <t>GAX,DAAA,20230000000000101704</t>
  </si>
  <si>
    <t>EFT,999A,20230000000000140210</t>
  </si>
  <si>
    <t>GAX,DAAA,20230000000000101705</t>
  </si>
  <si>
    <t>EFT,999A,20230000000000140149</t>
  </si>
  <si>
    <t>GAX,DAAA,20230000000000101706</t>
  </si>
  <si>
    <t>EFT,999A,20230000000000140150</t>
  </si>
  <si>
    <t>GAX,DAAA,20230000000000101707</t>
  </si>
  <si>
    <t>EFT,999A,20230000000000140151</t>
  </si>
  <si>
    <t>GAX,DAAA,20230000000000101708</t>
  </si>
  <si>
    <t>EFT,999A,20230000000000140200</t>
  </si>
  <si>
    <t>GAX,DAAA,20230000000000101709</t>
  </si>
  <si>
    <t>EFT,999A,20230000000000140205</t>
  </si>
  <si>
    <t>GAX,DAAA,20230000000000101710</t>
  </si>
  <si>
    <t>EFT,999A,20230000000000140152</t>
  </si>
  <si>
    <t>GAX,DAAA,20230000000000101711</t>
  </si>
  <si>
    <t>EFT,999A,20230000000000140130</t>
  </si>
  <si>
    <t>GAX,DAAA,20230000000000101712</t>
  </si>
  <si>
    <t>EFT,999A,20230000000000135321</t>
  </si>
  <si>
    <t>GAX,DAAA,20230000000000098999</t>
  </si>
  <si>
    <t>3110 State Share Early Pays January FY23</t>
  </si>
  <si>
    <t>EFT,999A,20230000000000135322</t>
  </si>
  <si>
    <t>GAX,DAAA,20230000000000099000</t>
  </si>
  <si>
    <t>EFT,999A,20230000000000140249</t>
  </si>
  <si>
    <t>GAX,DAAA,20230000000000101713</t>
  </si>
  <si>
    <t>EFT,999A,20230000000000140240</t>
  </si>
  <si>
    <t>GAX,DAAA,20230000000000101714</t>
  </si>
  <si>
    <t>EFT,999A,20230000000000140213</t>
  </si>
  <si>
    <t>GAX,DAAA,20230000000000101715</t>
  </si>
  <si>
    <t>EFT,999A,20230000000000140243</t>
  </si>
  <si>
    <t>GAX,DAAA,20230000000000101716</t>
  </si>
  <si>
    <t>EFT,999A,20230000000000140221</t>
  </si>
  <si>
    <t>GAX,DAAA,20230000000000101717</t>
  </si>
  <si>
    <t>EFT,999A,20230000000000140226</t>
  </si>
  <si>
    <t>GAX,DAAA,20230000000000101718</t>
  </si>
  <si>
    <t>EFT,999A,20230000000000140153</t>
  </si>
  <si>
    <t>GAX,DAAA,20230000000000101719</t>
  </si>
  <si>
    <t>EFT,999A,20230000000000140228</t>
  </si>
  <si>
    <t>GAX,DAAA,20230000000000101720</t>
  </si>
  <si>
    <t>EFT,999A,20230000000000140280</t>
  </si>
  <si>
    <t>GAX,DAAA,20230000000000101721</t>
  </si>
  <si>
    <t>EFT,999A,20230000000000140246</t>
  </si>
  <si>
    <t>GAX,DAAA,20230000000000101722</t>
  </si>
  <si>
    <t>EFT,999A,20230000000000140286</t>
  </si>
  <si>
    <t>GAX,DAAA,20230000000000101723</t>
  </si>
  <si>
    <t>EFT,999A,20230000000000140236</t>
  </si>
  <si>
    <t>GAX,DAAA,20230000000000101724</t>
  </si>
  <si>
    <t>EFT,999A,20230000000000140239</t>
  </si>
  <si>
    <t>GAX,DAAA,20230000000000101725</t>
  </si>
  <si>
    <t>EFT,999A,20230000000000140198</t>
  </si>
  <si>
    <t>GAX,DAAA,20230000000000101726</t>
  </si>
  <si>
    <t>EFT,999A,20230000000000140154</t>
  </si>
  <si>
    <t>GAX,DAAA,20230000000000101727</t>
  </si>
  <si>
    <t>EFT,999A,20230000000000140215</t>
  </si>
  <si>
    <t>GAX,DAAA,20230000000000101728</t>
  </si>
  <si>
    <t>EFT,999A,20230000000000140241</t>
  </si>
  <si>
    <t>GAX,DAAA,20230000000000101729</t>
  </si>
  <si>
    <t>EFT,999A,20230000000000140217</t>
  </si>
  <si>
    <t>GAX,DAAA,20230000000000101730</t>
  </si>
  <si>
    <t>EFT,999A,20230000000000140242</t>
  </si>
  <si>
    <t>GAX,DAAA,20230000000000101731</t>
  </si>
  <si>
    <t>EFT,999A,20230000000000140250</t>
  </si>
  <si>
    <t>GAX,DAAA,20230000000000101732</t>
  </si>
  <si>
    <t>EFT,999A,20230000000000140155</t>
  </si>
  <si>
    <t>GAX,DAAA,20230000000000101733</t>
  </si>
  <si>
    <t>EFT,999A,20230000000000140134</t>
  </si>
  <si>
    <t>GAX,DAAA,20230000000000101734</t>
  </si>
  <si>
    <t>EFT,999A,20230000000000135330</t>
  </si>
  <si>
    <t>GAX,DAAA,20230000000000099001</t>
  </si>
  <si>
    <t>EFT,999A,20230000000000140133</t>
  </si>
  <si>
    <t>GAX,DAAA,20230000000000101735</t>
  </si>
  <si>
    <t>EFT,999A,20230000000000135331</t>
  </si>
  <si>
    <t>GAX,DAAA,20230000000000099002</t>
  </si>
  <si>
    <t>EFT,999A,20230000000000140191</t>
  </si>
  <si>
    <t>GAX,DAAA,20230000000000101736</t>
  </si>
  <si>
    <t>EFT,999A,20230000000000135323</t>
  </si>
  <si>
    <t>GAX,DAAA,20230000000000099003</t>
  </si>
  <si>
    <t>EFT,999A,20230000000000140231</t>
  </si>
  <si>
    <t>GAX,DAAA,20230000000000101737</t>
  </si>
  <si>
    <t>EFT,999A,20230000000000135325</t>
  </si>
  <si>
    <t>GAX,DAAA,20230000000000099004</t>
  </si>
  <si>
    <t>EFT,999A,20230000000000135327</t>
  </si>
  <si>
    <t>GAX,DAAA,20230000000000099005</t>
  </si>
  <si>
    <t>EFT,999A,20230000000000140156</t>
  </si>
  <si>
    <t>GAX,DAAA,20230000000000101738</t>
  </si>
  <si>
    <t>EFT,999A,20230000000000140251</t>
  </si>
  <si>
    <t>GAX,DAAA,20230000000000101739</t>
  </si>
  <si>
    <t>EFT,999A,20230000000000140268</t>
  </si>
  <si>
    <t>GAX,DAAA,20230000000000101740</t>
  </si>
  <si>
    <t>EFT,999A,20230000000000140194</t>
  </si>
  <si>
    <t>GAX,DAAA,20230000000000101741</t>
  </si>
  <si>
    <t>EFT,999A,20230000000000140270</t>
  </si>
  <si>
    <t>GAX,DAAA,20230000000000101742</t>
  </si>
  <si>
    <t>EFT,999A,20230000000000140128</t>
  </si>
  <si>
    <t>GAX,DAAA,20230000000000101743</t>
  </si>
  <si>
    <t>EFT,999A,20230000000000140157</t>
  </si>
  <si>
    <t>GAX,DAAA,20230000000000101744</t>
  </si>
  <si>
    <t>EFT,999A,20230000000000140158</t>
  </si>
  <si>
    <t>GAX,DAAA,20230000000000101745</t>
  </si>
  <si>
    <t>EFT,999A,20230000000000140196</t>
  </si>
  <si>
    <t>GAX,DAAA,20230000000000101746</t>
  </si>
  <si>
    <t>EFT,999A,20230000000000140159</t>
  </si>
  <si>
    <t>GAX,DAAA,20230000000000101747</t>
  </si>
  <si>
    <t>EFT,999A,20230000000000140160</t>
  </si>
  <si>
    <t>GAX,DAAA,20230000000000101748</t>
  </si>
  <si>
    <t>EFT,999A,20230000000000140161</t>
  </si>
  <si>
    <t>GAX,DAAA,20230000000000101749</t>
  </si>
  <si>
    <t>EFT,999A,20230000000000140162</t>
  </si>
  <si>
    <t>GAX,DAAA,20230000000000101750</t>
  </si>
  <si>
    <t>EFT,999A,20230000000000140163</t>
  </si>
  <si>
    <t>GAX,DAAA,20230000000000101751</t>
  </si>
  <si>
    <t>EFT,999A,20230000000000140164</t>
  </si>
  <si>
    <t>GAX,DAAA,20230000000000101752</t>
  </si>
  <si>
    <t>EFT,999A,20230000000000140165</t>
  </si>
  <si>
    <t>GAX,DAAA,20230000000000101753</t>
  </si>
  <si>
    <t>EFT,999A,20230000000000140166</t>
  </si>
  <si>
    <t>GAX,DAAA,20230000000000101754</t>
  </si>
  <si>
    <t>EFT,999A,20230000000000140167</t>
  </si>
  <si>
    <t>GAX,DAAA,20230000000000101755</t>
  </si>
  <si>
    <t>EFT,999A,20230000000000140252</t>
  </si>
  <si>
    <t>GAX,DAAA,20230000000000101756</t>
  </si>
  <si>
    <t>EFT,999A,20230000000000140269</t>
  </si>
  <si>
    <t>GAX,DAAA,20230000000000101757</t>
  </si>
  <si>
    <t>EFT,999A,20230000000000140232</t>
  </si>
  <si>
    <t>GAX,DAAA,20230000000000101758</t>
  </si>
  <si>
    <t>EFT,999A,20230000000000140211</t>
  </si>
  <si>
    <t>GAX,DAAA,20230000000000101759</t>
  </si>
  <si>
    <t>EFT,999A,20230000000000140253</t>
  </si>
  <si>
    <t>GAX,DAAA,20230000000000101760</t>
  </si>
  <si>
    <t>EFT,999A,20230000000000140207</t>
  </si>
  <si>
    <t>GAX,DAAA,20230000000000101761</t>
  </si>
  <si>
    <t>EFT,999A,20230000000000140137</t>
  </si>
  <si>
    <t>GAX,DAAA,20230000000000101762</t>
  </si>
  <si>
    <t>EFT,999A,20230000000000140129</t>
  </si>
  <si>
    <t>GAX,DAAA,20230000000000101763</t>
  </si>
  <si>
    <t>EFT,999A,20230000000000140277</t>
  </si>
  <si>
    <t>GAX,DAAA,20230000000000101764</t>
  </si>
  <si>
    <t>EFT,999A,20230000000000140169</t>
  </si>
  <si>
    <t>GAX,DAAA,20230000000000101765</t>
  </si>
  <si>
    <t>EFT,999A,20230000000000135324</t>
  </si>
  <si>
    <t>GAX,DAAA,20230000000000099006</t>
  </si>
  <si>
    <t>EFT,999A,20230000000000140225</t>
  </si>
  <si>
    <t>GAX,DAAA,20230000000000101766</t>
  </si>
  <si>
    <t>EFT,999A,20230000000000140170</t>
  </si>
  <si>
    <t>GAX,DAAA,20230000000000101767</t>
  </si>
  <si>
    <t>EFT,999A,20230000000000140203</t>
  </si>
  <si>
    <t>GAX,DAAA,20230000000000101768</t>
  </si>
  <si>
    <t>EFT,999A,20230000000000140233</t>
  </si>
  <si>
    <t>GAX,DAAA,20230000000000101769</t>
  </si>
  <si>
    <t>EFT,999A,20230000000000140219</t>
  </si>
  <si>
    <t>GAX,DAAA,20230000000000101770</t>
  </si>
  <si>
    <t>EFT,999A,20230000000000140190</t>
  </si>
  <si>
    <t>GAX,DAAA,20230000000000101771</t>
  </si>
  <si>
    <t>EFT,999A,20230000000000140283</t>
  </si>
  <si>
    <t>GAX,DAAA,20230000000000101772</t>
  </si>
  <si>
    <t>EFT,999A,20230000000000140284</t>
  </si>
  <si>
    <t>GAX,DAAA,20230000000000101773</t>
  </si>
  <si>
    <t>EFT,999A,20230000000000140141</t>
  </si>
  <si>
    <t>GAX,DAAA,20230000000000101774</t>
  </si>
  <si>
    <t>EFT,999A,20230000000000140142</t>
  </si>
  <si>
    <t>GAX,DAAA,20230000000000101775</t>
  </si>
  <si>
    <t>EFT,999A,20230000000000140255</t>
  </si>
  <si>
    <t>GAX,DAAA,20230000000000101776</t>
  </si>
  <si>
    <t>EFT,999A,20230000000000140254</t>
  </si>
  <si>
    <t>GAX,DAAA,20230000000000101777</t>
  </si>
  <si>
    <t>EFT,999A,20230000000000140209</t>
  </si>
  <si>
    <t>GAX,DAAA,20230000000000101778</t>
  </si>
  <si>
    <t>EFT,999A,20230000000000140204</t>
  </si>
  <si>
    <t>GAX,DAAA,20230000000000101779</t>
  </si>
  <si>
    <t>EFT,999A,20230000000000140214</t>
  </si>
  <si>
    <t>GAX,DAAA,20230000000000101780</t>
  </si>
  <si>
    <t>EFT,999A,20230000000000140171</t>
  </si>
  <si>
    <t>GAX,DAAA,20230000000000101781</t>
  </si>
  <si>
    <t>EFT,999A,20230000000000140256</t>
  </si>
  <si>
    <t>GAX,DAAA,20230000000000101782</t>
  </si>
  <si>
    <t>EFT,999A,20230000000000140227</t>
  </si>
  <si>
    <t>GAX,DAAA,20230000000000101783</t>
  </si>
  <si>
    <t>EFT,999A,20230000000000140222</t>
  </si>
  <si>
    <t>GAX,DAAA,20230000000000101784</t>
  </si>
  <si>
    <t>EFT,999A,20230000000000140245</t>
  </si>
  <si>
    <t>GAX,DAAA,20230000000000101785</t>
  </si>
  <si>
    <t>EFT,999A,20230000000000140172</t>
  </si>
  <si>
    <t>GAX,DAAA,20230000000000101786</t>
  </si>
  <si>
    <t>EFT,999A,20230000000000140244</t>
  </si>
  <si>
    <t>GAX,DAAA,20230000000000101787</t>
  </si>
  <si>
    <t>EFT,999A,20230000000000140276</t>
  </si>
  <si>
    <t>GAX,DAAA,20230000000000101788</t>
  </si>
  <si>
    <t>EFT,999A,20230000000000140173</t>
  </si>
  <si>
    <t>GAX,DAAA,20230000000000101789</t>
  </si>
  <si>
    <t>EFT,999A,20230000000000140266</t>
  </si>
  <si>
    <t>GAX,DAAA,20230000000000101790</t>
  </si>
  <si>
    <t>EFT,999A,20230000000000140257</t>
  </si>
  <si>
    <t>GAX,DAAA,20230000000000101791</t>
  </si>
  <si>
    <t>EFT,999A,20230000000000140271</t>
  </si>
  <si>
    <t>GAX,DAAA,20230000000000101792</t>
  </si>
  <si>
    <t>EFT,999A,20230000000000140274</t>
  </si>
  <si>
    <t>GAX,DAAA,20230000000000101793</t>
  </si>
  <si>
    <t>EFT,999A,20230000000000140285</t>
  </si>
  <si>
    <t>GAX,DAAA,20230000000000101794</t>
  </si>
  <si>
    <t>EFT,999A,20230000000000135320</t>
  </si>
  <si>
    <t>GAX,DAAA,20230000000000099007</t>
  </si>
  <si>
    <t>EFT,999A,20230000000000140282</t>
  </si>
  <si>
    <t>GAX,DAAA,20230000000000101795</t>
  </si>
  <si>
    <t>EFT,999A,20230000000000140223</t>
  </si>
  <si>
    <t>GAX,DAAA,20230000000000101796</t>
  </si>
  <si>
    <t>EFT,999A,20230000000000140258</t>
  </si>
  <si>
    <t>GAX,DAAA,20230000000000101797</t>
  </si>
  <si>
    <t>EFT,999A,20230000000000140168</t>
  </si>
  <si>
    <t>GAX,DAAA,20230000000000101798</t>
  </si>
  <si>
    <t>EFT,999A,20230000000000140267</t>
  </si>
  <si>
    <t>GAX,DAAA,20230000000000101799</t>
  </si>
  <si>
    <t>EFT,999A,20230000000000140193</t>
  </si>
  <si>
    <t>GAX,DAAA,20230000000000101800</t>
  </si>
  <si>
    <t>EFT,999A,20230000000000140140</t>
  </si>
  <si>
    <t>GAX,DAAA,20230000000000101801</t>
  </si>
  <si>
    <t>EFT,999A,20230000000000140206</t>
  </si>
  <si>
    <t>GAX,DAAA,20230000000000101802</t>
  </si>
  <si>
    <t>EFT,999A,20230000000000140136</t>
  </si>
  <si>
    <t>GAX,DAAA,20230000000000101803</t>
  </si>
  <si>
    <t>EFT,999A,20230000000000140138</t>
  </si>
  <si>
    <t>GAX,DAAA,20230000000000101804</t>
  </si>
  <si>
    <t>EFT,999A,20230000000000140259</t>
  </si>
  <si>
    <t>GAX,DAAA,20230000000000101805</t>
  </si>
  <si>
    <t>EFT,999A,20230000000000140132</t>
  </si>
  <si>
    <t>GAX,DAAA,20230000000000101806</t>
  </si>
  <si>
    <t>EFT,999A,20230000000000140234</t>
  </si>
  <si>
    <t>GAX,DAAA,20230000000000101807</t>
  </si>
  <si>
    <t>EFT,999A,20230000000000140174</t>
  </si>
  <si>
    <t>GAX,DAAA,20230000000000101808</t>
  </si>
  <si>
    <t>EFT,999A,20230000000000140139</t>
  </si>
  <si>
    <t>GAX,DAAA,20230000000000101809</t>
  </si>
  <si>
    <t>EFT,999A,20230000000000140260</t>
  </si>
  <si>
    <t>GAX,DAAA,20230000000000101810</t>
  </si>
  <si>
    <t>EFT,999A,20230000000000140237</t>
  </si>
  <si>
    <t>GAX,DAAA,20230000000000101811</t>
  </si>
  <si>
    <t>EFT,999A,20230000000000140224</t>
  </si>
  <si>
    <t>GAX,DAAA,20230000000000101812</t>
  </si>
  <si>
    <t>EFT,999A,20230000000000140175</t>
  </si>
  <si>
    <t>GAX,DAAA,20230000000000101813</t>
  </si>
  <si>
    <t>EFT,999A,20230000000000140235</t>
  </si>
  <si>
    <t>GAX,DAAA,20230000000000101814</t>
  </si>
  <si>
    <t>EFT,999A,20230000000000140176</t>
  </si>
  <si>
    <t>GAX,DAAA,20230000000000101815</t>
  </si>
  <si>
    <t>EFT,999A,20230000000000140261</t>
  </si>
  <si>
    <t>GAX,DAAA,20230000000000101816</t>
  </si>
  <si>
    <t>EFT,999A,20230000000000140262</t>
  </si>
  <si>
    <t>GAX,DAAA,20230000000000101817</t>
  </si>
  <si>
    <t>EFT,999A,20230000000000140273</t>
  </si>
  <si>
    <t>GAX,DAAA,20230000000000101818</t>
  </si>
  <si>
    <t>EFT,999A,20230000000000140177</t>
  </si>
  <si>
    <t>GAX,DAAA,20230000000000101819</t>
  </si>
  <si>
    <t>EFT,999A,20230000000000140178</t>
  </si>
  <si>
    <t>GAX,DAAA,20230000000000101820</t>
  </si>
  <si>
    <t>EFT,999A,20230000000000140218</t>
  </si>
  <si>
    <t>GAX,DAAA,20230000000000101821</t>
  </si>
  <si>
    <t>EFT,999A,20230000000000140216</t>
  </si>
  <si>
    <t>GAX,DAAA,20230000000000101822</t>
  </si>
  <si>
    <t>EFT,999A,20230000000000140195</t>
  </si>
  <si>
    <t>GAX,DAAA,20230000000000101823</t>
  </si>
  <si>
    <t>EFT,999A,20230000000000140278</t>
  </si>
  <si>
    <t>GAX,DAAA,20230000000000101824</t>
  </si>
  <si>
    <t>EFT,999A,20230000000000140201</t>
  </si>
  <si>
    <t>GAX,DAAA,20230000000000101825</t>
  </si>
  <si>
    <t>EFT,999A,20230000000000140202</t>
  </si>
  <si>
    <t>GAX,DAAA,20230000000000101826</t>
  </si>
  <si>
    <t>EFT,999A,20230000000000140179</t>
  </si>
  <si>
    <t>GAX,DAAA,20230000000000101827</t>
  </si>
  <si>
    <t>EFT,999A,20230000000000140180</t>
  </si>
  <si>
    <t>GAX,DAAA,20230000000000101828</t>
  </si>
  <si>
    <t>EFT,999A,20230000000000140192</t>
  </si>
  <si>
    <t>GAX,DAAA,20230000000000101829</t>
  </si>
  <si>
    <t>EFT,999A,20230000000000140199</t>
  </si>
  <si>
    <t>GAX,DAAA,20230000000000101830</t>
  </si>
  <si>
    <t>EFT,999A,20230000000000140181</t>
  </si>
  <si>
    <t>GAX,DAAA,20230000000000101831</t>
  </si>
  <si>
    <t>EFT,999A,20230000000000140183</t>
  </si>
  <si>
    <t>GAX,DAAA,20230000000000101832</t>
  </si>
  <si>
    <t>EFT,999A,20230000000000140184</t>
  </si>
  <si>
    <t>GAX,DAAA,20230000000000101833</t>
  </si>
  <si>
    <t>EFT,999A,20230000000000140182</t>
  </si>
  <si>
    <t>GAX,DAAA,20230000000000101834</t>
  </si>
  <si>
    <t>EFT,999A,20230000000000135326</t>
  </si>
  <si>
    <t>GAX,DAAA,20230000000000099008</t>
  </si>
  <si>
    <t>EFT,999A,20230000000000140212</t>
  </si>
  <si>
    <t>GAX,DAAA,20230000000000101835</t>
  </si>
  <si>
    <t>EFT,999A,20230000000000135328</t>
  </si>
  <si>
    <t>GAX,DAAA,20230000000000099009</t>
  </si>
  <si>
    <t>EFT,999A,20230000000000140263</t>
  </si>
  <si>
    <t>GAX,DAAA,20230000000000101836</t>
  </si>
  <si>
    <t>EFT,999A,20230000000000140264</t>
  </si>
  <si>
    <t>GAX,DAAA,20230000000000101837</t>
  </si>
  <si>
    <t>EFT,999A,20230000000000140185</t>
  </si>
  <si>
    <t>GAX,DAAA,20230000000000101838</t>
  </si>
  <si>
    <t>EFT,999A,20230000000000140265</t>
  </si>
  <si>
    <t>GAX,DAAA,20230000000000101839</t>
  </si>
  <si>
    <t>EFT,999A,20230000000000140186</t>
  </si>
  <si>
    <t>GAX,DAAA,20230000000000101840</t>
  </si>
  <si>
    <t>EFT,999A,20230000000000140281</t>
  </si>
  <si>
    <t>GAX,DAAA,20230000000000101841</t>
  </si>
  <si>
    <t>EFT,999A,20230000000000140135</t>
  </si>
  <si>
    <t>GAX,DAAA,20230000000000101842</t>
  </si>
  <si>
    <t>EFT,999A,20230000000000140247</t>
  </si>
  <si>
    <t>GAX,DAAA,20230000000000101843</t>
  </si>
  <si>
    <t>EFT,999A,20230000000000140197</t>
  </si>
  <si>
    <t>GAX,DAAA,20230000000000101844</t>
  </si>
  <si>
    <t>EFT,999A,20230000000000140229</t>
  </si>
  <si>
    <t>GAX,DAAA,20230000000000101845</t>
  </si>
  <si>
    <t>EFT,999A,20230000000000140131</t>
  </si>
  <si>
    <t>GAX,DAAA,20230000000000101846</t>
  </si>
  <si>
    <t>EFT,999A,20230000000000140208</t>
  </si>
  <si>
    <t>GAX,DAAA,20230000000000101847</t>
  </si>
  <si>
    <t>EFT,999A,20230000000000140279</t>
  </si>
  <si>
    <t>GAX,DAAA,20230000000000101848</t>
  </si>
  <si>
    <t>EFT,999A,20230000000000140187</t>
  </si>
  <si>
    <t>GAX,DAAA,20230000000000101849</t>
  </si>
  <si>
    <t>EFT,999A,20230000000000140272</t>
  </si>
  <si>
    <t>GAX,DAAA,20230000000000101850</t>
  </si>
  <si>
    <t>EFT,999A,20230000000000140275</t>
  </si>
  <si>
    <t>GAX,DAAA,20230000000000101851</t>
  </si>
  <si>
    <t>EFT,999A,20230000000000135329</t>
  </si>
  <si>
    <t>GAX,DAAA,20230000000000099010</t>
  </si>
  <si>
    <t>EFT,999A,20230000000000140220</t>
  </si>
  <si>
    <t>GAX,DAAA,20230000000000101852</t>
  </si>
  <si>
    <t>EFT,999A,20230000000000140230</t>
  </si>
  <si>
    <t>GAX,DAAA,20230000000000101853</t>
  </si>
  <si>
    <t>EFT,999A,20230000000000140238</t>
  </si>
  <si>
    <t>GAX,DAAA,20230000000000101854</t>
  </si>
  <si>
    <t>EFT,999A,20230000000000140188</t>
  </si>
  <si>
    <t>GAX,DAAA,20230000000000101855</t>
  </si>
  <si>
    <t>EFT,999A,20230000000000140189</t>
  </si>
  <si>
    <t>GAX,DAAA,20230000000000101856</t>
  </si>
  <si>
    <t>EFT,999A,20230000000000140144</t>
  </si>
  <si>
    <t>GAX,DAAA,20230000000000101857</t>
  </si>
  <si>
    <t>EFT,999A,20230000000000140145</t>
  </si>
  <si>
    <t>GAX,DAAA,20230000000000101858</t>
  </si>
  <si>
    <t>EFT,999A,20230000000000140248</t>
  </si>
  <si>
    <t>GAX,DAAA,20230000000000101859</t>
  </si>
  <si>
    <t>EFT,999A,20230000000000140143</t>
  </si>
  <si>
    <t>GAX,DAAA,20230000000000101860</t>
  </si>
  <si>
    <t>EFT,999A,20230000000000162317</t>
  </si>
  <si>
    <t>GAX,DAAA,20230000000000118466</t>
  </si>
  <si>
    <t>0823</t>
  </si>
  <si>
    <t>3110 State Share February FY23</t>
  </si>
  <si>
    <t>EFT,999A,20230000000000162318</t>
  </si>
  <si>
    <t>GAX,DAAA,20230000000000118467</t>
  </si>
  <si>
    <t>EFT,999A,20230000000000162319</t>
  </si>
  <si>
    <t>GAX,DAAA,20230000000000118468</t>
  </si>
  <si>
    <t>EFT,999A,20230000000000162381</t>
  </si>
  <si>
    <t>GAX,DAAA,20230000000000118469</t>
  </si>
  <si>
    <t>EFT,999A,20230000000000162320</t>
  </si>
  <si>
    <t>GAX,DAAA,20230000000000118470</t>
  </si>
  <si>
    <t>EFT,999A,20230000000000162321</t>
  </si>
  <si>
    <t>GAX,DAAA,20230000000000118471</t>
  </si>
  <si>
    <t>EFT,999A,20230000000000162322</t>
  </si>
  <si>
    <t>GAX,DAAA,20230000000000118472</t>
  </si>
  <si>
    <t>EFT,999A,20230000000000162371</t>
  </si>
  <si>
    <t>GAX,DAAA,20230000000000118473</t>
  </si>
  <si>
    <t>EFT,999A,20230000000000162376</t>
  </si>
  <si>
    <t>GAX,DAAA,20230000000000118474</t>
  </si>
  <si>
    <t>EFT,999A,20230000000000162323</t>
  </si>
  <si>
    <t>GAX,DAAA,20230000000000118475</t>
  </si>
  <si>
    <t>EFT,999A,20230000000000162301</t>
  </si>
  <si>
    <t>GAX,DAAA,20230000000000118476</t>
  </si>
  <si>
    <t>EFT,999A,20230000000000158136</t>
  </si>
  <si>
    <t>GAX,DAAA,20230000000000115481</t>
  </si>
  <si>
    <t>3110 State Share Early Pays February FY23</t>
  </si>
  <si>
    <t>EFT,999A,20230000000000158137</t>
  </si>
  <si>
    <t>GAX,DAAA,20230000000000115482</t>
  </si>
  <si>
    <t>EFT,999A,20230000000000162420</t>
  </si>
  <si>
    <t>GAX,DAAA,20230000000000118477</t>
  </si>
  <si>
    <t>EFT,999A,20230000000000162411</t>
  </si>
  <si>
    <t>GAX,DAAA,20230000000000118478</t>
  </si>
  <si>
    <t>EFT,999A,20230000000000162384</t>
  </si>
  <si>
    <t>GAX,DAAA,20230000000000118479</t>
  </si>
  <si>
    <t>EFT,999A,20230000000000162414</t>
  </si>
  <si>
    <t>GAX,DAAA,20230000000000118480</t>
  </si>
  <si>
    <t>EFT,999A,20230000000000162392</t>
  </si>
  <si>
    <t>GAX,DAAA,20230000000000118481</t>
  </si>
  <si>
    <t>EFT,999A,20230000000000162397</t>
  </si>
  <si>
    <t>GAX,DAAA,20230000000000118482</t>
  </si>
  <si>
    <t>EFT,999A,20230000000000162324</t>
  </si>
  <si>
    <t>GAX,DAAA,20230000000000118483</t>
  </si>
  <si>
    <t>EFT,999A,20230000000000162399</t>
  </si>
  <si>
    <t>GAX,DAAA,20230000000000118484</t>
  </si>
  <si>
    <t>EFT,999A,20230000000000162451</t>
  </si>
  <si>
    <t>GAX,DAAA,20230000000000118485</t>
  </si>
  <si>
    <t>EFT,999A,20230000000000162417</t>
  </si>
  <si>
    <t>GAX,DAAA,20230000000000118486</t>
  </si>
  <si>
    <t>EFT,999A,20230000000000162457</t>
  </si>
  <si>
    <t>GAX,DAAA,20230000000000118487</t>
  </si>
  <si>
    <t>EFT,999A,20230000000000162407</t>
  </si>
  <si>
    <t>GAX,DAAA,20230000000000118488</t>
  </si>
  <si>
    <t>EFT,999A,20230000000000162410</t>
  </si>
  <si>
    <t>GAX,DAAA,20230000000000118489</t>
  </si>
  <si>
    <t>EFT,999A,20230000000000162369</t>
  </si>
  <si>
    <t>GAX,DAAA,20230000000000118490</t>
  </si>
  <si>
    <t>EFT,999A,20230000000000162325</t>
  </si>
  <si>
    <t>GAX,DAAA,20230000000000118491</t>
  </si>
  <si>
    <t>EFT,999A,20230000000000162386</t>
  </si>
  <si>
    <t>GAX,DAAA,20230000000000118492</t>
  </si>
  <si>
    <t>EFT,999A,20230000000000162412</t>
  </si>
  <si>
    <t>GAX,DAAA,20230000000000118493</t>
  </si>
  <si>
    <t>EFT,999A,20230000000000162388</t>
  </si>
  <si>
    <t>GAX,DAAA,20230000000000118494</t>
  </si>
  <si>
    <t>EFT,999A,20230000000000162413</t>
  </si>
  <si>
    <t>GAX,DAAA,20230000000000118495</t>
  </si>
  <si>
    <t>EFT,999A,20230000000000162421</t>
  </si>
  <si>
    <t>GAX,DAAA,20230000000000118496</t>
  </si>
  <si>
    <t>EFT,999A,20230000000000162326</t>
  </si>
  <si>
    <t>GAX,DAAA,20230000000000118497</t>
  </si>
  <si>
    <t>EFT,999A,20230000000000162305</t>
  </si>
  <si>
    <t>GAX,DAAA,20230000000000118498</t>
  </si>
  <si>
    <t>EFT,999A,20230000000000158145</t>
  </si>
  <si>
    <t>GAX,DAAA,20230000000000115483</t>
  </si>
  <si>
    <t>EFT,999A,20230000000000162304</t>
  </si>
  <si>
    <t>GAX,DAAA,20230000000000118499</t>
  </si>
  <si>
    <t>EFT,999A,20230000000000158146</t>
  </si>
  <si>
    <t>GAX,DAAA,20230000000000115484</t>
  </si>
  <si>
    <t>EFT,999A,20230000000000162362</t>
  </si>
  <si>
    <t>GAX,DAAA,20230000000000118500</t>
  </si>
  <si>
    <t>EFT,999A,20230000000000158138</t>
  </si>
  <si>
    <t>GAX,DAAA,20230000000000115485</t>
  </si>
  <si>
    <t>EFT,999A,20230000000000162402</t>
  </si>
  <si>
    <t>GAX,DAAA,20230000000000118501</t>
  </si>
  <si>
    <t>EFT,999A,20230000000000158140</t>
  </si>
  <si>
    <t>GAX,DAAA,20230000000000115486</t>
  </si>
  <si>
    <t>EFT,999A,20230000000000158142</t>
  </si>
  <si>
    <t>GAX,DAAA,20230000000000115487</t>
  </si>
  <si>
    <t>EFT,999A,20230000000000162327</t>
  </si>
  <si>
    <t>GAX,DAAA,20230000000000118502</t>
  </si>
  <si>
    <t>EFT,999A,20230000000000162422</t>
  </si>
  <si>
    <t>GAX,DAAA,20230000000000118503</t>
  </si>
  <si>
    <t>EFT,999A,20230000000000162439</t>
  </si>
  <si>
    <t>GAX,DAAA,20230000000000118504</t>
  </si>
  <si>
    <t>EFT,999A,20230000000000162365</t>
  </si>
  <si>
    <t>GAX,DAAA,20230000000000118505</t>
  </si>
  <si>
    <t>EFT,999A,20230000000000162441</t>
  </si>
  <si>
    <t>GAX,DAAA,20230000000000118506</t>
  </si>
  <si>
    <t>EFT,999A,20230000000000162299</t>
  </si>
  <si>
    <t>GAX,DAAA,20230000000000118507</t>
  </si>
  <si>
    <t>EFT,999A,20230000000000162328</t>
  </si>
  <si>
    <t>GAX,DAAA,20230000000000118508</t>
  </si>
  <si>
    <t>EFT,999A,20230000000000162329</t>
  </si>
  <si>
    <t>GAX,DAAA,20230000000000118509</t>
  </si>
  <si>
    <t>EFT,999A,20230000000000162367</t>
  </si>
  <si>
    <t>GAX,DAAA,20230000000000118510</t>
  </si>
  <si>
    <t>EFT,999A,20230000000000162330</t>
  </si>
  <si>
    <t>GAX,DAAA,20230000000000118511</t>
  </si>
  <si>
    <t>EFT,999A,20230000000000162331</t>
  </si>
  <si>
    <t>GAX,DAAA,20230000000000118512</t>
  </si>
  <si>
    <t>EFT,999A,20230000000000162332</t>
  </si>
  <si>
    <t>GAX,DAAA,20230000000000118513</t>
  </si>
  <si>
    <t>EFT,999A,20230000000000162333</t>
  </si>
  <si>
    <t>GAX,DAAA,20230000000000118514</t>
  </si>
  <si>
    <t>EFT,999A,20230000000000162334</t>
  </si>
  <si>
    <t>GAX,DAAA,20230000000000118515</t>
  </si>
  <si>
    <t>EFT,999A,20230000000000162335</t>
  </si>
  <si>
    <t>GAX,DAAA,20230000000000118516</t>
  </si>
  <si>
    <t>EFT,999A,20230000000000162336</t>
  </si>
  <si>
    <t>GAX,DAAA,20230000000000118517</t>
  </si>
  <si>
    <t>EFT,999A,20230000000000162337</t>
  </si>
  <si>
    <t>GAX,DAAA,20230000000000118518</t>
  </si>
  <si>
    <t>EFT,999A,20230000000000162338</t>
  </si>
  <si>
    <t>GAX,DAAA,20230000000000118519</t>
  </si>
  <si>
    <t>EFT,999A,20230000000000162423</t>
  </si>
  <si>
    <t>GAX,DAAA,20230000000000118520</t>
  </si>
  <si>
    <t>EFT,999A,20230000000000162440</t>
  </si>
  <si>
    <t>GAX,DAAA,20230000000000118521</t>
  </si>
  <si>
    <t>EFT,999A,20230000000000162403</t>
  </si>
  <si>
    <t>GAX,DAAA,20230000000000118522</t>
  </si>
  <si>
    <t>EFT,999A,20230000000000162382</t>
  </si>
  <si>
    <t>GAX,DAAA,20230000000000118523</t>
  </si>
  <si>
    <t>EFT,999A,20230000000000162424</t>
  </si>
  <si>
    <t>GAX,DAAA,20230000000000118524</t>
  </si>
  <si>
    <t>EFT,999A,20230000000000162378</t>
  </si>
  <si>
    <t>GAX,DAAA,20230000000000118525</t>
  </si>
  <si>
    <t>EFT,999A,20230000000000162308</t>
  </si>
  <si>
    <t>GAX,DAAA,20230000000000118526</t>
  </si>
  <si>
    <t>EFT,999A,20230000000000162300</t>
  </si>
  <si>
    <t>GAX,DAAA,20230000000000118527</t>
  </si>
  <si>
    <t>EFT,999A,20230000000000162448</t>
  </si>
  <si>
    <t>GAX,DAAA,20230000000000118528</t>
  </si>
  <si>
    <t>EFT,999A,20230000000000162340</t>
  </si>
  <si>
    <t>GAX,DAAA,20230000000000118529</t>
  </si>
  <si>
    <t>EFT,999A,20230000000000158139</t>
  </si>
  <si>
    <t>GAX,DAAA,20230000000000115488</t>
  </si>
  <si>
    <t>EFT,999A,20230000000000162396</t>
  </si>
  <si>
    <t>GAX,DAAA,20230000000000118530</t>
  </si>
  <si>
    <t>EFT,999A,20230000000000162341</t>
  </si>
  <si>
    <t>GAX,DAAA,20230000000000118531</t>
  </si>
  <si>
    <t>EFT,999A,20230000000000162374</t>
  </si>
  <si>
    <t>GAX,DAAA,20230000000000118532</t>
  </si>
  <si>
    <t>EFT,999A,20230000000000162404</t>
  </si>
  <si>
    <t>GAX,DAAA,20230000000000118533</t>
  </si>
  <si>
    <t>EFT,999A,20230000000000162390</t>
  </si>
  <si>
    <t>GAX,DAAA,20230000000000118534</t>
  </si>
  <si>
    <t>EFT,999A,20230000000000162361</t>
  </si>
  <si>
    <t>GAX,DAAA,20230000000000118535</t>
  </si>
  <si>
    <t>EFT,999A,20230000000000162454</t>
  </si>
  <si>
    <t>GAX,DAAA,20230000000000118536</t>
  </si>
  <si>
    <t>EFT,999A,20230000000000162455</t>
  </si>
  <si>
    <t>GAX,DAAA,20230000000000118537</t>
  </si>
  <si>
    <t>EFT,999A,20230000000000162312</t>
  </si>
  <si>
    <t>GAX,DAAA,20230000000000118538</t>
  </si>
  <si>
    <t>EFT,999A,20230000000000162313</t>
  </si>
  <si>
    <t>GAX,DAAA,20230000000000118539</t>
  </si>
  <si>
    <t>EFT,999A,20230000000000162426</t>
  </si>
  <si>
    <t>GAX,DAAA,20230000000000118540</t>
  </si>
  <si>
    <t>EFT,999A,20230000000000162425</t>
  </si>
  <si>
    <t>GAX,DAAA,20230000000000118541</t>
  </si>
  <si>
    <t>EFT,999A,20230000000000162380</t>
  </si>
  <si>
    <t>GAX,DAAA,20230000000000118542</t>
  </si>
  <si>
    <t>EFT,999A,20230000000000162375</t>
  </si>
  <si>
    <t>GAX,DAAA,20230000000000118543</t>
  </si>
  <si>
    <t>EFT,999A,20230000000000162385</t>
  </si>
  <si>
    <t>GAX,DAAA,20230000000000118544</t>
  </si>
  <si>
    <t>EFT,999A,20230000000000162342</t>
  </si>
  <si>
    <t>GAX,DAAA,20230000000000118545</t>
  </si>
  <si>
    <t>EFT,999A,20230000000000162427</t>
  </si>
  <si>
    <t>GAX,DAAA,20230000000000118546</t>
  </si>
  <si>
    <t>EFT,999A,20230000000000162398</t>
  </si>
  <si>
    <t>GAX,DAAA,20230000000000118547</t>
  </si>
  <si>
    <t>EFT,999A,20230000000000162393</t>
  </si>
  <si>
    <t>GAX,DAAA,20230000000000118548</t>
  </si>
  <si>
    <t>EFT,999A,20230000000000162416</t>
  </si>
  <si>
    <t>GAX,DAAA,20230000000000118549</t>
  </si>
  <si>
    <t>EFT,999A,20230000000000162343</t>
  </si>
  <si>
    <t>GAX,DAAA,20230000000000118550</t>
  </si>
  <si>
    <t>EFT,999A,20230000000000162415</t>
  </si>
  <si>
    <t>GAX,DAAA,20230000000000118551</t>
  </si>
  <si>
    <t>EFT,999A,20230000000000162447</t>
  </si>
  <si>
    <t>GAX,DAAA,20230000000000118552</t>
  </si>
  <si>
    <t>EFT,999A,20230000000000162344</t>
  </si>
  <si>
    <t>GAX,DAAA,20230000000000118553</t>
  </si>
  <si>
    <t>EFT,999A,20230000000000162437</t>
  </si>
  <si>
    <t>GAX,DAAA,20230000000000118554</t>
  </si>
  <si>
    <t>EFT,999A,20230000000000162428</t>
  </si>
  <si>
    <t>GAX,DAAA,20230000000000118555</t>
  </si>
  <si>
    <t>EFT,999A,20230000000000162442</t>
  </si>
  <si>
    <t>GAX,DAAA,20230000000000118556</t>
  </si>
  <si>
    <t>EFT,999A,20230000000000162445</t>
  </si>
  <si>
    <t>GAX,DAAA,20230000000000118557</t>
  </si>
  <si>
    <t>EFT,999A,20230000000000162456</t>
  </si>
  <si>
    <t>GAX,DAAA,20230000000000118558</t>
  </si>
  <si>
    <t>EFT,999A,20230000000000158135</t>
  </si>
  <si>
    <t>GAX,DAAA,20230000000000115489</t>
  </si>
  <si>
    <t>EFT,999A,20230000000000162453</t>
  </si>
  <si>
    <t>GAX,DAAA,20230000000000118559</t>
  </si>
  <si>
    <t>EFT,999A,20230000000000162394</t>
  </si>
  <si>
    <t>GAX,DAAA,20230000000000118560</t>
  </si>
  <si>
    <t>EFT,999A,20230000000000162429</t>
  </si>
  <si>
    <t>GAX,DAAA,20230000000000118561</t>
  </si>
  <si>
    <t>EFT,999A,20230000000000162339</t>
  </si>
  <si>
    <t>GAX,DAAA,20230000000000118562</t>
  </si>
  <si>
    <t>EFT,999A,20230000000000162438</t>
  </si>
  <si>
    <t>GAX,DAAA,20230000000000118563</t>
  </si>
  <si>
    <t>EFT,999A,20230000000000162364</t>
  </si>
  <si>
    <t>GAX,DAAA,20230000000000118564</t>
  </si>
  <si>
    <t>EFT,999A,20230000000000162311</t>
  </si>
  <si>
    <t>GAX,DAAA,20230000000000118565</t>
  </si>
  <si>
    <t>EFT,999A,20230000000000162377</t>
  </si>
  <si>
    <t>GAX,DAAA,20230000000000118566</t>
  </si>
  <si>
    <t>EFT,999A,20230000000000162307</t>
  </si>
  <si>
    <t>GAX,DAAA,20230000000000118567</t>
  </si>
  <si>
    <t>EFT,999A,20230000000000162309</t>
  </si>
  <si>
    <t>GAX,DAAA,20230000000000118568</t>
  </si>
  <si>
    <t>EFT,999A,20230000000000162430</t>
  </si>
  <si>
    <t>GAX,DAAA,20230000000000118569</t>
  </si>
  <si>
    <t>EFT,999A,20230000000000162303</t>
  </si>
  <si>
    <t>GAX,DAAA,20230000000000118570</t>
  </si>
  <si>
    <t>EFT,999A,20230000000000162405</t>
  </si>
  <si>
    <t>GAX,DAAA,20230000000000118571</t>
  </si>
  <si>
    <t>EFT,999A,20230000000000162345</t>
  </si>
  <si>
    <t>GAX,DAAA,20230000000000118572</t>
  </si>
  <si>
    <t>EFT,999A,20230000000000162310</t>
  </si>
  <si>
    <t>GAX,DAAA,20230000000000118573</t>
  </si>
  <si>
    <t>EFT,999A,20230000000000162431</t>
  </si>
  <si>
    <t>GAX,DAAA,20230000000000118574</t>
  </si>
  <si>
    <t>EFT,999A,20230000000000162408</t>
  </si>
  <si>
    <t>GAX,DAAA,20230000000000118575</t>
  </si>
  <si>
    <t>EFT,999A,20230000000000162395</t>
  </si>
  <si>
    <t>GAX,DAAA,20230000000000118576</t>
  </si>
  <si>
    <t>EFT,999A,20230000000000162346</t>
  </si>
  <si>
    <t>GAX,DAAA,20230000000000118577</t>
  </si>
  <si>
    <t>EFT,999A,20230000000000162406</t>
  </si>
  <si>
    <t>GAX,DAAA,20230000000000118578</t>
  </si>
  <si>
    <t>EFT,999A,20230000000000162347</t>
  </si>
  <si>
    <t>GAX,DAAA,20230000000000118579</t>
  </si>
  <si>
    <t>EFT,999A,20230000000000162432</t>
  </si>
  <si>
    <t>GAX,DAAA,20230000000000118580</t>
  </si>
  <si>
    <t>EFT,999A,20230000000000162433</t>
  </si>
  <si>
    <t>GAX,DAAA,20230000000000118581</t>
  </si>
  <si>
    <t>EFT,999A,20230000000000162444</t>
  </si>
  <si>
    <t>GAX,DAAA,20230000000000118582</t>
  </si>
  <si>
    <t>EFT,999A,20230000000000162348</t>
  </si>
  <si>
    <t>GAX,DAAA,20230000000000118583</t>
  </si>
  <si>
    <t>EFT,999A,20230000000000162349</t>
  </si>
  <si>
    <t>GAX,DAAA,20230000000000118584</t>
  </si>
  <si>
    <t>EFT,999A,20230000000000162389</t>
  </si>
  <si>
    <t>GAX,DAAA,20230000000000118585</t>
  </si>
  <si>
    <t>EFT,999A,20230000000000162387</t>
  </si>
  <si>
    <t>GAX,DAAA,20230000000000118586</t>
  </si>
  <si>
    <t>EFT,999A,20230000000000162366</t>
  </si>
  <si>
    <t>GAX,DAAA,20230000000000118587</t>
  </si>
  <si>
    <t>EFT,999A,20230000000000162449</t>
  </si>
  <si>
    <t>GAX,DAAA,20230000000000118588</t>
  </si>
  <si>
    <t>EFT,999A,20230000000000162372</t>
  </si>
  <si>
    <t>GAX,DAAA,20230000000000118589</t>
  </si>
  <si>
    <t>EFT,999A,20230000000000162373</t>
  </si>
  <si>
    <t>GAX,DAAA,20230000000000118590</t>
  </si>
  <si>
    <t>EFT,999A,20230000000000162350</t>
  </si>
  <si>
    <t>GAX,DAAA,20230000000000118591</t>
  </si>
  <si>
    <t>EFT,999A,20230000000000162351</t>
  </si>
  <si>
    <t>GAX,DAAA,20230000000000118592</t>
  </si>
  <si>
    <t>EFT,999A,20230000000000162363</t>
  </si>
  <si>
    <t>GAX,DAAA,20230000000000118593</t>
  </si>
  <si>
    <t>EFT,999A,20230000000000162370</t>
  </si>
  <si>
    <t>GAX,DAAA,20230000000000118594</t>
  </si>
  <si>
    <t>EFT,999A,20230000000000162352</t>
  </si>
  <si>
    <t>GAX,DAAA,20230000000000118595</t>
  </si>
  <si>
    <t>EFT,999A,20230000000000162354</t>
  </si>
  <si>
    <t>GAX,DAAA,20230000000000118596</t>
  </si>
  <si>
    <t>EFT,999A,20230000000000162355</t>
  </si>
  <si>
    <t>GAX,DAAA,20230000000000118597</t>
  </si>
  <si>
    <t>EFT,999A,20230000000000162353</t>
  </si>
  <si>
    <t>GAX,DAAA,20230000000000118598</t>
  </si>
  <si>
    <t>EFT,999A,20230000000000158141</t>
  </si>
  <si>
    <t>GAX,DAAA,20230000000000115490</t>
  </si>
  <si>
    <t>EFT,999A,20230000000000162383</t>
  </si>
  <si>
    <t>GAX,DAAA,20230000000000118599</t>
  </si>
  <si>
    <t>EFT,999A,20230000000000158143</t>
  </si>
  <si>
    <t>GAX,DAAA,20230000000000115491</t>
  </si>
  <si>
    <t>EFT,999A,20230000000000162434</t>
  </si>
  <si>
    <t>GAX,DAAA,20230000000000118600</t>
  </si>
  <si>
    <t>EFT,999A,20230000000000162435</t>
  </si>
  <si>
    <t>GAX,DAAA,20230000000000118601</t>
  </si>
  <si>
    <t>EFT,999A,20230000000000162356</t>
  </si>
  <si>
    <t>GAX,DAAA,20230000000000118602</t>
  </si>
  <si>
    <t>EFT,999A,20230000000000162436</t>
  </si>
  <si>
    <t>GAX,DAAA,20230000000000118603</t>
  </si>
  <si>
    <t>EFT,999A,20230000000000162357</t>
  </si>
  <si>
    <t>GAX,DAAA,20230000000000118604</t>
  </si>
  <si>
    <t>EFT,999A,20230000000000162452</t>
  </si>
  <si>
    <t>GAX,DAAA,20230000000000118605</t>
  </si>
  <si>
    <t>EFT,999A,20230000000000162306</t>
  </si>
  <si>
    <t>GAX,DAAA,20230000000000118606</t>
  </si>
  <si>
    <t>EFT,999A,20230000000000162418</t>
  </si>
  <si>
    <t>GAX,DAAA,20230000000000118607</t>
  </si>
  <si>
    <t>EFT,999A,20230000000000162368</t>
  </si>
  <si>
    <t>GAX,DAAA,20230000000000118608</t>
  </si>
  <si>
    <t>EFT,999A,20230000000000162400</t>
  </si>
  <si>
    <t>GAX,DAAA,20230000000000118609</t>
  </si>
  <si>
    <t>EFT,999A,20230000000000162302</t>
  </si>
  <si>
    <t>GAX,DAAA,20230000000000118610</t>
  </si>
  <si>
    <t>EFT,999A,20230000000000162379</t>
  </si>
  <si>
    <t>GAX,DAAA,20230000000000118611</t>
  </si>
  <si>
    <t>EFT,999A,20230000000000162450</t>
  </si>
  <si>
    <t>GAX,DAAA,20230000000000118612</t>
  </si>
  <si>
    <t>EFT,999A,20230000000000162358</t>
  </si>
  <si>
    <t>GAX,DAAA,20230000000000118613</t>
  </si>
  <si>
    <t>EFT,999A,20230000000000162443</t>
  </si>
  <si>
    <t>GAX,DAAA,20230000000000118614</t>
  </si>
  <si>
    <t>EFT,999A,20230000000000162446</t>
  </si>
  <si>
    <t>GAX,DAAA,20230000000000118615</t>
  </si>
  <si>
    <t>EFT,999A,20230000000000158144</t>
  </si>
  <si>
    <t>GAX,DAAA,20230000000000115492</t>
  </si>
  <si>
    <t>EFT,999A,20230000000000162391</t>
  </si>
  <si>
    <t>GAX,DAAA,20230000000000118616</t>
  </si>
  <si>
    <t>EFT,999A,20230000000000162401</t>
  </si>
  <si>
    <t>GAX,DAAA,20230000000000118617</t>
  </si>
  <si>
    <t>EFT,999A,20230000000000162409</t>
  </si>
  <si>
    <t>GAX,DAAA,20230000000000118618</t>
  </si>
  <si>
    <t>EFT,999A,20230000000000162359</t>
  </si>
  <si>
    <t>GAX,DAAA,20230000000000118619</t>
  </si>
  <si>
    <t>EFT,999A,20230000000000162360</t>
  </si>
  <si>
    <t>GAX,DAAA,20230000000000118620</t>
  </si>
  <si>
    <t>EFT,999A,20230000000000162315</t>
  </si>
  <si>
    <t>GAX,DAAA,20230000000000118621</t>
  </si>
  <si>
    <t>EFT,999A,20230000000000162316</t>
  </si>
  <si>
    <t>GAX,DAAA,20230000000000118622</t>
  </si>
  <si>
    <t>EFT,999A,20230000000000162419</t>
  </si>
  <si>
    <t>GAX,DAAA,20230000000000118623</t>
  </si>
  <si>
    <t>EFT,999A,20230000000000162314</t>
  </si>
  <si>
    <t>GAX,DAAA,20230000000000118624</t>
  </si>
  <si>
    <t>EFT,999A,20230000000000183954</t>
  </si>
  <si>
    <t>GAX,DAAA,20230000000000135011</t>
  </si>
  <si>
    <t>0923</t>
  </si>
  <si>
    <t>3110 State Share March FY23</t>
  </si>
  <si>
    <t>EFT,999A,20230000000000183955</t>
  </si>
  <si>
    <t>GAX,DAAA,20230000000000135012</t>
  </si>
  <si>
    <t>EFT,999A,20230000000000183956</t>
  </si>
  <si>
    <t>GAX,DAAA,20230000000000135013</t>
  </si>
  <si>
    <t>EFT,999A,20230000000000184018</t>
  </si>
  <si>
    <t>GAX,DAAA,20230000000000135014</t>
  </si>
  <si>
    <t>EFT,999A,20230000000000183957</t>
  </si>
  <si>
    <t>GAX,DAAA,20230000000000135015</t>
  </si>
  <si>
    <t>EFT,999A,20230000000000183958</t>
  </si>
  <si>
    <t>GAX,DAAA,20230000000000135016</t>
  </si>
  <si>
    <t>EFT,999A,20230000000000183959</t>
  </si>
  <si>
    <t>GAX,DAAA,20230000000000135017</t>
  </si>
  <si>
    <t>EFT,999A,20230000000000184008</t>
  </si>
  <si>
    <t>GAX,DAAA,20230000000000135018</t>
  </si>
  <si>
    <t>EFT,999A,20230000000000184013</t>
  </si>
  <si>
    <t>GAX,DAAA,20230000000000135019</t>
  </si>
  <si>
    <t>EFT,999A,20230000000000183960</t>
  </si>
  <si>
    <t>GAX,DAAA,20230000000000135020</t>
  </si>
  <si>
    <t>EFT,999A,20230000000000183938</t>
  </si>
  <si>
    <t>GAX,DAAA,20230000000000135021</t>
  </si>
  <si>
    <t>EFT,999A,20230000000000178789</t>
  </si>
  <si>
    <t>GAX,DAAA,20230000000000130199</t>
  </si>
  <si>
    <t>3110 State Share Early Pays March FY23</t>
  </si>
  <si>
    <t>EFT,999A,20230000000000178790</t>
  </si>
  <si>
    <t>GAX,DAAA,20230000000000130200</t>
  </si>
  <si>
    <t>EFT,999A,20230000000000184057</t>
  </si>
  <si>
    <t>GAX,DAAA,20230000000000135022</t>
  </si>
  <si>
    <t>EFT,999A,20230000000000184048</t>
  </si>
  <si>
    <t>GAX,DAAA,20230000000000135023</t>
  </si>
  <si>
    <t>EFT,999A,20230000000000184021</t>
  </si>
  <si>
    <t>GAX,DAAA,20230000000000135024</t>
  </si>
  <si>
    <t>EFT,999A,20230000000000184051</t>
  </si>
  <si>
    <t>GAX,DAAA,20230000000000135025</t>
  </si>
  <si>
    <t>EFT,999A,20230000000000184029</t>
  </si>
  <si>
    <t>GAX,DAAA,20230000000000135026</t>
  </si>
  <si>
    <t>EFT,999A,20230000000000184034</t>
  </si>
  <si>
    <t>GAX,DAAA,20230000000000135027</t>
  </si>
  <si>
    <t>EFT,999A,20230000000000183961</t>
  </si>
  <si>
    <t>GAX,DAAA,20230000000000135028</t>
  </si>
  <si>
    <t>EFT,999A,20230000000000184036</t>
  </si>
  <si>
    <t>GAX,DAAA,20230000000000135029</t>
  </si>
  <si>
    <t>EFT,999A,20230000000000184088</t>
  </si>
  <si>
    <t>GAX,DAAA,20230000000000135030</t>
  </si>
  <si>
    <t>EFT,999A,20230000000000184054</t>
  </si>
  <si>
    <t>GAX,DAAA,20230000000000135031</t>
  </si>
  <si>
    <t>EFT,999A,20230000000000184094</t>
  </si>
  <si>
    <t>GAX,DAAA,20230000000000135032</t>
  </si>
  <si>
    <t>EFT,999A,20230000000000184044</t>
  </si>
  <si>
    <t>GAX,DAAA,20230000000000135033</t>
  </si>
  <si>
    <t>EFT,999A,20230000000000184047</t>
  </si>
  <si>
    <t>GAX,DAAA,20230000000000135034</t>
  </si>
  <si>
    <t>EFT,999A,20230000000000184006</t>
  </si>
  <si>
    <t>GAX,DAAA,20230000000000135035</t>
  </si>
  <si>
    <t>EFT,999A,20230000000000183962</t>
  </si>
  <si>
    <t>GAX,DAAA,20230000000000135036</t>
  </si>
  <si>
    <t>EFT,999A,20230000000000184023</t>
  </si>
  <si>
    <t>GAX,DAAA,20230000000000135037</t>
  </si>
  <si>
    <t>EFT,999A,20230000000000184049</t>
  </si>
  <si>
    <t>GAX,DAAA,20230000000000135038</t>
  </si>
  <si>
    <t>EFT,999A,20230000000000184025</t>
  </si>
  <si>
    <t>GAX,DAAA,20230000000000135039</t>
  </si>
  <si>
    <t>EFT,999A,20230000000000184050</t>
  </si>
  <si>
    <t>GAX,DAAA,20230000000000135040</t>
  </si>
  <si>
    <t>EFT,999A,20230000000000184058</t>
  </si>
  <si>
    <t>GAX,DAAA,20230000000000135041</t>
  </si>
  <si>
    <t>EFT,999A,20230000000000183963</t>
  </si>
  <si>
    <t>GAX,DAAA,20230000000000135042</t>
  </si>
  <si>
    <t>EFT,999A,20230000000000183942</t>
  </si>
  <si>
    <t>GAX,DAAA,20230000000000135043</t>
  </si>
  <si>
    <t>EFT,999A,20230000000000178798</t>
  </si>
  <si>
    <t>GAX,DAAA,20230000000000130201</t>
  </si>
  <si>
    <t>EFT,999A,20230000000000183941</t>
  </si>
  <si>
    <t>GAX,DAAA,20230000000000135044</t>
  </si>
  <si>
    <t>EFT,999A,20230000000000178799</t>
  </si>
  <si>
    <t>GAX,DAAA,20230000000000130202</t>
  </si>
  <si>
    <t>EFT,999A,20230000000000183999</t>
  </si>
  <si>
    <t>GAX,DAAA,20230000000000135045</t>
  </si>
  <si>
    <t>EFT,999A,20230000000000178791</t>
  </si>
  <si>
    <t>GAX,DAAA,20230000000000130203</t>
  </si>
  <si>
    <t>EFT,999A,20230000000000184039</t>
  </si>
  <si>
    <t>GAX,DAAA,20230000000000135046</t>
  </si>
  <si>
    <t>EFT,999A,20230000000000178793</t>
  </si>
  <si>
    <t>GAX,DAAA,20230000000000130204</t>
  </si>
  <si>
    <t>EFT,999A,20230000000000178795</t>
  </si>
  <si>
    <t>GAX,DAAA,20230000000000130205</t>
  </si>
  <si>
    <t>EFT,999A,20230000000000183964</t>
  </si>
  <si>
    <t>GAX,DAAA,20230000000000135047</t>
  </si>
  <si>
    <t>EFT,999A,20230000000000184059</t>
  </si>
  <si>
    <t>GAX,DAAA,20230000000000135048</t>
  </si>
  <si>
    <t>EFT,999A,20230000000000184076</t>
  </si>
  <si>
    <t>GAX,DAAA,20230000000000135049</t>
  </si>
  <si>
    <t>EFT,999A,20230000000000184002</t>
  </si>
  <si>
    <t>GAX,DAAA,20230000000000135050</t>
  </si>
  <si>
    <t>EFT,999A,20230000000000184078</t>
  </si>
  <si>
    <t>GAX,DAAA,20230000000000135051</t>
  </si>
  <si>
    <t>EFT,999A,20230000000000183936</t>
  </si>
  <si>
    <t>GAX,DAAA,20230000000000135052</t>
  </si>
  <si>
    <t>EFT,999A,20230000000000183965</t>
  </si>
  <si>
    <t>GAX,DAAA,20230000000000135053</t>
  </si>
  <si>
    <t>EFT,999A,20230000000000183966</t>
  </si>
  <si>
    <t>GAX,DAAA,20230000000000135054</t>
  </si>
  <si>
    <t>EFT,999A,20230000000000184004</t>
  </si>
  <si>
    <t>GAX,DAAA,20230000000000135055</t>
  </si>
  <si>
    <t>EFT,999A,20230000000000183967</t>
  </si>
  <si>
    <t>GAX,DAAA,20230000000000135056</t>
  </si>
  <si>
    <t>EFT,999A,20230000000000183968</t>
  </si>
  <si>
    <t>GAX,DAAA,20230000000000135057</t>
  </si>
  <si>
    <t>EFT,999A,20230000000000183969</t>
  </si>
  <si>
    <t>GAX,DAAA,20230000000000135058</t>
  </si>
  <si>
    <t>EFT,999A,20230000000000183970</t>
  </si>
  <si>
    <t>GAX,DAAA,20230000000000135059</t>
  </si>
  <si>
    <t>EFT,999A,20230000000000183971</t>
  </si>
  <si>
    <t>GAX,DAAA,20230000000000135060</t>
  </si>
  <si>
    <t>EFT,999A,20230000000000183972</t>
  </si>
  <si>
    <t>GAX,DAAA,20230000000000135061</t>
  </si>
  <si>
    <t>EFT,999A,20230000000000183973</t>
  </si>
  <si>
    <t>GAX,DAAA,20230000000000135062</t>
  </si>
  <si>
    <t>EFT,999A,20230000000000183974</t>
  </si>
  <si>
    <t>GAX,DAAA,20230000000000135063</t>
  </si>
  <si>
    <t>EFT,999A,20230000000000183975</t>
  </si>
  <si>
    <t>GAX,DAAA,20230000000000135064</t>
  </si>
  <si>
    <t>EFT,999A,20230000000000184060</t>
  </si>
  <si>
    <t>GAX,DAAA,20230000000000135065</t>
  </si>
  <si>
    <t>EFT,999A,20230000000000184077</t>
  </si>
  <si>
    <t>GAX,DAAA,20230000000000135066</t>
  </si>
  <si>
    <t>EFT,999A,20230000000000184040</t>
  </si>
  <si>
    <t>GAX,DAAA,20230000000000135067</t>
  </si>
  <si>
    <t>SCHOOL DISTRICT FREMONT RE-1</t>
  </si>
  <si>
    <t>EFT,999A,20230000000000184019</t>
  </si>
  <si>
    <t>GAX,DAAA,20230000000000135068</t>
  </si>
  <si>
    <t>EFT,999A,20230000000000184061</t>
  </si>
  <si>
    <t>GAX,DAAA,20230000000000135069</t>
  </si>
  <si>
    <t>EFT,999A,20230000000000184015</t>
  </si>
  <si>
    <t>GAX,DAAA,20230000000000135070</t>
  </si>
  <si>
    <t>EFT,999A,20230000000000183945</t>
  </si>
  <si>
    <t>GAX,DAAA,20230000000000135071</t>
  </si>
  <si>
    <t>EFT,999A,20230000000000183937</t>
  </si>
  <si>
    <t>GAX,DAAA,20230000000000135072</t>
  </si>
  <si>
    <t>EFT,999A,20230000000000184085</t>
  </si>
  <si>
    <t>GAX,DAAA,20230000000000135073</t>
  </si>
  <si>
    <t>EFT,999A,20230000000000183977</t>
  </si>
  <si>
    <t>GAX,DAAA,20230000000000135074</t>
  </si>
  <si>
    <t>EFT,999A,20230000000000178792</t>
  </si>
  <si>
    <t>GAX,DAAA,20230000000000130206</t>
  </si>
  <si>
    <t>EFT,999A,20230000000000184033</t>
  </si>
  <si>
    <t>GAX,DAAA,20230000000000135075</t>
  </si>
  <si>
    <t>EFT,999A,20230000000000183978</t>
  </si>
  <si>
    <t>GAX,DAAA,20230000000000135076</t>
  </si>
  <si>
    <t>EFT,999A,20230000000000184011</t>
  </si>
  <si>
    <t>GAX,DAAA,20230000000000135077</t>
  </si>
  <si>
    <t>EFT,999A,20230000000000184041</t>
  </si>
  <si>
    <t>GAX,DAAA,20230000000000135078</t>
  </si>
  <si>
    <t>EFT,999A,20230000000000184027</t>
  </si>
  <si>
    <t>GAX,DAAA,20230000000000135079</t>
  </si>
  <si>
    <t>EFT,999A,20230000000000183998</t>
  </si>
  <si>
    <t>GAX,DAAA,20230000000000135080</t>
  </si>
  <si>
    <t>EFT,999A,20230000000000184091</t>
  </si>
  <si>
    <t>GAX,DAAA,20230000000000135081</t>
  </si>
  <si>
    <t>EFT,999A,20230000000000184092</t>
  </si>
  <si>
    <t>GAX,DAAA,20230000000000135082</t>
  </si>
  <si>
    <t>EFT,999A,20230000000000183949</t>
  </si>
  <si>
    <t>GAX,DAAA,20230000000000135083</t>
  </si>
  <si>
    <t>EFT,999A,20230000000000183950</t>
  </si>
  <si>
    <t>GAX,DAAA,20230000000000135084</t>
  </si>
  <si>
    <t>EFT,999A,20230000000000184063</t>
  </si>
  <si>
    <t>GAX,DAAA,20230000000000135085</t>
  </si>
  <si>
    <t>EFT,999A,20230000000000184062</t>
  </si>
  <si>
    <t>GAX,DAAA,20230000000000135086</t>
  </si>
  <si>
    <t>EFT,999A,20230000000000184017</t>
  </si>
  <si>
    <t>GAX,DAAA,20230000000000135087</t>
  </si>
  <si>
    <t>EFT,999A,20230000000000184012</t>
  </si>
  <si>
    <t>GAX,DAAA,20230000000000135088</t>
  </si>
  <si>
    <t>EFT,999A,20230000000000184022</t>
  </si>
  <si>
    <t>GAX,DAAA,20230000000000135089</t>
  </si>
  <si>
    <t>EFT,999A,20230000000000183979</t>
  </si>
  <si>
    <t>GAX,DAAA,20230000000000135090</t>
  </si>
  <si>
    <t>EFT,999A,20230000000000184064</t>
  </si>
  <si>
    <t>GAX,DAAA,20230000000000135091</t>
  </si>
  <si>
    <t>EFT,999A,20230000000000184035</t>
  </si>
  <si>
    <t>GAX,DAAA,20230000000000135092</t>
  </si>
  <si>
    <t>EFT,999A,20230000000000184030</t>
  </si>
  <si>
    <t>GAX,DAAA,20230000000000135093</t>
  </si>
  <si>
    <t>EFT,999A,20230000000000184053</t>
  </si>
  <si>
    <t>GAX,DAAA,20230000000000135094</t>
  </si>
  <si>
    <t>EFT,999A,20230000000000183980</t>
  </si>
  <si>
    <t>GAX,DAAA,20230000000000135095</t>
  </si>
  <si>
    <t>EFT,999A,20230000000000184052</t>
  </si>
  <si>
    <t>GAX,DAAA,20230000000000135096</t>
  </si>
  <si>
    <t>EFT,999A,20230000000000184084</t>
  </si>
  <si>
    <t>GAX,DAAA,20230000000000135097</t>
  </si>
  <si>
    <t>EFT,999A,20230000000000183981</t>
  </si>
  <si>
    <t>GAX,DAAA,20230000000000135098</t>
  </si>
  <si>
    <t>EFT,999A,20230000000000184074</t>
  </si>
  <si>
    <t>GAX,DAAA,20230000000000135099</t>
  </si>
  <si>
    <t>EFT,999A,20230000000000184065</t>
  </si>
  <si>
    <t>GAX,DAAA,20230000000000135100</t>
  </si>
  <si>
    <t>EFT,999A,20230000000000184079</t>
  </si>
  <si>
    <t>GAX,DAAA,20230000000000135101</t>
  </si>
  <si>
    <t>EFT,999A,20230000000000184082</t>
  </si>
  <si>
    <t>GAX,DAAA,20230000000000135102</t>
  </si>
  <si>
    <t>EFT,999A,20230000000000184093</t>
  </si>
  <si>
    <t>GAX,DAAA,20230000000000135103</t>
  </si>
  <si>
    <t>EFT,999A,20230000000000178788</t>
  </si>
  <si>
    <t>GAX,DAAA,20230000000000130207</t>
  </si>
  <si>
    <t>EFT,999A,20230000000000184090</t>
  </si>
  <si>
    <t>GAX,DAAA,20230000000000135104</t>
  </si>
  <si>
    <t>EFT,999A,20230000000000184031</t>
  </si>
  <si>
    <t>GAX,DAAA,20230000000000135105</t>
  </si>
  <si>
    <t>EFT,999A,20230000000000184066</t>
  </si>
  <si>
    <t>GAX,DAAA,20230000000000135106</t>
  </si>
  <si>
    <t>EFT,999A,20230000000000183976</t>
  </si>
  <si>
    <t>GAX,DAAA,20230000000000135107</t>
  </si>
  <si>
    <t>EFT,999A,20230000000000184075</t>
  </si>
  <si>
    <t>GAX,DAAA,20230000000000135108</t>
  </si>
  <si>
    <t>EFT,999A,20230000000000184001</t>
  </si>
  <si>
    <t>GAX,DAAA,20230000000000135109</t>
  </si>
  <si>
    <t>EFT,999A,20230000000000183948</t>
  </si>
  <si>
    <t>GAX,DAAA,20230000000000135110</t>
  </si>
  <si>
    <t>EFT,999A,20230000000000184014</t>
  </si>
  <si>
    <t>GAX,DAAA,20230000000000135111</t>
  </si>
  <si>
    <t>EFT,999A,20230000000000183944</t>
  </si>
  <si>
    <t>GAX,DAAA,20230000000000135112</t>
  </si>
  <si>
    <t>EFT,999A,20230000000000183946</t>
  </si>
  <si>
    <t>GAX,DAAA,20230000000000135113</t>
  </si>
  <si>
    <t>EFT,999A,20230000000000184067</t>
  </si>
  <si>
    <t>GAX,DAAA,20230000000000135114</t>
  </si>
  <si>
    <t>EFT,999A,20230000000000183940</t>
  </si>
  <si>
    <t>GAX,DAAA,20230000000000135115</t>
  </si>
  <si>
    <t>EFT,999A,20230000000000184042</t>
  </si>
  <si>
    <t>GAX,DAAA,20230000000000135116</t>
  </si>
  <si>
    <t>EFT,999A,20230000000000183982</t>
  </si>
  <si>
    <t>GAX,DAAA,20230000000000135117</t>
  </si>
  <si>
    <t>EFT,999A,20230000000000183947</t>
  </si>
  <si>
    <t>GAX,DAAA,20230000000000135118</t>
  </si>
  <si>
    <t>EFT,999A,20230000000000184068</t>
  </si>
  <si>
    <t>GAX,DAAA,20230000000000135119</t>
  </si>
  <si>
    <t>EFT,999A,20230000000000184045</t>
  </si>
  <si>
    <t>GAX,DAAA,20230000000000135120</t>
  </si>
  <si>
    <t>EFT,999A,20230000000000184032</t>
  </si>
  <si>
    <t>GAX,DAAA,20230000000000135121</t>
  </si>
  <si>
    <t>EFT,999A,20230000000000183983</t>
  </si>
  <si>
    <t>GAX,DAAA,20230000000000135122</t>
  </si>
  <si>
    <t>EFT,999A,20230000000000184043</t>
  </si>
  <si>
    <t>GAX,DAAA,20230000000000135123</t>
  </si>
  <si>
    <t>EFT,999A,20230000000000183984</t>
  </si>
  <si>
    <t>GAX,DAAA,20230000000000135124</t>
  </si>
  <si>
    <t>EFT,999A,20230000000000184069</t>
  </si>
  <si>
    <t>GAX,DAAA,20230000000000135125</t>
  </si>
  <si>
    <t>EFT,999A,20230000000000184070</t>
  </si>
  <si>
    <t>GAX,DAAA,20230000000000135126</t>
  </si>
  <si>
    <t>EFT,999A,20230000000000184081</t>
  </si>
  <si>
    <t>GAX,DAAA,20230000000000135127</t>
  </si>
  <si>
    <t>EFT,999A,20230000000000183985</t>
  </si>
  <si>
    <t>GAX,DAAA,20230000000000135128</t>
  </si>
  <si>
    <t>EFT,999A,20230000000000183986</t>
  </si>
  <si>
    <t>GAX,DAAA,20230000000000135129</t>
  </si>
  <si>
    <t>EFT,999A,20230000000000184026</t>
  </si>
  <si>
    <t>GAX,DAAA,20230000000000135130</t>
  </si>
  <si>
    <t>EFT,999A,20230000000000184024</t>
  </si>
  <si>
    <t>GAX,DAAA,20230000000000135131</t>
  </si>
  <si>
    <t>EFT,999A,20230000000000184003</t>
  </si>
  <si>
    <t>GAX,DAAA,20230000000000135132</t>
  </si>
  <si>
    <t>EFT,999A,20230000000000184086</t>
  </si>
  <si>
    <t>GAX,DAAA,20230000000000135133</t>
  </si>
  <si>
    <t>EFT,999A,20230000000000184009</t>
  </si>
  <si>
    <t>GAX,DAAA,20230000000000135134</t>
  </si>
  <si>
    <t>EFT,999A,20230000000000184010</t>
  </si>
  <si>
    <t>GAX,DAAA,20230000000000135135</t>
  </si>
  <si>
    <t>EFT,999A,20230000000000183987</t>
  </si>
  <si>
    <t>GAX,DAAA,20230000000000135136</t>
  </si>
  <si>
    <t>EFT,999A,20230000000000183988</t>
  </si>
  <si>
    <t>GAX,DAAA,20230000000000135137</t>
  </si>
  <si>
    <t>EFT,999A,20230000000000184000</t>
  </si>
  <si>
    <t>GAX,DAAA,20230000000000135138</t>
  </si>
  <si>
    <t>EFT,999A,20230000000000184007</t>
  </si>
  <si>
    <t>GAX,DAAA,20230000000000135139</t>
  </si>
  <si>
    <t>EFT,999A,20230000000000183989</t>
  </si>
  <si>
    <t>GAX,DAAA,20230000000000135140</t>
  </si>
  <si>
    <t>EFT,999A,20230000000000183991</t>
  </si>
  <si>
    <t>GAX,DAAA,20230000000000135141</t>
  </si>
  <si>
    <t>EFT,999A,20230000000000183992</t>
  </si>
  <si>
    <t>GAX,DAAA,20230000000000135142</t>
  </si>
  <si>
    <t>EFT,999A,20230000000000183990</t>
  </si>
  <si>
    <t>GAX,DAAA,20230000000000135143</t>
  </si>
  <si>
    <t>EFT,999A,20230000000000178794</t>
  </si>
  <si>
    <t>GAX,DAAA,20230000000000130208</t>
  </si>
  <si>
    <t>EFT,999A,20230000000000184020</t>
  </si>
  <si>
    <t>GAX,DAAA,20230000000000135144</t>
  </si>
  <si>
    <t>EFT,999A,20230000000000178796</t>
  </si>
  <si>
    <t>GAX,DAAA,20230000000000130209</t>
  </si>
  <si>
    <t>EFT,999A,20230000000000184071</t>
  </si>
  <si>
    <t>GAX,DAAA,20230000000000135145</t>
  </si>
  <si>
    <t>EFT,999A,20230000000000184072</t>
  </si>
  <si>
    <t>GAX,DAAA,20230000000000135146</t>
  </si>
  <si>
    <t>EFT,999A,20230000000000183993</t>
  </si>
  <si>
    <t>GAX,DAAA,20230000000000135147</t>
  </si>
  <si>
    <t>EFT,999A,20230000000000184073</t>
  </si>
  <si>
    <t>GAX,DAAA,20230000000000135148</t>
  </si>
  <si>
    <t>EFT,999A,20230000000000183994</t>
  </si>
  <si>
    <t>GAX,DAAA,20230000000000135149</t>
  </si>
  <si>
    <t>EFT,999A,20230000000000184089</t>
  </si>
  <si>
    <t>GAX,DAAA,20230000000000135150</t>
  </si>
  <si>
    <t>EFT,999A,20230000000000183943</t>
  </si>
  <si>
    <t>GAX,DAAA,20230000000000135151</t>
  </si>
  <si>
    <t>EFT,999A,20230000000000184055</t>
  </si>
  <si>
    <t>GAX,DAAA,20230000000000135152</t>
  </si>
  <si>
    <t>EFT,999A,20230000000000184005</t>
  </si>
  <si>
    <t>GAX,DAAA,20230000000000135153</t>
  </si>
  <si>
    <t>EFT,999A,20230000000000184037</t>
  </si>
  <si>
    <t>GAX,DAAA,20230000000000135154</t>
  </si>
  <si>
    <t>EFT,999A,20230000000000183939</t>
  </si>
  <si>
    <t>GAX,DAAA,20230000000000135155</t>
  </si>
  <si>
    <t>EFT,999A,20230000000000184016</t>
  </si>
  <si>
    <t>GAX,DAAA,20230000000000135156</t>
  </si>
  <si>
    <t>EFT,999A,20230000000000184087</t>
  </si>
  <si>
    <t>GAX,DAAA,20230000000000135157</t>
  </si>
  <si>
    <t>EFT,999A,20230000000000183995</t>
  </si>
  <si>
    <t>GAX,DAAA,20230000000000135158</t>
  </si>
  <si>
    <t>EFT,999A,20230000000000184080</t>
  </si>
  <si>
    <t>GAX,DAAA,20230000000000135159</t>
  </si>
  <si>
    <t>EFT,999A,20230000000000184083</t>
  </si>
  <si>
    <t>GAX,DAAA,20230000000000135160</t>
  </si>
  <si>
    <t>EFT,999A,20230000000000178797</t>
  </si>
  <si>
    <t>GAX,DAAA,20230000000000130210</t>
  </si>
  <si>
    <t>EFT,999A,20230000000000184028</t>
  </si>
  <si>
    <t>GAX,DAAA,20230000000000135161</t>
  </si>
  <si>
    <t>EFT,999A,20230000000000184038</t>
  </si>
  <si>
    <t>GAX,DAAA,20230000000000135162</t>
  </si>
  <si>
    <t>EFT,999A,20230000000000184046</t>
  </si>
  <si>
    <t>GAX,DAAA,20230000000000135163</t>
  </si>
  <si>
    <t>EFT,999A,20230000000000183996</t>
  </si>
  <si>
    <t>GAX,DAAA,20230000000000135164</t>
  </si>
  <si>
    <t>EFT,999A,20230000000000183997</t>
  </si>
  <si>
    <t>GAX,DAAA,20230000000000135165</t>
  </si>
  <si>
    <t>EFT,999A,20230000000000183952</t>
  </si>
  <si>
    <t>GAX,DAAA,20230000000000135166</t>
  </si>
  <si>
    <t>EFT,999A,20230000000000183953</t>
  </si>
  <si>
    <t>GAX,DAAA,20230000000000135167</t>
  </si>
  <si>
    <t>EFT,999A,20230000000000184056</t>
  </si>
  <si>
    <t>GAX,DAAA,20230000000000135168</t>
  </si>
  <si>
    <t>EFT,999A,20230000000000183951</t>
  </si>
  <si>
    <t>GAX,DAAA,20230000000000135169</t>
  </si>
  <si>
    <t>EFT,999A,20230000000000207814</t>
  </si>
  <si>
    <t>GAX,DAAA,20230000000000146074</t>
  </si>
  <si>
    <t>1023</t>
  </si>
  <si>
    <t>3110 State Share April FY23</t>
  </si>
  <si>
    <t>EFT,999A,20230000000000207815</t>
  </si>
  <si>
    <t>GAX,DAAA,20230000000000146075</t>
  </si>
  <si>
    <t>EFT,999A,20230000000000207816</t>
  </si>
  <si>
    <t>GAX,DAAA,20230000000000146076</t>
  </si>
  <si>
    <t>EFT,999A,20230000000000207878</t>
  </si>
  <si>
    <t>GAX,DAAA,20230000000000146077</t>
  </si>
  <si>
    <t>EFT,999A,20230000000000207817</t>
  </si>
  <si>
    <t>GAX,DAAA,20230000000000146078</t>
  </si>
  <si>
    <t>EFT,999A,20230000000000207818</t>
  </si>
  <si>
    <t>GAX,DAAA,20230000000000146079</t>
  </si>
  <si>
    <t>EFT,999A,20230000000000207819</t>
  </si>
  <si>
    <t>GAX,DAAA,20230000000000146080</t>
  </si>
  <si>
    <t>EFT,999A,20230000000000207868</t>
  </si>
  <si>
    <t>GAX,DAAA,20230000000000146081</t>
  </si>
  <si>
    <t>EFT,999A,20230000000000207873</t>
  </si>
  <si>
    <t>GAX,DAAA,20230000000000146082</t>
  </si>
  <si>
    <t>EFT,999A,20230000000000207820</t>
  </si>
  <si>
    <t>GAX,DAAA,20230000000000146083</t>
  </si>
  <si>
    <t>EFT,999A,20230000000000207798</t>
  </si>
  <si>
    <t>GAX,DAAA,20230000000000146084</t>
  </si>
  <si>
    <t>EFT,999A,20230000000000201702</t>
  </si>
  <si>
    <t>GAX,DAAA,20230000000000143881</t>
  </si>
  <si>
    <t>3110 State Share Early Pays April FY23</t>
  </si>
  <si>
    <t>EFT,999A,20230000000000201703</t>
  </si>
  <si>
    <t>GAX,DAAA,20230000000000143882</t>
  </si>
  <si>
    <t>EFT,999A,20230000000000207917</t>
  </si>
  <si>
    <t>GAX,DAAA,20230000000000146085</t>
  </si>
  <si>
    <t>EFT,999A,20230000000000207908</t>
  </si>
  <si>
    <t>GAX,DAAA,20230000000000146086</t>
  </si>
  <si>
    <t>EFT,999A,20230000000000207881</t>
  </si>
  <si>
    <t>GAX,DAAA,20230000000000146087</t>
  </si>
  <si>
    <t>EFT,999A,20230000000000207911</t>
  </si>
  <si>
    <t>GAX,DAAA,20230000000000146088</t>
  </si>
  <si>
    <t>EFT,999A,20230000000000207889</t>
  </si>
  <si>
    <t>GAX,DAAA,20230000000000146089</t>
  </si>
  <si>
    <t>EFT,999A,20230000000000207894</t>
  </si>
  <si>
    <t>GAX,DAAA,20230000000000146090</t>
  </si>
  <si>
    <t>EFT,999A,20230000000000207821</t>
  </si>
  <si>
    <t>GAX,DAAA,20230000000000146091</t>
  </si>
  <si>
    <t>EFT,999A,20230000000000207896</t>
  </si>
  <si>
    <t>GAX,DAAA,20230000000000146092</t>
  </si>
  <si>
    <t>EFT,999A,20230000000000207948</t>
  </si>
  <si>
    <t>GAX,DAAA,20230000000000146093</t>
  </si>
  <si>
    <t>EFT,999A,20230000000000207914</t>
  </si>
  <si>
    <t>GAX,DAAA,20230000000000146094</t>
  </si>
  <si>
    <t>EFT,999A,20230000000000207954</t>
  </si>
  <si>
    <t>GAX,DAAA,20230000000000146095</t>
  </si>
  <si>
    <t>EFT,999A,20230000000000207904</t>
  </si>
  <si>
    <t>GAX,DAAA,20230000000000146096</t>
  </si>
  <si>
    <t>EFT,999A,20230000000000207907</t>
  </si>
  <si>
    <t>GAX,DAAA,20230000000000146097</t>
  </si>
  <si>
    <t>EFT,999A,20230000000000207866</t>
  </si>
  <si>
    <t>GAX,DAAA,20230000000000146098</t>
  </si>
  <si>
    <t>EFT,999A,20230000000000207822</t>
  </si>
  <si>
    <t>GAX,DAAA,20230000000000146099</t>
  </si>
  <si>
    <t>EFT,999A,20230000000000207883</t>
  </si>
  <si>
    <t>GAX,DAAA,20230000000000146100</t>
  </si>
  <si>
    <t>EFT,999A,20230000000000207909</t>
  </si>
  <si>
    <t>GAX,DAAA,20230000000000146101</t>
  </si>
  <si>
    <t>EFT,999A,20230000000000207885</t>
  </si>
  <si>
    <t>GAX,DAAA,20230000000000146102</t>
  </si>
  <si>
    <t>EFT,999A,20230000000000207910</t>
  </si>
  <si>
    <t>GAX,DAAA,20230000000000146103</t>
  </si>
  <si>
    <t>EFT,999A,20230000000000207918</t>
  </si>
  <si>
    <t>GAX,DAAA,20230000000000146104</t>
  </si>
  <si>
    <t>EFT,999A,20230000000000207823</t>
  </si>
  <si>
    <t>GAX,DAAA,20230000000000146105</t>
  </si>
  <si>
    <t>EFT,999A,20230000000000207802</t>
  </si>
  <si>
    <t>GAX,DAAA,20230000000000146106</t>
  </si>
  <si>
    <t>EFT,999A,20230000000000201711</t>
  </si>
  <si>
    <t>GAX,DAAA,20230000000000143883</t>
  </si>
  <si>
    <t>EFT,999A,20230000000000207801</t>
  </si>
  <si>
    <t>GAX,DAAA,20230000000000146107</t>
  </si>
  <si>
    <t>EFT,999A,20230000000000201712</t>
  </si>
  <si>
    <t>GAX,DAAA,20230000000000143884</t>
  </si>
  <si>
    <t>EFT,999A,20230000000000207859</t>
  </si>
  <si>
    <t>GAX,DAAA,20230000000000146108</t>
  </si>
  <si>
    <t>EFT,999A,20230000000000201704</t>
  </si>
  <si>
    <t>GAX,DAAA,20230000000000143885</t>
  </si>
  <si>
    <t>1023-1</t>
  </si>
  <si>
    <t>EFT,999A,20230000000000207899</t>
  </si>
  <si>
    <t>GAX,DAAA,20230000000000146109</t>
  </si>
  <si>
    <t>EFT,999A,20230000000000201706</t>
  </si>
  <si>
    <t>GAX,DAAA,20230000000000143886</t>
  </si>
  <si>
    <t>EFT,999A,20230000000000201708</t>
  </si>
  <si>
    <t>GAX,DAAA,20230000000000143887</t>
  </si>
  <si>
    <t>EFT,999A,20230000000000207824</t>
  </si>
  <si>
    <t>GAX,DAAA,20230000000000146110</t>
  </si>
  <si>
    <t>EFT,999A,20230000000000207919</t>
  </si>
  <si>
    <t>GAX,DAAA,20230000000000146111</t>
  </si>
  <si>
    <t>EFT,999A,20230000000000207936</t>
  </si>
  <si>
    <t>GAX,DAAA,20230000000000146112</t>
  </si>
  <si>
    <t>EFT,999A,20230000000000207862</t>
  </si>
  <si>
    <t>GAX,DAAA,20230000000000146113</t>
  </si>
  <si>
    <t>EFT,999A,20230000000000207938</t>
  </si>
  <si>
    <t>GAX,DAAA,20230000000000146114</t>
  </si>
  <si>
    <t>EFT,999A,20230000000000207796</t>
  </si>
  <si>
    <t>GAX,DAAA,20230000000000146115</t>
  </si>
  <si>
    <t>EFT,999A,20230000000000207825</t>
  </si>
  <si>
    <t>GAX,DAAA,20230000000000146116</t>
  </si>
  <si>
    <t>EFT,999A,20230000000000207826</t>
  </si>
  <si>
    <t>GAX,DAAA,20230000000000146117</t>
  </si>
  <si>
    <t>EFT,999A,20230000000000207864</t>
  </si>
  <si>
    <t>GAX,DAAA,20230000000000146118</t>
  </si>
  <si>
    <t>EFT,999A,20230000000000207827</t>
  </si>
  <si>
    <t>GAX,DAAA,20230000000000146119</t>
  </si>
  <si>
    <t>EFT,999A,20230000000000207828</t>
  </si>
  <si>
    <t>GAX,DAAA,20230000000000146120</t>
  </si>
  <si>
    <t>EFT,999A,20230000000000207829</t>
  </si>
  <si>
    <t>GAX,DAAA,20230000000000146121</t>
  </si>
  <si>
    <t>EFT,999A,20230000000000207830</t>
  </si>
  <si>
    <t>GAX,DAAA,20230000000000146122</t>
  </si>
  <si>
    <t>EFT,999A,20230000000000207831</t>
  </si>
  <si>
    <t>GAX,DAAA,20230000000000146123</t>
  </si>
  <si>
    <t>EFT,999A,20230000000000207832</t>
  </si>
  <si>
    <t>GAX,DAAA,20230000000000146124</t>
  </si>
  <si>
    <t>EFT,999A,20230000000000207833</t>
  </si>
  <si>
    <t>GAX,DAAA,20230000000000146125</t>
  </si>
  <si>
    <t>EFT,999A,20230000000000207834</t>
  </si>
  <si>
    <t>GAX,DAAA,20230000000000146126</t>
  </si>
  <si>
    <t>EFT,999A,20230000000000207835</t>
  </si>
  <si>
    <t>GAX,DAAA,20230000000000146127</t>
  </si>
  <si>
    <t>EFT,999A,20230000000000207920</t>
  </si>
  <si>
    <t>GAX,DAAA,20230000000000146128</t>
  </si>
  <si>
    <t>EFT,999A,20230000000000207937</t>
  </si>
  <si>
    <t>GAX,DAAA,20230000000000146129</t>
  </si>
  <si>
    <t>EFT,999A,20230000000000207900</t>
  </si>
  <si>
    <t>GAX,DAAA,20230000000000146130</t>
  </si>
  <si>
    <t>EFT,999A,20230000000000207879</t>
  </si>
  <si>
    <t>GAX,DAAA,20230000000000146131</t>
  </si>
  <si>
    <t>EFT,999A,20230000000000207921</t>
  </si>
  <si>
    <t>GAX,DAAA,20230000000000146132</t>
  </si>
  <si>
    <t>EFT,999A,20230000000000207875</t>
  </si>
  <si>
    <t>GAX,DAAA,20230000000000146133</t>
  </si>
  <si>
    <t>EFT,999A,20230000000000207805</t>
  </si>
  <si>
    <t>GAX,DAAA,20230000000000146134</t>
  </si>
  <si>
    <t>EFT,999A,20230000000000207797</t>
  </si>
  <si>
    <t>GAX,DAAA,20230000000000146135</t>
  </si>
  <si>
    <t>EFT,999A,20230000000000207945</t>
  </si>
  <si>
    <t>GAX,DAAA,20230000000000146136</t>
  </si>
  <si>
    <t>EFT,999A,20230000000000207837</t>
  </si>
  <si>
    <t>GAX,DAAA,20230000000000146137</t>
  </si>
  <si>
    <t>EFT,999A,20230000000000201705</t>
  </si>
  <si>
    <t>GAX,DAAA,20230000000000143888</t>
  </si>
  <si>
    <t>EFT,999A,20230000000000207893</t>
  </si>
  <si>
    <t>GAX,DAAA,20230000000000146138</t>
  </si>
  <si>
    <t>EFT,999A,20230000000000207838</t>
  </si>
  <si>
    <t>GAX,DAAA,20230000000000146139</t>
  </si>
  <si>
    <t>EFT,999A,20230000000000207871</t>
  </si>
  <si>
    <t>GAX,DAAA,20230000000000146140</t>
  </si>
  <si>
    <t>EFT,999A,20230000000000207901</t>
  </si>
  <si>
    <t>GAX,DAAA,20230000000000146141</t>
  </si>
  <si>
    <t>EFT,999A,20230000000000207887</t>
  </si>
  <si>
    <t>GAX,DAAA,20230000000000146142</t>
  </si>
  <si>
    <t>EFT,999A,20230000000000207858</t>
  </si>
  <si>
    <t>GAX,DAAA,20230000000000146143</t>
  </si>
  <si>
    <t>EFT,999A,20230000000000207951</t>
  </si>
  <si>
    <t>GAX,DAAA,20230000000000146144</t>
  </si>
  <si>
    <t>EFT,999A,20230000000000207952</t>
  </si>
  <si>
    <t>GAX,DAAA,20230000000000146145</t>
  </si>
  <si>
    <t>EFT,999A,20230000000000207809</t>
  </si>
  <si>
    <t>GAX,DAAA,20230000000000146146</t>
  </si>
  <si>
    <t>EFT,999A,20230000000000207810</t>
  </si>
  <si>
    <t>GAX,DAAA,20230000000000146147</t>
  </si>
  <si>
    <t>EFT,999A,20230000000000207923</t>
  </si>
  <si>
    <t>GAX,DAAA,20230000000000146148</t>
  </si>
  <si>
    <t>EFT,999A,20230000000000207922</t>
  </si>
  <si>
    <t>GAX,DAAA,20230000000000146149</t>
  </si>
  <si>
    <t>EFT,999A,20230000000000207877</t>
  </si>
  <si>
    <t>GAX,DAAA,20230000000000146150</t>
  </si>
  <si>
    <t>EFT,999A,20230000000000207872</t>
  </si>
  <si>
    <t>GAX,DAAA,20230000000000146151</t>
  </si>
  <si>
    <t>EFT,999A,20230000000000207882</t>
  </si>
  <si>
    <t>GAX,DAAA,20230000000000146152</t>
  </si>
  <si>
    <t>EFT,999A,20230000000000207839</t>
  </si>
  <si>
    <t>GAX,DAAA,20230000000000146153</t>
  </si>
  <si>
    <t>EFT,999A,20230000000000207924</t>
  </si>
  <si>
    <t>GAX,DAAA,20230000000000146154</t>
  </si>
  <si>
    <t>EFT,999A,20230000000000207895</t>
  </si>
  <si>
    <t>GAX,DAAA,20230000000000146155</t>
  </si>
  <si>
    <t>EFT,999A,20230000000000207890</t>
  </si>
  <si>
    <t>GAX,DAAA,20230000000000146156</t>
  </si>
  <si>
    <t>EFT,999A,20230000000000207913</t>
  </si>
  <si>
    <t>GAX,DAAA,20230000000000146157</t>
  </si>
  <si>
    <t>EFT,999A,20230000000000207840</t>
  </si>
  <si>
    <t>GAX,DAAA,20230000000000146158</t>
  </si>
  <si>
    <t>EFT,999A,20230000000000207912</t>
  </si>
  <si>
    <t>GAX,DAAA,20230000000000146159</t>
  </si>
  <si>
    <t>EFT,999A,20230000000000207944</t>
  </si>
  <si>
    <t>GAX,DAAA,20230000000000146160</t>
  </si>
  <si>
    <t>EFT,999A,20230000000000207841</t>
  </si>
  <si>
    <t>GAX,DAAA,20230000000000146161</t>
  </si>
  <si>
    <t>EFT,999A,20230000000000207934</t>
  </si>
  <si>
    <t>GAX,DAAA,20230000000000146162</t>
  </si>
  <si>
    <t>EFT,999A,20230000000000207925</t>
  </si>
  <si>
    <t>GAX,DAAA,20230000000000146163</t>
  </si>
  <si>
    <t>EFT,999A,20230000000000207939</t>
  </si>
  <si>
    <t>GAX,DAAA,20230000000000146164</t>
  </si>
  <si>
    <t>EFT,999A,20230000000000207942</t>
  </si>
  <si>
    <t>GAX,DAAA,20230000000000146165</t>
  </si>
  <si>
    <t>EFT,999A,20230000000000207953</t>
  </si>
  <si>
    <t>GAX,DAAA,20230000000000146166</t>
  </si>
  <si>
    <t>EFT,999A,20230000000000201701</t>
  </si>
  <si>
    <t>GAX,DAAA,20230000000000143889</t>
  </si>
  <si>
    <t>EFT,999A,20230000000000207950</t>
  </si>
  <si>
    <t>GAX,DAAA,20230000000000146167</t>
  </si>
  <si>
    <t>EFT,999A,20230000000000207891</t>
  </si>
  <si>
    <t>GAX,DAAA,20230000000000146168</t>
  </si>
  <si>
    <t>EFT,999A,20230000000000207926</t>
  </si>
  <si>
    <t>GAX,DAAA,20230000000000146169</t>
  </si>
  <si>
    <t>EFT,999A,20230000000000207836</t>
  </si>
  <si>
    <t>GAX,DAAA,20230000000000146170</t>
  </si>
  <si>
    <t>EFT,999A,20230000000000207935</t>
  </si>
  <si>
    <t>GAX,DAAA,20230000000000146171</t>
  </si>
  <si>
    <t>EFT,999A,20230000000000207861</t>
  </si>
  <si>
    <t>GAX,DAAA,20230000000000146172</t>
  </si>
  <si>
    <t>EFT,999A,20230000000000207808</t>
  </si>
  <si>
    <t>GAX,DAAA,20230000000000146173</t>
  </si>
  <si>
    <t>EFT,999A,20230000000000207874</t>
  </si>
  <si>
    <t>GAX,DAAA,20230000000000146174</t>
  </si>
  <si>
    <t>EFT,999A,20230000000000207804</t>
  </si>
  <si>
    <t>GAX,DAAA,20230000000000146175</t>
  </si>
  <si>
    <t>EFT,999A,20230000000000207806</t>
  </si>
  <si>
    <t>GAX,DAAA,20230000000000146176</t>
  </si>
  <si>
    <t>EFT,999A,20230000000000207927</t>
  </si>
  <si>
    <t>GAX,DAAA,20230000000000146177</t>
  </si>
  <si>
    <t>EFT,999A,20230000000000207800</t>
  </si>
  <si>
    <t>GAX,DAAA,20230000000000146178</t>
  </si>
  <si>
    <t>EFT,999A,20230000000000207902</t>
  </si>
  <si>
    <t>GAX,DAAA,20230000000000146179</t>
  </si>
  <si>
    <t>EFT,999A,20230000000000207842</t>
  </si>
  <si>
    <t>GAX,DAAA,20230000000000146180</t>
  </si>
  <si>
    <t>EFT,999A,20230000000000207807</t>
  </si>
  <si>
    <t>GAX,DAAA,20230000000000146181</t>
  </si>
  <si>
    <t>EFT,999A,20230000000000207928</t>
  </si>
  <si>
    <t>GAX,DAAA,20230000000000146182</t>
  </si>
  <si>
    <t>EFT,999A,20230000000000207905</t>
  </si>
  <si>
    <t>GAX,DAAA,20230000000000146183</t>
  </si>
  <si>
    <t>EFT,999A,20230000000000207892</t>
  </si>
  <si>
    <t>GAX,DAAA,20230000000000146184</t>
  </si>
  <si>
    <t>EFT,999A,20230000000000207843</t>
  </si>
  <si>
    <t>GAX,DAAA,20230000000000146185</t>
  </si>
  <si>
    <t>EFT,999A,20230000000000207903</t>
  </si>
  <si>
    <t>GAX,DAAA,20230000000000146186</t>
  </si>
  <si>
    <t>EFT,999A,20230000000000207844</t>
  </si>
  <si>
    <t>GAX,DAAA,20230000000000146187</t>
  </si>
  <si>
    <t>EFT,999A,20230000000000207929</t>
  </si>
  <si>
    <t>GAX,DAAA,20230000000000146188</t>
  </si>
  <si>
    <t>EFT,999A,20230000000000207930</t>
  </si>
  <si>
    <t>GAX,DAAA,20230000000000146189</t>
  </si>
  <si>
    <t>EFT,999A,20230000000000207941</t>
  </si>
  <si>
    <t>GAX,DAAA,20230000000000146190</t>
  </si>
  <si>
    <t>EFT,999A,20230000000000207845</t>
  </si>
  <si>
    <t>GAX,DAAA,20230000000000146191</t>
  </si>
  <si>
    <t>EFT,999A,20230000000000207846</t>
  </si>
  <si>
    <t>GAX,DAAA,20230000000000146192</t>
  </si>
  <si>
    <t>EFT,999A,20230000000000207886</t>
  </si>
  <si>
    <t>GAX,DAAA,20230000000000146193</t>
  </si>
  <si>
    <t>EFT,999A,20230000000000207884</t>
  </si>
  <si>
    <t>GAX,DAAA,20230000000000146194</t>
  </si>
  <si>
    <t>EFT,999A,20230000000000207863</t>
  </si>
  <si>
    <t>GAX,DAAA,20230000000000146195</t>
  </si>
  <si>
    <t>EFT,999A,20230000000000207946</t>
  </si>
  <si>
    <t>GAX,DAAA,20230000000000146196</t>
  </si>
  <si>
    <t>EFT,999A,20230000000000207869</t>
  </si>
  <si>
    <t>GAX,DAAA,20230000000000146197</t>
  </si>
  <si>
    <t>EFT,999A,20230000000000207870</t>
  </si>
  <si>
    <t>GAX,DAAA,20230000000000146198</t>
  </si>
  <si>
    <t>EFT,999A,20230000000000207847</t>
  </si>
  <si>
    <t>GAX,DAAA,20230000000000146199</t>
  </si>
  <si>
    <t>EFT,999A,20230000000000207848</t>
  </si>
  <si>
    <t>GAX,DAAA,20230000000000146200</t>
  </si>
  <si>
    <t>EFT,999A,20230000000000207860</t>
  </si>
  <si>
    <t>GAX,DAAA,20230000000000146201</t>
  </si>
  <si>
    <t>EFT,999A,20230000000000207867</t>
  </si>
  <si>
    <t>GAX,DAAA,20230000000000146202</t>
  </si>
  <si>
    <t>EFT,999A,20230000000000207849</t>
  </si>
  <si>
    <t>GAX,DAAA,20230000000000146203</t>
  </si>
  <si>
    <t>EFT,999A,20230000000000207851</t>
  </si>
  <si>
    <t>GAX,DAAA,20230000000000146204</t>
  </si>
  <si>
    <t>EFT,999A,20230000000000207852</t>
  </si>
  <si>
    <t>GAX,DAAA,20230000000000146205</t>
  </si>
  <si>
    <t>EFT,999A,20230000000000207850</t>
  </si>
  <si>
    <t>GAX,DAAA,20230000000000146206</t>
  </si>
  <si>
    <t>EFT,999A,20230000000000201707</t>
  </si>
  <si>
    <t>GAX,DAAA,20230000000000143890</t>
  </si>
  <si>
    <t>EFT,999A,20230000000000207880</t>
  </si>
  <si>
    <t>GAX,DAAA,20230000000000146207</t>
  </si>
  <si>
    <t>EFT,999A,20230000000000201709</t>
  </si>
  <si>
    <t>GAX,DAAA,20230000000000143891</t>
  </si>
  <si>
    <t>EFT,999A,20230000000000207931</t>
  </si>
  <si>
    <t>GAX,DAAA,20230000000000146208</t>
  </si>
  <si>
    <t>EFT,999A,20230000000000207932</t>
  </si>
  <si>
    <t>GAX,DAAA,20230000000000146209</t>
  </si>
  <si>
    <t>EFT,999A,20230000000000207853</t>
  </si>
  <si>
    <t>GAX,DAAA,20230000000000146210</t>
  </si>
  <si>
    <t>EFT,999A,20230000000000207933</t>
  </si>
  <si>
    <t>GAX,DAAA,20230000000000146211</t>
  </si>
  <si>
    <t>EFT,999A,20230000000000207854</t>
  </si>
  <si>
    <t>GAX,DAAA,20230000000000146212</t>
  </si>
  <si>
    <t>EFT,999A,20230000000000207949</t>
  </si>
  <si>
    <t>GAX,DAAA,20230000000000146213</t>
  </si>
  <si>
    <t>EFT,999A,20230000000000207803</t>
  </si>
  <si>
    <t>GAX,DAAA,20230000000000146214</t>
  </si>
  <si>
    <t>EFT,999A,20230000000000207915</t>
  </si>
  <si>
    <t>GAX,DAAA,20230000000000146215</t>
  </si>
  <si>
    <t>EFT,999A,20230000000000207865</t>
  </si>
  <si>
    <t>GAX,DAAA,20230000000000146216</t>
  </si>
  <si>
    <t>EFT,999A,20230000000000207897</t>
  </si>
  <si>
    <t>GAX,DAAA,20230000000000146217</t>
  </si>
  <si>
    <t>EFT,999A,20230000000000207799</t>
  </si>
  <si>
    <t>GAX,DAAA,20230000000000146218</t>
  </si>
  <si>
    <t>EFT,999A,20230000000000207876</t>
  </si>
  <si>
    <t>GAX,DAAA,20230000000000146219</t>
  </si>
  <si>
    <t>EFT,999A,20230000000000207947</t>
  </si>
  <si>
    <t>GAX,DAAA,20230000000000146220</t>
  </si>
  <si>
    <t>EFT,999A,20230000000000207855</t>
  </si>
  <si>
    <t>GAX,DAAA,20230000000000146221</t>
  </si>
  <si>
    <t>EFT,999A,20230000000000207940</t>
  </si>
  <si>
    <t>GAX,DAAA,20230000000000146222</t>
  </si>
  <si>
    <t>EFT,999A,20230000000000207943</t>
  </si>
  <si>
    <t>GAX,DAAA,20230000000000146223</t>
  </si>
  <si>
    <t>EFT,999A,20230000000000201710</t>
  </si>
  <si>
    <t>GAX,DAAA,20230000000000143892</t>
  </si>
  <si>
    <t>EFT,999A,20230000000000207888</t>
  </si>
  <si>
    <t>GAX,DAAA,20230000000000146224</t>
  </si>
  <si>
    <t>EFT,999A,20230000000000207898</t>
  </si>
  <si>
    <t>GAX,DAAA,20230000000000146225</t>
  </si>
  <si>
    <t>EFT,999A,20230000000000207906</t>
  </si>
  <si>
    <t>GAX,DAAA,20230000000000146226</t>
  </si>
  <si>
    <t>EFT,999A,20230000000000207856</t>
  </si>
  <si>
    <t>GAX,DAAA,20230000000000146227</t>
  </si>
  <si>
    <t>EFT,999A,20230000000000207857</t>
  </si>
  <si>
    <t>GAX,DAAA,20230000000000146228</t>
  </si>
  <si>
    <t>EFT,999A,20230000000000207812</t>
  </si>
  <si>
    <t>GAX,DAAA,20230000000000146229</t>
  </si>
  <si>
    <t>EFT,999A,20230000000000207813</t>
  </si>
  <si>
    <t>GAX,DAAA,20230000000000146230</t>
  </si>
  <si>
    <t>EFT,999A,20230000000000207916</t>
  </si>
  <si>
    <t>GAX,DAAA,20230000000000146231</t>
  </si>
  <si>
    <t>EFT,999A,20230000000000207811</t>
  </si>
  <si>
    <t>GAX,DAAA,20230000000000146232</t>
  </si>
  <si>
    <t>EFT,999A,20230000000000232948</t>
  </si>
  <si>
    <t>GAX,DAAA,20230000000000166000</t>
  </si>
  <si>
    <t>1123</t>
  </si>
  <si>
    <t>3110 State Share May 2023</t>
  </si>
  <si>
    <t>EFT,999A,20230000000000232949</t>
  </si>
  <si>
    <t>GAX,DAAA,20230000000000166001</t>
  </si>
  <si>
    <t>EFT,999A,20230000000000232950</t>
  </si>
  <si>
    <t>GAX,DAAA,20230000000000166002</t>
  </si>
  <si>
    <t>EFT,999A,20230000000000233012</t>
  </si>
  <si>
    <t>GAX,DAAA,20230000000000166003</t>
  </si>
  <si>
    <t>EFT,999A,20230000000000232951</t>
  </si>
  <si>
    <t>GAX,DAAA,20230000000000166004</t>
  </si>
  <si>
    <t>EFT,999A,20230000000000232952</t>
  </si>
  <si>
    <t>GAX,DAAA,20230000000000166005</t>
  </si>
  <si>
    <t>EFT,999A,20230000000000232953</t>
  </si>
  <si>
    <t>GAX,DAAA,20230000000000166006</t>
  </si>
  <si>
    <t>EFT,999A,20230000000000233002</t>
  </si>
  <si>
    <t>GAX,DAAA,20230000000000166007</t>
  </si>
  <si>
    <t>EFT,999A,20230000000000233007</t>
  </si>
  <si>
    <t>GAX,DAAA,20230000000000166008</t>
  </si>
  <si>
    <t>EFT,999A,20230000000000232954</t>
  </si>
  <si>
    <t>GAX,DAAA,20230000000000166009</t>
  </si>
  <si>
    <t>EFT,999A,20230000000000232932</t>
  </si>
  <si>
    <t>GAX,DAAA,20230000000000166010</t>
  </si>
  <si>
    <t>EFT,999A,20230000000000226131</t>
  </si>
  <si>
    <t>GAX,DAAA,20230000000000162384</t>
  </si>
  <si>
    <t>3110 State Share Early Pays May FY23</t>
  </si>
  <si>
    <t>EFT,999A,20230000000000226132</t>
  </si>
  <si>
    <t>GAX,DAAA,20230000000000162385</t>
  </si>
  <si>
    <t>EFT,999A,20230000000000233050</t>
  </si>
  <si>
    <t>GAX,DAAA,20230000000000166011</t>
  </si>
  <si>
    <t>EFT,999A,20230000000000233041</t>
  </si>
  <si>
    <t>GAX,DAAA,20230000000000166012</t>
  </si>
  <si>
    <t>EFT,999A,20230000000000233015</t>
  </si>
  <si>
    <t>GAX,DAAA,20230000000000166013</t>
  </si>
  <si>
    <t>EFT,999A,20230000000000233044</t>
  </si>
  <si>
    <t>GAX,DAAA,20230000000000166014</t>
  </si>
  <si>
    <t>EFT,999A,20230000000000233023</t>
  </si>
  <si>
    <t>GAX,DAAA,20230000000000166015</t>
  </si>
  <si>
    <t>EFT,999A,20230000000000233028</t>
  </si>
  <si>
    <t>GAX,DAAA,20230000000000166016</t>
  </si>
  <si>
    <t>EFT,999A,20230000000000232955</t>
  </si>
  <si>
    <t>GAX,DAAA,20230000000000166017</t>
  </si>
  <si>
    <t>EFT,999A,20230000000000233030</t>
  </si>
  <si>
    <t>GAX,DAAA,20230000000000166018</t>
  </si>
  <si>
    <t>EFT,999A,20230000000000233081</t>
  </si>
  <si>
    <t>GAX,DAAA,20230000000000166019</t>
  </si>
  <si>
    <t>EFT,999A,20230000000000233047</t>
  </si>
  <si>
    <t>GAX,DAAA,20230000000000166020</t>
  </si>
  <si>
    <t>EFT,999A,20230000000000233087</t>
  </si>
  <si>
    <t>GAX,DAAA,20230000000000166021</t>
  </si>
  <si>
    <t>EFT,999A,20230000000000233038</t>
  </si>
  <si>
    <t>GAX,DAAA,20230000000000166022</t>
  </si>
  <si>
    <t>EFT,999A,20230000000000226140</t>
  </si>
  <si>
    <t>GAX,DAAA,20230000000000162386</t>
  </si>
  <si>
    <t>EFT,999A,20230000000000233000</t>
  </si>
  <si>
    <t>GAX,DAAA,20230000000000166023</t>
  </si>
  <si>
    <t>EFT,999A,20230000000000232956</t>
  </si>
  <si>
    <t>GAX,DAAA,20230000000000166024</t>
  </si>
  <si>
    <t>EFT,999A,20230000000000233017</t>
  </si>
  <si>
    <t>GAX,DAAA,20230000000000166025</t>
  </si>
  <si>
    <t>EFT,999A,20230000000000233042</t>
  </si>
  <si>
    <t>GAX,DAAA,20230000000000166026</t>
  </si>
  <si>
    <t>EFT,999A,20230000000000233019</t>
  </si>
  <si>
    <t>GAX,DAAA,20230000000000166027</t>
  </si>
  <si>
    <t>EFT,999A,20230000000000233043</t>
  </si>
  <si>
    <t>GAX,DAAA,20230000000000166028</t>
  </si>
  <si>
    <t>EFT,999A,20230000000000233051</t>
  </si>
  <si>
    <t>GAX,DAAA,20230000000000166029</t>
  </si>
  <si>
    <t>EFT,999A,20230000000000232957</t>
  </si>
  <si>
    <t>GAX,DAAA,20230000000000166030</t>
  </si>
  <si>
    <t>EFT,999A,20230000000000232936</t>
  </si>
  <si>
    <t>GAX,DAAA,20230000000000166031</t>
  </si>
  <si>
    <t>EFT,999A,20230000000000225144</t>
  </si>
  <si>
    <t>GAX,DAAA,20230000000000162387</t>
  </si>
  <si>
    <t>EFT,999A,20230000000000232935</t>
  </si>
  <si>
    <t>GAX,DAAA,20230000000000166032</t>
  </si>
  <si>
    <t>EFT,999A,20230000000000226141</t>
  </si>
  <si>
    <t>GAX,DAAA,20230000000000162388</t>
  </si>
  <si>
    <t>EFT,999A,20230000000000232993</t>
  </si>
  <si>
    <t>GAX,DAAA,20230000000000166033</t>
  </si>
  <si>
    <t>EFT,999A,20230000000000226133</t>
  </si>
  <si>
    <t>GAX,DAAA,20230000000000162389</t>
  </si>
  <si>
    <t>EFT,999A,20230000000000233033</t>
  </si>
  <si>
    <t>GAX,DAAA,20230000000000166034</t>
  </si>
  <si>
    <t>EFT,999A,20230000000000226135</t>
  </si>
  <si>
    <t>GAX,DAAA,20230000000000162390</t>
  </si>
  <si>
    <t>EFT,999A,20230000000000226137</t>
  </si>
  <si>
    <t>GAX,DAAA,20230000000000162391</t>
  </si>
  <si>
    <t>EFT,999A,20230000000000232958</t>
  </si>
  <si>
    <t>GAX,DAAA,20230000000000166035</t>
  </si>
  <si>
    <t>EFT,999A,20230000000000233052</t>
  </si>
  <si>
    <t>GAX,DAAA,20230000000000166036</t>
  </si>
  <si>
    <t>EFT,999A,20230000000000233069</t>
  </si>
  <si>
    <t>GAX,DAAA,20230000000000166037</t>
  </si>
  <si>
    <t>EFT,999A,20230000000000232996</t>
  </si>
  <si>
    <t>GAX,DAAA,20230000000000166038</t>
  </si>
  <si>
    <t>EFT,999A,20230000000000233071</t>
  </si>
  <si>
    <t>GAX,DAAA,20230000000000166039</t>
  </si>
  <si>
    <t>EFT,999A,20230000000000232930</t>
  </si>
  <si>
    <t>GAX,DAAA,20230000000000166040</t>
  </si>
  <si>
    <t>EFT,999A,20230000000000232959</t>
  </si>
  <si>
    <t>GAX,DAAA,20230000000000166041</t>
  </si>
  <si>
    <t>EFT,999A,20230000000000232960</t>
  </si>
  <si>
    <t>GAX,DAAA,20230000000000166042</t>
  </si>
  <si>
    <t>EFT,999A,20230000000000232998</t>
  </si>
  <si>
    <t>GAX,DAAA,20230000000000166043</t>
  </si>
  <si>
    <t>EFT,999A,20230000000000232961</t>
  </si>
  <si>
    <t>GAX,DAAA,20230000000000166044</t>
  </si>
  <si>
    <t>EFT,999A,20230000000000232962</t>
  </si>
  <si>
    <t>GAX,DAAA,20230000000000166045</t>
  </si>
  <si>
    <t>EFT,999A,20230000000000232963</t>
  </si>
  <si>
    <t>GAX,DAAA,20230000000000166046</t>
  </si>
  <si>
    <t>EFT,999A,20230000000000232964</t>
  </si>
  <si>
    <t>GAX,DAAA,20230000000000166047</t>
  </si>
  <si>
    <t>EFT,999A,20230000000000232965</t>
  </si>
  <si>
    <t>GAX,DAAA,20230000000000166048</t>
  </si>
  <si>
    <t>EFT,999A,20230000000000232966</t>
  </si>
  <si>
    <t>GAX,DAAA,20230000000000166049</t>
  </si>
  <si>
    <t>EFT,999A,20230000000000232967</t>
  </si>
  <si>
    <t>GAX,DAAA,20230000000000166050</t>
  </si>
  <si>
    <t>1123-1</t>
  </si>
  <si>
    <t>EFT,999A,20230000000000232968</t>
  </si>
  <si>
    <t>GAX,DAAA,20230000000000166051</t>
  </si>
  <si>
    <t>EFT,999A,20230000000000232969</t>
  </si>
  <si>
    <t>GAX,DAAA,20230000000000166052</t>
  </si>
  <si>
    <t>EFT,999A,20230000000000233053</t>
  </si>
  <si>
    <t>GAX,DAAA,20230000000000166053</t>
  </si>
  <si>
    <t>EFT,999A,20230000000000233070</t>
  </si>
  <si>
    <t>GAX,DAAA,20230000000000166054</t>
  </si>
  <si>
    <t>EFT,999A,20230000000000233034</t>
  </si>
  <si>
    <t>GAX,DAAA,20230000000000166055</t>
  </si>
  <si>
    <t>EFT,999A,20230000000000233013</t>
  </si>
  <si>
    <t>GAX,DAAA,20230000000000166056</t>
  </si>
  <si>
    <t>EFT,999A,20230000000000233054</t>
  </si>
  <si>
    <t>GAX,DAAA,20230000000000166057</t>
  </si>
  <si>
    <t>EFT,999A,20230000000000233009</t>
  </si>
  <si>
    <t>GAX,DAAA,20230000000000166058</t>
  </si>
  <si>
    <t>EFT,999A,20230000000000232939</t>
  </si>
  <si>
    <t>GAX,DAAA,20230000000000166059</t>
  </si>
  <si>
    <t>EFT,999A,20230000000000232931</t>
  </si>
  <si>
    <t>GAX,DAAA,20230000000000166060</t>
  </si>
  <si>
    <t>EFT,999A,20230000000000233078</t>
  </si>
  <si>
    <t>GAX,DAAA,20230000000000166061</t>
  </si>
  <si>
    <t>EFT,999A,20230000000000232971</t>
  </si>
  <si>
    <t>GAX,DAAA,20230000000000166062</t>
  </si>
  <si>
    <t>EFT,999A,20230000000000226134</t>
  </si>
  <si>
    <t>GAX,DAAA,20230000000000162392</t>
  </si>
  <si>
    <t>EFT,999A,20230000000000233027</t>
  </si>
  <si>
    <t>GAX,DAAA,20230000000000166063</t>
  </si>
  <si>
    <t>EFT,999A,20230000000000232972</t>
  </si>
  <si>
    <t>GAX,DAAA,20230000000000166064</t>
  </si>
  <si>
    <t>EFT,999A,20230000000000233005</t>
  </si>
  <si>
    <t>GAX,DAAA,20230000000000166065</t>
  </si>
  <si>
    <t>EFT,999A,20230000000000233035</t>
  </si>
  <si>
    <t>GAX,DAAA,20230000000000166066</t>
  </si>
  <si>
    <t>EFT,999A,20230000000000233021</t>
  </si>
  <si>
    <t>GAX,DAAA,20230000000000166067</t>
  </si>
  <si>
    <t>EFT,999A,20230000000000232992</t>
  </si>
  <si>
    <t>GAX,DAAA,20230000000000166068</t>
  </si>
  <si>
    <t>EFT,999A,20230000000000233084</t>
  </si>
  <si>
    <t>GAX,DAAA,20230000000000166069</t>
  </si>
  <si>
    <t>EFT,999A,20230000000000233085</t>
  </si>
  <si>
    <t>GAX,DAAA,20230000000000166070</t>
  </si>
  <si>
    <t>EFT,999A,20230000000000232943</t>
  </si>
  <si>
    <t>GAX,DAAA,20230000000000166071</t>
  </si>
  <si>
    <t>EFT,999A,20230000000000232944</t>
  </si>
  <si>
    <t>GAX,DAAA,20230000000000166072</t>
  </si>
  <si>
    <t>EFT,999A,20230000000000233056</t>
  </si>
  <si>
    <t>GAX,DAAA,20230000000000166073</t>
  </si>
  <si>
    <t>EFT,999A,20230000000000233055</t>
  </si>
  <si>
    <t>GAX,DAAA,20230000000000166074</t>
  </si>
  <si>
    <t>EFT,999A,20230000000000233011</t>
  </si>
  <si>
    <t>GAX,DAAA,20230000000000166075</t>
  </si>
  <si>
    <t>EFT,999A,20230000000000233006</t>
  </si>
  <si>
    <t>GAX,DAAA,20230000000000166076</t>
  </si>
  <si>
    <t>EFT,999A,20230000000000233016</t>
  </si>
  <si>
    <t>GAX,DAAA,20230000000000166077</t>
  </si>
  <si>
    <t>EFT,999A,20230000000000232973</t>
  </si>
  <si>
    <t>GAX,DAAA,20230000000000166078</t>
  </si>
  <si>
    <t>EFT,999A,20230000000000233057</t>
  </si>
  <si>
    <t>GAX,DAAA,20230000000000166079</t>
  </si>
  <si>
    <t>EFT,999A,20230000000000233029</t>
  </si>
  <si>
    <t>GAX,DAAA,20230000000000166080</t>
  </si>
  <si>
    <t>EFT,999A,20230000000000233024</t>
  </si>
  <si>
    <t>GAX,DAAA,20230000000000166081</t>
  </si>
  <si>
    <t>EFT,999A,20230000000000233046</t>
  </si>
  <si>
    <t>GAX,DAAA,20230000000000166082</t>
  </si>
  <si>
    <t>EFT,999A,20230000000000232974</t>
  </si>
  <si>
    <t>GAX,DAAA,20230000000000166083</t>
  </si>
  <si>
    <t>EFT,999A,20230000000000233045</t>
  </si>
  <si>
    <t>GAX,DAAA,20230000000000166084</t>
  </si>
  <si>
    <t>EFT,999A,20230000000000233077</t>
  </si>
  <si>
    <t>GAX,DAAA,20230000000000166085</t>
  </si>
  <si>
    <t>EFT,999A,20230000000000232975</t>
  </si>
  <si>
    <t>GAX,DAAA,20230000000000166086</t>
  </si>
  <si>
    <t>EFT,999A,20230000000000233067</t>
  </si>
  <si>
    <t>GAX,DAAA,20230000000000166087</t>
  </si>
  <si>
    <t>EFT,999A,20230000000000233058</t>
  </si>
  <si>
    <t>GAX,DAAA,20230000000000166088</t>
  </si>
  <si>
    <t>EFT,999A,20230000000000233072</t>
  </si>
  <si>
    <t>GAX,DAAA,20230000000000166089</t>
  </si>
  <si>
    <t>EFT,999A,20230000000000233075</t>
  </si>
  <si>
    <t>GAX,DAAA,20230000000000166090</t>
  </si>
  <si>
    <t>EFT,999A,20230000000000233086</t>
  </si>
  <si>
    <t>GAX,DAAA,20230000000000166091</t>
  </si>
  <si>
    <t>EFT,999A,20230000000000226130</t>
  </si>
  <si>
    <t>GAX,DAAA,20230000000000162393</t>
  </si>
  <si>
    <t>EFT,999A,20230000000000233083</t>
  </si>
  <si>
    <t>GAX,DAAA,20230000000000166092</t>
  </si>
  <si>
    <t>EFT,999A,20230000000000233025</t>
  </si>
  <si>
    <t>GAX,DAAA,20230000000000166093</t>
  </si>
  <si>
    <t>EFT,999A,20230000000000233059</t>
  </si>
  <si>
    <t>GAX,DAAA,20230000000000166094</t>
  </si>
  <si>
    <t>EFT,999A,20230000000000232970</t>
  </si>
  <si>
    <t>GAX,DAAA,20230000000000166095</t>
  </si>
  <si>
    <t>EFT,999A,20230000000000233068</t>
  </si>
  <si>
    <t>GAX,DAAA,20230000000000166096</t>
  </si>
  <si>
    <t>EFT,999A,20230000000000232995</t>
  </si>
  <si>
    <t>GAX,DAAA,20230000000000166097</t>
  </si>
  <si>
    <t>EFT,999A,20230000000000232942</t>
  </si>
  <si>
    <t>GAX,DAAA,20230000000000166098</t>
  </si>
  <si>
    <t>EFT,999A,20230000000000233008</t>
  </si>
  <si>
    <t>GAX,DAAA,20230000000000166099</t>
  </si>
  <si>
    <t>EFT,999A,20230000000000232938</t>
  </si>
  <si>
    <t>GAX,DAAA,20230000000000166100</t>
  </si>
  <si>
    <t>EFT,999A,20230000000000232940</t>
  </si>
  <si>
    <t>GAX,DAAA,20230000000000166101</t>
  </si>
  <si>
    <t>EFT,999A,20230000000000233060</t>
  </si>
  <si>
    <t>GAX,DAAA,20230000000000166102</t>
  </si>
  <si>
    <t>EFT,999A,20230000000000232934</t>
  </si>
  <si>
    <t>GAX,DAAA,20230000000000166103</t>
  </si>
  <si>
    <t>EFT,999A,20230000000000233036</t>
  </si>
  <si>
    <t>GAX,DAAA,20230000000000166104</t>
  </si>
  <si>
    <t>EFT,999A,20230000000000232976</t>
  </si>
  <si>
    <t>GAX,DAAA,20230000000000166105</t>
  </si>
  <si>
    <t>EFT,999A,20230000000000232941</t>
  </si>
  <si>
    <t>GAX,DAAA,20230000000000166106</t>
  </si>
  <si>
    <t>EFT,999A,20230000000000233061</t>
  </si>
  <si>
    <t>GAX,DAAA,20230000000000166107</t>
  </si>
  <si>
    <t>EFT,999A,20230000000000233039</t>
  </si>
  <si>
    <t>GAX,DAAA,20230000000000166108</t>
  </si>
  <si>
    <t>EFT,999A,20230000000000233026</t>
  </si>
  <si>
    <t>GAX,DAAA,20230000000000166109</t>
  </si>
  <si>
    <t>EFT,999A,20230000000000232977</t>
  </si>
  <si>
    <t>GAX,DAAA,20230000000000166110</t>
  </si>
  <si>
    <t>EFT,999A,20230000000000233037</t>
  </si>
  <si>
    <t>GAX,DAAA,20230000000000166111</t>
  </si>
  <si>
    <t>EFT,999A,20230000000000232978</t>
  </si>
  <si>
    <t>GAX,DAAA,20230000000000166112</t>
  </si>
  <si>
    <t>EFT,999A,20230000000000233062</t>
  </si>
  <si>
    <t>GAX,DAAA,20230000000000166113</t>
  </si>
  <si>
    <t>EFT,999A,20230000000000233063</t>
  </si>
  <si>
    <t>GAX,DAAA,20230000000000166114</t>
  </si>
  <si>
    <t>EFT,999A,20230000000000233074</t>
  </si>
  <si>
    <t>GAX,DAAA,20230000000000166115</t>
  </si>
  <si>
    <t>EFT,999A,20230000000000232979</t>
  </si>
  <si>
    <t>GAX,DAAA,20230000000000166116</t>
  </si>
  <si>
    <t>EFT,999A,20230000000000232980</t>
  </si>
  <si>
    <t>GAX,DAAA,20230000000000166117</t>
  </si>
  <si>
    <t>EFT,999A,20230000000000233020</t>
  </si>
  <si>
    <t>GAX,DAAA,20230000000000166118</t>
  </si>
  <si>
    <t>EFT,999A,20230000000000233018</t>
  </si>
  <si>
    <t>GAX,DAAA,20230000000000166119</t>
  </si>
  <si>
    <t>EFT,999A,20230000000000232997</t>
  </si>
  <si>
    <t>GAX,DAAA,20230000000000166120</t>
  </si>
  <si>
    <t>EFT,999A,20230000000000233079</t>
  </si>
  <si>
    <t>GAX,DAAA,20230000000000166121</t>
  </si>
  <si>
    <t>EFT,999A,20230000000000233003</t>
  </si>
  <si>
    <t>GAX,DAAA,20230000000000166122</t>
  </si>
  <si>
    <t>EFT,999A,20230000000000233004</t>
  </si>
  <si>
    <t>GAX,DAAA,20230000000000166123</t>
  </si>
  <si>
    <t>EFT,999A,20230000000000232981</t>
  </si>
  <si>
    <t>GAX,DAAA,20230000000000166124</t>
  </si>
  <si>
    <t>EFT,999A,20230000000000232982</t>
  </si>
  <si>
    <t>GAX,DAAA,20230000000000166125</t>
  </si>
  <si>
    <t>EFT,999A,20230000000000232994</t>
  </si>
  <si>
    <t>GAX,DAAA,20230000000000166126</t>
  </si>
  <si>
    <t>EFT,999A,20230000000000233001</t>
  </si>
  <si>
    <t>GAX,DAAA,20230000000000166127</t>
  </si>
  <si>
    <t>EFT,999A,20230000000000232983</t>
  </si>
  <si>
    <t>GAX,DAAA,20230000000000166128</t>
  </si>
  <si>
    <t>EFT,999A,20230000000000232985</t>
  </si>
  <si>
    <t>GAX,DAAA,20230000000000166129</t>
  </si>
  <si>
    <t>EFT,999A,20230000000000232986</t>
  </si>
  <si>
    <t>GAX,DAAA,20230000000000166130</t>
  </si>
  <si>
    <t>EFT,999A,20230000000000232984</t>
  </si>
  <si>
    <t>GAX,DAAA,20230000000000166131</t>
  </si>
  <si>
    <t>EFT,999A,20230000000000226136</t>
  </si>
  <si>
    <t>GAX,DAAA,20230000000000162394</t>
  </si>
  <si>
    <t>EFT,999A,20230000000000233014</t>
  </si>
  <si>
    <t>GAX,DAAA,20230000000000166132</t>
  </si>
  <si>
    <t>EFT,999A,20230000000000226138</t>
  </si>
  <si>
    <t>GAX,DAAA,20230000000000162395</t>
  </si>
  <si>
    <t>EFT,999A,20230000000000233064</t>
  </si>
  <si>
    <t>GAX,DAAA,20230000000000166133</t>
  </si>
  <si>
    <t>EFT,999A,20230000000000233065</t>
  </si>
  <si>
    <t>GAX,DAAA,20230000000000166134</t>
  </si>
  <si>
    <t>EFT,999A,20230000000000232987</t>
  </si>
  <si>
    <t>GAX,DAAA,20230000000000166135</t>
  </si>
  <si>
    <t>EFT,999A,20230000000000233066</t>
  </si>
  <si>
    <t>GAX,DAAA,20230000000000166136</t>
  </si>
  <si>
    <t>EFT,999A,20230000000000232988</t>
  </si>
  <si>
    <t>GAX,DAAA,20230000000000166137</t>
  </si>
  <si>
    <t>EFT,999A,20230000000000233082</t>
  </si>
  <si>
    <t>GAX,DAAA,20230000000000166138</t>
  </si>
  <si>
    <t>EFT,999A,20230000000000232937</t>
  </si>
  <si>
    <t>GAX,DAAA,20230000000000166139</t>
  </si>
  <si>
    <t>EFT,999A,20230000000000233048</t>
  </si>
  <si>
    <t>GAX,DAAA,20230000000000166140</t>
  </si>
  <si>
    <t>EFT,999A,20230000000000232999</t>
  </si>
  <si>
    <t>GAX,DAAA,20230000000000166141</t>
  </si>
  <si>
    <t>EFT,999A,20230000000000233031</t>
  </si>
  <si>
    <t>GAX,DAAA,20230000000000166142</t>
  </si>
  <si>
    <t>EFT,999A,20230000000000232933</t>
  </si>
  <si>
    <t>GAX,DAAA,20230000000000166143</t>
  </si>
  <si>
    <t>EFT,999A,20230000000000233010</t>
  </si>
  <si>
    <t>GAX,DAAA,20230000000000166144</t>
  </si>
  <si>
    <t>EFT,999A,20230000000000233080</t>
  </si>
  <si>
    <t>GAX,DAAA,20230000000000166145</t>
  </si>
  <si>
    <t>EFT,999A,20230000000000232989</t>
  </si>
  <si>
    <t>GAX,DAAA,20230000000000166146</t>
  </si>
  <si>
    <t>EFT,999A,20230000000000233073</t>
  </si>
  <si>
    <t>GAX,DAAA,20230000000000166147</t>
  </si>
  <si>
    <t>EFT,999A,20230000000000233076</t>
  </si>
  <si>
    <t>GAX,DAAA,20230000000000166148</t>
  </si>
  <si>
    <t>EFT,999A,20230000000000226139</t>
  </si>
  <si>
    <t>GAX,DAAA,20230000000000162396</t>
  </si>
  <si>
    <t>EFT,999A,20230000000000233022</t>
  </si>
  <si>
    <t>GAX,DAAA,20230000000000166149</t>
  </si>
  <si>
    <t>EFT,999A,20230000000000233032</t>
  </si>
  <si>
    <t>GAX,DAAA,20230000000000166150</t>
  </si>
  <si>
    <t>EFT,999A,20230000000000233040</t>
  </si>
  <si>
    <t>GAX,DAAA,20230000000000166151</t>
  </si>
  <si>
    <t>EFT,999A,20230000000000232990</t>
  </si>
  <si>
    <t>GAX,DAAA,20230000000000166152</t>
  </si>
  <si>
    <t>EFT,999A,20230000000000232991</t>
  </si>
  <si>
    <t>GAX,DAAA,20230000000000166153</t>
  </si>
  <si>
    <t>EFT,999A,20230000000000232946</t>
  </si>
  <si>
    <t>GAX,DAAA,20230000000000166154</t>
  </si>
  <si>
    <t>EFT,999A,20230000000000232947</t>
  </si>
  <si>
    <t>GAX,DAAA,20230000000000166155</t>
  </si>
  <si>
    <t>EFT,999A,20230000000000233049</t>
  </si>
  <si>
    <t>GAX,DAAA,20230000000000166156</t>
  </si>
  <si>
    <t>EFT,999A,20230000000000232945</t>
  </si>
  <si>
    <t>GAX,DAAA,20230000000000166157</t>
  </si>
  <si>
    <t>Ariba Flagler Audit 109201 Repayment</t>
  </si>
  <si>
    <t>1500 - Audit 10911 Repayment</t>
  </si>
  <si>
    <t>Pueblo Cty 70 SD 107842 Audit Repayment</t>
  </si>
  <si>
    <t>Boulder Valley Audit 109012</t>
  </si>
  <si>
    <t>Montezuma-Cortez SD Audit 109053 Repayment</t>
  </si>
  <si>
    <t>EFT,999A,20230000000000250136</t>
  </si>
  <si>
    <t>GAX,DAAA,20230000000000175553</t>
  </si>
  <si>
    <t>1223</t>
  </si>
  <si>
    <t>3110 State Share Early Pays June FY23</t>
  </si>
  <si>
    <t>EFT,999A,20230000000000250137</t>
  </si>
  <si>
    <t>GAX,DAAA,20230000000000175544</t>
  </si>
  <si>
    <t>CHERRY CREEK SCHOOL DISTRICT NO 5</t>
  </si>
  <si>
    <t>EFT,999A,20230000000000250138</t>
  </si>
  <si>
    <t>GAX,DAAA,20230000000000175545</t>
  </si>
  <si>
    <t>EFT,999A,20230000000000250139</t>
  </si>
  <si>
    <t>GAX,DAAA,20230000000000175549</t>
  </si>
  <si>
    <t>EFT,999A,20230000000000250140</t>
  </si>
  <si>
    <t>GAX,DAAA,20230000000000175552</t>
  </si>
  <si>
    <t>EFT,999A,20230000000000250141</t>
  </si>
  <si>
    <t>GAX,DAAA,20230000000000175550</t>
  </si>
  <si>
    <t>EFT,999A,20230000000000250142</t>
  </si>
  <si>
    <t>GAX,DAAA,20230000000000175554</t>
  </si>
  <si>
    <t>EFT,999A,20230000000000250143</t>
  </si>
  <si>
    <t>GAX,DAAA,20230000000000175551</t>
  </si>
  <si>
    <t>EFT,999A,20230000000000250144</t>
  </si>
  <si>
    <t>GAX,DAAA,20230000000000175555</t>
  </si>
  <si>
    <t>EFT,999A,20230000000000250145</t>
  </si>
  <si>
    <t>GAX,DAAA,20230000000000175556</t>
  </si>
  <si>
    <t>EFT,999A,20230000000000250146</t>
  </si>
  <si>
    <t>GAX,DAAA,20230000000000175546</t>
  </si>
  <si>
    <t>EFT,999A,20230000000000250147</t>
  </si>
  <si>
    <t>GAX,DAAA,20230000000000175547</t>
  </si>
  <si>
    <t>EFT,999A,20230000000000250148</t>
  </si>
  <si>
    <t>GAX,DAAA,20230000000000175548</t>
  </si>
  <si>
    <t>EFT,999A,20230000000000255809</t>
  </si>
  <si>
    <t>GAX,DAAA,20230000000000178627</t>
  </si>
  <si>
    <t>3110 State Share June FY23</t>
  </si>
  <si>
    <t>EFT,999A,20230000000000255810</t>
  </si>
  <si>
    <t>GAX,DAAA,20230000000000178647</t>
  </si>
  <si>
    <t>EFT,999A,20230000000000255811</t>
  </si>
  <si>
    <t>GAX,DAAA,20230000000000178597</t>
  </si>
  <si>
    <t>EFT,999A,20230000000000255812</t>
  </si>
  <si>
    <t>GAX,DAAA,20230000000000178729</t>
  </si>
  <si>
    <t>EFT,999A,20230000000000255813</t>
  </si>
  <si>
    <t>GAX,DAAA,20230000000000178689</t>
  </si>
  <si>
    <t>EFT,999A,20230000000000255814</t>
  </si>
  <si>
    <t>GAX,DAAA,20230000000000178619</t>
  </si>
  <si>
    <t>EFT,999A,20230000000000255815</t>
  </si>
  <si>
    <t>GAX,DAAA,20230000000000178618</t>
  </si>
  <si>
    <t>EFT,999A,20230000000000255816</t>
  </si>
  <si>
    <t>GAX,DAAA,20230000000000178725</t>
  </si>
  <si>
    <t>EFT,999A,20230000000000255817</t>
  </si>
  <si>
    <t>GAX,DAAA,20230000000000178686</t>
  </si>
  <si>
    <t>EFT,999A,20230000000000255818</t>
  </si>
  <si>
    <t>GAX,DAAA,20230000000000178646</t>
  </si>
  <si>
    <t>EFT,999A,20230000000000255819</t>
  </si>
  <si>
    <t>GAX,DAAA,20230000000000178687</t>
  </si>
  <si>
    <t>EFT,999A,20230000000000255820</t>
  </si>
  <si>
    <t>GAX,DAAA,20230000000000178692</t>
  </si>
  <si>
    <t>EFT,999A,20230000000000255821</t>
  </si>
  <si>
    <t>GAX,DAAA,20230000000000178684</t>
  </si>
  <si>
    <t>EFT,999A,20230000000000255822</t>
  </si>
  <si>
    <t>GAX,DAAA,20230000000000178658</t>
  </si>
  <si>
    <t>EFT,999A,20230000000000255823</t>
  </si>
  <si>
    <t>GAX,DAAA,20230000000000178659</t>
  </si>
  <si>
    <t>EFT,999A,20230000000000255824</t>
  </si>
  <si>
    <t>GAX,DAAA,20230000000000178743</t>
  </si>
  <si>
    <t>EFT,999A,20230000000000255825</t>
  </si>
  <si>
    <t>GAX,DAAA,20230000000000178740</t>
  </si>
  <si>
    <t>EFT,999A,20230000000000255826</t>
  </si>
  <si>
    <t>GAX,DAAA,20230000000000178741</t>
  </si>
  <si>
    <t>EFT,999A,20230000000000255827</t>
  </si>
  <si>
    <t>GAX,DAAA,20230000000000178587</t>
  </si>
  <si>
    <t>EFT,999A,20230000000000255828</t>
  </si>
  <si>
    <t>GAX,DAAA,20230000000000178588</t>
  </si>
  <si>
    <t>EFT,999A,20230000000000255829</t>
  </si>
  <si>
    <t>GAX,DAAA,20230000000000178589</t>
  </si>
  <si>
    <t>EFT,999A,20230000000000255830</t>
  </si>
  <si>
    <t>GAX,DAAA,20230000000000178591</t>
  </si>
  <si>
    <t>EFT,999A,20230000000000255831</t>
  </si>
  <si>
    <t>GAX,DAAA,20230000000000178592</t>
  </si>
  <si>
    <t>EFT,999A,20230000000000255832</t>
  </si>
  <si>
    <t>GAX,DAAA,20230000000000178593</t>
  </si>
  <si>
    <t>EFT,999A,20230000000000255833</t>
  </si>
  <si>
    <t>GAX,DAAA,20230000000000178596</t>
  </si>
  <si>
    <t>EFT,999A,20230000000000255834</t>
  </si>
  <si>
    <t>GAX,DAAA,20230000000000178604</t>
  </si>
  <si>
    <t>EFT,999A,20230000000000255835</t>
  </si>
  <si>
    <t>GAX,DAAA,20230000000000178611</t>
  </si>
  <si>
    <t>EFT,999A,20230000000000255836</t>
  </si>
  <si>
    <t>GAX,DAAA,20230000000000178617</t>
  </si>
  <si>
    <t>EFT,999A,20230000000000255837</t>
  </si>
  <si>
    <t>GAX,DAAA,20230000000000178622</t>
  </si>
  <si>
    <t>EFT,999A,20230000000000255838</t>
  </si>
  <si>
    <t>GAX,DAAA,20230000000000178628</t>
  </si>
  <si>
    <t>EFT,999A,20230000000000255839</t>
  </si>
  <si>
    <t>GAX,DAAA,20230000000000178629</t>
  </si>
  <si>
    <t>EFT,999A,20230000000000255840</t>
  </si>
  <si>
    <t>GAX,DAAA,20230000000000178631</t>
  </si>
  <si>
    <t>EFT,999A,20230000000000255841</t>
  </si>
  <si>
    <t>GAX,DAAA,20230000000000178632</t>
  </si>
  <si>
    <t>EFT,999A,20230000000000255842</t>
  </si>
  <si>
    <t>GAX,DAAA,20230000000000178633</t>
  </si>
  <si>
    <t>EFT,999A,20230000000000255843</t>
  </si>
  <si>
    <t>GAX,DAAA,20230000000000178634</t>
  </si>
  <si>
    <t>EFT,999A,20230000000000255844</t>
  </si>
  <si>
    <t>GAX,DAAA,20230000000000178635</t>
  </si>
  <si>
    <t>EFT,999A,20230000000000255845</t>
  </si>
  <si>
    <t>GAX,DAAA,20230000000000178636</t>
  </si>
  <si>
    <t>EFT,999A,20230000000000255846</t>
  </si>
  <si>
    <t>GAX,DAAA,20230000000000178637</t>
  </si>
  <si>
    <t>EFT,999A,20230000000000255847</t>
  </si>
  <si>
    <t>GAX,DAAA,20230000000000178638</t>
  </si>
  <si>
    <t>EFT,999A,20230000000000255848</t>
  </si>
  <si>
    <t>GAX,DAAA,20230000000000178639</t>
  </si>
  <si>
    <t>EFT,999A,20230000000000255849</t>
  </si>
  <si>
    <t>GAX,DAAA,20230000000000178649</t>
  </si>
  <si>
    <t>EFT,999A,20230000000000255850</t>
  </si>
  <si>
    <t>GAX,DAAA,20230000000000178651</t>
  </si>
  <si>
    <t>EFT,999A,20230000000000255851</t>
  </si>
  <si>
    <t>GAX,DAAA,20230000000000178665</t>
  </si>
  <si>
    <t>EFT,999A,20230000000000255852</t>
  </si>
  <si>
    <t>GAX,DAAA,20230000000000178670</t>
  </si>
  <si>
    <t>EFT,999A,20230000000000255853</t>
  </si>
  <si>
    <t>GAX,DAAA,20230000000000178673</t>
  </si>
  <si>
    <t>EFT,999A,20230000000000255854</t>
  </si>
  <si>
    <t>GAX,DAAA,20230000000000178691</t>
  </si>
  <si>
    <t>EFT,999A,20230000000000255855</t>
  </si>
  <si>
    <t>GAX,DAAA,20230000000000178696</t>
  </si>
  <si>
    <t>EFT,999A,20230000000000255856</t>
  </si>
  <si>
    <t>GAX,DAAA,20230000000000178698</t>
  </si>
  <si>
    <t>EFT,999A,20230000000000255857</t>
  </si>
  <si>
    <t>GAX,DAAA,20230000000000178702</t>
  </si>
  <si>
    <t>EFT,999A,20230000000000255858</t>
  </si>
  <si>
    <t>GAX,DAAA,20230000000000178703</t>
  </si>
  <si>
    <t>EFT,999A,20230000000000255859</t>
  </si>
  <si>
    <t>GAX,DAAA,20230000000000178710</t>
  </si>
  <si>
    <t>EFT,999A,20230000000000255860</t>
  </si>
  <si>
    <t>GAX,DAAA,20230000000000178711</t>
  </si>
  <si>
    <t>EFT,999A,20230000000000255861</t>
  </si>
  <si>
    <t>GAX,DAAA,20230000000000178714</t>
  </si>
  <si>
    <t>EFT,999A,20230000000000255862</t>
  </si>
  <si>
    <t>GAX,DAAA,20230000000000178717</t>
  </si>
  <si>
    <t>EFT,999A,20230000000000255863</t>
  </si>
  <si>
    <t>GAX,DAAA,20230000000000178715</t>
  </si>
  <si>
    <t>EFT,999A,20230000000000255864</t>
  </si>
  <si>
    <t>GAX,DAAA,20230000000000178716</t>
  </si>
  <si>
    <t>EFT,999A,20230000000000255865</t>
  </si>
  <si>
    <t>GAX,DAAA,20230000000000178721</t>
  </si>
  <si>
    <t>EFT,999A,20230000000000255866</t>
  </si>
  <si>
    <t>GAX,DAAA,20230000000000178723</t>
  </si>
  <si>
    <t>EFT,999A,20230000000000255867</t>
  </si>
  <si>
    <t>GAX,DAAA,20230000000000178732</t>
  </si>
  <si>
    <t>EFT,999A,20230000000000255868</t>
  </si>
  <si>
    <t>GAX,DAAA,20230000000000178738</t>
  </si>
  <si>
    <t>EFT,999A,20230000000000255869</t>
  </si>
  <si>
    <t>GAX,DAAA,20230000000000178739</t>
  </si>
  <si>
    <t>EFT,999A,20230000000000255870</t>
  </si>
  <si>
    <t>GAX,DAAA,20230000000000178655</t>
  </si>
  <si>
    <t>EFT,999A,20230000000000255871</t>
  </si>
  <si>
    <t>GAX,DAAA,20230000000000178620</t>
  </si>
  <si>
    <t>EFT,999A,20230000000000255872</t>
  </si>
  <si>
    <t>GAX,DAAA,20230000000000178712</t>
  </si>
  <si>
    <t>EFT,999A,20230000000000255873</t>
  </si>
  <si>
    <t>GAX,DAAA,20230000000000178683</t>
  </si>
  <si>
    <t>EFT,999A,20230000000000255874</t>
  </si>
  <si>
    <t>GAX,DAAA,20230000000000178625</t>
  </si>
  <si>
    <t>EFT,999A,20230000000000255875</t>
  </si>
  <si>
    <t>GAX,DAAA,20230000000000178706</t>
  </si>
  <si>
    <t>EFT,999A,20230000000000255876</t>
  </si>
  <si>
    <t>GAX,DAAA,20230000000000178630</t>
  </si>
  <si>
    <t>EFT,999A,20230000000000255877</t>
  </si>
  <si>
    <t>GAX,DAAA,20230000000000178727</t>
  </si>
  <si>
    <t>EFT,999A,20230000000000255878</t>
  </si>
  <si>
    <t>GAX,DAAA,20230000000000178610</t>
  </si>
  <si>
    <t>EFT,999A,20230000000000255879</t>
  </si>
  <si>
    <t>GAX,DAAA,20230000000000178713</t>
  </si>
  <si>
    <t>EFT,999A,20230000000000255880</t>
  </si>
  <si>
    <t>GAX,DAAA,20230000000000178594</t>
  </si>
  <si>
    <t>EFT,999A,20230000000000255881</t>
  </si>
  <si>
    <t>GAX,DAAA,20230000000000178708</t>
  </si>
  <si>
    <t>EFT,999A,20230000000000255882</t>
  </si>
  <si>
    <t>GAX,DAAA,20230000000000178709</t>
  </si>
  <si>
    <t>EFT,999A,20230000000000255883</t>
  </si>
  <si>
    <t>GAX,DAAA,20230000000000178652</t>
  </si>
  <si>
    <t>EFT,999A,20230000000000255884</t>
  </si>
  <si>
    <t>GAX,DAAA,20230000000000178663</t>
  </si>
  <si>
    <t>EFT,999A,20230000000000255885</t>
  </si>
  <si>
    <t>GAX,DAAA,20230000000000178595</t>
  </si>
  <si>
    <t>EFT,999A,20230000000000255886</t>
  </si>
  <si>
    <t>GAX,DAAA,20230000000000178685</t>
  </si>
  <si>
    <t>EFT,999A,20230000000000255887</t>
  </si>
  <si>
    <t>GAX,DAAA,20230000000000178645</t>
  </si>
  <si>
    <t>EFT,999A,20230000000000255888</t>
  </si>
  <si>
    <t>GAX,DAAA,20230000000000178730</t>
  </si>
  <si>
    <t>EFT,999A,20230000000000255889</t>
  </si>
  <si>
    <t>GAX,DAAA,20230000000000178662</t>
  </si>
  <si>
    <t>EFT,999A,20230000000000255890</t>
  </si>
  <si>
    <t>GAX,DAAA,20230000000000178590</t>
  </si>
  <si>
    <t>EFT,999A,20230000000000255891</t>
  </si>
  <si>
    <t>GAX,DAAA,20230000000000178643</t>
  </si>
  <si>
    <t>EFT,999A,20230000000000255892</t>
  </si>
  <si>
    <t>GAX,DAAA,20230000000000178718</t>
  </si>
  <si>
    <t>EFT,999A,20230000000000255893</t>
  </si>
  <si>
    <t>GAX,DAAA,20230000000000178600</t>
  </si>
  <si>
    <t>EFT,999A,20230000000000255894</t>
  </si>
  <si>
    <t>GAX,DAAA,20230000000000178664</t>
  </si>
  <si>
    <t>EFT,999A,20230000000000255895</t>
  </si>
  <si>
    <t>GAX,DAAA,20230000000000178612</t>
  </si>
  <si>
    <t>EFT,999A,20230000000000255896</t>
  </si>
  <si>
    <t>GAX,DAAA,20230000000000178705</t>
  </si>
  <si>
    <t>EFT,999A,20230000000000255897</t>
  </si>
  <si>
    <t>GAX,DAAA,20230000000000178614</t>
  </si>
  <si>
    <t>EFT,999A,20230000000000255898</t>
  </si>
  <si>
    <t>GAX,DAAA,20230000000000178704</t>
  </si>
  <si>
    <t>EFT,999A,20230000000000255899</t>
  </si>
  <si>
    <t>GAX,DAAA,20230000000000178654</t>
  </si>
  <si>
    <t>EFT,999A,20230000000000255900</t>
  </si>
  <si>
    <t>GAX,DAAA,20230000000000178735</t>
  </si>
  <si>
    <t>EFT,999A,20230000000000255901</t>
  </si>
  <si>
    <t>GAX,DAAA,20230000000000178602</t>
  </si>
  <si>
    <t>EFT,999A,20230000000000255902</t>
  </si>
  <si>
    <t>GAX,DAAA,20230000000000178668</t>
  </si>
  <si>
    <t>EFT,999A,20230000000000255903</t>
  </si>
  <si>
    <t>GAX,DAAA,20230000000000178680</t>
  </si>
  <si>
    <t>EFT,999A,20230000000000255904</t>
  </si>
  <si>
    <t>GAX,DAAA,20230000000000178695</t>
  </si>
  <si>
    <t>EFT,999A,20230000000000255905</t>
  </si>
  <si>
    <t>GAX,DAAA,20230000000000178650</t>
  </si>
  <si>
    <t>EFT,999A,20230000000000255906</t>
  </si>
  <si>
    <t>GAX,DAAA,20230000000000178603</t>
  </si>
  <si>
    <t>EFT,999A,20230000000000255907</t>
  </si>
  <si>
    <t>GAX,DAAA,20230000000000178667</t>
  </si>
  <si>
    <t>EFT,999A,20230000000000255908</t>
  </si>
  <si>
    <t>GAX,DAAA,20230000000000178605</t>
  </si>
  <si>
    <t>EFT,999A,20230000000000255909</t>
  </si>
  <si>
    <t>GAX,DAAA,20230000000000178728</t>
  </si>
  <si>
    <t>EFT,999A,20230000000000255910</t>
  </si>
  <si>
    <t>GAX,DAAA,20230000000000178736</t>
  </si>
  <si>
    <t>EFT,999A,20230000000000255911</t>
  </si>
  <si>
    <t>GAX,DAAA,20230000000000178621</t>
  </si>
  <si>
    <t>EFT,999A,20230000000000255912</t>
  </si>
  <si>
    <t>GAX,DAAA,20230000000000178642</t>
  </si>
  <si>
    <t>EFT,999A,20230000000000255913</t>
  </si>
  <si>
    <t>GAX,DAAA,20230000000000178653</t>
  </si>
  <si>
    <t>EFT,999A,20230000000000255914</t>
  </si>
  <si>
    <t>GAX,DAAA,20230000000000178690</t>
  </si>
  <si>
    <t>EFT,999A,20230000000000255915</t>
  </si>
  <si>
    <t>GAX,DAAA,20230000000000178697</t>
  </si>
  <si>
    <t>EFT,999A,20230000000000255916</t>
  </si>
  <si>
    <t>GAX,DAAA,20230000000000178609</t>
  </si>
  <si>
    <t>EFT,999A,20230000000000255917</t>
  </si>
  <si>
    <t>GAX,DAAA,20230000000000178694</t>
  </si>
  <si>
    <t>EFT,999A,20230000000000255918</t>
  </si>
  <si>
    <t>GAX,DAAA,20230000000000178737</t>
  </si>
  <si>
    <t>EFT,999A,20230000000000255919</t>
  </si>
  <si>
    <t>GAX,DAAA,20230000000000178599</t>
  </si>
  <si>
    <t>EFT,999A,20230000000000255920</t>
  </si>
  <si>
    <t>GAX,DAAA,20230000000000178613</t>
  </si>
  <si>
    <t>EFT,999A,20230000000000255921</t>
  </si>
  <si>
    <t>GAX,DAAA,20230000000000178615</t>
  </si>
  <si>
    <t>EFT,999A,20230000000000255922</t>
  </si>
  <si>
    <t>GAX,DAAA,20230000000000178601</t>
  </si>
  <si>
    <t>EFT,999A,20230000000000255923</t>
  </si>
  <si>
    <t>GAX,DAAA,20230000000000178671</t>
  </si>
  <si>
    <t>EFT,999A,20230000000000255924</t>
  </si>
  <si>
    <t>GAX,DAAA,20230000000000178669</t>
  </si>
  <si>
    <t>EFT,999A,20230000000000255925</t>
  </si>
  <si>
    <t>GAX,DAAA,20230000000000178607</t>
  </si>
  <si>
    <t>EFT,999A,20230000000000255926</t>
  </si>
  <si>
    <t>GAX,DAAA,20230000000000178726</t>
  </si>
  <si>
    <t>EFT,999A,20230000000000255927</t>
  </si>
  <si>
    <t>GAX,DAAA,20230000000000178742</t>
  </si>
  <si>
    <t>EFT,999A,20230000000000255928</t>
  </si>
  <si>
    <t>GAX,DAAA,20230000000000178598</t>
  </si>
  <si>
    <t>EFT,999A,20230000000000255929</t>
  </si>
  <si>
    <t>GAX,DAAA,20230000000000178616</t>
  </si>
  <si>
    <t>EFT,999A,20230000000000255930</t>
  </si>
  <si>
    <t>GAX,DAAA,20230000000000178623</t>
  </si>
  <si>
    <t>EFT,999A,20230000000000255931</t>
  </si>
  <si>
    <t>GAX,DAAA,20230000000000178640</t>
  </si>
  <si>
    <t>EFT,999A,20230000000000255932</t>
  </si>
  <si>
    <t>GAX,DAAA,20230000000000178644</t>
  </si>
  <si>
    <t>EFT,999A,20230000000000255933</t>
  </si>
  <si>
    <t>GAX,DAAA,20230000000000178661</t>
  </si>
  <si>
    <t>EFT,999A,20230000000000255934</t>
  </si>
  <si>
    <t>GAX,DAAA,20230000000000178660</t>
  </si>
  <si>
    <t>County of Kit Carson School District R-4</t>
  </si>
  <si>
    <t>EFT,999A,20230000000000255935</t>
  </si>
  <si>
    <t>GAX,DAAA,20230000000000178666</t>
  </si>
  <si>
    <t>EFT,999A,20230000000000255936</t>
  </si>
  <si>
    <t>GAX,DAAA,20230000000000178675</t>
  </si>
  <si>
    <t>EFT,999A,20230000000000255937</t>
  </si>
  <si>
    <t>GAX,DAAA,20230000000000178681</t>
  </si>
  <si>
    <t>EFT,999A,20230000000000255938</t>
  </si>
  <si>
    <t>GAX,DAAA,20230000000000178688</t>
  </si>
  <si>
    <t>EFT,999A,20230000000000255939</t>
  </si>
  <si>
    <t>GAX,DAAA,20230000000000178693</t>
  </si>
  <si>
    <t>EFT,999A,20230000000000255940</t>
  </si>
  <si>
    <t>GAX,DAAA,20230000000000178699</t>
  </si>
  <si>
    <t>EFT,999A,20230000000000255941</t>
  </si>
  <si>
    <t>GAX,DAAA,20230000000000178700</t>
  </si>
  <si>
    <t>EFT,999A,20230000000000255942</t>
  </si>
  <si>
    <t>GAX,DAAA,20230000000000178719</t>
  </si>
  <si>
    <t>EFT,999A,20230000000000255943</t>
  </si>
  <si>
    <t>GAX,DAAA,20230000000000178720</t>
  </si>
  <si>
    <t>EFT,999A,20230000000000255944</t>
  </si>
  <si>
    <t>GAX,DAAA,20230000000000178722</t>
  </si>
  <si>
    <t>EFT,999A,20230000000000255945</t>
  </si>
  <si>
    <t>GAX,DAAA,20230000000000178674</t>
  </si>
  <si>
    <t>EFT,999A,20230000000000255946</t>
  </si>
  <si>
    <t>GAX,DAAA,20230000000000178682</t>
  </si>
  <si>
    <t>EFT,999A,20230000000000255947</t>
  </si>
  <si>
    <t>GAX,DAAA,20230000000000178624</t>
  </si>
  <si>
    <t>EFT,999A,20230000000000255948</t>
  </si>
  <si>
    <t>GAX,DAAA,20230000000000178641</t>
  </si>
  <si>
    <t>EFT,999A,20230000000000255949</t>
  </si>
  <si>
    <t>GAX,DAAA,20230000000000178626</t>
  </si>
  <si>
    <t>EFT,999A,20230000000000255950</t>
  </si>
  <si>
    <t>GAX,DAAA,20230000000000178676</t>
  </si>
  <si>
    <t>EFT,999A,20230000000000255951</t>
  </si>
  <si>
    <t>GAX,DAAA,20230000000000178733</t>
  </si>
  <si>
    <t>EFT,999A,20230000000000255952</t>
  </si>
  <si>
    <t>GAX,DAAA,20230000000000178701</t>
  </si>
  <si>
    <t>EFT,999A,20230000000000255953</t>
  </si>
  <si>
    <t>GAX,DAAA,20230000000000178677</t>
  </si>
  <si>
    <t>EFT,999A,20230000000000255954</t>
  </si>
  <si>
    <t>GAX,DAAA,20230000000000178734</t>
  </si>
  <si>
    <t>EFT,999A,20230000000000255955</t>
  </si>
  <si>
    <t>GAX,DAAA,20230000000000178672</t>
  </si>
  <si>
    <t>EFT,999A,20230000000000255956</t>
  </si>
  <si>
    <t>GAX,DAAA,20230000000000178648</t>
  </si>
  <si>
    <t>EFT,999A,20230000000000255957</t>
  </si>
  <si>
    <t>GAX,DAAA,20230000000000178707</t>
  </si>
  <si>
    <t>EFT,999A,20230000000000255958</t>
  </si>
  <si>
    <t>GAX,DAAA,20230000000000178731</t>
  </si>
  <si>
    <t>EFT,999A,20230000000000255959</t>
  </si>
  <si>
    <t>GAX,DAAA,20230000000000178606</t>
  </si>
  <si>
    <t>EFT,999A,20230000000000255960</t>
  </si>
  <si>
    <t>GAX,DAAA,20230000000000178724</t>
  </si>
  <si>
    <t>EFT,999A,20230000000000255961</t>
  </si>
  <si>
    <t>GAX,DAAA,20230000000000178679</t>
  </si>
  <si>
    <t>EFT,999A,20230000000000255962</t>
  </si>
  <si>
    <t>GAX,DAAA,20230000000000178656</t>
  </si>
  <si>
    <t>EFT,999A,20230000000000255963</t>
  </si>
  <si>
    <t>GAX,DAAA,20230000000000178657</t>
  </si>
  <si>
    <t>EFT,999A,20230000000000255964</t>
  </si>
  <si>
    <t>GAX,DAAA,20230000000000178678</t>
  </si>
  <si>
    <t>EFT,999A,20230000000000255965</t>
  </si>
  <si>
    <t>GAX,DAAA,20230000000000178608</t>
  </si>
  <si>
    <t>ASPEN 1 - 2640 Audit Repayment</t>
  </si>
  <si>
    <t>6/23/2023</t>
  </si>
  <si>
    <t>EFT,999A,20230000000000259520</t>
  </si>
  <si>
    <t>GAX,DAAA,20230000000000183620</t>
  </si>
  <si>
    <t>3110 State Share June FY23 -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</si>
</sst>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#,##0.00;&quot;($&quot;#,##0.00\)"/>
    <numFmt numFmtId="166" formatCode="00"/>
    <numFmt numFmtId="167" formatCode="mm/dd/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rgb="FF000000"/>
      <name val="Arial"/>
    </font>
    <font>
      <sz val="9"/>
      <color rgb="FF000000"/>
      <name val="Arial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43" fontId="2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39" fontId="1" fillId="0" borderId="0" xfId="0" applyNumberFormat="1" applyFon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/>
    </xf>
    <xf numFmtId="43" fontId="2" fillId="0" borderId="0" xfId="1" applyFont="1" applyProtection="1">
      <protection hidden="1"/>
    </xf>
    <xf numFmtId="43" fontId="2" fillId="0" borderId="1" xfId="1" applyFont="1" applyBorder="1" applyProtection="1">
      <protection hidden="1"/>
    </xf>
    <xf numFmtId="43" fontId="4" fillId="0" borderId="0" xfId="0" applyNumberFormat="1" applyFont="1" applyProtection="1">
      <protection hidden="1"/>
    </xf>
    <xf numFmtId="0" fontId="0" fillId="0" borderId="0" xfId="0" applyProtection="1">
      <protection hidden="1"/>
    </xf>
    <xf numFmtId="43" fontId="4" fillId="0" borderId="0" xfId="1" applyFont="1" applyProtection="1">
      <protection hidden="1"/>
    </xf>
    <xf numFmtId="39" fontId="0" fillId="0" borderId="0" xfId="0" applyNumberFormat="1"/>
    <xf numFmtId="43" fontId="0" fillId="0" borderId="0" xfId="0" applyNumberFormat="1" applyProtection="1">
      <protection hidden="1"/>
    </xf>
    <xf numFmtId="43" fontId="4" fillId="8" borderId="0" xfId="0" applyNumberFormat="1" applyFont="1" applyFill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0" xfId="0" pivotButton="1" applyFont="1"/>
    <xf numFmtId="0" fontId="4" fillId="0" borderId="0" xfId="0" applyFont="1" applyAlignment="1">
      <alignment horizontal="left"/>
    </xf>
    <xf numFmtId="44" fontId="4" fillId="0" borderId="0" xfId="0" applyNumberFormat="1" applyFont="1"/>
    <xf numFmtId="43" fontId="4" fillId="0" borderId="0" xfId="0" applyNumberFormat="1" applyFont="1"/>
    <xf numFmtId="0" fontId="8" fillId="0" borderId="1" xfId="0" applyFont="1" applyBorder="1" applyAlignment="1">
      <alignment horizontal="center"/>
    </xf>
    <xf numFmtId="0" fontId="9" fillId="0" borderId="0" xfId="0" applyFont="1"/>
    <xf numFmtId="43" fontId="0" fillId="0" borderId="0" xfId="1" applyFont="1"/>
    <xf numFmtId="49" fontId="4" fillId="9" borderId="0" xfId="0" applyNumberFormat="1" applyFont="1" applyFill="1" applyAlignment="1">
      <alignment horizontal="center"/>
    </xf>
    <xf numFmtId="43" fontId="7" fillId="0" borderId="0" xfId="1" applyFont="1" applyFill="1" applyBorder="1"/>
    <xf numFmtId="43" fontId="4" fillId="0" borderId="0" xfId="1" applyFont="1"/>
    <xf numFmtId="0" fontId="4" fillId="0" borderId="2" xfId="0" applyFont="1" applyBorder="1" applyAlignment="1">
      <alignment horizontal="left"/>
    </xf>
    <xf numFmtId="0" fontId="1" fillId="6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44" fontId="0" fillId="0" borderId="0" xfId="4" applyFont="1"/>
    <xf numFmtId="44" fontId="1" fillId="0" borderId="0" xfId="4" applyFont="1"/>
    <xf numFmtId="44" fontId="0" fillId="10" borderId="0" xfId="4" applyFont="1" applyFill="1"/>
    <xf numFmtId="44" fontId="4" fillId="0" borderId="2" xfId="4" applyFont="1" applyBorder="1"/>
    <xf numFmtId="44" fontId="0" fillId="0" borderId="2" xfId="4" applyFont="1" applyBorder="1"/>
    <xf numFmtId="0" fontId="1" fillId="0" borderId="0" xfId="0" applyFont="1" applyAlignment="1">
      <alignment horizontal="center" wrapText="1"/>
    </xf>
    <xf numFmtId="164" fontId="1" fillId="0" borderId="0" xfId="0" applyNumberFormat="1" applyFont="1"/>
    <xf numFmtId="0" fontId="7" fillId="0" borderId="0" xfId="0" applyFont="1" applyAlignment="1">
      <alignment wrapText="1"/>
    </xf>
    <xf numFmtId="44" fontId="0" fillId="0" borderId="0" xfId="0" applyNumberFormat="1"/>
    <xf numFmtId="0" fontId="0" fillId="0" borderId="0" xfId="0" quotePrefix="1"/>
    <xf numFmtId="1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167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166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vertical="top"/>
    </xf>
    <xf numFmtId="166" fontId="12" fillId="0" borderId="0" xfId="0" applyNumberFormat="1" applyFont="1" applyAlignment="1">
      <alignment horizontal="right"/>
    </xf>
    <xf numFmtId="0" fontId="12" fillId="0" borderId="0" xfId="0" quotePrefix="1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24"/>
  <sheetViews>
    <sheetView tabSelected="1" zoomScaleNormal="100" workbookViewId="0">
      <selection activeCell="B1" sqref="B1"/>
    </sheetView>
  </sheetViews>
  <sheetFormatPr defaultRowHeight="15" x14ac:dyDescent="0.25"/>
  <cols>
    <col min="1" max="1" width="18.85546875" customWidth="1"/>
    <col min="2" max="2" width="20" customWidth="1"/>
    <col min="3" max="3" width="20.5703125" bestFit="1" customWidth="1"/>
    <col min="4" max="4" width="19.42578125" bestFit="1" customWidth="1"/>
    <col min="5" max="5" width="17.42578125" customWidth="1"/>
    <col min="6" max="6" width="16.42578125" bestFit="1" customWidth="1"/>
    <col min="7" max="7" width="17.5703125" bestFit="1" customWidth="1"/>
    <col min="8" max="8" width="16.85546875" bestFit="1" customWidth="1"/>
    <col min="9" max="9" width="15.42578125" bestFit="1" customWidth="1"/>
    <col min="10" max="10" width="22.140625" bestFit="1" customWidth="1"/>
    <col min="11" max="11" width="16" bestFit="1" customWidth="1"/>
    <col min="12" max="12" width="14.28515625" bestFit="1" customWidth="1"/>
  </cols>
  <sheetData>
    <row r="1" spans="1:13" x14ac:dyDescent="0.25">
      <c r="A1" s="13" t="s">
        <v>0</v>
      </c>
      <c r="B1" s="33"/>
      <c r="C1" s="13"/>
      <c r="D1" s="13" t="e">
        <f>_xlfn.XLOOKUP(B1,'Monthly Payments'!A3:A181,'Monthly Payments'!B3:B181)</f>
        <v>#N/A</v>
      </c>
    </row>
    <row r="2" spans="1:13" ht="15.75" x14ac:dyDescent="0.25">
      <c r="A2" s="31" t="s">
        <v>2</v>
      </c>
      <c r="B2" s="64"/>
    </row>
    <row r="3" spans="1:13" x14ac:dyDescent="0.25">
      <c r="C3" s="4" t="s">
        <v>3</v>
      </c>
      <c r="K3" s="4" t="s">
        <v>4</v>
      </c>
    </row>
    <row r="4" spans="1:13" x14ac:dyDescent="0.25"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30" t="s">
        <v>14</v>
      </c>
    </row>
    <row r="5" spans="1:13" x14ac:dyDescent="0.25">
      <c r="A5" t="s">
        <v>15</v>
      </c>
      <c r="B5" s="15">
        <f>_xlfn.XLOOKUP(B1,'Monthly Payments'!A3:A181,'Monthly Payments'!C3:C181,0)</f>
        <v>0</v>
      </c>
      <c r="C5" s="15">
        <f>_xlfn.XLOOKUP(B1,'Monthly Payments'!A3:A181,'Monthly Payments'!H3:H181,0)</f>
        <v>0</v>
      </c>
      <c r="D5" s="15">
        <f>SUM(B5:C5)</f>
        <v>0</v>
      </c>
      <c r="E5" s="15">
        <f>_xlfn.XLOOKUP($B$1,'Monthly Payments'!$A$3:$A$181,'Monthly Payments'!D$3:D$181,0)</f>
        <v>0</v>
      </c>
      <c r="F5" s="15">
        <f>_xlfn.XLOOKUP($B$1,'Monthly Payments'!$A$3:$A$181,'Monthly Payments'!E$3:E$181,0)</f>
        <v>0</v>
      </c>
      <c r="G5" s="15">
        <f>_xlfn.XLOOKUP($B$1,'Monthly Payments'!$A$3:$A$181,'Monthly Payments'!F$3:F$181,0)</f>
        <v>0</v>
      </c>
      <c r="H5" s="15">
        <f>_xlfn.XLOOKUP($B$1,'Monthly Payments'!$A$3:$A$181,'Monthly Payments'!G$3:G$181,0)</f>
        <v>0</v>
      </c>
      <c r="I5" s="15">
        <f t="shared" ref="I5:I16" si="0">ROUND(SUM(D5:H5),2)</f>
        <v>0</v>
      </c>
      <c r="J5" s="15">
        <f>SUMIFS('EFT Records'!$X$2:$X$2400,'EFT Records'!$A$2:$A$2400,$B$1,'EFT Records'!$E$2:$E$2400,1)+H5</f>
        <v>0</v>
      </c>
      <c r="K5" s="15">
        <f>ROUND(J5-I5,2)</f>
        <v>0</v>
      </c>
      <c r="L5" s="2"/>
      <c r="M5" s="2"/>
    </row>
    <row r="6" spans="1:13" x14ac:dyDescent="0.25">
      <c r="A6" t="s">
        <v>16</v>
      </c>
      <c r="B6" s="15">
        <f>_xlfn.XLOOKUP(B1,'Monthly Payments'!A3:A181,'Monthly Payments'!J3:J181,0)</f>
        <v>0</v>
      </c>
      <c r="C6" s="15">
        <f>_xlfn.XLOOKUP(B1,'Monthly Payments'!A3:A181,'Monthly Payments'!O3:O181,0)</f>
        <v>0</v>
      </c>
      <c r="D6" s="15">
        <f t="shared" ref="D6:D16" si="1">SUM(B6:C6)</f>
        <v>0</v>
      </c>
      <c r="E6" s="15">
        <f>_xlfn.XLOOKUP($B$1,'Monthly Payments'!$A$3:$A$181,'Monthly Payments'!K$3:K$181,0)</f>
        <v>0</v>
      </c>
      <c r="F6" s="15">
        <f>_xlfn.XLOOKUP($B$1,'Monthly Payments'!$A$3:$A$181,'Monthly Payments'!L$3:L$181,0)</f>
        <v>0</v>
      </c>
      <c r="G6" s="15">
        <f>_xlfn.XLOOKUP($B$1,'Monthly Payments'!$A$3:$A$181,'Monthly Payments'!M$3:M$181,0)</f>
        <v>0</v>
      </c>
      <c r="H6" s="15">
        <f>_xlfn.XLOOKUP($B$1,'Monthly Payments'!$A$3:$A$181,'Monthly Payments'!N$3:N$181,0)</f>
        <v>0</v>
      </c>
      <c r="I6" s="15">
        <f t="shared" si="0"/>
        <v>0</v>
      </c>
      <c r="J6" s="15">
        <f>SUMIFS('EFT Records'!$X$2:$X$2400,'EFT Records'!$A$2:$A$2400,$B$1,'EFT Records'!$E$2:$E$2400,2)+H6</f>
        <v>0</v>
      </c>
      <c r="K6" s="15">
        <f t="shared" ref="K6:K16" si="2">ROUND(J6-I6,2)</f>
        <v>0</v>
      </c>
      <c r="L6" s="2"/>
      <c r="M6" s="2"/>
    </row>
    <row r="7" spans="1:13" x14ac:dyDescent="0.25">
      <c r="A7" t="s">
        <v>17</v>
      </c>
      <c r="B7" s="15">
        <f>_xlfn.XLOOKUP(B1,'Monthly Payments'!A3:A181,'Monthly Payments'!Q3:Q181,0)</f>
        <v>0</v>
      </c>
      <c r="C7" s="15">
        <f>_xlfn.XLOOKUP(B1,'Monthly Payments'!A3:A181,'Monthly Payments'!V3:V181,0)</f>
        <v>0</v>
      </c>
      <c r="D7" s="15">
        <f t="shared" si="1"/>
        <v>0</v>
      </c>
      <c r="E7" s="15">
        <f>_xlfn.XLOOKUP($B$1,'Monthly Payments'!$A$3:$A$181,'Monthly Payments'!R$3:R$181,0)</f>
        <v>0</v>
      </c>
      <c r="F7" s="15">
        <f>_xlfn.XLOOKUP($B$1,'Monthly Payments'!$A$3:$A$181,'Monthly Payments'!S$3:S$181,0)</f>
        <v>0</v>
      </c>
      <c r="G7" s="15">
        <f>_xlfn.XLOOKUP($B$1,'Monthly Payments'!$A$3:$A$181,'Monthly Payments'!T$3:T$181,0)</f>
        <v>0</v>
      </c>
      <c r="H7" s="15">
        <f>_xlfn.XLOOKUP($B$1,'Monthly Payments'!$A$3:$A$181,'Monthly Payments'!U$3:U$181,0)</f>
        <v>0</v>
      </c>
      <c r="I7" s="15">
        <f t="shared" si="0"/>
        <v>0</v>
      </c>
      <c r="J7" s="15">
        <f>SUMIFS('EFT Records'!$X$2:$X$2400,'EFT Records'!$A$2:$A$2400,$B$1,'EFT Records'!$E$2:$E$2400,3)+H7</f>
        <v>0</v>
      </c>
      <c r="K7" s="15">
        <f t="shared" si="2"/>
        <v>0</v>
      </c>
      <c r="L7" s="2"/>
      <c r="M7" s="2"/>
    </row>
    <row r="8" spans="1:13" x14ac:dyDescent="0.25">
      <c r="A8" t="s">
        <v>18</v>
      </c>
      <c r="B8" s="15">
        <f>_xlfn.XLOOKUP(B1,'Monthly Payments'!A3:A181,'Monthly Payments'!X3:X181,0)</f>
        <v>0</v>
      </c>
      <c r="C8" s="15">
        <f>_xlfn.XLOOKUP(B1,'Monthly Payments'!A3:A181,'Monthly Payments'!AC3:AC181,0)</f>
        <v>0</v>
      </c>
      <c r="D8" s="15">
        <f t="shared" si="1"/>
        <v>0</v>
      </c>
      <c r="E8" s="15">
        <f>_xlfn.XLOOKUP($B$1,'Monthly Payments'!$A$3:$A$181,'Monthly Payments'!Y$3:Y$181,0)</f>
        <v>0</v>
      </c>
      <c r="F8" s="15">
        <f>_xlfn.XLOOKUP($B$1,'Monthly Payments'!$A$3:$A$181,'Monthly Payments'!Z$3:Z$181,0)</f>
        <v>0</v>
      </c>
      <c r="G8" s="15">
        <f>_xlfn.XLOOKUP($B$1,'Monthly Payments'!$A$3:$A$181,'Monthly Payments'!AA$3:AA$181,0)</f>
        <v>0</v>
      </c>
      <c r="H8" s="15">
        <f>_xlfn.XLOOKUP($B$1,'Monthly Payments'!$A$3:$A$181,'Monthly Payments'!AB$3:AB$181,0)</f>
        <v>0</v>
      </c>
      <c r="I8" s="15">
        <f t="shared" si="0"/>
        <v>0</v>
      </c>
      <c r="J8" s="15">
        <f>SUMIFS('EFT Records'!$X$2:$X$2400,'EFT Records'!$A$2:$A$2400,$B$1,'EFT Records'!$E$2:$E$2400,4)+H8</f>
        <v>0</v>
      </c>
      <c r="K8" s="15">
        <f t="shared" si="2"/>
        <v>0</v>
      </c>
      <c r="L8" s="2"/>
      <c r="M8" s="2"/>
    </row>
    <row r="9" spans="1:13" x14ac:dyDescent="0.25">
      <c r="A9" t="s">
        <v>19</v>
      </c>
      <c r="B9" s="15">
        <f>_xlfn.XLOOKUP(B1,'Monthly Payments'!A3:A181,'Monthly Payments'!AE3:AE181,0)</f>
        <v>0</v>
      </c>
      <c r="C9" s="15">
        <f>_xlfn.XLOOKUP(B1,'Monthly Payments'!A3:A181,'Monthly Payments'!AJ3:AJ181,0)</f>
        <v>0</v>
      </c>
      <c r="D9" s="15">
        <f t="shared" si="1"/>
        <v>0</v>
      </c>
      <c r="E9" s="15">
        <f>_xlfn.XLOOKUP($B$1,'Monthly Payments'!$A$3:$A$181,'Monthly Payments'!AF$3:AF$181,0)</f>
        <v>0</v>
      </c>
      <c r="F9" s="15">
        <f>_xlfn.XLOOKUP($B$1,'Monthly Payments'!$A$3:$A$181,'Monthly Payments'!AG$3:AG$181,0)</f>
        <v>0</v>
      </c>
      <c r="G9" s="15">
        <f>_xlfn.XLOOKUP($B$1,'Monthly Payments'!$A$3:$A$181,'Monthly Payments'!AH$3:AH$181,0)</f>
        <v>0</v>
      </c>
      <c r="H9" s="15">
        <f>_xlfn.XLOOKUP($B$1,'Monthly Payments'!$A$3:$A$181,'Monthly Payments'!AI$3:AI$181,0)</f>
        <v>0</v>
      </c>
      <c r="I9" s="15">
        <f t="shared" si="0"/>
        <v>0</v>
      </c>
      <c r="J9" s="15">
        <f>SUMIFS('EFT Records'!$X$2:$X$2400,'EFT Records'!$A$2:$A$2400,$B$1,'EFT Records'!$E$2:$E$2400,5)+H9</f>
        <v>0</v>
      </c>
      <c r="K9" s="15">
        <f t="shared" si="2"/>
        <v>0</v>
      </c>
      <c r="L9" s="2"/>
      <c r="M9" s="2"/>
    </row>
    <row r="10" spans="1:13" x14ac:dyDescent="0.25">
      <c r="A10" t="s">
        <v>20</v>
      </c>
      <c r="B10" s="15">
        <f>_xlfn.XLOOKUP(B1,'Monthly Payments'!A3:A181,'Monthly Payments'!AL3:AL181,0)</f>
        <v>0</v>
      </c>
      <c r="C10" s="15">
        <f>_xlfn.XLOOKUP(B1,'Monthly Payments'!A3:A181,'Monthly Payments'!AQ3:AQ181,0)</f>
        <v>0</v>
      </c>
      <c r="D10" s="15">
        <f t="shared" si="1"/>
        <v>0</v>
      </c>
      <c r="E10" s="15">
        <f>_xlfn.XLOOKUP($B$1,'Monthly Payments'!$A$3:$A$181,'Monthly Payments'!AM$3:AM$181,0)</f>
        <v>0</v>
      </c>
      <c r="F10" s="15">
        <f>_xlfn.XLOOKUP($B$1,'Monthly Payments'!$A$3:$A$181,'Monthly Payments'!AN$3:AN$181,0)</f>
        <v>0</v>
      </c>
      <c r="G10" s="15">
        <f>_xlfn.XLOOKUP($B$1,'Monthly Payments'!$A$3:$A$181,'Monthly Payments'!AO$3:AO$181,0)</f>
        <v>0</v>
      </c>
      <c r="H10" s="15">
        <f>_xlfn.XLOOKUP($B$1,'Monthly Payments'!$A$3:$A$181,'Monthly Payments'!AP$3:AP$181,0)</f>
        <v>0</v>
      </c>
      <c r="I10" s="15">
        <f t="shared" si="0"/>
        <v>0</v>
      </c>
      <c r="J10" s="15">
        <f>SUMIFS('EFT Records'!$X$2:$X$2400,'EFT Records'!$A$2:$A$2400,$B$1,'EFT Records'!$E$2:$E$2400,6)+H10</f>
        <v>0</v>
      </c>
      <c r="K10" s="15">
        <f t="shared" si="2"/>
        <v>0</v>
      </c>
      <c r="L10" s="2"/>
      <c r="M10" s="2"/>
    </row>
    <row r="11" spans="1:13" x14ac:dyDescent="0.25">
      <c r="A11" t="s">
        <v>21</v>
      </c>
      <c r="B11" s="15">
        <f>_xlfn.XLOOKUP(B1,'Monthly Payments'!A3:A181,'Monthly Payments'!AS3:AS181,0)</f>
        <v>0</v>
      </c>
      <c r="C11" s="15">
        <f>_xlfn.XLOOKUP(B1,'Monthly Payments'!A3:A181,'Monthly Payments'!AX3:AX181,0)</f>
        <v>0</v>
      </c>
      <c r="D11" s="15">
        <f t="shared" si="1"/>
        <v>0</v>
      </c>
      <c r="E11" s="15">
        <f>_xlfn.XLOOKUP($B$1,'Monthly Payments'!$A$3:$A$181,'Monthly Payments'!AT$3:AT$181,0)</f>
        <v>0</v>
      </c>
      <c r="F11" s="15">
        <f>_xlfn.XLOOKUP($B$1,'Monthly Payments'!$A$3:$A$181,'Monthly Payments'!AU$3:AU$181,0)</f>
        <v>0</v>
      </c>
      <c r="G11" s="15">
        <f>_xlfn.XLOOKUP($B$1,'Monthly Payments'!$A$3:$A$181,'Monthly Payments'!AV$3:AV$181,0)</f>
        <v>0</v>
      </c>
      <c r="H11" s="15">
        <f>_xlfn.XLOOKUP($B$1,'Monthly Payments'!$A$3:$A$181,'Monthly Payments'!AW$3:AW$181,0)</f>
        <v>0</v>
      </c>
      <c r="I11" s="15">
        <f t="shared" si="0"/>
        <v>0</v>
      </c>
      <c r="J11" s="15">
        <f>SUMIFS('EFT Records'!$X$2:$X$2400,'EFT Records'!$A$2:$A$2400,$B$1,'EFT Records'!$E$2:$E$2400,7)+H11</f>
        <v>0</v>
      </c>
      <c r="K11" s="15">
        <f t="shared" si="2"/>
        <v>0</v>
      </c>
      <c r="L11" s="2"/>
      <c r="M11" s="2"/>
    </row>
    <row r="12" spans="1:13" x14ac:dyDescent="0.25">
      <c r="A12" t="s">
        <v>22</v>
      </c>
      <c r="B12" s="15">
        <f>_xlfn.XLOOKUP(B1,'Monthly Payments'!A3:A181,'Monthly Payments'!AZ3:AZ181,0)</f>
        <v>0</v>
      </c>
      <c r="C12" s="15">
        <f>_xlfn.XLOOKUP(B1,'Monthly Payments'!A3:A181,'Monthly Payments'!BE3:BE181,0)</f>
        <v>0</v>
      </c>
      <c r="D12" s="15">
        <f t="shared" si="1"/>
        <v>0</v>
      </c>
      <c r="E12" s="15">
        <f>_xlfn.XLOOKUP($B$1,'Monthly Payments'!$A$3:$A$181,'Monthly Payments'!BA$3:BA$181,0)</f>
        <v>0</v>
      </c>
      <c r="F12" s="15">
        <f>_xlfn.XLOOKUP($B$1,'Monthly Payments'!$A$3:$A$181,'Monthly Payments'!BB$3:BB$181,0)</f>
        <v>0</v>
      </c>
      <c r="G12" s="15">
        <f>_xlfn.XLOOKUP($B$1,'Monthly Payments'!$A$3:$A$181,'Monthly Payments'!BC$3:BC$181,0)</f>
        <v>0</v>
      </c>
      <c r="H12" s="15">
        <f>_xlfn.XLOOKUP($B$1,'Monthly Payments'!$A$3:$A$181,'Monthly Payments'!BD$3:BD$181,0)</f>
        <v>0</v>
      </c>
      <c r="I12" s="15">
        <f t="shared" si="0"/>
        <v>0</v>
      </c>
      <c r="J12" s="15">
        <f>SUMIFS('EFT Records'!$X$2:$X$2400,'EFT Records'!$A$2:$A$2400,$B$1,'EFT Records'!$E$2:$E$2400,8)+H12</f>
        <v>0</v>
      </c>
      <c r="K12" s="15">
        <f t="shared" si="2"/>
        <v>0</v>
      </c>
      <c r="L12" s="2"/>
      <c r="M12" s="2"/>
    </row>
    <row r="13" spans="1:13" x14ac:dyDescent="0.25">
      <c r="A13" t="s">
        <v>23</v>
      </c>
      <c r="B13" s="15">
        <f>_xlfn.XLOOKUP(B1,'Monthly Payments'!A3:A181,'Monthly Payments'!BG3:BG181,0)</f>
        <v>0</v>
      </c>
      <c r="C13" s="15">
        <f>_xlfn.XLOOKUP(B1,'Monthly Payments'!A3:A181,'Monthly Payments'!BL3:BL181,0)</f>
        <v>0</v>
      </c>
      <c r="D13" s="15">
        <f t="shared" si="1"/>
        <v>0</v>
      </c>
      <c r="E13" s="15">
        <f>_xlfn.XLOOKUP($B$1,'Monthly Payments'!$A$3:$A$181,'Monthly Payments'!BH$3:BH$181,0)</f>
        <v>0</v>
      </c>
      <c r="F13" s="15">
        <f>_xlfn.XLOOKUP($B$1,'Monthly Payments'!$A$3:$A$181,'Monthly Payments'!BI$3:BI$181,0)</f>
        <v>0</v>
      </c>
      <c r="G13" s="15">
        <f>_xlfn.XLOOKUP($B$1,'Monthly Payments'!$A$3:$A$181,'Monthly Payments'!BJ$3:BJ$181,0)</f>
        <v>0</v>
      </c>
      <c r="H13" s="15">
        <f>_xlfn.XLOOKUP($B$1,'Monthly Payments'!$A$3:$A$181,'Monthly Payments'!BK$3:BK$181,0)</f>
        <v>0</v>
      </c>
      <c r="I13" s="15">
        <f t="shared" si="0"/>
        <v>0</v>
      </c>
      <c r="J13" s="15">
        <f>SUMIFS('EFT Records'!$X$2:$X$2400,'EFT Records'!$A$2:$A$2400,$B$1,'EFT Records'!$E$2:$E$2400,9)+H13</f>
        <v>0</v>
      </c>
      <c r="K13" s="15">
        <f t="shared" si="2"/>
        <v>0</v>
      </c>
      <c r="L13" s="2"/>
      <c r="M13" s="2"/>
    </row>
    <row r="14" spans="1:13" x14ac:dyDescent="0.25">
      <c r="A14" t="s">
        <v>24</v>
      </c>
      <c r="B14" s="15">
        <f>_xlfn.XLOOKUP(B1,'Monthly Payments'!A3:A181,'Monthly Payments'!BN3:BN181,0)</f>
        <v>0</v>
      </c>
      <c r="C14" s="15">
        <f>_xlfn.XLOOKUP(B1,'Monthly Payments'!A3:A181,'Monthly Payments'!BS3:BS181,0)</f>
        <v>0</v>
      </c>
      <c r="D14" s="15">
        <f t="shared" si="1"/>
        <v>0</v>
      </c>
      <c r="E14" s="15">
        <f>_xlfn.XLOOKUP($B$1,'Monthly Payments'!$A$3:$A$181,'Monthly Payments'!BO$3:BO$181,0)</f>
        <v>0</v>
      </c>
      <c r="F14" s="15">
        <f>_xlfn.XLOOKUP($B$1,'Monthly Payments'!$A$3:$A$181,'Monthly Payments'!BP$3:BP$181,0)</f>
        <v>0</v>
      </c>
      <c r="G14" s="15">
        <f>_xlfn.XLOOKUP($B$1,'Monthly Payments'!$A$3:$A$181,'Monthly Payments'!BQ$3:BQ$181,0)</f>
        <v>0</v>
      </c>
      <c r="H14" s="15">
        <f>_xlfn.XLOOKUP($B$1,'Monthly Payments'!$A$3:$A$181,'Monthly Payments'!BR$3:BR$181,0)</f>
        <v>0</v>
      </c>
      <c r="I14" s="15">
        <f t="shared" si="0"/>
        <v>0</v>
      </c>
      <c r="J14" s="15">
        <f>SUMIFS('EFT Records'!$X$2:$X$2400,'EFT Records'!$A$2:$A$2400,$B$1,'EFT Records'!$E$2:$E$2400,10)+H14</f>
        <v>0</v>
      </c>
      <c r="K14" s="15">
        <f t="shared" si="2"/>
        <v>0</v>
      </c>
      <c r="L14" s="2"/>
      <c r="M14" s="2"/>
    </row>
    <row r="15" spans="1:13" x14ac:dyDescent="0.25">
      <c r="A15" t="s">
        <v>25</v>
      </c>
      <c r="B15" s="15">
        <f>_xlfn.XLOOKUP(B1,'Monthly Payments'!A3:A181,'Monthly Payments'!BU3:BU181,0)</f>
        <v>0</v>
      </c>
      <c r="C15" s="15">
        <f>_xlfn.XLOOKUP(B1,'Monthly Payments'!A3:A181,'Monthly Payments'!BZ3:BZ181,0)</f>
        <v>0</v>
      </c>
      <c r="D15" s="15">
        <f t="shared" si="1"/>
        <v>0</v>
      </c>
      <c r="E15" s="15">
        <f>_xlfn.XLOOKUP($B$1,'Monthly Payments'!$A$3:$A$181,'Monthly Payments'!BV$3:BV$181,0)</f>
        <v>0</v>
      </c>
      <c r="F15" s="15">
        <f>_xlfn.XLOOKUP($B$1,'Monthly Payments'!$A$3:$A$181,'Monthly Payments'!BW$3:BW$181,0)</f>
        <v>0</v>
      </c>
      <c r="G15" s="15">
        <f>_xlfn.XLOOKUP($B$1,'Monthly Payments'!$A$3:$A$181,'Monthly Payments'!BX$3:BX$181,0)</f>
        <v>0</v>
      </c>
      <c r="H15" s="15">
        <f>_xlfn.XLOOKUP($B$1,'Monthly Payments'!$A$3:$A$181,'Monthly Payments'!BY$3:BY$181,0)</f>
        <v>0</v>
      </c>
      <c r="I15" s="15">
        <f t="shared" si="0"/>
        <v>0</v>
      </c>
      <c r="J15" s="15">
        <f>SUMIFS('EFT Records'!$X$2:$X$2400,'EFT Records'!$A$2:$A$2400,$B$1,'EFT Records'!$E$2:$E$2400,11)+H15</f>
        <v>0</v>
      </c>
      <c r="K15" s="15">
        <f t="shared" si="2"/>
        <v>0</v>
      </c>
      <c r="L15" s="2"/>
      <c r="M15" s="2"/>
    </row>
    <row r="16" spans="1:13" x14ac:dyDescent="0.25">
      <c r="A16" t="s">
        <v>26</v>
      </c>
      <c r="B16" s="16">
        <f>_xlfn.XLOOKUP(B1,'Monthly Payments'!A3:A181,'Monthly Payments'!CB3:CB181,0)</f>
        <v>0</v>
      </c>
      <c r="C16" s="16">
        <f>_xlfn.XLOOKUP(B1,'Monthly Payments'!A3:A181,'Monthly Payments'!CG3:CG181,0)</f>
        <v>0</v>
      </c>
      <c r="D16" s="16">
        <f t="shared" si="1"/>
        <v>0</v>
      </c>
      <c r="E16" s="16">
        <f>_xlfn.XLOOKUP($B$1,'Monthly Payments'!$A$3:$A$181,'Monthly Payments'!CC$3:CC$181,0)</f>
        <v>0</v>
      </c>
      <c r="F16" s="16">
        <f>_xlfn.XLOOKUP($B$1,'Monthly Payments'!$A$3:$A$181,'Monthly Payments'!CD$3:CD$181,0)</f>
        <v>0</v>
      </c>
      <c r="G16" s="16">
        <f>_xlfn.XLOOKUP($B$1,'Monthly Payments'!$A$3:$A$181,'Monthly Payments'!CE$3:CE$181,0)</f>
        <v>0</v>
      </c>
      <c r="H16" s="16">
        <f>_xlfn.XLOOKUP($B$1,'Monthly Payments'!$A$3:$A$181,'Monthly Payments'!CF$3:CF$181,0)</f>
        <v>0</v>
      </c>
      <c r="I16" s="16">
        <f t="shared" si="0"/>
        <v>0</v>
      </c>
      <c r="J16" s="16">
        <f>SUMIFS('EFT Records'!$X$2:$X$2400,'EFT Records'!$A$2:$A$2400,$B$1,'EFT Records'!$E$2:$E$2400,12)+H16</f>
        <v>0</v>
      </c>
      <c r="K16" s="16">
        <f t="shared" si="2"/>
        <v>0</v>
      </c>
      <c r="L16" s="2"/>
      <c r="M16" s="2"/>
    </row>
    <row r="17" spans="1:11" x14ac:dyDescent="0.25">
      <c r="B17" s="17">
        <f>SUM(B5:B16)</f>
        <v>0</v>
      </c>
      <c r="C17" s="17">
        <f t="shared" ref="C17:K17" si="3">SUM(C5:C16)</f>
        <v>0</v>
      </c>
      <c r="D17" s="17">
        <f>SUM(D5:D16)</f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</row>
    <row r="18" spans="1:11" x14ac:dyDescent="0.25">
      <c r="B18" s="18"/>
      <c r="C18" s="18"/>
      <c r="D18" s="18"/>
      <c r="E18" s="18"/>
      <c r="F18" s="18"/>
      <c r="G18" s="18"/>
      <c r="H18" s="18"/>
      <c r="I18" s="21"/>
      <c r="J18" s="18"/>
      <c r="K18" s="18"/>
    </row>
    <row r="19" spans="1:11" x14ac:dyDescent="0.25">
      <c r="A19" s="13" t="s">
        <v>27</v>
      </c>
      <c r="B19" s="18"/>
      <c r="C19" s="18"/>
      <c r="D19" s="19">
        <f>_xlfn.XLOOKUP(B1,'Monthly Payments'!A3:A181,'Monthly Payments'!CV3:CV181,0)</f>
        <v>0</v>
      </c>
      <c r="E19" s="18"/>
      <c r="F19" s="21"/>
      <c r="G19" s="21"/>
      <c r="H19" s="18"/>
      <c r="I19" s="18"/>
      <c r="J19" s="18"/>
      <c r="K19" s="18"/>
    </row>
    <row r="20" spans="1:11" x14ac:dyDescent="0.25">
      <c r="A20" s="13" t="s">
        <v>28</v>
      </c>
      <c r="D20" s="22">
        <f>ROUND(D19-D17,2)</f>
        <v>0</v>
      </c>
      <c r="E20" s="3"/>
      <c r="F20" s="3"/>
      <c r="G20" s="3"/>
      <c r="J20" s="3"/>
    </row>
    <row r="21" spans="1:11" x14ac:dyDescent="0.25">
      <c r="D21" s="3"/>
      <c r="E21" s="3"/>
      <c r="G21" s="3"/>
    </row>
    <row r="22" spans="1:11" x14ac:dyDescent="0.25">
      <c r="B22" s="3"/>
      <c r="C22" s="3"/>
      <c r="D22" s="3"/>
      <c r="E22" s="3"/>
    </row>
    <row r="23" spans="1:11" x14ac:dyDescent="0.25">
      <c r="B23" s="3"/>
      <c r="D23" s="3"/>
    </row>
    <row r="24" spans="1:11" x14ac:dyDescent="0.25">
      <c r="B24" s="3"/>
      <c r="D24" s="3"/>
    </row>
  </sheetData>
  <pageMargins left="0.25" right="0.25" top="0.75" bottom="0.75" header="0.3" footer="0.3"/>
  <pageSetup scale="63" fitToHeight="0" orientation="landscape" r:id="rId1"/>
  <headerFooter>
    <oddHeader>&amp;LFiscal Year 2017-18 State Share Reconcilation</oddHeader>
    <oddFooter>&amp;LCDE, School Finance and Operations&amp;R&amp;D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zoomScaleNormal="100" workbookViewId="0">
      <selection activeCell="D6" sqref="D6"/>
    </sheetView>
  </sheetViews>
  <sheetFormatPr defaultRowHeight="15" x14ac:dyDescent="0.25"/>
  <cols>
    <col min="1" max="1" width="13.140625" bestFit="1" customWidth="1"/>
    <col min="2" max="2" width="22.42578125" style="32" bestFit="1" customWidth="1"/>
    <col min="3" max="3" width="25" bestFit="1" customWidth="1"/>
    <col min="4" max="4" width="19.5703125" bestFit="1" customWidth="1"/>
    <col min="5" max="5" width="15.140625" bestFit="1" customWidth="1"/>
    <col min="6" max="6" width="24.85546875" customWidth="1"/>
    <col min="7" max="8" width="18.7109375" bestFit="1" customWidth="1"/>
    <col min="10" max="10" width="16.85546875" style="3" bestFit="1" customWidth="1"/>
    <col min="11" max="11" width="15.28515625" bestFit="1" customWidth="1"/>
  </cols>
  <sheetData>
    <row r="1" spans="1:11" x14ac:dyDescent="0.25">
      <c r="B1" s="66" t="s">
        <v>29</v>
      </c>
      <c r="C1" s="66"/>
      <c r="F1" s="65" t="s">
        <v>30</v>
      </c>
      <c r="G1" s="65"/>
      <c r="H1" s="65"/>
    </row>
    <row r="2" spans="1:11" ht="30" x14ac:dyDescent="0.25">
      <c r="A2" s="26" t="s">
        <v>31</v>
      </c>
      <c r="B2" s="34" t="s">
        <v>32</v>
      </c>
      <c r="C2" s="25" t="s">
        <v>33</v>
      </c>
      <c r="D2" s="25" t="s">
        <v>34</v>
      </c>
      <c r="E2" s="24"/>
      <c r="F2" s="50" t="s">
        <v>35</v>
      </c>
      <c r="G2" s="25" t="s">
        <v>36</v>
      </c>
      <c r="H2" s="25" t="s">
        <v>4</v>
      </c>
    </row>
    <row r="3" spans="1:11" x14ac:dyDescent="0.25">
      <c r="A3" s="23" t="s">
        <v>37</v>
      </c>
      <c r="B3" s="43">
        <f>SUMIF('EFT Records'!$A$2:$A$1987,Reconcilation!A3,'EFT Records'!$X$2:$X$1987)+'Monthly Payments'!CN3</f>
        <v>40386809.75999999</v>
      </c>
      <c r="C3" s="43">
        <f>'Monthly Payments'!CP3</f>
        <v>40386809.75999999</v>
      </c>
      <c r="D3" s="43">
        <f>B3-C3</f>
        <v>0</v>
      </c>
      <c r="E3" s="43"/>
      <c r="F3" s="43">
        <f>_xlfn.XLOOKUP(A3,'Monthly Payments'!A3:A181,'Monthly Payments'!CV3:CV181,0)</f>
        <v>40593921.600000001</v>
      </c>
      <c r="G3" s="43">
        <f>'Monthly Payments'!CJ3</f>
        <v>40593921.599999994</v>
      </c>
      <c r="H3" s="43">
        <f>G3-F3</f>
        <v>0</v>
      </c>
      <c r="I3" s="43"/>
      <c r="J3" s="43">
        <v>3586652.09</v>
      </c>
      <c r="K3" s="43">
        <f>D3+J3</f>
        <v>3586652.09</v>
      </c>
    </row>
    <row r="4" spans="1:11" x14ac:dyDescent="0.25">
      <c r="A4" s="23" t="s">
        <v>38</v>
      </c>
      <c r="B4" s="43">
        <f>SUMIF('EFT Records'!$A$2:$A$1987,Reconcilation!A4,'EFT Records'!$X$2:$X$1987)+'Monthly Payments'!CN4</f>
        <v>241263714.95000005</v>
      </c>
      <c r="C4" s="43">
        <f>'Monthly Payments'!CP4</f>
        <v>241263714.95000005</v>
      </c>
      <c r="D4" s="43">
        <f t="shared" ref="D4:D67" si="0">B4-C4</f>
        <v>0</v>
      </c>
      <c r="E4" s="43"/>
      <c r="F4" s="43">
        <f>_xlfn.XLOOKUP(A4,'Monthly Payments'!A4:A182,'Monthly Payments'!CV4:CV182,0)</f>
        <v>247302363.97</v>
      </c>
      <c r="G4" s="43">
        <f>'Monthly Payments'!CJ4</f>
        <v>247302363.97000003</v>
      </c>
      <c r="H4" s="43">
        <f t="shared" ref="H4:H67" si="1">G4-F4</f>
        <v>0</v>
      </c>
      <c r="I4" s="43"/>
      <c r="J4" s="43">
        <v>20166880.489999998</v>
      </c>
      <c r="K4" s="43">
        <f t="shared" ref="K4:K67" si="2">D4+J4</f>
        <v>20166880.489999998</v>
      </c>
    </row>
    <row r="5" spans="1:11" x14ac:dyDescent="0.25">
      <c r="A5" s="23" t="s">
        <v>39</v>
      </c>
      <c r="B5" s="43">
        <f>SUMIF('EFT Records'!$A$2:$A$1987,Reconcilation!A5,'EFT Records'!$X$2:$X$1987)+'Monthly Payments'!CN5</f>
        <v>33525147.5</v>
      </c>
      <c r="C5" s="43">
        <f>'Monthly Payments'!CP5</f>
        <v>33525147.5</v>
      </c>
      <c r="D5" s="43">
        <f t="shared" si="0"/>
        <v>0</v>
      </c>
      <c r="E5" s="43"/>
      <c r="F5" s="43">
        <f>_xlfn.XLOOKUP(A5,'Monthly Payments'!A5:A183,'Monthly Payments'!CV5:CV183,0)</f>
        <v>33959740.789999999</v>
      </c>
      <c r="G5" s="43">
        <f>'Monthly Payments'!CJ5</f>
        <v>33959740.789999999</v>
      </c>
      <c r="H5" s="43">
        <f t="shared" si="1"/>
        <v>0</v>
      </c>
      <c r="I5" s="43"/>
      <c r="J5" s="43">
        <v>2830715.26</v>
      </c>
      <c r="K5" s="43">
        <f t="shared" si="2"/>
        <v>2830715.26</v>
      </c>
    </row>
    <row r="6" spans="1:11" x14ac:dyDescent="0.25">
      <c r="A6" s="23" t="s">
        <v>40</v>
      </c>
      <c r="B6" s="43">
        <f>SUMIF('EFT Records'!$A$2:$A$1987,Reconcilation!A6,'EFT Records'!$X$2:$X$1987)+'Monthly Payments'!CN6</f>
        <v>125201080.09000002</v>
      </c>
      <c r="C6" s="43">
        <f>'Monthly Payments'!CP6</f>
        <v>136376008.55000001</v>
      </c>
      <c r="D6" s="43">
        <f t="shared" si="0"/>
        <v>-11174928.459999993</v>
      </c>
      <c r="E6" s="43"/>
      <c r="F6" s="43">
        <f>_xlfn.XLOOKUP(A6,'Monthly Payments'!A6:A184,'Monthly Payments'!CV6:CV184,0)</f>
        <v>138820992.09</v>
      </c>
      <c r="G6" s="43">
        <f>'Monthly Payments'!CJ6</f>
        <v>138820992.09000003</v>
      </c>
      <c r="H6" s="43">
        <f t="shared" si="1"/>
        <v>0</v>
      </c>
      <c r="I6" s="43"/>
      <c r="J6" s="43">
        <v>11174928.460000001</v>
      </c>
      <c r="K6" s="43">
        <f t="shared" si="2"/>
        <v>0</v>
      </c>
    </row>
    <row r="7" spans="1:11" x14ac:dyDescent="0.25">
      <c r="A7" s="23" t="s">
        <v>41</v>
      </c>
      <c r="B7" s="43">
        <f>SUMIF('EFT Records'!$A$2:$A$1987,Reconcilation!A7,'EFT Records'!$X$2:$X$1987)+'Monthly Payments'!CN7</f>
        <v>4385492.95</v>
      </c>
      <c r="C7" s="43">
        <f>'Monthly Payments'!CP7</f>
        <v>4385492.95</v>
      </c>
      <c r="D7" s="43">
        <f t="shared" si="0"/>
        <v>0</v>
      </c>
      <c r="E7" s="43"/>
      <c r="F7" s="43">
        <f>_xlfn.XLOOKUP(A7,'Monthly Payments'!A7:A185,'Monthly Payments'!CV7:CV185,0)</f>
        <v>4385492.95</v>
      </c>
      <c r="G7" s="43">
        <f>'Monthly Payments'!CJ7</f>
        <v>4385492.95</v>
      </c>
      <c r="H7" s="43">
        <f t="shared" si="1"/>
        <v>0</v>
      </c>
      <c r="I7" s="43"/>
      <c r="J7" s="43">
        <v>263005.05</v>
      </c>
      <c r="K7" s="43">
        <f t="shared" si="2"/>
        <v>263005.05</v>
      </c>
    </row>
    <row r="8" spans="1:11" x14ac:dyDescent="0.25">
      <c r="A8" s="23" t="s">
        <v>42</v>
      </c>
      <c r="B8" s="43">
        <f>SUMIF('EFT Records'!$A$2:$A$1987,Reconcilation!A8,'EFT Records'!$X$2:$X$1987)+'Monthly Payments'!CN8</f>
        <v>7962953.089999998</v>
      </c>
      <c r="C8" s="43">
        <f>'Monthly Payments'!CP8</f>
        <v>7962953.089999998</v>
      </c>
      <c r="D8" s="43">
        <f t="shared" si="0"/>
        <v>0</v>
      </c>
      <c r="E8" s="43"/>
      <c r="F8" s="43">
        <f>_xlfn.XLOOKUP(A8,'Monthly Payments'!A8:A186,'Monthly Payments'!CV8:CV186,0)</f>
        <v>7962953.0899999999</v>
      </c>
      <c r="G8" s="43">
        <f>'Monthly Payments'!CJ8</f>
        <v>7962953.089999998</v>
      </c>
      <c r="H8" s="43">
        <f t="shared" si="1"/>
        <v>0</v>
      </c>
      <c r="I8" s="43"/>
      <c r="J8" s="43">
        <v>669732.51</v>
      </c>
      <c r="K8" s="43">
        <f t="shared" si="2"/>
        <v>669732.51</v>
      </c>
    </row>
    <row r="9" spans="1:11" x14ac:dyDescent="0.25">
      <c r="A9" s="23" t="s">
        <v>43</v>
      </c>
      <c r="B9" s="43">
        <f>SUMIF('EFT Records'!$A$2:$A$1987,Reconcilation!A9,'EFT Records'!$X$2:$X$1987)+'Monthly Payments'!CN9</f>
        <v>57760901.290000014</v>
      </c>
      <c r="C9" s="43">
        <f>'Monthly Payments'!CP9</f>
        <v>57760901.290000014</v>
      </c>
      <c r="D9" s="43">
        <f t="shared" si="0"/>
        <v>0</v>
      </c>
      <c r="E9" s="43"/>
      <c r="F9" s="43">
        <f>_xlfn.XLOOKUP(A9,'Monthly Payments'!A9:A187,'Monthly Payments'!CV9:CV187,0)</f>
        <v>57742182.670000002</v>
      </c>
      <c r="G9" s="43">
        <f>'Monthly Payments'!CJ9</f>
        <v>57742182.670000017</v>
      </c>
      <c r="H9" s="43">
        <f t="shared" si="1"/>
        <v>0</v>
      </c>
      <c r="I9" s="43"/>
      <c r="J9" s="43">
        <v>4813890.1399999997</v>
      </c>
      <c r="K9" s="43">
        <f t="shared" si="2"/>
        <v>4813890.1399999997</v>
      </c>
    </row>
    <row r="10" spans="1:11" x14ac:dyDescent="0.25">
      <c r="A10" s="23" t="s">
        <v>44</v>
      </c>
      <c r="B10" s="43">
        <f>SUMIF('EFT Records'!$A$2:$A$1987,Reconcilation!A10,'EFT Records'!$X$2:$X$1987)+'Monthly Payments'!CN10</f>
        <v>15087324.929999998</v>
      </c>
      <c r="C10" s="43">
        <f>'Monthly Payments'!CP10</f>
        <v>16442879.149999999</v>
      </c>
      <c r="D10" s="43">
        <f t="shared" si="0"/>
        <v>-1355554.2200000007</v>
      </c>
      <c r="E10" s="43"/>
      <c r="F10" s="43">
        <f>_xlfn.XLOOKUP(A10,'Monthly Payments'!A10:A188,'Monthly Payments'!CV10:CV188,0)</f>
        <v>16573033.189999999</v>
      </c>
      <c r="G10" s="43">
        <f>'Monthly Payments'!CJ10</f>
        <v>16573033.189999999</v>
      </c>
      <c r="H10" s="43">
        <f t="shared" si="1"/>
        <v>0</v>
      </c>
      <c r="I10" s="43"/>
      <c r="J10" s="43">
        <v>1355554.22</v>
      </c>
      <c r="K10" s="43">
        <f t="shared" si="2"/>
        <v>0</v>
      </c>
    </row>
    <row r="11" spans="1:11" x14ac:dyDescent="0.25">
      <c r="A11" s="23" t="s">
        <v>45</v>
      </c>
      <c r="B11" s="43">
        <f>SUMIF('EFT Records'!$A$2:$A$1987,Reconcilation!A11,'EFT Records'!$X$2:$X$1987)+'Monthly Payments'!CN11</f>
        <v>1935479.8699999996</v>
      </c>
      <c r="C11" s="43">
        <f>'Monthly Payments'!CP11</f>
        <v>2108038.8599999994</v>
      </c>
      <c r="D11" s="43">
        <f t="shared" si="0"/>
        <v>-172558.98999999976</v>
      </c>
      <c r="E11" s="43"/>
      <c r="F11" s="43">
        <f>_xlfn.XLOOKUP(A11,'Monthly Payments'!A11:A189,'Monthly Payments'!CV11:CV189,0)</f>
        <v>2108038.86</v>
      </c>
      <c r="G11" s="43">
        <f>'Monthly Payments'!CJ11</f>
        <v>2108038.8599999994</v>
      </c>
      <c r="H11" s="43">
        <f t="shared" si="1"/>
        <v>0</v>
      </c>
      <c r="I11" s="43"/>
      <c r="J11" s="43">
        <v>172558.99</v>
      </c>
      <c r="K11" s="43">
        <f t="shared" si="2"/>
        <v>2.3283064365386963E-10</v>
      </c>
    </row>
    <row r="12" spans="1:11" x14ac:dyDescent="0.25">
      <c r="A12" s="23" t="s">
        <v>46</v>
      </c>
      <c r="B12" s="43">
        <f>SUMIF('EFT Records'!$A$2:$A$1987,Reconcilation!A12,'EFT Records'!$X$2:$X$1987)+'Monthly Payments'!CN12</f>
        <v>5702198.8299999991</v>
      </c>
      <c r="C12" s="43">
        <f>'Monthly Payments'!CP12</f>
        <v>5702198.8299999991</v>
      </c>
      <c r="D12" s="43">
        <f t="shared" si="0"/>
        <v>0</v>
      </c>
      <c r="E12" s="43"/>
      <c r="F12" s="43">
        <f>_xlfn.XLOOKUP(A12,'Monthly Payments'!A12:A190,'Monthly Payments'!CV12:CV190,0)</f>
        <v>5797651.7300000004</v>
      </c>
      <c r="G12" s="43">
        <f>'Monthly Payments'!CJ12</f>
        <v>5797651.7299999995</v>
      </c>
      <c r="H12" s="43">
        <f t="shared" si="1"/>
        <v>0</v>
      </c>
      <c r="I12" s="43"/>
      <c r="J12" s="43">
        <v>489583.87</v>
      </c>
      <c r="K12" s="43">
        <f t="shared" si="2"/>
        <v>489583.87</v>
      </c>
    </row>
    <row r="13" spans="1:11" x14ac:dyDescent="0.25">
      <c r="A13" s="23" t="s">
        <v>47</v>
      </c>
      <c r="B13" s="43">
        <f>SUMIF('EFT Records'!$A$2:$A$1987,Reconcilation!A13,'EFT Records'!$X$2:$X$1987)+'Monthly Payments'!CN13</f>
        <v>6920087.6499999985</v>
      </c>
      <c r="C13" s="43">
        <f>'Monthly Payments'!CP13</f>
        <v>6920087.6499999985</v>
      </c>
      <c r="D13" s="43">
        <f t="shared" si="0"/>
        <v>0</v>
      </c>
      <c r="E13" s="43"/>
      <c r="F13" s="43">
        <f>_xlfn.XLOOKUP(A13,'Monthly Payments'!A13:A191,'Monthly Payments'!CV13:CV191,0)</f>
        <v>6920087.6500000004</v>
      </c>
      <c r="G13" s="43">
        <f>'Monthly Payments'!CJ13</f>
        <v>6920087.6499999985</v>
      </c>
      <c r="H13" s="43">
        <f t="shared" si="1"/>
        <v>0</v>
      </c>
      <c r="I13" s="43"/>
      <c r="J13" s="43">
        <v>576651</v>
      </c>
      <c r="K13" s="43">
        <f t="shared" si="2"/>
        <v>576651</v>
      </c>
    </row>
    <row r="14" spans="1:11" x14ac:dyDescent="0.25">
      <c r="A14" s="23" t="s">
        <v>48</v>
      </c>
      <c r="B14" s="43">
        <f>SUMIF('EFT Records'!$A$2:$A$1987,Reconcilation!A14,'EFT Records'!$X$2:$X$1987)+'Monthly Payments'!CN14</f>
        <v>354886210.82000005</v>
      </c>
      <c r="C14" s="43">
        <f>'Monthly Payments'!CP14</f>
        <v>354886210.82000005</v>
      </c>
      <c r="D14" s="43">
        <f t="shared" si="0"/>
        <v>0</v>
      </c>
      <c r="E14" s="43"/>
      <c r="F14" s="43">
        <f>_xlfn.XLOOKUP(A14,'Monthly Payments'!A14:A192,'Monthly Payments'!CV14:CV192,0)</f>
        <v>356540135.14999998</v>
      </c>
      <c r="G14" s="43">
        <f>'Monthly Payments'!CJ14</f>
        <v>356540135.15000004</v>
      </c>
      <c r="H14" s="43">
        <f t="shared" si="1"/>
        <v>0</v>
      </c>
      <c r="I14" s="43"/>
      <c r="J14" s="43">
        <v>29575888.800000001</v>
      </c>
      <c r="K14" s="43">
        <f t="shared" si="2"/>
        <v>29575888.800000001</v>
      </c>
    </row>
    <row r="15" spans="1:11" x14ac:dyDescent="0.25">
      <c r="A15" s="23" t="s">
        <v>49</v>
      </c>
      <c r="B15" s="43">
        <f>SUMIF('EFT Records'!$A$2:$A$1987,Reconcilation!A15,'EFT Records'!$X$2:$X$1987)+'Monthly Payments'!CN15</f>
        <v>66896781.290000007</v>
      </c>
      <c r="C15" s="43">
        <f>'Monthly Payments'!CP15</f>
        <v>66896781.290000007</v>
      </c>
      <c r="D15" s="43">
        <f t="shared" si="0"/>
        <v>0</v>
      </c>
      <c r="E15" s="43"/>
      <c r="F15" s="43">
        <f>_xlfn.XLOOKUP(A15,'Monthly Payments'!A15:A193,'Monthly Payments'!CV15:CV193,0)</f>
        <v>68133925.780000001</v>
      </c>
      <c r="G15" s="43">
        <f>'Monthly Payments'!CJ15</f>
        <v>68133925.780000001</v>
      </c>
      <c r="H15" s="43">
        <f t="shared" si="1"/>
        <v>0</v>
      </c>
      <c r="I15" s="43"/>
      <c r="J15" s="43">
        <v>5582375.0300000003</v>
      </c>
      <c r="K15" s="43">
        <f t="shared" si="2"/>
        <v>5582375.0300000003</v>
      </c>
    </row>
    <row r="16" spans="1:11" x14ac:dyDescent="0.25">
      <c r="A16" s="23" t="s">
        <v>50</v>
      </c>
      <c r="B16" s="43">
        <f>SUMIF('EFT Records'!$A$2:$A$1987,Reconcilation!A16,'EFT Records'!$X$2:$X$1987)+'Monthly Payments'!CN16</f>
        <v>2348987.94</v>
      </c>
      <c r="C16" s="43">
        <f>'Monthly Payments'!CP16</f>
        <v>2574380.4299999997</v>
      </c>
      <c r="D16" s="43">
        <f t="shared" si="0"/>
        <v>-225392.48999999976</v>
      </c>
      <c r="E16" s="43"/>
      <c r="F16" s="43">
        <f>_xlfn.XLOOKUP(A16,'Monthly Payments'!A16:A194,'Monthly Payments'!CV16:CV194,0)</f>
        <v>2574380.4300000002</v>
      </c>
      <c r="G16" s="43">
        <f>'Monthly Payments'!CJ16</f>
        <v>2574380.4299999997</v>
      </c>
      <c r="H16" s="43">
        <f t="shared" si="1"/>
        <v>0</v>
      </c>
      <c r="I16" s="43"/>
      <c r="J16" s="43">
        <v>225392.49</v>
      </c>
      <c r="K16" s="43">
        <f t="shared" si="2"/>
        <v>2.3283064365386963E-10</v>
      </c>
    </row>
    <row r="17" spans="1:11" x14ac:dyDescent="0.25">
      <c r="A17" s="23" t="s">
        <v>51</v>
      </c>
      <c r="B17" s="43">
        <f>SUMIF('EFT Records'!$A$2:$A$1987,Reconcilation!A17,'EFT Records'!$X$2:$X$1987)+'Monthly Payments'!CN17</f>
        <v>251018247.44000003</v>
      </c>
      <c r="C17" s="43">
        <f>'Monthly Payments'!CP17</f>
        <v>273802713.71000004</v>
      </c>
      <c r="D17" s="43">
        <f t="shared" si="0"/>
        <v>-22784466.270000011</v>
      </c>
      <c r="E17" s="43"/>
      <c r="F17" s="43">
        <f>_xlfn.XLOOKUP(A17,'Monthly Payments'!A17:A195,'Monthly Payments'!CV17:CV195,0)</f>
        <v>278608047.04000002</v>
      </c>
      <c r="G17" s="43">
        <f>'Monthly Payments'!CJ17</f>
        <v>278608047.04000002</v>
      </c>
      <c r="H17" s="43">
        <f t="shared" si="1"/>
        <v>0</v>
      </c>
      <c r="I17" s="43"/>
      <c r="J17" s="43">
        <v>22784466.27</v>
      </c>
      <c r="K17" s="43">
        <f t="shared" si="2"/>
        <v>0</v>
      </c>
    </row>
    <row r="18" spans="1:11" x14ac:dyDescent="0.25">
      <c r="A18" s="23" t="s">
        <v>52</v>
      </c>
      <c r="B18" s="43">
        <f>SUMIF('EFT Records'!$A$2:$A$1987,Reconcilation!A18,'EFT Records'!$X$2:$X$1987)+'Monthly Payments'!CN18</f>
        <v>43104419.959999993</v>
      </c>
      <c r="C18" s="43">
        <f>'Monthly Payments'!CP18</f>
        <v>47333259.439999998</v>
      </c>
      <c r="D18" s="43">
        <f t="shared" si="0"/>
        <v>-4228839.4800000042</v>
      </c>
      <c r="E18" s="43"/>
      <c r="F18" s="43">
        <f>_xlfn.XLOOKUP(A18,'Monthly Payments'!A18:A196,'Monthly Payments'!CV18:CV196,0)</f>
        <v>47333259.439999998</v>
      </c>
      <c r="G18" s="43">
        <f>'Monthly Payments'!CJ18</f>
        <v>47333259.439999998</v>
      </c>
      <c r="H18" s="43">
        <f t="shared" si="1"/>
        <v>0</v>
      </c>
      <c r="I18" s="43"/>
      <c r="J18" s="43">
        <v>4228839.4800000004</v>
      </c>
      <c r="K18" s="43">
        <f t="shared" si="2"/>
        <v>0</v>
      </c>
    </row>
    <row r="19" spans="1:11" x14ac:dyDescent="0.25">
      <c r="A19" s="23" t="s">
        <v>53</v>
      </c>
      <c r="B19" s="43">
        <f>SUMIF('EFT Records'!$A$2:$A$1987,Reconcilation!A19,'EFT Records'!$X$2:$X$1987)+'Monthly Payments'!CN19</f>
        <v>6403843.6200000001</v>
      </c>
      <c r="C19" s="43">
        <f>'Monthly Payments'!CP19</f>
        <v>6957743</v>
      </c>
      <c r="D19" s="43">
        <f t="shared" si="0"/>
        <v>-553899.37999999989</v>
      </c>
      <c r="E19" s="43"/>
      <c r="F19" s="43">
        <f>_xlfn.XLOOKUP(A19,'Monthly Payments'!A19:A197,'Monthly Payments'!CV19:CV197,0)</f>
        <v>6957743</v>
      </c>
      <c r="G19" s="43">
        <f>'Monthly Payments'!CJ19</f>
        <v>6957743</v>
      </c>
      <c r="H19" s="43">
        <f t="shared" si="1"/>
        <v>0</v>
      </c>
      <c r="I19" s="43"/>
      <c r="J19" s="43">
        <v>553899.38</v>
      </c>
      <c r="K19" s="43">
        <f t="shared" si="2"/>
        <v>0</v>
      </c>
    </row>
    <row r="20" spans="1:11" x14ac:dyDescent="0.25">
      <c r="A20" s="23" t="s">
        <v>54</v>
      </c>
      <c r="B20" s="43">
        <f>SUMIF('EFT Records'!$A$2:$A$1987,Reconcilation!A20,'EFT Records'!$X$2:$X$1987)+'Monthly Payments'!CN20</f>
        <v>1864232.3399999996</v>
      </c>
      <c r="C20" s="43">
        <f>'Monthly Payments'!CP20</f>
        <v>2047828.2599999995</v>
      </c>
      <c r="D20" s="43">
        <f t="shared" si="0"/>
        <v>-183595.91999999993</v>
      </c>
      <c r="E20" s="43"/>
      <c r="F20" s="43">
        <f>_xlfn.XLOOKUP(A20,'Monthly Payments'!A20:A198,'Monthly Payments'!CV20:CV198,0)</f>
        <v>2047828.26</v>
      </c>
      <c r="G20" s="43">
        <f>'Monthly Payments'!CJ20</f>
        <v>2047828.2599999995</v>
      </c>
      <c r="H20" s="43">
        <f t="shared" si="1"/>
        <v>0</v>
      </c>
      <c r="I20" s="43"/>
      <c r="J20" s="43">
        <v>183595.92</v>
      </c>
      <c r="K20" s="43">
        <f t="shared" si="2"/>
        <v>0</v>
      </c>
    </row>
    <row r="21" spans="1:11" x14ac:dyDescent="0.25">
      <c r="A21" s="23" t="s">
        <v>55</v>
      </c>
      <c r="B21" s="43">
        <f>SUMIF('EFT Records'!$A$2:$A$1987,Reconcilation!A21,'EFT Records'!$X$2:$X$1987)+'Monthly Payments'!CN21</f>
        <v>400018.68999999989</v>
      </c>
      <c r="C21" s="43">
        <f>'Monthly Payments'!CP21</f>
        <v>430789.16999999987</v>
      </c>
      <c r="D21" s="43">
        <f t="shared" si="0"/>
        <v>-30770.479999999981</v>
      </c>
      <c r="E21" s="43"/>
      <c r="F21" s="43">
        <f>_xlfn.XLOOKUP(A21,'Monthly Payments'!A21:A199,'Monthly Payments'!CV21:CV199,0)</f>
        <v>430789.17</v>
      </c>
      <c r="G21" s="43">
        <f>'Monthly Payments'!CJ21</f>
        <v>430789.16999999987</v>
      </c>
      <c r="H21" s="43">
        <f t="shared" si="1"/>
        <v>0</v>
      </c>
      <c r="I21" s="43"/>
      <c r="J21" s="43">
        <v>30770.48</v>
      </c>
      <c r="K21" s="43">
        <f t="shared" si="2"/>
        <v>0</v>
      </c>
    </row>
    <row r="22" spans="1:11" x14ac:dyDescent="0.25">
      <c r="A22" s="23" t="s">
        <v>56</v>
      </c>
      <c r="B22" s="43">
        <f>SUMIF('EFT Records'!$A$2:$A$1987,Reconcilation!A22,'EFT Records'!$X$2:$X$1987)+'Monthly Payments'!CN22</f>
        <v>2513469.2099999995</v>
      </c>
      <c r="C22" s="43">
        <f>'Monthly Payments'!CP22</f>
        <v>2513469.2099999995</v>
      </c>
      <c r="D22" s="43">
        <f t="shared" si="0"/>
        <v>0</v>
      </c>
      <c r="E22" s="43"/>
      <c r="F22" s="43">
        <f>_xlfn.XLOOKUP(A22,'Monthly Payments'!A22:A200,'Monthly Payments'!CV22:CV200,0)</f>
        <v>2513469.21</v>
      </c>
      <c r="G22" s="43">
        <f>'Monthly Payments'!CJ22</f>
        <v>2513469.2099999995</v>
      </c>
      <c r="H22" s="43">
        <f t="shared" si="1"/>
        <v>0</v>
      </c>
      <c r="I22" s="43"/>
      <c r="J22" s="43">
        <v>213799.13</v>
      </c>
      <c r="K22" s="43">
        <f t="shared" si="2"/>
        <v>213799.13</v>
      </c>
    </row>
    <row r="23" spans="1:11" x14ac:dyDescent="0.25">
      <c r="A23" s="23" t="s">
        <v>57</v>
      </c>
      <c r="B23" s="43">
        <f>SUMIF('EFT Records'!$A$2:$A$1987,Reconcilation!A23,'EFT Records'!$X$2:$X$1987)+'Monthly Payments'!CN23</f>
        <v>1950623.83</v>
      </c>
      <c r="C23" s="43">
        <f>'Monthly Payments'!CP23</f>
        <v>2116505.2800000003</v>
      </c>
      <c r="D23" s="43">
        <f t="shared" si="0"/>
        <v>-165881.45000000019</v>
      </c>
      <c r="E23" s="43"/>
      <c r="F23" s="43">
        <f>_xlfn.XLOOKUP(A23,'Monthly Payments'!A23:A201,'Monthly Payments'!CV23:CV201,0)</f>
        <v>2116505.2799999998</v>
      </c>
      <c r="G23" s="43">
        <f>'Monthly Payments'!CJ23</f>
        <v>2116505.2800000003</v>
      </c>
      <c r="H23" s="43">
        <f t="shared" si="1"/>
        <v>0</v>
      </c>
      <c r="I23" s="43"/>
      <c r="J23" s="43">
        <v>165881.45000000001</v>
      </c>
      <c r="K23" s="43">
        <f t="shared" si="2"/>
        <v>0</v>
      </c>
    </row>
    <row r="24" spans="1:11" x14ac:dyDescent="0.25">
      <c r="A24" s="23" t="s">
        <v>58</v>
      </c>
      <c r="B24" s="43">
        <f>SUMIF('EFT Records'!$A$2:$A$1987,Reconcilation!A24,'EFT Records'!$X$2:$X$1987)+'Monthly Payments'!CN24</f>
        <v>631182.89</v>
      </c>
      <c r="C24" s="43">
        <f>'Monthly Payments'!CP24</f>
        <v>687221.49</v>
      </c>
      <c r="D24" s="43">
        <f t="shared" si="0"/>
        <v>-56038.599999999977</v>
      </c>
      <c r="E24" s="43"/>
      <c r="F24" s="43">
        <f>_xlfn.XLOOKUP(A24,'Monthly Payments'!A24:A202,'Monthly Payments'!CV24:CV202,0)</f>
        <v>687221.49</v>
      </c>
      <c r="G24" s="43">
        <f>'Monthly Payments'!CJ24</f>
        <v>687221.49</v>
      </c>
      <c r="H24" s="43">
        <f t="shared" si="1"/>
        <v>0</v>
      </c>
      <c r="I24" s="43"/>
      <c r="J24" s="43">
        <v>56038.6</v>
      </c>
      <c r="K24" s="43">
        <f t="shared" si="2"/>
        <v>0</v>
      </c>
    </row>
    <row r="25" spans="1:11" x14ac:dyDescent="0.25">
      <c r="A25" s="23" t="s">
        <v>59</v>
      </c>
      <c r="B25" s="43">
        <f>SUMIF('EFT Records'!$A$2:$A$1987,Reconcilation!A25,'EFT Records'!$X$2:$X$1987)+'Monthly Payments'!CN25</f>
        <v>5637792.7200000007</v>
      </c>
      <c r="C25" s="43">
        <f>'Monthly Payments'!CP25</f>
        <v>6147254.5100000007</v>
      </c>
      <c r="D25" s="43">
        <f t="shared" si="0"/>
        <v>-509461.79000000004</v>
      </c>
      <c r="E25" s="43"/>
      <c r="F25" s="43">
        <f>_xlfn.XLOOKUP(A25,'Monthly Payments'!A25:A203,'Monthly Payments'!CV25:CV203,0)</f>
        <v>6147254.5099999998</v>
      </c>
      <c r="G25" s="43">
        <f>'Monthly Payments'!CJ25</f>
        <v>6147254.5100000007</v>
      </c>
      <c r="H25" s="43">
        <f t="shared" si="1"/>
        <v>0</v>
      </c>
      <c r="I25" s="43"/>
      <c r="J25" s="43">
        <v>509461.79</v>
      </c>
      <c r="K25" s="43">
        <f t="shared" si="2"/>
        <v>0</v>
      </c>
    </row>
    <row r="26" spans="1:11" x14ac:dyDescent="0.25">
      <c r="A26" s="23" t="s">
        <v>60</v>
      </c>
      <c r="B26" s="43">
        <f>SUMIF('EFT Records'!$A$2:$A$1987,Reconcilation!A26,'EFT Records'!$X$2:$X$1987)+'Monthly Payments'!CN26</f>
        <v>2374656.1599999997</v>
      </c>
      <c r="C26" s="43">
        <f>'Monthly Payments'!CP26</f>
        <v>2595105.2799999998</v>
      </c>
      <c r="D26" s="43">
        <f t="shared" si="0"/>
        <v>-220449.12000000011</v>
      </c>
      <c r="E26" s="43"/>
      <c r="F26" s="43">
        <f>_xlfn.XLOOKUP(A26,'Monthly Payments'!A26:A204,'Monthly Payments'!CV26:CV204,0)</f>
        <v>2595105.2799999998</v>
      </c>
      <c r="G26" s="43">
        <f>'Monthly Payments'!CJ26</f>
        <v>2595105.2799999998</v>
      </c>
      <c r="H26" s="43">
        <f t="shared" si="1"/>
        <v>0</v>
      </c>
      <c r="I26" s="43"/>
      <c r="J26" s="43">
        <v>220449.12</v>
      </c>
      <c r="K26" s="43">
        <f t="shared" si="2"/>
        <v>0</v>
      </c>
    </row>
    <row r="27" spans="1:11" x14ac:dyDescent="0.25">
      <c r="A27" s="23" t="s">
        <v>61</v>
      </c>
      <c r="B27" s="43">
        <f>SUMIF('EFT Records'!$A$2:$A$1987,Reconcilation!A27,'EFT Records'!$X$2:$X$1987)+'Monthly Payments'!CN27</f>
        <v>138457204.28</v>
      </c>
      <c r="C27" s="43">
        <f>'Monthly Payments'!CP27</f>
        <v>149739295.58000001</v>
      </c>
      <c r="D27" s="43">
        <f t="shared" si="0"/>
        <v>-11282091.300000012</v>
      </c>
      <c r="E27" s="43"/>
      <c r="F27" s="43">
        <f>_xlfn.XLOOKUP(A27,'Monthly Payments'!A27:A205,'Monthly Payments'!CV27:CV205,0)</f>
        <v>154374135.84999999</v>
      </c>
      <c r="G27" s="43">
        <f>'Monthly Payments'!CJ27</f>
        <v>154374135.84999996</v>
      </c>
      <c r="H27" s="43">
        <f t="shared" si="1"/>
        <v>0</v>
      </c>
      <c r="I27" s="43"/>
      <c r="J27" s="43">
        <v>11282091.310000001</v>
      </c>
      <c r="K27" s="43">
        <f t="shared" si="2"/>
        <v>9.9999886006116867E-3</v>
      </c>
    </row>
    <row r="28" spans="1:11" x14ac:dyDescent="0.25">
      <c r="A28" s="23" t="s">
        <v>62</v>
      </c>
      <c r="B28" s="43">
        <f>SUMIF('EFT Records'!$A$2:$A$1987,Reconcilation!A28,'EFT Records'!$X$2:$X$1987)+'Monthly Payments'!CN28</f>
        <v>49540964.359999999</v>
      </c>
      <c r="C28" s="43">
        <f>'Monthly Payments'!CP28</f>
        <v>49540964.359999999</v>
      </c>
      <c r="D28" s="43">
        <f t="shared" si="0"/>
        <v>0</v>
      </c>
      <c r="E28" s="43"/>
      <c r="F28" s="43">
        <f>_xlfn.XLOOKUP(A28,'Monthly Payments'!A28:A206,'Monthly Payments'!CV28:CV206,0)</f>
        <v>51308625.530000001</v>
      </c>
      <c r="G28" s="43">
        <f>'Monthly Payments'!CJ28</f>
        <v>51308625.529999994</v>
      </c>
      <c r="H28" s="43">
        <f t="shared" si="1"/>
        <v>0</v>
      </c>
      <c r="I28" s="43"/>
      <c r="J28" s="43">
        <v>4209753.34</v>
      </c>
      <c r="K28" s="43">
        <f t="shared" si="2"/>
        <v>4209753.34</v>
      </c>
    </row>
    <row r="29" spans="1:11" x14ac:dyDescent="0.25">
      <c r="A29" s="23" t="s">
        <v>63</v>
      </c>
      <c r="B29" s="43">
        <f>SUMIF('EFT Records'!$A$2:$A$1987,Reconcilation!A29,'EFT Records'!$X$2:$X$1987)+'Monthly Payments'!CN29</f>
        <v>3497350.0300000003</v>
      </c>
      <c r="C29" s="43">
        <f>'Monthly Payments'!CP29</f>
        <v>3787023.8200000003</v>
      </c>
      <c r="D29" s="43">
        <f t="shared" si="0"/>
        <v>-289673.79000000004</v>
      </c>
      <c r="E29" s="43"/>
      <c r="F29" s="43">
        <f>_xlfn.XLOOKUP(A29,'Monthly Payments'!A29:A207,'Monthly Payments'!CV29:CV207,0)</f>
        <v>3787023.82</v>
      </c>
      <c r="G29" s="43">
        <f>'Monthly Payments'!CJ29</f>
        <v>3787023.8200000003</v>
      </c>
      <c r="H29" s="43">
        <f t="shared" si="1"/>
        <v>0</v>
      </c>
      <c r="I29" s="43"/>
      <c r="J29" s="43">
        <v>289673.78999999998</v>
      </c>
      <c r="K29" s="43">
        <f t="shared" si="2"/>
        <v>0</v>
      </c>
    </row>
    <row r="30" spans="1:11" x14ac:dyDescent="0.25">
      <c r="A30" s="23" t="s">
        <v>64</v>
      </c>
      <c r="B30" s="43">
        <f>SUMIF('EFT Records'!$A$2:$A$1987,Reconcilation!A30,'EFT Records'!$X$2:$X$1987)+'Monthly Payments'!CN30</f>
        <v>5735058.4900000002</v>
      </c>
      <c r="C30" s="43">
        <f>'Monthly Payments'!CP30</f>
        <v>5735058.4900000002</v>
      </c>
      <c r="D30" s="43">
        <f t="shared" si="0"/>
        <v>0</v>
      </c>
      <c r="E30" s="43"/>
      <c r="F30" s="43">
        <f>_xlfn.XLOOKUP(A30,'Monthly Payments'!A30:A208,'Monthly Payments'!CV30:CV208,0)</f>
        <v>5709292.25</v>
      </c>
      <c r="G30" s="43">
        <f>'Monthly Payments'!CJ30</f>
        <v>5709292.2499999991</v>
      </c>
      <c r="H30" s="43">
        <f t="shared" si="1"/>
        <v>0</v>
      </c>
      <c r="I30" s="43"/>
      <c r="J30" s="43">
        <v>477692.74</v>
      </c>
      <c r="K30" s="43">
        <f t="shared" si="2"/>
        <v>477692.74</v>
      </c>
    </row>
    <row r="31" spans="1:11" x14ac:dyDescent="0.25">
      <c r="A31" s="23" t="s">
        <v>65</v>
      </c>
      <c r="B31" s="43">
        <f>SUMIF('EFT Records'!$A$2:$A$1987,Reconcilation!A31,'EFT Records'!$X$2:$X$1987)+'Monthly Payments'!CN31</f>
        <v>1117603.4500000002</v>
      </c>
      <c r="C31" s="43">
        <f>'Monthly Payments'!CP31</f>
        <v>1245238.3200000003</v>
      </c>
      <c r="D31" s="43">
        <f t="shared" si="0"/>
        <v>-127634.87000000011</v>
      </c>
      <c r="E31" s="43"/>
      <c r="F31" s="43">
        <f>_xlfn.XLOOKUP(A31,'Monthly Payments'!A31:A209,'Monthly Payments'!CV31:CV209,0)</f>
        <v>1245238.32</v>
      </c>
      <c r="G31" s="43">
        <f>'Monthly Payments'!CJ31</f>
        <v>1245238.3200000003</v>
      </c>
      <c r="H31" s="43">
        <f t="shared" si="1"/>
        <v>0</v>
      </c>
      <c r="I31" s="43"/>
      <c r="J31" s="43">
        <v>98726.54</v>
      </c>
      <c r="K31" s="43">
        <f t="shared" si="2"/>
        <v>-28908.330000000118</v>
      </c>
    </row>
    <row r="32" spans="1:11" x14ac:dyDescent="0.25">
      <c r="A32" s="23" t="s">
        <v>66</v>
      </c>
      <c r="B32" s="43">
        <f>SUMIF('EFT Records'!$A$2:$A$1987,Reconcilation!A32,'EFT Records'!$X$2:$X$1987)+'Monthly Payments'!CN32</f>
        <v>1765013.4000000001</v>
      </c>
      <c r="C32" s="43">
        <f>'Monthly Payments'!CP32</f>
        <v>1909517.7100000002</v>
      </c>
      <c r="D32" s="43">
        <f t="shared" si="0"/>
        <v>-144504.31000000006</v>
      </c>
      <c r="E32" s="43"/>
      <c r="F32" s="43">
        <f>_xlfn.XLOOKUP(A32,'Monthly Payments'!A32:A210,'Monthly Payments'!CV32:CV210,0)</f>
        <v>1909517.71</v>
      </c>
      <c r="G32" s="43">
        <f>'Monthly Payments'!CJ32</f>
        <v>1909517.7100000002</v>
      </c>
      <c r="H32" s="43">
        <f t="shared" si="1"/>
        <v>0</v>
      </c>
      <c r="I32" s="43"/>
      <c r="J32" s="43">
        <v>144504.31</v>
      </c>
      <c r="K32" s="43">
        <f t="shared" si="2"/>
        <v>0</v>
      </c>
    </row>
    <row r="33" spans="1:11" x14ac:dyDescent="0.25">
      <c r="A33" s="23" t="s">
        <v>67</v>
      </c>
      <c r="B33" s="43">
        <f>SUMIF('EFT Records'!$A$2:$A$1987,Reconcilation!A33,'EFT Records'!$X$2:$X$1987)+'Monthly Payments'!CN33</f>
        <v>2490570.27</v>
      </c>
      <c r="C33" s="43">
        <f>'Monthly Payments'!CP33</f>
        <v>2719545.37</v>
      </c>
      <c r="D33" s="43">
        <f t="shared" si="0"/>
        <v>-228975.10000000009</v>
      </c>
      <c r="E33" s="43"/>
      <c r="F33" s="43">
        <f>_xlfn.XLOOKUP(A33,'Monthly Payments'!A33:A211,'Monthly Payments'!CV33:CV211,0)</f>
        <v>2719545.37</v>
      </c>
      <c r="G33" s="43">
        <f>'Monthly Payments'!CJ33</f>
        <v>2719545.37</v>
      </c>
      <c r="H33" s="43">
        <f t="shared" si="1"/>
        <v>0</v>
      </c>
      <c r="I33" s="43"/>
      <c r="J33" s="43">
        <v>228975.1</v>
      </c>
      <c r="K33" s="43">
        <f t="shared" si="2"/>
        <v>0</v>
      </c>
    </row>
    <row r="34" spans="1:11" x14ac:dyDescent="0.25">
      <c r="A34" s="23" t="s">
        <v>68</v>
      </c>
      <c r="B34" s="43">
        <f>SUMIF('EFT Records'!$A$2:$A$1987,Reconcilation!A34,'EFT Records'!$X$2:$X$1987)+'Monthly Payments'!CN34</f>
        <v>8458113.0900000017</v>
      </c>
      <c r="C34" s="43">
        <f>'Monthly Payments'!CP34</f>
        <v>9226378.2500000019</v>
      </c>
      <c r="D34" s="43">
        <f t="shared" si="0"/>
        <v>-768265.16000000015</v>
      </c>
      <c r="E34" s="43"/>
      <c r="F34" s="43">
        <f>_xlfn.XLOOKUP(A34,'Monthly Payments'!A34:A212,'Monthly Payments'!CV34:CV212,0)</f>
        <v>9226378.25</v>
      </c>
      <c r="G34" s="43">
        <f>'Monthly Payments'!CJ34</f>
        <v>9226378.2500000019</v>
      </c>
      <c r="H34" s="43">
        <f t="shared" si="1"/>
        <v>0</v>
      </c>
      <c r="I34" s="43"/>
      <c r="J34" s="43">
        <v>768265.16</v>
      </c>
      <c r="K34" s="43">
        <f t="shared" si="2"/>
        <v>0</v>
      </c>
    </row>
    <row r="35" spans="1:11" x14ac:dyDescent="0.25">
      <c r="A35" s="23" t="s">
        <v>69</v>
      </c>
      <c r="B35" s="43">
        <f>SUMIF('EFT Records'!$A$2:$A$1987,Reconcilation!A35,'EFT Records'!$X$2:$X$1987)+'Monthly Payments'!CN35</f>
        <v>3589389.3700000006</v>
      </c>
      <c r="C35" s="43">
        <f>'Monthly Payments'!CP35</f>
        <v>3916201.8500000006</v>
      </c>
      <c r="D35" s="43">
        <f t="shared" si="0"/>
        <v>-326812.48</v>
      </c>
      <c r="E35" s="43"/>
      <c r="F35" s="43">
        <f>_xlfn.XLOOKUP(A35,'Monthly Payments'!A35:A213,'Monthly Payments'!CV35:CV213,0)</f>
        <v>3916201.85</v>
      </c>
      <c r="G35" s="43">
        <f>'Monthly Payments'!CJ35</f>
        <v>3916201.8500000006</v>
      </c>
      <c r="H35" s="43">
        <f t="shared" si="1"/>
        <v>0</v>
      </c>
      <c r="I35" s="43"/>
      <c r="J35" s="43">
        <v>326812.48</v>
      </c>
      <c r="K35" s="43">
        <f t="shared" si="2"/>
        <v>0</v>
      </c>
    </row>
    <row r="36" spans="1:11" x14ac:dyDescent="0.25">
      <c r="A36" s="23" t="s">
        <v>70</v>
      </c>
      <c r="B36" s="43">
        <f>SUMIF('EFT Records'!$A$2:$A$1987,Reconcilation!A36,'EFT Records'!$X$2:$X$1987)+'Monthly Payments'!CN36</f>
        <v>1942749.3100000003</v>
      </c>
      <c r="C36" s="43">
        <f>'Monthly Payments'!CP36</f>
        <v>1942749.3100000003</v>
      </c>
      <c r="D36" s="43">
        <f t="shared" si="0"/>
        <v>0</v>
      </c>
      <c r="E36" s="43"/>
      <c r="F36" s="43">
        <f>_xlfn.XLOOKUP(A36,'Monthly Payments'!A36:A214,'Monthly Payments'!CV36:CV214,0)</f>
        <v>1942749.31</v>
      </c>
      <c r="G36" s="43">
        <f>'Monthly Payments'!CJ36</f>
        <v>1942749.3100000003</v>
      </c>
      <c r="H36" s="43">
        <f t="shared" si="1"/>
        <v>0</v>
      </c>
      <c r="I36" s="43"/>
      <c r="J36" s="43">
        <v>167839.19</v>
      </c>
      <c r="K36" s="43">
        <f t="shared" si="2"/>
        <v>167839.19</v>
      </c>
    </row>
    <row r="37" spans="1:11" x14ac:dyDescent="0.25">
      <c r="A37" s="23" t="s">
        <v>71</v>
      </c>
      <c r="B37" s="43">
        <f>SUMIF('EFT Records'!$A$2:$A$1987,Reconcilation!A37,'EFT Records'!$X$2:$X$1987)+'Monthly Payments'!CN37</f>
        <v>2043927.6699999997</v>
      </c>
      <c r="C37" s="43">
        <f>'Monthly Payments'!CP37</f>
        <v>2043927.6699999997</v>
      </c>
      <c r="D37" s="43">
        <f t="shared" si="0"/>
        <v>0</v>
      </c>
      <c r="E37" s="43"/>
      <c r="F37" s="43">
        <f>_xlfn.XLOOKUP(A37,'Monthly Payments'!A37:A215,'Monthly Payments'!CV37:CV215,0)</f>
        <v>2043927.67</v>
      </c>
      <c r="G37" s="43">
        <f>'Monthly Payments'!CJ37</f>
        <v>2043927.6699999997</v>
      </c>
      <c r="H37" s="43">
        <f t="shared" si="1"/>
        <v>0</v>
      </c>
      <c r="I37" s="43"/>
      <c r="J37" s="43">
        <v>164296.72</v>
      </c>
      <c r="K37" s="43">
        <f t="shared" si="2"/>
        <v>164296.72</v>
      </c>
    </row>
    <row r="38" spans="1:11" x14ac:dyDescent="0.25">
      <c r="A38" s="23" t="s">
        <v>72</v>
      </c>
      <c r="B38" s="43">
        <f>SUMIF('EFT Records'!$A$2:$A$1987,Reconcilation!A38,'EFT Records'!$X$2:$X$1987)+'Monthly Payments'!CN38</f>
        <v>1751120.32</v>
      </c>
      <c r="C38" s="43">
        <f>'Monthly Payments'!CP38</f>
        <v>1751120.32</v>
      </c>
      <c r="D38" s="43">
        <f t="shared" si="0"/>
        <v>0</v>
      </c>
      <c r="E38" s="43"/>
      <c r="F38" s="43">
        <f>_xlfn.XLOOKUP(A38,'Monthly Payments'!A38:A216,'Monthly Payments'!CV38:CV216,0)</f>
        <v>1751120.32</v>
      </c>
      <c r="G38" s="43">
        <f>'Monthly Payments'!CJ38</f>
        <v>1751120.32</v>
      </c>
      <c r="H38" s="43">
        <f t="shared" si="1"/>
        <v>0</v>
      </c>
      <c r="I38" s="43"/>
      <c r="J38" s="43">
        <v>150568.94</v>
      </c>
      <c r="K38" s="43">
        <f t="shared" si="2"/>
        <v>150568.94</v>
      </c>
    </row>
    <row r="39" spans="1:11" x14ac:dyDescent="0.25">
      <c r="A39" s="23" t="s">
        <v>73</v>
      </c>
      <c r="B39" s="43">
        <f>SUMIF('EFT Records'!$A$2:$A$1987,Reconcilation!A39,'EFT Records'!$X$2:$X$1987)+'Monthly Payments'!CN39</f>
        <v>3453034.36</v>
      </c>
      <c r="C39" s="43">
        <f>'Monthly Payments'!CP39</f>
        <v>3453034.3600000003</v>
      </c>
      <c r="D39" s="43">
        <f t="shared" si="0"/>
        <v>0</v>
      </c>
      <c r="E39" s="43"/>
      <c r="F39" s="43">
        <f>_xlfn.XLOOKUP(A39,'Monthly Payments'!A39:A217,'Monthly Payments'!CV39:CV217,0)</f>
        <v>3472683.06</v>
      </c>
      <c r="G39" s="43">
        <f>'Monthly Payments'!CJ39</f>
        <v>3472683.06</v>
      </c>
      <c r="H39" s="43">
        <f t="shared" si="1"/>
        <v>0</v>
      </c>
      <c r="I39" s="43"/>
      <c r="J39" s="43">
        <v>291067.7</v>
      </c>
      <c r="K39" s="43">
        <f t="shared" si="2"/>
        <v>291067.7</v>
      </c>
    </row>
    <row r="40" spans="1:11" x14ac:dyDescent="0.25">
      <c r="A40" s="23" t="s">
        <v>74</v>
      </c>
      <c r="B40" s="43">
        <f>SUMIF('EFT Records'!$A$2:$A$1987,Reconcilation!A40,'EFT Records'!$X$2:$X$1987)+'Monthly Payments'!CN40</f>
        <v>763264.1100000001</v>
      </c>
      <c r="C40" s="43">
        <f>'Monthly Payments'!CP40</f>
        <v>763264.1100000001</v>
      </c>
      <c r="D40" s="43">
        <f t="shared" si="0"/>
        <v>0</v>
      </c>
      <c r="E40" s="43"/>
      <c r="F40" s="43">
        <f>_xlfn.XLOOKUP(A40,'Monthly Payments'!A40:A218,'Monthly Payments'!CV40:CV218,0)</f>
        <v>763264.11</v>
      </c>
      <c r="G40" s="43">
        <f>'Monthly Payments'!CJ40</f>
        <v>763264.1100000001</v>
      </c>
      <c r="H40" s="43">
        <f t="shared" si="1"/>
        <v>0</v>
      </c>
      <c r="I40" s="43"/>
      <c r="J40" s="43">
        <v>54381.02</v>
      </c>
      <c r="K40" s="43">
        <f t="shared" si="2"/>
        <v>54381.02</v>
      </c>
    </row>
    <row r="41" spans="1:11" x14ac:dyDescent="0.25">
      <c r="A41" s="23" t="s">
        <v>75</v>
      </c>
      <c r="B41" s="43">
        <f>SUMIF('EFT Records'!$A$2:$A$1987,Reconcilation!A41,'EFT Records'!$X$2:$X$1987)+'Monthly Payments'!CN41</f>
        <v>28556790.139999997</v>
      </c>
      <c r="C41" s="43">
        <f>'Monthly Payments'!CP41</f>
        <v>31213348.559999995</v>
      </c>
      <c r="D41" s="43">
        <f t="shared" si="0"/>
        <v>-2656558.4199999981</v>
      </c>
      <c r="E41" s="43"/>
      <c r="F41" s="43">
        <f>_xlfn.XLOOKUP(A41,'Monthly Payments'!A41:A219,'Monthly Payments'!CV41:CV219,0)</f>
        <v>31334514.199999999</v>
      </c>
      <c r="G41" s="43">
        <f>'Monthly Payments'!CJ41</f>
        <v>31334514.200000003</v>
      </c>
      <c r="H41" s="43">
        <f t="shared" si="1"/>
        <v>0</v>
      </c>
      <c r="I41" s="43"/>
      <c r="J41" s="43">
        <v>2656558.42</v>
      </c>
      <c r="K41" s="43">
        <f t="shared" si="2"/>
        <v>0</v>
      </c>
    </row>
    <row r="42" spans="1:11" x14ac:dyDescent="0.25">
      <c r="A42" s="23" t="s">
        <v>76</v>
      </c>
      <c r="B42" s="43">
        <f>SUMIF('EFT Records'!$A$2:$A$1987,Reconcilation!A42,'EFT Records'!$X$2:$X$1987)+'Monthly Payments'!CN42</f>
        <v>261518874.50999999</v>
      </c>
      <c r="C42" s="43">
        <f>'Monthly Payments'!CP42</f>
        <v>261518874.50999999</v>
      </c>
      <c r="D42" s="43">
        <f t="shared" si="0"/>
        <v>0</v>
      </c>
      <c r="E42" s="43"/>
      <c r="F42" s="43">
        <f>_xlfn.XLOOKUP(A42,'Monthly Payments'!A42:A220,'Monthly Payments'!CV42:CV220,0)</f>
        <v>264084333.52000001</v>
      </c>
      <c r="G42" s="43">
        <f>'Monthly Payments'!CJ42</f>
        <v>264084333.52000004</v>
      </c>
      <c r="H42" s="43">
        <f t="shared" si="1"/>
        <v>0</v>
      </c>
      <c r="I42" s="43"/>
      <c r="J42" s="43">
        <v>22204887.850000001</v>
      </c>
      <c r="K42" s="43">
        <f t="shared" si="2"/>
        <v>22204887.850000001</v>
      </c>
    </row>
    <row r="43" spans="1:11" x14ac:dyDescent="0.25">
      <c r="A43" s="23" t="s">
        <v>77</v>
      </c>
      <c r="B43" s="43">
        <f>SUMIF('EFT Records'!$A$2:$A$1987,Reconcilation!A43,'EFT Records'!$X$2:$X$1987)+'Monthly Payments'!CN43</f>
        <v>1570251.5499999998</v>
      </c>
      <c r="C43" s="43">
        <f>'Monthly Payments'!CP43</f>
        <v>1737834.7999999998</v>
      </c>
      <c r="D43" s="43">
        <f t="shared" si="0"/>
        <v>-167583.25</v>
      </c>
      <c r="E43" s="43"/>
      <c r="F43" s="43">
        <f>_xlfn.XLOOKUP(A43,'Monthly Payments'!A43:A221,'Monthly Payments'!CV43:CV221,0)</f>
        <v>1737834.8</v>
      </c>
      <c r="G43" s="43">
        <f>'Monthly Payments'!CJ43</f>
        <v>1737834.7999999998</v>
      </c>
      <c r="H43" s="43">
        <f t="shared" si="1"/>
        <v>0</v>
      </c>
      <c r="I43" s="43"/>
      <c r="J43" s="43">
        <v>167583.25</v>
      </c>
      <c r="K43" s="43">
        <f t="shared" si="2"/>
        <v>0</v>
      </c>
    </row>
    <row r="44" spans="1:11" x14ac:dyDescent="0.25">
      <c r="A44" s="23" t="s">
        <v>78</v>
      </c>
      <c r="B44" s="43">
        <f>SUMIF('EFT Records'!$A$2:$A$1987,Reconcilation!A44,'EFT Records'!$X$2:$X$1987)+'Monthly Payments'!CN44</f>
        <v>323465914.74999994</v>
      </c>
      <c r="C44" s="43">
        <f>'Monthly Payments'!CP44</f>
        <v>323465914.74999994</v>
      </c>
      <c r="D44" s="43">
        <f t="shared" si="0"/>
        <v>0</v>
      </c>
      <c r="E44" s="43"/>
      <c r="F44" s="43">
        <f>_xlfn.XLOOKUP(A44,'Monthly Payments'!A44:A222,'Monthly Payments'!CV44:CV222,0)</f>
        <v>341554363.69999999</v>
      </c>
      <c r="G44" s="43">
        <f>'Monthly Payments'!CJ44</f>
        <v>341554363.69999999</v>
      </c>
      <c r="H44" s="43">
        <f t="shared" si="1"/>
        <v>0</v>
      </c>
      <c r="I44" s="43"/>
      <c r="J44" s="43">
        <v>26701121.77</v>
      </c>
      <c r="K44" s="43">
        <f t="shared" si="2"/>
        <v>26701121.77</v>
      </c>
    </row>
    <row r="45" spans="1:11" x14ac:dyDescent="0.25">
      <c r="A45" s="23" t="s">
        <v>79</v>
      </c>
      <c r="B45" s="43">
        <f>SUMIF('EFT Records'!$A$2:$A$1987,Reconcilation!A45,'EFT Records'!$X$2:$X$1987)+'Monthly Payments'!CN45</f>
        <v>24288856.650000002</v>
      </c>
      <c r="C45" s="43">
        <f>'Monthly Payments'!CP45</f>
        <v>24288856.650000002</v>
      </c>
      <c r="D45" s="43">
        <f t="shared" si="0"/>
        <v>0</v>
      </c>
      <c r="E45" s="43"/>
      <c r="F45" s="43">
        <f>_xlfn.XLOOKUP(A45,'Monthly Payments'!A45:A223,'Monthly Payments'!CV45:CV223,0)</f>
        <v>24371919.68</v>
      </c>
      <c r="G45" s="43">
        <f>'Monthly Payments'!CJ45</f>
        <v>24371919.679999996</v>
      </c>
      <c r="H45" s="43">
        <f t="shared" si="1"/>
        <v>0</v>
      </c>
      <c r="I45" s="43"/>
      <c r="J45" s="43">
        <v>2087202.87</v>
      </c>
      <c r="K45" s="43">
        <f t="shared" si="2"/>
        <v>2087202.87</v>
      </c>
    </row>
    <row r="46" spans="1:11" x14ac:dyDescent="0.25">
      <c r="A46" s="23" t="s">
        <v>80</v>
      </c>
      <c r="B46" s="43">
        <f>SUMIF('EFT Records'!$A$2:$A$1987,Reconcilation!A46,'EFT Records'!$X$2:$X$1987)+'Monthly Payments'!CN46</f>
        <v>12320200.75</v>
      </c>
      <c r="C46" s="43">
        <f>'Monthly Payments'!CP46</f>
        <v>12320200.75</v>
      </c>
      <c r="D46" s="43">
        <f t="shared" si="0"/>
        <v>0</v>
      </c>
      <c r="E46" s="43"/>
      <c r="F46" s="43">
        <f>_xlfn.XLOOKUP(A46,'Monthly Payments'!A46:A224,'Monthly Payments'!CV46:CV224,0)</f>
        <v>12954236.27</v>
      </c>
      <c r="G46" s="43">
        <f>'Monthly Payments'!CJ46</f>
        <v>12954236.270000003</v>
      </c>
      <c r="H46" s="43">
        <f t="shared" si="1"/>
        <v>0</v>
      </c>
      <c r="I46" s="43"/>
      <c r="J46" s="43">
        <v>1006867.95</v>
      </c>
      <c r="K46" s="43">
        <f t="shared" si="2"/>
        <v>1006867.95</v>
      </c>
    </row>
    <row r="47" spans="1:11" x14ac:dyDescent="0.25">
      <c r="A47" s="23" t="s">
        <v>81</v>
      </c>
      <c r="B47" s="43">
        <f>SUMIF('EFT Records'!$A$2:$A$1987,Reconcilation!A47,'EFT Records'!$X$2:$X$1987)+'Monthly Payments'!CN47</f>
        <v>2356436.2799999998</v>
      </c>
      <c r="C47" s="43">
        <f>'Monthly Payments'!CP47</f>
        <v>2579291.67</v>
      </c>
      <c r="D47" s="43">
        <f t="shared" si="0"/>
        <v>-222855.39000000013</v>
      </c>
      <c r="E47" s="43"/>
      <c r="F47" s="43">
        <f>_xlfn.XLOOKUP(A47,'Monthly Payments'!A47:A225,'Monthly Payments'!CV47:CV225,0)</f>
        <v>2579291.67</v>
      </c>
      <c r="G47" s="43">
        <f>'Monthly Payments'!CJ47</f>
        <v>2579291.67</v>
      </c>
      <c r="H47" s="43">
        <f t="shared" si="1"/>
        <v>0</v>
      </c>
      <c r="I47" s="43"/>
      <c r="J47" s="43">
        <v>222855.39</v>
      </c>
      <c r="K47" s="43">
        <f t="shared" si="2"/>
        <v>0</v>
      </c>
    </row>
    <row r="48" spans="1:11" x14ac:dyDescent="0.25">
      <c r="A48" s="23" t="s">
        <v>82</v>
      </c>
      <c r="B48" s="43">
        <f>SUMIF('EFT Records'!$A$2:$A$1987,Reconcilation!A48,'EFT Records'!$X$2:$X$1987)+'Monthly Payments'!CN48</f>
        <v>2839082.8999999994</v>
      </c>
      <c r="C48" s="43">
        <f>'Monthly Payments'!CP48</f>
        <v>3117226.8799999994</v>
      </c>
      <c r="D48" s="43">
        <f t="shared" si="0"/>
        <v>-278143.98</v>
      </c>
      <c r="E48" s="43"/>
      <c r="F48" s="43">
        <f>_xlfn.XLOOKUP(A48,'Monthly Payments'!A48:A226,'Monthly Payments'!CV48:CV226,0)</f>
        <v>3117226.88</v>
      </c>
      <c r="G48" s="43">
        <f>'Monthly Payments'!CJ48</f>
        <v>3117226.8799999994</v>
      </c>
      <c r="H48" s="43">
        <f t="shared" si="1"/>
        <v>0</v>
      </c>
      <c r="I48" s="43"/>
      <c r="J48" s="43">
        <v>278143.98</v>
      </c>
      <c r="K48" s="43">
        <f t="shared" si="2"/>
        <v>0</v>
      </c>
    </row>
    <row r="49" spans="1:11" x14ac:dyDescent="0.25">
      <c r="A49" s="23" t="s">
        <v>83</v>
      </c>
      <c r="B49" s="43">
        <f>SUMIF('EFT Records'!$A$2:$A$1987,Reconcilation!A49,'EFT Records'!$X$2:$X$1987)+'Monthly Payments'!CN49</f>
        <v>2637823.0699999998</v>
      </c>
      <c r="C49" s="43">
        <f>'Monthly Payments'!CP49</f>
        <v>2874815.17</v>
      </c>
      <c r="D49" s="43">
        <f t="shared" si="0"/>
        <v>-236992.10000000009</v>
      </c>
      <c r="E49" s="43"/>
      <c r="F49" s="43">
        <f>_xlfn.XLOOKUP(A49,'Monthly Payments'!A49:A227,'Monthly Payments'!CV49:CV227,0)</f>
        <v>2874815.17</v>
      </c>
      <c r="G49" s="43">
        <f>'Monthly Payments'!CJ49</f>
        <v>2874815.17</v>
      </c>
      <c r="H49" s="43">
        <f t="shared" si="1"/>
        <v>0</v>
      </c>
      <c r="I49" s="43"/>
      <c r="J49" s="43">
        <v>236992.1</v>
      </c>
      <c r="K49" s="43">
        <f t="shared" si="2"/>
        <v>0</v>
      </c>
    </row>
    <row r="50" spans="1:11" x14ac:dyDescent="0.25">
      <c r="A50" s="23" t="s">
        <v>84</v>
      </c>
      <c r="B50" s="43">
        <f>SUMIF('EFT Records'!$A$2:$A$1987,Reconcilation!A50,'EFT Records'!$X$2:$X$1987)+'Monthly Payments'!CN50</f>
        <v>765597.74000000022</v>
      </c>
      <c r="C50" s="43">
        <f>'Monthly Payments'!CP50</f>
        <v>816657.35000000021</v>
      </c>
      <c r="D50" s="43">
        <f t="shared" si="0"/>
        <v>-51059.609999999986</v>
      </c>
      <c r="E50" s="43"/>
      <c r="F50" s="43">
        <f>_xlfn.XLOOKUP(A50,'Monthly Payments'!A50:A228,'Monthly Payments'!CV50:CV228,0)</f>
        <v>816657.35</v>
      </c>
      <c r="G50" s="43">
        <f>'Monthly Payments'!CJ50</f>
        <v>816657.35000000021</v>
      </c>
      <c r="H50" s="43">
        <f t="shared" si="1"/>
        <v>0</v>
      </c>
      <c r="I50" s="43"/>
      <c r="J50" s="43">
        <v>51059.61</v>
      </c>
      <c r="K50" s="43">
        <f t="shared" si="2"/>
        <v>0</v>
      </c>
    </row>
    <row r="51" spans="1:11" x14ac:dyDescent="0.25">
      <c r="A51" s="23" t="s">
        <v>85</v>
      </c>
      <c r="B51" s="43">
        <f>SUMIF('EFT Records'!$A$2:$A$1987,Reconcilation!A51,'EFT Records'!$X$2:$X$1987)+'Monthly Payments'!CN51</f>
        <v>3457260.9999999995</v>
      </c>
      <c r="C51" s="43">
        <f>'Monthly Payments'!CP51</f>
        <v>3457260.9899999998</v>
      </c>
      <c r="D51" s="43">
        <f t="shared" si="0"/>
        <v>9.9999997764825821E-3</v>
      </c>
      <c r="E51" s="43"/>
      <c r="F51" s="43">
        <f>_xlfn.XLOOKUP(A51,'Monthly Payments'!A51:A229,'Monthly Payments'!CV51:CV229,0)</f>
        <v>3457261</v>
      </c>
      <c r="G51" s="43">
        <f>'Monthly Payments'!CJ51</f>
        <v>3457260.9999999995</v>
      </c>
      <c r="H51" s="43">
        <f t="shared" si="1"/>
        <v>0</v>
      </c>
      <c r="I51" s="43"/>
      <c r="J51" s="43">
        <v>290642.61</v>
      </c>
      <c r="K51" s="43">
        <f t="shared" si="2"/>
        <v>290642.61999999976</v>
      </c>
    </row>
    <row r="52" spans="1:11" x14ac:dyDescent="0.25">
      <c r="A52" s="23" t="s">
        <v>86</v>
      </c>
      <c r="B52" s="43">
        <f>SUMIF('EFT Records'!$A$2:$A$1987,Reconcilation!A52,'EFT Records'!$X$2:$X$1987)+'Monthly Payments'!CN52</f>
        <v>105352171.21999998</v>
      </c>
      <c r="C52" s="43">
        <f>'Monthly Payments'!CP52</f>
        <v>105352171.20999999</v>
      </c>
      <c r="D52" s="43">
        <f t="shared" si="0"/>
        <v>9.9999904632568359E-3</v>
      </c>
      <c r="E52" s="43"/>
      <c r="F52" s="43">
        <f>_xlfn.XLOOKUP(A52,'Monthly Payments'!A52:A230,'Monthly Payments'!CV52:CV230,0)</f>
        <v>108383392.65000001</v>
      </c>
      <c r="G52" s="43">
        <f>'Monthly Payments'!CJ52</f>
        <v>108383392.65000002</v>
      </c>
      <c r="H52" s="43">
        <f t="shared" si="1"/>
        <v>0</v>
      </c>
      <c r="I52" s="43"/>
      <c r="J52" s="43">
        <v>8555298.6899999995</v>
      </c>
      <c r="K52" s="43">
        <f t="shared" si="2"/>
        <v>8555298.6999999899</v>
      </c>
    </row>
    <row r="53" spans="1:11" x14ac:dyDescent="0.25">
      <c r="A53" s="23" t="s">
        <v>87</v>
      </c>
      <c r="B53" s="43">
        <f>SUMIF('EFT Records'!$A$2:$A$1987,Reconcilation!A53,'EFT Records'!$X$2:$X$1987)+'Monthly Payments'!CN53</f>
        <v>65683092.820000008</v>
      </c>
      <c r="C53" s="43">
        <f>'Monthly Payments'!CP53</f>
        <v>65683092.820000008</v>
      </c>
      <c r="D53" s="43">
        <f t="shared" si="0"/>
        <v>0</v>
      </c>
      <c r="E53" s="43"/>
      <c r="F53" s="43">
        <f>_xlfn.XLOOKUP(A53,'Monthly Payments'!A53:A231,'Monthly Payments'!CV53:CV231,0)</f>
        <v>65909441.520000003</v>
      </c>
      <c r="G53" s="43">
        <f>'Monthly Payments'!CJ53</f>
        <v>65909441.520000011</v>
      </c>
      <c r="H53" s="43">
        <f t="shared" si="1"/>
        <v>0</v>
      </c>
      <c r="I53" s="43"/>
      <c r="J53" s="43">
        <v>5394332.4699999997</v>
      </c>
      <c r="K53" s="43">
        <f t="shared" si="2"/>
        <v>5394332.4699999997</v>
      </c>
    </row>
    <row r="54" spans="1:11" x14ac:dyDescent="0.25">
      <c r="A54" s="23" t="s">
        <v>88</v>
      </c>
      <c r="B54" s="43">
        <f>SUMIF('EFT Records'!$A$2:$A$1987,Reconcilation!A54,'EFT Records'!$X$2:$X$1987)+'Monthly Payments'!CN54</f>
        <v>63656263.209999986</v>
      </c>
      <c r="C54" s="43">
        <f>'Monthly Payments'!CP54</f>
        <v>69432015.61999999</v>
      </c>
      <c r="D54" s="43">
        <f t="shared" si="0"/>
        <v>-5775752.4100000039</v>
      </c>
      <c r="E54" s="43"/>
      <c r="F54" s="43">
        <f>_xlfn.XLOOKUP(A54,'Monthly Payments'!A54:A232,'Monthly Payments'!CV54:CV232,0)</f>
        <v>69479986.840000004</v>
      </c>
      <c r="G54" s="43">
        <f>'Monthly Payments'!CJ54</f>
        <v>69479986.840000004</v>
      </c>
      <c r="H54" s="43">
        <f t="shared" si="1"/>
        <v>0</v>
      </c>
      <c r="I54" s="43"/>
      <c r="J54" s="43">
        <v>5775752.4100000001</v>
      </c>
      <c r="K54" s="43">
        <f t="shared" si="2"/>
        <v>0</v>
      </c>
    </row>
    <row r="55" spans="1:11" x14ac:dyDescent="0.25">
      <c r="A55" s="23" t="s">
        <v>89</v>
      </c>
      <c r="B55" s="43">
        <f>SUMIF('EFT Records'!$A$2:$A$1987,Reconcilation!A55,'EFT Records'!$X$2:$X$1987)+'Monthly Payments'!CN55</f>
        <v>146947847.91999999</v>
      </c>
      <c r="C55" s="43">
        <f>'Monthly Payments'!CP55</f>
        <v>146947847.94999999</v>
      </c>
      <c r="D55" s="43">
        <f t="shared" si="0"/>
        <v>-3.0000001192092896E-2</v>
      </c>
      <c r="E55" s="43"/>
      <c r="F55" s="43">
        <f>_xlfn.XLOOKUP(A55,'Monthly Payments'!A55:A233,'Monthly Payments'!CV55:CV233,0)</f>
        <v>146032955.59</v>
      </c>
      <c r="G55" s="43">
        <f>'Monthly Payments'!CJ55</f>
        <v>146032955.58999997</v>
      </c>
      <c r="H55" s="43">
        <f t="shared" si="1"/>
        <v>0</v>
      </c>
      <c r="I55" s="43"/>
      <c r="J55" s="43">
        <v>12164670.98</v>
      </c>
      <c r="K55" s="43">
        <f t="shared" si="2"/>
        <v>12164670.949999999</v>
      </c>
    </row>
    <row r="56" spans="1:11" x14ac:dyDescent="0.25">
      <c r="A56" s="23" t="s">
        <v>90</v>
      </c>
      <c r="B56" s="43">
        <f>SUMIF('EFT Records'!$A$2:$A$1987,Reconcilation!A56,'EFT Records'!$X$2:$X$1987)+'Monthly Payments'!CN56</f>
        <v>19193714.559999999</v>
      </c>
      <c r="C56" s="43">
        <f>'Monthly Payments'!CP56</f>
        <v>19193714.559999999</v>
      </c>
      <c r="D56" s="43">
        <f t="shared" si="0"/>
        <v>0</v>
      </c>
      <c r="E56" s="43"/>
      <c r="F56" s="43">
        <f>_xlfn.XLOOKUP(A56,'Monthly Payments'!A56:A234,'Monthly Payments'!CV56:CV234,0)</f>
        <v>19224629.34</v>
      </c>
      <c r="G56" s="43">
        <f>'Monthly Payments'!CJ56</f>
        <v>19224629.34</v>
      </c>
      <c r="H56" s="43">
        <f t="shared" si="1"/>
        <v>0</v>
      </c>
      <c r="I56" s="43"/>
      <c r="J56" s="43">
        <v>1619767.5</v>
      </c>
      <c r="K56" s="43">
        <f t="shared" si="2"/>
        <v>1619767.5</v>
      </c>
    </row>
    <row r="57" spans="1:11" x14ac:dyDescent="0.25">
      <c r="A57" s="23" t="s">
        <v>91</v>
      </c>
      <c r="B57" s="43">
        <f>SUMIF('EFT Records'!$A$2:$A$1987,Reconcilation!A57,'EFT Records'!$X$2:$X$1987)+'Monthly Payments'!CN57</f>
        <v>8816296.2500000019</v>
      </c>
      <c r="C57" s="43">
        <f>'Monthly Payments'!CP57</f>
        <v>8816296.2500000019</v>
      </c>
      <c r="D57" s="43">
        <f t="shared" si="0"/>
        <v>0</v>
      </c>
      <c r="E57" s="43"/>
      <c r="F57" s="43">
        <f>_xlfn.XLOOKUP(A57,'Monthly Payments'!A57:A235,'Monthly Payments'!CV57:CV235,0)</f>
        <v>8816296.25</v>
      </c>
      <c r="G57" s="43">
        <f>'Monthly Payments'!CJ57</f>
        <v>8816296.2500000019</v>
      </c>
      <c r="H57" s="43">
        <f t="shared" si="1"/>
        <v>0</v>
      </c>
      <c r="I57" s="43"/>
      <c r="J57" s="43">
        <v>713079.23</v>
      </c>
      <c r="K57" s="43">
        <f t="shared" si="2"/>
        <v>713079.23</v>
      </c>
    </row>
    <row r="58" spans="1:11" x14ac:dyDescent="0.25">
      <c r="A58" s="23" t="s">
        <v>92</v>
      </c>
      <c r="B58" s="43">
        <f>SUMIF('EFT Records'!$A$2:$A$1987,Reconcilation!A58,'EFT Records'!$X$2:$X$1987)+'Monthly Payments'!CN58</f>
        <v>160933875.94</v>
      </c>
      <c r="C58" s="43">
        <f>'Monthly Payments'!CP58</f>
        <v>160933875.95000002</v>
      </c>
      <c r="D58" s="43">
        <f t="shared" si="0"/>
        <v>-1.0000020265579224E-2</v>
      </c>
      <c r="E58" s="43"/>
      <c r="F58" s="43">
        <f>_xlfn.XLOOKUP(A58,'Monthly Payments'!A58:A236,'Monthly Payments'!CV58:CV236,0)</f>
        <v>165357643.21000001</v>
      </c>
      <c r="G58" s="43">
        <f>'Monthly Payments'!CJ58</f>
        <v>165357643.21000001</v>
      </c>
      <c r="H58" s="43">
        <f t="shared" si="1"/>
        <v>0</v>
      </c>
      <c r="I58" s="43"/>
      <c r="J58" s="43">
        <v>13327076.33</v>
      </c>
      <c r="K58" s="43">
        <f t="shared" si="2"/>
        <v>13327076.31999998</v>
      </c>
    </row>
    <row r="59" spans="1:11" x14ac:dyDescent="0.25">
      <c r="A59" s="23" t="s">
        <v>93</v>
      </c>
      <c r="B59" s="43">
        <f>SUMIF('EFT Records'!$A$2:$A$1987,Reconcilation!A59,'EFT Records'!$X$2:$X$1987)+'Monthly Payments'!CN59</f>
        <v>8839633.9499999993</v>
      </c>
      <c r="C59" s="43">
        <f>'Monthly Payments'!CP59</f>
        <v>8839633.9499999993</v>
      </c>
      <c r="D59" s="43">
        <f t="shared" si="0"/>
        <v>0</v>
      </c>
      <c r="E59" s="43"/>
      <c r="F59" s="43">
        <f>_xlfn.XLOOKUP(A59,'Monthly Payments'!A59:A237,'Monthly Payments'!CV59:CV237,0)</f>
        <v>8846030.0899999999</v>
      </c>
      <c r="G59" s="43">
        <f>'Monthly Payments'!CJ59</f>
        <v>8846030.0900000017</v>
      </c>
      <c r="H59" s="43">
        <f t="shared" si="1"/>
        <v>0</v>
      </c>
      <c r="I59" s="43"/>
      <c r="J59" s="43">
        <v>744062.98</v>
      </c>
      <c r="K59" s="43">
        <f t="shared" si="2"/>
        <v>744062.98</v>
      </c>
    </row>
    <row r="60" spans="1:11" x14ac:dyDescent="0.25">
      <c r="A60" s="23" t="s">
        <v>94</v>
      </c>
      <c r="B60" s="43">
        <f>SUMIF('EFT Records'!$A$2:$A$1987,Reconcilation!A60,'EFT Records'!$X$2:$X$1987)+'Monthly Payments'!CN60</f>
        <v>4692303.59</v>
      </c>
      <c r="C60" s="43">
        <f>'Monthly Payments'!CP60</f>
        <v>4692303.59</v>
      </c>
      <c r="D60" s="43">
        <f t="shared" si="0"/>
        <v>0</v>
      </c>
      <c r="E60" s="43"/>
      <c r="F60" s="43">
        <f>_xlfn.XLOOKUP(A60,'Monthly Payments'!A60:A238,'Monthly Payments'!CV60:CV238,0)</f>
        <v>4692303.59</v>
      </c>
      <c r="G60" s="43">
        <f>'Monthly Payments'!CJ60</f>
        <v>4692303.59</v>
      </c>
      <c r="H60" s="43">
        <f t="shared" si="1"/>
        <v>0</v>
      </c>
      <c r="I60" s="43"/>
      <c r="J60" s="43">
        <v>390425.12</v>
      </c>
      <c r="K60" s="43">
        <f t="shared" si="2"/>
        <v>390425.12</v>
      </c>
    </row>
    <row r="61" spans="1:11" x14ac:dyDescent="0.25">
      <c r="A61" s="23" t="s">
        <v>95</v>
      </c>
      <c r="B61" s="43">
        <f>SUMIF('EFT Records'!$A$2:$A$1987,Reconcilation!A61,'EFT Records'!$X$2:$X$1987)+'Monthly Payments'!CN61</f>
        <v>3274324.2499999995</v>
      </c>
      <c r="C61" s="43">
        <f>'Monthly Payments'!CP61</f>
        <v>3274324.2499999995</v>
      </c>
      <c r="D61" s="43">
        <f t="shared" si="0"/>
        <v>0</v>
      </c>
      <c r="E61" s="43"/>
      <c r="F61" s="43">
        <f>_xlfn.XLOOKUP(A61,'Monthly Payments'!A61:A239,'Monthly Payments'!CV61:CV239,0)</f>
        <v>3274324.25</v>
      </c>
      <c r="G61" s="43">
        <f>'Monthly Payments'!CJ61</f>
        <v>3274324.2499999995</v>
      </c>
      <c r="H61" s="43">
        <f t="shared" si="1"/>
        <v>0</v>
      </c>
      <c r="I61" s="43"/>
      <c r="J61" s="43">
        <v>270409.87</v>
      </c>
      <c r="K61" s="43">
        <f t="shared" si="2"/>
        <v>270409.87</v>
      </c>
    </row>
    <row r="62" spans="1:11" x14ac:dyDescent="0.25">
      <c r="A62" s="23" t="s">
        <v>96</v>
      </c>
      <c r="B62" s="43">
        <f>SUMIF('EFT Records'!$A$2:$A$1987,Reconcilation!A62,'EFT Records'!$X$2:$X$1987)+'Monthly Payments'!CN62</f>
        <v>35983843.759999998</v>
      </c>
      <c r="C62" s="43">
        <f>'Monthly Payments'!CP62</f>
        <v>35983843.839999996</v>
      </c>
      <c r="D62" s="43">
        <f t="shared" si="0"/>
        <v>-7.9999998211860657E-2</v>
      </c>
      <c r="E62" s="43"/>
      <c r="F62" s="43">
        <f>_xlfn.XLOOKUP(A62,'Monthly Payments'!A62:A240,'Monthly Payments'!CV62:CV240,0)</f>
        <v>38757825.700000003</v>
      </c>
      <c r="G62" s="43">
        <f>'Monthly Payments'!CJ62</f>
        <v>38757825.700000003</v>
      </c>
      <c r="H62" s="43">
        <f t="shared" si="1"/>
        <v>0</v>
      </c>
      <c r="I62" s="43"/>
      <c r="J62" s="43">
        <v>2971323.03</v>
      </c>
      <c r="K62" s="43">
        <f t="shared" si="2"/>
        <v>2971322.9500000016</v>
      </c>
    </row>
    <row r="63" spans="1:11" x14ac:dyDescent="0.25">
      <c r="A63" s="23" t="s">
        <v>97</v>
      </c>
      <c r="B63" s="43">
        <f>SUMIF('EFT Records'!$A$2:$A$1987,Reconcilation!A63,'EFT Records'!$X$2:$X$1987)+'Monthly Payments'!CN63</f>
        <v>219710686.60000002</v>
      </c>
      <c r="C63" s="43">
        <f>'Monthly Payments'!CP63</f>
        <v>219710686.60000002</v>
      </c>
      <c r="D63" s="43">
        <f t="shared" si="0"/>
        <v>0</v>
      </c>
      <c r="E63" s="43"/>
      <c r="F63" s="43">
        <f>_xlfn.XLOOKUP(A63,'Monthly Payments'!A63:A241,'Monthly Payments'!CV63:CV241,0)</f>
        <v>227444948.38</v>
      </c>
      <c r="G63" s="43">
        <f>'Monthly Payments'!CJ63</f>
        <v>227444948.38000003</v>
      </c>
      <c r="H63" s="43">
        <f t="shared" si="1"/>
        <v>0</v>
      </c>
      <c r="I63" s="43"/>
      <c r="J63" s="43">
        <v>17290065.609999999</v>
      </c>
      <c r="K63" s="43">
        <f t="shared" si="2"/>
        <v>17290065.609999999</v>
      </c>
    </row>
    <row r="64" spans="1:11" x14ac:dyDescent="0.25">
      <c r="A64" s="23" t="s">
        <v>98</v>
      </c>
      <c r="B64" s="43">
        <f>SUMIF('EFT Records'!$A$2:$A$1987,Reconcilation!A64,'EFT Records'!$X$2:$X$1987)+'Monthly Payments'!CN64</f>
        <v>2141571.23</v>
      </c>
      <c r="C64" s="43">
        <f>'Monthly Payments'!CP64</f>
        <v>2326090.65</v>
      </c>
      <c r="D64" s="43">
        <f t="shared" si="0"/>
        <v>-184519.41999999993</v>
      </c>
      <c r="E64" s="43"/>
      <c r="F64" s="43">
        <f>_xlfn.XLOOKUP(A64,'Monthly Payments'!A64:A242,'Monthly Payments'!CV64:CV242,0)</f>
        <v>2326090.65</v>
      </c>
      <c r="G64" s="43">
        <f>'Monthly Payments'!CJ64</f>
        <v>2326090.65</v>
      </c>
      <c r="H64" s="43">
        <f t="shared" si="1"/>
        <v>0</v>
      </c>
      <c r="I64" s="43"/>
      <c r="J64" s="43">
        <v>184519.42</v>
      </c>
      <c r="K64" s="43">
        <f t="shared" si="2"/>
        <v>0</v>
      </c>
    </row>
    <row r="65" spans="1:11" x14ac:dyDescent="0.25">
      <c r="A65" s="23" t="s">
        <v>99</v>
      </c>
      <c r="B65" s="43">
        <f>SUMIF('EFT Records'!$A$2:$A$1987,Reconcilation!A65,'EFT Records'!$X$2:$X$1987)+'Monthly Payments'!CN65</f>
        <v>2871828.1100000003</v>
      </c>
      <c r="C65" s="43">
        <f>'Monthly Payments'!CP65</f>
        <v>3144492.9800000004</v>
      </c>
      <c r="D65" s="43">
        <f t="shared" si="0"/>
        <v>-272664.87000000011</v>
      </c>
      <c r="E65" s="43"/>
      <c r="F65" s="43">
        <f>_xlfn.XLOOKUP(A65,'Monthly Payments'!A65:A243,'Monthly Payments'!CV65:CV243,0)</f>
        <v>3144492.98</v>
      </c>
      <c r="G65" s="43">
        <f>'Monthly Payments'!CJ65</f>
        <v>3144492.9800000004</v>
      </c>
      <c r="H65" s="43">
        <f t="shared" si="1"/>
        <v>0</v>
      </c>
      <c r="I65" s="43"/>
      <c r="J65" s="43">
        <v>272664.87</v>
      </c>
      <c r="K65" s="43">
        <f t="shared" si="2"/>
        <v>0</v>
      </c>
    </row>
    <row r="66" spans="1:11" x14ac:dyDescent="0.25">
      <c r="A66" s="23" t="s">
        <v>100</v>
      </c>
      <c r="B66" s="43">
        <f>SUMIF('EFT Records'!$A$2:$A$1987,Reconcilation!A66,'EFT Records'!$X$2:$X$1987)+'Monthly Payments'!CN66</f>
        <v>20465752.419999998</v>
      </c>
      <c r="C66" s="43">
        <f>'Monthly Payments'!CP66</f>
        <v>22346241.829999998</v>
      </c>
      <c r="D66" s="43">
        <f t="shared" si="0"/>
        <v>-1880489.4100000001</v>
      </c>
      <c r="E66" s="43"/>
      <c r="F66" s="43">
        <f>_xlfn.XLOOKUP(A66,'Monthly Payments'!A66:A244,'Monthly Payments'!CV66:CV244,0)</f>
        <v>22346241.829999998</v>
      </c>
      <c r="G66" s="43">
        <f>'Monthly Payments'!CJ66</f>
        <v>22346241.829999998</v>
      </c>
      <c r="H66" s="43">
        <f t="shared" si="1"/>
        <v>0</v>
      </c>
      <c r="I66" s="43"/>
      <c r="J66" s="43">
        <v>1880489.41</v>
      </c>
      <c r="K66" s="43">
        <f t="shared" si="2"/>
        <v>0</v>
      </c>
    </row>
    <row r="67" spans="1:11" x14ac:dyDescent="0.25">
      <c r="A67" s="23" t="s">
        <v>101</v>
      </c>
      <c r="B67" s="43">
        <f>SUMIF('EFT Records'!$A$2:$A$1987,Reconcilation!A67,'EFT Records'!$X$2:$X$1987)+'Monthly Payments'!CN67</f>
        <v>8806691.1899999995</v>
      </c>
      <c r="C67" s="43">
        <f>'Monthly Payments'!CP67</f>
        <v>9596990.7999999989</v>
      </c>
      <c r="D67" s="43">
        <f t="shared" si="0"/>
        <v>-790299.6099999994</v>
      </c>
      <c r="E67" s="43"/>
      <c r="F67" s="43">
        <f>_xlfn.XLOOKUP(A67,'Monthly Payments'!A67:A245,'Monthly Payments'!CV67:CV245,0)</f>
        <v>9596990.8000000007</v>
      </c>
      <c r="G67" s="43">
        <f>'Monthly Payments'!CJ67</f>
        <v>9596990.7999999989</v>
      </c>
      <c r="H67" s="43">
        <f t="shared" si="1"/>
        <v>0</v>
      </c>
      <c r="I67" s="43"/>
      <c r="J67" s="43">
        <v>790299.61</v>
      </c>
      <c r="K67" s="43">
        <f t="shared" si="2"/>
        <v>0</v>
      </c>
    </row>
    <row r="68" spans="1:11" x14ac:dyDescent="0.25">
      <c r="A68" s="23" t="s">
        <v>102</v>
      </c>
      <c r="B68" s="43">
        <f>SUMIF('EFT Records'!$A$2:$A$1987,Reconcilation!A68,'EFT Records'!$X$2:$X$1987)+'Monthly Payments'!CN68</f>
        <v>958504.6399999999</v>
      </c>
      <c r="C68" s="43">
        <f>'Monthly Payments'!CP68</f>
        <v>1164922.1199999999</v>
      </c>
      <c r="D68" s="43">
        <f t="shared" ref="D68:D131" si="3">B68-C68</f>
        <v>-206417.47999999998</v>
      </c>
      <c r="E68" s="43"/>
      <c r="F68" s="43">
        <f>_xlfn.XLOOKUP(A68,'Monthly Payments'!A68:A246,'Monthly Payments'!CV68:CV246,0)</f>
        <v>1164922.1200000001</v>
      </c>
      <c r="G68" s="43">
        <f>'Monthly Payments'!CJ68</f>
        <v>1164922.1199999999</v>
      </c>
      <c r="H68" s="43">
        <f t="shared" ref="H68:H131" si="4">G68-F68</f>
        <v>0</v>
      </c>
      <c r="I68" s="43"/>
      <c r="J68" s="43">
        <v>206417.48</v>
      </c>
      <c r="K68" s="43">
        <f t="shared" ref="K68:K131" si="5">D68+J68</f>
        <v>0</v>
      </c>
    </row>
    <row r="69" spans="1:11" x14ac:dyDescent="0.25">
      <c r="A69" s="23" t="s">
        <v>103</v>
      </c>
      <c r="B69" s="43">
        <f>SUMIF('EFT Records'!$A$2:$A$1987,Reconcilation!A69,'EFT Records'!$X$2:$X$1987)+'Monthly Payments'!CN69</f>
        <v>23736367.029999997</v>
      </c>
      <c r="C69" s="43">
        <f>'Monthly Payments'!CP69</f>
        <v>26157158.329999998</v>
      </c>
      <c r="D69" s="43">
        <f t="shared" si="3"/>
        <v>-2420791.3000000007</v>
      </c>
      <c r="E69" s="43"/>
      <c r="F69" s="43">
        <f>_xlfn.XLOOKUP(A69,'Monthly Payments'!A69:A247,'Monthly Payments'!CV69:CV247,0)</f>
        <v>26602143.140000001</v>
      </c>
      <c r="G69" s="43">
        <f>'Monthly Payments'!CJ69</f>
        <v>26602143.140000001</v>
      </c>
      <c r="H69" s="43">
        <f t="shared" si="4"/>
        <v>0</v>
      </c>
      <c r="I69" s="43"/>
      <c r="J69" s="43">
        <v>2420791.41</v>
      </c>
      <c r="K69" s="43">
        <f t="shared" si="5"/>
        <v>0.10999999940395355</v>
      </c>
    </row>
    <row r="70" spans="1:11" x14ac:dyDescent="0.25">
      <c r="A70" s="23" t="s">
        <v>104</v>
      </c>
      <c r="B70" s="43">
        <f>SUMIF('EFT Records'!$A$2:$A$1987,Reconcilation!A70,'EFT Records'!$X$2:$X$1987)+'Monthly Payments'!CN70</f>
        <v>36581052.07</v>
      </c>
      <c r="C70" s="43">
        <f>'Monthly Payments'!CP70</f>
        <v>36581052.07</v>
      </c>
      <c r="D70" s="43">
        <f t="shared" si="3"/>
        <v>0</v>
      </c>
      <c r="E70" s="43"/>
      <c r="F70" s="43">
        <f>_xlfn.XLOOKUP(A70,'Monthly Payments'!A70:A248,'Monthly Payments'!CV70:CV248,0)</f>
        <v>36581052.07</v>
      </c>
      <c r="G70" s="43">
        <f>'Monthly Payments'!CJ70</f>
        <v>36581052.07</v>
      </c>
      <c r="H70" s="43">
        <f t="shared" si="4"/>
        <v>0</v>
      </c>
      <c r="I70" s="43"/>
      <c r="J70" s="43">
        <v>3022487.49</v>
      </c>
      <c r="K70" s="43">
        <f t="shared" si="5"/>
        <v>3022487.49</v>
      </c>
    </row>
    <row r="71" spans="1:11" x14ac:dyDescent="0.25">
      <c r="A71" s="23" t="s">
        <v>105</v>
      </c>
      <c r="B71" s="43">
        <f>SUMIF('EFT Records'!$A$2:$A$1987,Reconcilation!A71,'EFT Records'!$X$2:$X$1987)+'Monthly Payments'!CN71</f>
        <v>8154120.6599999992</v>
      </c>
      <c r="C71" s="43">
        <f>'Monthly Payments'!CP71</f>
        <v>8154120.6599999992</v>
      </c>
      <c r="D71" s="43">
        <f t="shared" si="3"/>
        <v>0</v>
      </c>
      <c r="E71" s="43"/>
      <c r="F71" s="43">
        <f>_xlfn.XLOOKUP(A71,'Monthly Payments'!A71:A249,'Monthly Payments'!CV71:CV249,0)</f>
        <v>8154120.6600000001</v>
      </c>
      <c r="G71" s="43">
        <f>'Monthly Payments'!CJ71</f>
        <v>8154120.6599999992</v>
      </c>
      <c r="H71" s="43">
        <f t="shared" si="4"/>
        <v>0</v>
      </c>
      <c r="I71" s="43"/>
      <c r="J71" s="43">
        <v>607180.72</v>
      </c>
      <c r="K71" s="43">
        <f t="shared" si="5"/>
        <v>607180.72</v>
      </c>
    </row>
    <row r="72" spans="1:11" x14ac:dyDescent="0.25">
      <c r="A72" s="23" t="s">
        <v>106</v>
      </c>
      <c r="B72" s="43">
        <f>SUMIF('EFT Records'!$A$2:$A$1987,Reconcilation!A72,'EFT Records'!$X$2:$X$1987)+'Monthly Payments'!CN72</f>
        <v>2236701.15</v>
      </c>
      <c r="C72" s="43">
        <f>'Monthly Payments'!CP72</f>
        <v>2440854.65</v>
      </c>
      <c r="D72" s="43">
        <f t="shared" si="3"/>
        <v>-204153.5</v>
      </c>
      <c r="E72" s="43"/>
      <c r="F72" s="43">
        <f>_xlfn.XLOOKUP(A72,'Monthly Payments'!A72:A250,'Monthly Payments'!CV72:CV250,0)</f>
        <v>2440854.65</v>
      </c>
      <c r="G72" s="43">
        <f>'Monthly Payments'!CJ72</f>
        <v>2440854.65</v>
      </c>
      <c r="H72" s="43">
        <f t="shared" si="4"/>
        <v>0</v>
      </c>
      <c r="I72" s="43"/>
      <c r="J72" s="43">
        <v>204153.5</v>
      </c>
      <c r="K72" s="43">
        <f t="shared" si="5"/>
        <v>0</v>
      </c>
    </row>
    <row r="73" spans="1:11" x14ac:dyDescent="0.25">
      <c r="A73" s="23" t="s">
        <v>107</v>
      </c>
      <c r="B73" s="43">
        <f>SUMIF('EFT Records'!$A$2:$A$1987,Reconcilation!A73,'EFT Records'!$X$2:$X$1987)+'Monthly Payments'!CN73</f>
        <v>3122512.2099999995</v>
      </c>
      <c r="C73" s="43">
        <f>'Monthly Payments'!CP73</f>
        <v>3122512.2099999995</v>
      </c>
      <c r="D73" s="43">
        <f t="shared" si="3"/>
        <v>0</v>
      </c>
      <c r="E73" s="43"/>
      <c r="F73" s="43">
        <f>_xlfn.XLOOKUP(A73,'Monthly Payments'!A73:A251,'Monthly Payments'!CV73:CV251,0)</f>
        <v>3122512.21</v>
      </c>
      <c r="G73" s="43">
        <f>'Monthly Payments'!CJ73</f>
        <v>3122512.2099999995</v>
      </c>
      <c r="H73" s="43">
        <f t="shared" si="4"/>
        <v>0</v>
      </c>
      <c r="I73" s="43"/>
      <c r="J73" s="43">
        <v>267808.88</v>
      </c>
      <c r="K73" s="43">
        <f t="shared" si="5"/>
        <v>267808.88</v>
      </c>
    </row>
    <row r="74" spans="1:11" x14ac:dyDescent="0.25">
      <c r="A74" s="23" t="s">
        <v>108</v>
      </c>
      <c r="B74" s="43">
        <f>SUMIF('EFT Records'!$A$2:$A$1987,Reconcilation!A74,'EFT Records'!$X$2:$X$1987)+'Monthly Payments'!CN74</f>
        <v>1017002.6699999997</v>
      </c>
      <c r="C74" s="43">
        <f>'Monthly Payments'!CP74</f>
        <v>1017002.6699999997</v>
      </c>
      <c r="D74" s="43">
        <f t="shared" si="3"/>
        <v>0</v>
      </c>
      <c r="E74" s="43"/>
      <c r="F74" s="43">
        <f>_xlfn.XLOOKUP(A74,'Monthly Payments'!A74:A252,'Monthly Payments'!CV74:CV252,0)</f>
        <v>1017002.67</v>
      </c>
      <c r="G74" s="43">
        <f>'Monthly Payments'!CJ74</f>
        <v>1017002.6699999997</v>
      </c>
      <c r="H74" s="43">
        <f t="shared" si="4"/>
        <v>0</v>
      </c>
      <c r="I74" s="43"/>
      <c r="J74" s="43">
        <v>85467.18</v>
      </c>
      <c r="K74" s="43">
        <f t="shared" si="5"/>
        <v>85467.18</v>
      </c>
    </row>
    <row r="75" spans="1:11" x14ac:dyDescent="0.25">
      <c r="A75" s="23" t="s">
        <v>109</v>
      </c>
      <c r="B75" s="43">
        <f>SUMIF('EFT Records'!$A$2:$A$1987,Reconcilation!A75,'EFT Records'!$X$2:$X$1987)+'Monthly Payments'!CN75</f>
        <v>5902296.3400000008</v>
      </c>
      <c r="C75" s="43">
        <f>'Monthly Payments'!CP75</f>
        <v>6438153.9900000012</v>
      </c>
      <c r="D75" s="43">
        <f t="shared" si="3"/>
        <v>-535857.65000000037</v>
      </c>
      <c r="E75" s="43"/>
      <c r="F75" s="43">
        <f>_xlfn.XLOOKUP(A75,'Monthly Payments'!A75:A253,'Monthly Payments'!CV75:CV253,0)</f>
        <v>6438153.9900000002</v>
      </c>
      <c r="G75" s="43">
        <f>'Monthly Payments'!CJ75</f>
        <v>6438153.9900000012</v>
      </c>
      <c r="H75" s="43">
        <f t="shared" si="4"/>
        <v>0</v>
      </c>
      <c r="I75" s="43"/>
      <c r="J75" s="43">
        <v>535857.65</v>
      </c>
      <c r="K75" s="43">
        <f t="shared" si="5"/>
        <v>0</v>
      </c>
    </row>
    <row r="76" spans="1:11" x14ac:dyDescent="0.25">
      <c r="A76" s="23" t="s">
        <v>110</v>
      </c>
      <c r="B76" s="43">
        <f>SUMIF('EFT Records'!$A$2:$A$1987,Reconcilation!A76,'EFT Records'!$X$2:$X$1987)+'Monthly Payments'!CN76</f>
        <v>408931.68999999994</v>
      </c>
      <c r="C76" s="43">
        <f>'Monthly Payments'!CP76</f>
        <v>408931.68999999994</v>
      </c>
      <c r="D76" s="43">
        <f t="shared" si="3"/>
        <v>0</v>
      </c>
      <c r="E76" s="43"/>
      <c r="F76" s="43">
        <f>_xlfn.XLOOKUP(A76,'Monthly Payments'!A76:A254,'Monthly Payments'!CV76:CV254,0)</f>
        <v>408931.69</v>
      </c>
      <c r="G76" s="43">
        <f>'Monthly Payments'!CJ76</f>
        <v>408931.68999999994</v>
      </c>
      <c r="H76" s="43">
        <f t="shared" si="4"/>
        <v>0</v>
      </c>
      <c r="I76" s="43"/>
      <c r="J76" s="43">
        <v>33090.589999999997</v>
      </c>
      <c r="K76" s="43">
        <f t="shared" si="5"/>
        <v>33090.589999999997</v>
      </c>
    </row>
    <row r="77" spans="1:11" x14ac:dyDescent="0.25">
      <c r="A77" s="23" t="s">
        <v>111</v>
      </c>
      <c r="B77" s="43">
        <f>SUMIF('EFT Records'!$A$2:$A$1987,Reconcilation!A77,'EFT Records'!$X$2:$X$1987)+'Monthly Payments'!CN77</f>
        <v>1980004.96</v>
      </c>
      <c r="C77" s="43">
        <f>'Monthly Payments'!CP77</f>
        <v>2151869.2799999998</v>
      </c>
      <c r="D77" s="43">
        <f t="shared" si="3"/>
        <v>-171864.31999999983</v>
      </c>
      <c r="E77" s="43"/>
      <c r="F77" s="43">
        <f>_xlfn.XLOOKUP(A77,'Monthly Payments'!A77:A255,'Monthly Payments'!CV77:CV255,0)</f>
        <v>2151869.2799999998</v>
      </c>
      <c r="G77" s="43">
        <f>'Monthly Payments'!CJ77</f>
        <v>2151869.2799999998</v>
      </c>
      <c r="H77" s="43">
        <f t="shared" si="4"/>
        <v>0</v>
      </c>
      <c r="I77" s="43"/>
      <c r="J77" s="43">
        <v>171864.32000000001</v>
      </c>
      <c r="K77" s="43">
        <f t="shared" si="5"/>
        <v>0</v>
      </c>
    </row>
    <row r="78" spans="1:11" x14ac:dyDescent="0.25">
      <c r="A78" s="23" t="s">
        <v>112</v>
      </c>
      <c r="B78" s="43">
        <f>SUMIF('EFT Records'!$A$2:$A$1987,Reconcilation!A78,'EFT Records'!$X$2:$X$1987)+'Monthly Payments'!CN78</f>
        <v>1999074.4199999997</v>
      </c>
      <c r="C78" s="43">
        <f>'Monthly Payments'!CP78</f>
        <v>2192310.7499999995</v>
      </c>
      <c r="D78" s="43">
        <f t="shared" si="3"/>
        <v>-193236.32999999984</v>
      </c>
      <c r="E78" s="43"/>
      <c r="F78" s="43">
        <f>_xlfn.XLOOKUP(A78,'Monthly Payments'!A78:A256,'Monthly Payments'!CV78:CV256,0)</f>
        <v>2192310.75</v>
      </c>
      <c r="G78" s="43">
        <f>'Monthly Payments'!CJ78</f>
        <v>2192310.7499999995</v>
      </c>
      <c r="H78" s="43">
        <f t="shared" si="4"/>
        <v>0</v>
      </c>
      <c r="I78" s="43"/>
      <c r="J78" s="43">
        <v>193236.33</v>
      </c>
      <c r="K78" s="43">
        <f t="shared" si="5"/>
        <v>0</v>
      </c>
    </row>
    <row r="79" spans="1:11" x14ac:dyDescent="0.25">
      <c r="A79" s="23" t="s">
        <v>113</v>
      </c>
      <c r="B79" s="43">
        <f>SUMIF('EFT Records'!$A$2:$A$1987,Reconcilation!A79,'EFT Records'!$X$2:$X$1987)+'Monthly Payments'!CN79</f>
        <v>464174.58</v>
      </c>
      <c r="C79" s="43">
        <f>'Monthly Payments'!CP79</f>
        <v>475565.42000000004</v>
      </c>
      <c r="D79" s="43">
        <f t="shared" si="3"/>
        <v>-11390.840000000026</v>
      </c>
      <c r="E79" s="43"/>
      <c r="F79" s="43">
        <f>_xlfn.XLOOKUP(A79,'Monthly Payments'!A79:A257,'Monthly Payments'!CV79:CV257,0)</f>
        <v>475565.42</v>
      </c>
      <c r="G79" s="43">
        <f>'Monthly Payments'!CJ79</f>
        <v>475565.42000000004</v>
      </c>
      <c r="H79" s="43">
        <f t="shared" si="4"/>
        <v>0</v>
      </c>
      <c r="I79" s="43"/>
      <c r="J79" s="43">
        <v>11390.84</v>
      </c>
      <c r="K79" s="43">
        <f t="shared" si="5"/>
        <v>-2.5465851649641991E-11</v>
      </c>
    </row>
    <row r="80" spans="1:11" x14ac:dyDescent="0.25">
      <c r="A80" s="23" t="s">
        <v>114</v>
      </c>
      <c r="B80" s="43">
        <f>SUMIF('EFT Records'!$A$2:$A$1987,Reconcilation!A80,'EFT Records'!$X$2:$X$1987)+'Monthly Payments'!CN80</f>
        <v>359855416.29000002</v>
      </c>
      <c r="C80" s="43">
        <f>'Monthly Payments'!CP80</f>
        <v>392557081.23000002</v>
      </c>
      <c r="D80" s="43">
        <f t="shared" si="3"/>
        <v>-32701664.939999998</v>
      </c>
      <c r="E80" s="43"/>
      <c r="F80" s="43">
        <f>_xlfn.XLOOKUP(A80,'Monthly Payments'!A80:A258,'Monthly Payments'!CV80:CV258,0)</f>
        <v>398354773.54000002</v>
      </c>
      <c r="G80" s="43">
        <f>'Monthly Payments'!CJ80</f>
        <v>398354773.54000008</v>
      </c>
      <c r="H80" s="43">
        <f t="shared" si="4"/>
        <v>0</v>
      </c>
      <c r="I80" s="43"/>
      <c r="J80" s="43">
        <v>32701664.940000001</v>
      </c>
      <c r="K80" s="43">
        <f t="shared" si="5"/>
        <v>0</v>
      </c>
    </row>
    <row r="81" spans="1:11" x14ac:dyDescent="0.25">
      <c r="A81" s="23" t="s">
        <v>115</v>
      </c>
      <c r="B81" s="43">
        <f>SUMIF('EFT Records'!$A$2:$A$1987,Reconcilation!A81,'EFT Records'!$X$2:$X$1987)+'Monthly Payments'!CN81</f>
        <v>2065221.25</v>
      </c>
      <c r="C81" s="43">
        <f>'Monthly Payments'!CP81</f>
        <v>2252249.84</v>
      </c>
      <c r="D81" s="43">
        <f t="shared" si="3"/>
        <v>-187028.58999999985</v>
      </c>
      <c r="E81" s="43"/>
      <c r="F81" s="43">
        <f>_xlfn.XLOOKUP(A81,'Monthly Payments'!A81:A259,'Monthly Payments'!CV81:CV259,0)</f>
        <v>2252249.84</v>
      </c>
      <c r="G81" s="43">
        <f>'Monthly Payments'!CJ81</f>
        <v>2252249.84</v>
      </c>
      <c r="H81" s="43">
        <f t="shared" si="4"/>
        <v>0</v>
      </c>
      <c r="I81" s="43"/>
      <c r="J81" s="43">
        <v>187028.59</v>
      </c>
      <c r="K81" s="43">
        <f t="shared" si="5"/>
        <v>0</v>
      </c>
    </row>
    <row r="82" spans="1:11" x14ac:dyDescent="0.25">
      <c r="A82" s="23" t="s">
        <v>116</v>
      </c>
      <c r="B82" s="43">
        <f>SUMIF('EFT Records'!$A$2:$A$1987,Reconcilation!A82,'EFT Records'!$X$2:$X$1987)+'Monthly Payments'!CN82</f>
        <v>2283390.35</v>
      </c>
      <c r="C82" s="43">
        <f>'Monthly Payments'!CP82</f>
        <v>2584474.4700000002</v>
      </c>
      <c r="D82" s="43">
        <f t="shared" si="3"/>
        <v>-301084.12000000011</v>
      </c>
      <c r="E82" s="43"/>
      <c r="F82" s="43">
        <f>_xlfn.XLOOKUP(A82,'Monthly Payments'!A82:A260,'Monthly Payments'!CV82:CV260,0)</f>
        <v>2584474.4700000002</v>
      </c>
      <c r="G82" s="43">
        <f>'Monthly Payments'!CJ82</f>
        <v>2584474.4700000002</v>
      </c>
      <c r="H82" s="43">
        <f t="shared" si="4"/>
        <v>0</v>
      </c>
      <c r="I82" s="43"/>
      <c r="J82" s="43">
        <v>301084.12</v>
      </c>
      <c r="K82" s="43">
        <f t="shared" si="5"/>
        <v>0</v>
      </c>
    </row>
    <row r="83" spans="1:11" x14ac:dyDescent="0.25">
      <c r="A83" s="23" t="s">
        <v>117</v>
      </c>
      <c r="B83" s="43">
        <f>SUMIF('EFT Records'!$A$2:$A$1987,Reconcilation!A83,'EFT Records'!$X$2:$X$1987)+'Monthly Payments'!CN83</f>
        <v>1324010.7200000002</v>
      </c>
      <c r="C83" s="43">
        <f>'Monthly Payments'!CP83</f>
        <v>1324710.7200000002</v>
      </c>
      <c r="D83" s="43">
        <f t="shared" si="3"/>
        <v>-700</v>
      </c>
      <c r="E83" s="43"/>
      <c r="F83" s="43">
        <f>_xlfn.XLOOKUP(A83,'Monthly Payments'!A83:A261,'Monthly Payments'!CV83:CV261,0)</f>
        <v>1330310.72</v>
      </c>
      <c r="G83" s="43">
        <f>'Monthly Payments'!CJ83</f>
        <v>1330310.7200000002</v>
      </c>
      <c r="H83" s="43">
        <f t="shared" si="4"/>
        <v>0</v>
      </c>
      <c r="I83" s="43"/>
      <c r="J83" s="43">
        <v>124535.67999999999</v>
      </c>
      <c r="K83" s="43">
        <f t="shared" si="5"/>
        <v>123835.68</v>
      </c>
    </row>
    <row r="84" spans="1:11" x14ac:dyDescent="0.25">
      <c r="A84" s="23" t="s">
        <v>118</v>
      </c>
      <c r="B84" s="43">
        <f>SUMIF('EFT Records'!$A$2:$A$1987,Reconcilation!A84,'EFT Records'!$X$2:$X$1987)+'Monthly Payments'!CN84</f>
        <v>1385539.6199999999</v>
      </c>
      <c r="C84" s="43">
        <f>'Monthly Payments'!CP84</f>
        <v>1385539.6199999999</v>
      </c>
      <c r="D84" s="43">
        <f t="shared" si="3"/>
        <v>0</v>
      </c>
      <c r="E84" s="43"/>
      <c r="F84" s="43">
        <f>_xlfn.XLOOKUP(A84,'Monthly Payments'!A84:A262,'Monthly Payments'!CV84:CV262,0)</f>
        <v>1385539.62</v>
      </c>
      <c r="G84" s="43">
        <f>'Monthly Payments'!CJ84</f>
        <v>1385539.6199999999</v>
      </c>
      <c r="H84" s="43">
        <f t="shared" si="4"/>
        <v>0</v>
      </c>
      <c r="I84" s="43"/>
      <c r="J84" s="43">
        <v>109827.6</v>
      </c>
      <c r="K84" s="43">
        <f t="shared" si="5"/>
        <v>109827.6</v>
      </c>
    </row>
    <row r="85" spans="1:11" x14ac:dyDescent="0.25">
      <c r="A85" s="23" t="s">
        <v>119</v>
      </c>
      <c r="B85" s="43">
        <f>SUMIF('EFT Records'!$A$2:$A$1987,Reconcilation!A85,'EFT Records'!$X$2:$X$1987)+'Monthly Payments'!CN85</f>
        <v>2200075.5499999998</v>
      </c>
      <c r="C85" s="43">
        <f>'Monthly Payments'!CP85</f>
        <v>2402625.9699999997</v>
      </c>
      <c r="D85" s="43">
        <f t="shared" si="3"/>
        <v>-202550.41999999993</v>
      </c>
      <c r="E85" s="43"/>
      <c r="F85" s="43">
        <f>_xlfn.XLOOKUP(A85,'Monthly Payments'!A85:A263,'Monthly Payments'!CV85:CV263,0)</f>
        <v>2402625.9900000002</v>
      </c>
      <c r="G85" s="43">
        <f>'Monthly Payments'!CJ85</f>
        <v>2402625.9899999998</v>
      </c>
      <c r="H85" s="43">
        <f t="shared" si="4"/>
        <v>0</v>
      </c>
      <c r="I85" s="43"/>
      <c r="J85" s="43">
        <v>202550.44</v>
      </c>
      <c r="K85" s="43">
        <f t="shared" si="5"/>
        <v>2.0000000076834112E-2</v>
      </c>
    </row>
    <row r="86" spans="1:11" x14ac:dyDescent="0.25">
      <c r="A86" s="23" t="s">
        <v>120</v>
      </c>
      <c r="B86" s="43">
        <f>SUMIF('EFT Records'!$A$2:$A$1987,Reconcilation!A86,'EFT Records'!$X$2:$X$1987)+'Monthly Payments'!CN86</f>
        <v>1360398.0999999999</v>
      </c>
      <c r="C86" s="43">
        <f>'Monthly Payments'!CP86</f>
        <v>1481326.73</v>
      </c>
      <c r="D86" s="43">
        <f t="shared" si="3"/>
        <v>-120928.63000000012</v>
      </c>
      <c r="E86" s="43"/>
      <c r="F86" s="43">
        <f>_xlfn.XLOOKUP(A86,'Monthly Payments'!A86:A264,'Monthly Payments'!CV86:CV264,0)</f>
        <v>1481326.73</v>
      </c>
      <c r="G86" s="43">
        <f>'Monthly Payments'!CJ86</f>
        <v>1481326.73</v>
      </c>
      <c r="H86" s="43">
        <f t="shared" si="4"/>
        <v>0</v>
      </c>
      <c r="I86" s="43"/>
      <c r="J86" s="43">
        <v>120928.63</v>
      </c>
      <c r="K86" s="43">
        <f t="shared" si="5"/>
        <v>-1.1641532182693481E-10</v>
      </c>
    </row>
    <row r="87" spans="1:11" x14ac:dyDescent="0.25">
      <c r="A87" s="23" t="s">
        <v>121</v>
      </c>
      <c r="B87" s="43">
        <f>SUMIF('EFT Records'!$A$2:$A$1987,Reconcilation!A87,'EFT Records'!$X$2:$X$1987)+'Monthly Payments'!CN87</f>
        <v>3766905.5300000003</v>
      </c>
      <c r="C87" s="43">
        <f>'Monthly Payments'!CP87</f>
        <v>4123319.64</v>
      </c>
      <c r="D87" s="43">
        <f t="shared" si="3"/>
        <v>-356414.10999999987</v>
      </c>
      <c r="E87" s="43"/>
      <c r="F87" s="43">
        <f>_xlfn.XLOOKUP(A87,'Monthly Payments'!A87:A265,'Monthly Payments'!CV87:CV265,0)</f>
        <v>4152227.97</v>
      </c>
      <c r="G87" s="43">
        <f>'Monthly Payments'!CJ87</f>
        <v>4152227.9699999997</v>
      </c>
      <c r="H87" s="43">
        <f t="shared" si="4"/>
        <v>0</v>
      </c>
      <c r="I87" s="43"/>
      <c r="J87" s="43">
        <v>356414.11</v>
      </c>
      <c r="K87" s="43">
        <f t="shared" si="5"/>
        <v>0</v>
      </c>
    </row>
    <row r="88" spans="1:11" x14ac:dyDescent="0.25">
      <c r="A88" s="23" t="s">
        <v>122</v>
      </c>
      <c r="B88" s="43">
        <f>SUMIF('EFT Records'!$A$2:$A$1987,Reconcilation!A88,'EFT Records'!$X$2:$X$1987)+'Monthly Payments'!CN88</f>
        <v>1728013.4000000001</v>
      </c>
      <c r="C88" s="43">
        <f>'Monthly Payments'!CP88</f>
        <v>1757118.1</v>
      </c>
      <c r="D88" s="43">
        <f t="shared" si="3"/>
        <v>-29104.699999999953</v>
      </c>
      <c r="E88" s="43"/>
      <c r="F88" s="43">
        <f>_xlfn.XLOOKUP(A88,'Monthly Payments'!A88:A266,'Monthly Payments'!CV88:CV266,0)</f>
        <v>1757118.1</v>
      </c>
      <c r="G88" s="43">
        <f>'Monthly Payments'!CJ88</f>
        <v>1757118.1</v>
      </c>
      <c r="H88" s="43">
        <f t="shared" si="4"/>
        <v>0</v>
      </c>
      <c r="I88" s="43"/>
      <c r="J88" s="43">
        <v>29104.7</v>
      </c>
      <c r="K88" s="43">
        <f t="shared" si="5"/>
        <v>4.7293724492192268E-11</v>
      </c>
    </row>
    <row r="89" spans="1:11" x14ac:dyDescent="0.25">
      <c r="A89" s="23" t="s">
        <v>123</v>
      </c>
      <c r="B89" s="43">
        <f>SUMIF('EFT Records'!$A$2:$A$1987,Reconcilation!A89,'EFT Records'!$X$2:$X$1987)+'Monthly Payments'!CN89</f>
        <v>34591147.950000003</v>
      </c>
      <c r="C89" s="43">
        <f>'Monthly Payments'!CP89</f>
        <v>37708914.290000007</v>
      </c>
      <c r="D89" s="43">
        <f t="shared" si="3"/>
        <v>-3117766.3400000036</v>
      </c>
      <c r="E89" s="43"/>
      <c r="F89" s="43">
        <f>_xlfn.XLOOKUP(A89,'Monthly Payments'!A89:A267,'Monthly Payments'!CV89:CV267,0)</f>
        <v>37837703.009999998</v>
      </c>
      <c r="G89" s="43">
        <f>'Monthly Payments'!CJ89</f>
        <v>37837703.010000005</v>
      </c>
      <c r="H89" s="43">
        <f t="shared" si="4"/>
        <v>0</v>
      </c>
      <c r="I89" s="43"/>
      <c r="J89" s="43">
        <v>3117766.34</v>
      </c>
      <c r="K89" s="43">
        <f t="shared" si="5"/>
        <v>-3.7252902984619141E-9</v>
      </c>
    </row>
    <row r="90" spans="1:11" x14ac:dyDescent="0.25">
      <c r="A90" s="23" t="s">
        <v>124</v>
      </c>
      <c r="B90" s="43">
        <f>SUMIF('EFT Records'!$A$2:$A$1987,Reconcilation!A90,'EFT Records'!$X$2:$X$1987)+'Monthly Payments'!CN90</f>
        <v>11105783.669999998</v>
      </c>
      <c r="C90" s="43">
        <f>'Monthly Payments'!CP90</f>
        <v>11105783.669999998</v>
      </c>
      <c r="D90" s="43">
        <f t="shared" si="3"/>
        <v>0</v>
      </c>
      <c r="E90" s="43"/>
      <c r="F90" s="43">
        <f>_xlfn.XLOOKUP(A90,'Monthly Payments'!A90:A268,'Monthly Payments'!CV90:CV268,0)</f>
        <v>11105783.67</v>
      </c>
      <c r="G90" s="43">
        <f>'Monthly Payments'!CJ90</f>
        <v>11105783.669999998</v>
      </c>
      <c r="H90" s="43">
        <f t="shared" si="4"/>
        <v>0</v>
      </c>
      <c r="I90" s="43"/>
      <c r="J90" s="43">
        <v>915370.1</v>
      </c>
      <c r="K90" s="43">
        <f t="shared" si="5"/>
        <v>915370.1</v>
      </c>
    </row>
    <row r="91" spans="1:11" x14ac:dyDescent="0.25">
      <c r="A91" s="23" t="s">
        <v>125</v>
      </c>
      <c r="B91" s="43">
        <f>SUMIF('EFT Records'!$A$2:$A$1987,Reconcilation!A91,'EFT Records'!$X$2:$X$1987)+'Monthly Payments'!CN91</f>
        <v>6776642.3099999996</v>
      </c>
      <c r="C91" s="43">
        <f>'Monthly Payments'!CP91</f>
        <v>7392692.0699999994</v>
      </c>
      <c r="D91" s="43">
        <f t="shared" si="3"/>
        <v>-616049.75999999978</v>
      </c>
      <c r="E91" s="43"/>
      <c r="F91" s="43">
        <f>_xlfn.XLOOKUP(A91,'Monthly Payments'!A91:A269,'Monthly Payments'!CV91:CV269,0)</f>
        <v>7392692.0700000003</v>
      </c>
      <c r="G91" s="43">
        <f>'Monthly Payments'!CJ91</f>
        <v>7392692.0699999994</v>
      </c>
      <c r="H91" s="43">
        <f t="shared" si="4"/>
        <v>0</v>
      </c>
      <c r="I91" s="43"/>
      <c r="J91" s="43">
        <v>616049.76</v>
      </c>
      <c r="K91" s="43">
        <f t="shared" si="5"/>
        <v>0</v>
      </c>
    </row>
    <row r="92" spans="1:11" x14ac:dyDescent="0.25">
      <c r="A92" s="23" t="s">
        <v>126</v>
      </c>
      <c r="B92" s="43">
        <f>SUMIF('EFT Records'!$A$2:$A$1987,Reconcilation!A92,'EFT Records'!$X$2:$X$1987)+'Monthly Payments'!CN92</f>
        <v>137213029.44999999</v>
      </c>
      <c r="C92" s="43">
        <f>'Monthly Payments'!CP92</f>
        <v>149621591.67999998</v>
      </c>
      <c r="D92" s="43">
        <f t="shared" si="3"/>
        <v>-12408562.229999989</v>
      </c>
      <c r="E92" s="43"/>
      <c r="F92" s="43">
        <f>_xlfn.XLOOKUP(A92,'Monthly Payments'!A92:A270,'Monthly Payments'!CV92:CV270,0)</f>
        <v>152742839.59</v>
      </c>
      <c r="G92" s="43">
        <f>'Monthly Payments'!CJ92</f>
        <v>152742839.58999997</v>
      </c>
      <c r="H92" s="43">
        <f t="shared" si="4"/>
        <v>0</v>
      </c>
      <c r="I92" s="43"/>
      <c r="J92" s="43">
        <v>12408562.23</v>
      </c>
      <c r="K92" s="43">
        <f t="shared" si="5"/>
        <v>0</v>
      </c>
    </row>
    <row r="93" spans="1:11" x14ac:dyDescent="0.25">
      <c r="A93" s="23" t="s">
        <v>127</v>
      </c>
      <c r="B93" s="43">
        <f>SUMIF('EFT Records'!$A$2:$A$1987,Reconcilation!A93,'EFT Records'!$X$2:$X$1987)+'Monthly Payments'!CN93</f>
        <v>58835789.74000001</v>
      </c>
      <c r="C93" s="43">
        <f>'Monthly Payments'!CP93</f>
        <v>63734882.980000012</v>
      </c>
      <c r="D93" s="43">
        <f t="shared" si="3"/>
        <v>-4899093.2400000021</v>
      </c>
      <c r="E93" s="43"/>
      <c r="F93" s="43">
        <f>_xlfn.XLOOKUP(A93,'Monthly Payments'!A93:A271,'Monthly Payments'!CV93:CV271,0)</f>
        <v>66453352.380000003</v>
      </c>
      <c r="G93" s="43">
        <f>'Monthly Payments'!CJ93</f>
        <v>66453352.379999988</v>
      </c>
      <c r="H93" s="43">
        <f t="shared" si="4"/>
        <v>0</v>
      </c>
      <c r="I93" s="43"/>
      <c r="J93" s="43">
        <v>4899093.22</v>
      </c>
      <c r="K93" s="43">
        <f t="shared" si="5"/>
        <v>-2.0000002346932888E-2</v>
      </c>
    </row>
    <row r="94" spans="1:11" x14ac:dyDescent="0.25">
      <c r="A94" s="23" t="s">
        <v>128</v>
      </c>
      <c r="B94" s="43">
        <f>SUMIF('EFT Records'!$A$2:$A$1987,Reconcilation!A94,'EFT Records'!$X$2:$X$1987)+'Monthly Payments'!CN94</f>
        <v>220710.27</v>
      </c>
      <c r="C94" s="43">
        <f>'Monthly Payments'!CP94</f>
        <v>256215.02</v>
      </c>
      <c r="D94" s="43">
        <f t="shared" si="3"/>
        <v>-35504.75</v>
      </c>
      <c r="E94" s="43"/>
      <c r="F94" s="43">
        <f>_xlfn.XLOOKUP(A94,'Monthly Payments'!A94:A272,'Monthly Payments'!CV94:CV272,0)</f>
        <v>256215.02</v>
      </c>
      <c r="G94" s="43">
        <f>'Monthly Payments'!CJ94</f>
        <v>256215.02</v>
      </c>
      <c r="H94" s="43">
        <f t="shared" si="4"/>
        <v>0</v>
      </c>
      <c r="I94" s="43"/>
      <c r="J94" s="43">
        <v>35504.75</v>
      </c>
      <c r="K94" s="43">
        <f t="shared" si="5"/>
        <v>0</v>
      </c>
    </row>
    <row r="95" spans="1:11" x14ac:dyDescent="0.25">
      <c r="A95" s="23" t="s">
        <v>129</v>
      </c>
      <c r="B95" s="43">
        <f>SUMIF('EFT Records'!$A$2:$A$1987,Reconcilation!A95,'EFT Records'!$X$2:$X$1987)+'Monthly Payments'!CN95</f>
        <v>6962965.1399999997</v>
      </c>
      <c r="C95" s="43">
        <f>'Monthly Payments'!CP95</f>
        <v>6962965.1399999997</v>
      </c>
      <c r="D95" s="43">
        <f t="shared" si="3"/>
        <v>0</v>
      </c>
      <c r="E95" s="43"/>
      <c r="F95" s="43">
        <f>_xlfn.XLOOKUP(A95,'Monthly Payments'!A95:A273,'Monthly Payments'!CV95:CV273,0)</f>
        <v>6962965.1399999997</v>
      </c>
      <c r="G95" s="43">
        <f>'Monthly Payments'!CJ95</f>
        <v>6962965.1399999997</v>
      </c>
      <c r="H95" s="43">
        <f t="shared" si="4"/>
        <v>0</v>
      </c>
      <c r="I95" s="43"/>
      <c r="J95" s="43">
        <v>572063.24</v>
      </c>
      <c r="K95" s="43">
        <f t="shared" si="5"/>
        <v>572063.24</v>
      </c>
    </row>
    <row r="96" spans="1:11" x14ac:dyDescent="0.25">
      <c r="A96" s="23" t="s">
        <v>130</v>
      </c>
      <c r="B96" s="43">
        <f>SUMIF('EFT Records'!$A$2:$A$1987,Reconcilation!A96,'EFT Records'!$X$2:$X$1987)+'Monthly Payments'!CN96</f>
        <v>2626063.5599999996</v>
      </c>
      <c r="C96" s="43">
        <f>'Monthly Payments'!CP96</f>
        <v>2869896.7099999995</v>
      </c>
      <c r="D96" s="43">
        <f t="shared" si="3"/>
        <v>-243833.14999999991</v>
      </c>
      <c r="E96" s="43"/>
      <c r="F96" s="43">
        <f>_xlfn.XLOOKUP(A96,'Monthly Payments'!A96:A274,'Monthly Payments'!CV96:CV274,0)</f>
        <v>2869896.71</v>
      </c>
      <c r="G96" s="43">
        <f>'Monthly Payments'!CJ96</f>
        <v>2869896.7099999995</v>
      </c>
      <c r="H96" s="43">
        <f t="shared" si="4"/>
        <v>0</v>
      </c>
      <c r="I96" s="43"/>
      <c r="J96" s="43">
        <v>243833.15</v>
      </c>
      <c r="K96" s="43">
        <f t="shared" si="5"/>
        <v>0</v>
      </c>
    </row>
    <row r="97" spans="1:11" x14ac:dyDescent="0.25">
      <c r="A97" s="23" t="s">
        <v>131</v>
      </c>
      <c r="B97" s="43">
        <f>SUMIF('EFT Records'!$A$2:$A$1987,Reconcilation!A97,'EFT Records'!$X$2:$X$1987)+'Monthly Payments'!CN97</f>
        <v>2266263.36</v>
      </c>
      <c r="C97" s="43">
        <f>'Monthly Payments'!CP97</f>
        <v>2472866.7399999998</v>
      </c>
      <c r="D97" s="43">
        <f t="shared" si="3"/>
        <v>-206603.37999999989</v>
      </c>
      <c r="E97" s="43"/>
      <c r="F97" s="43">
        <f>_xlfn.XLOOKUP(A97,'Monthly Payments'!A97:A275,'Monthly Payments'!CV97:CV275,0)</f>
        <v>2472866.7400000002</v>
      </c>
      <c r="G97" s="43">
        <f>'Monthly Payments'!CJ97</f>
        <v>2472866.7399999998</v>
      </c>
      <c r="H97" s="43">
        <f t="shared" si="4"/>
        <v>0</v>
      </c>
      <c r="I97" s="43"/>
      <c r="J97" s="43">
        <v>206603.38</v>
      </c>
      <c r="K97" s="43">
        <f t="shared" si="5"/>
        <v>0</v>
      </c>
    </row>
    <row r="98" spans="1:11" x14ac:dyDescent="0.25">
      <c r="A98" s="23" t="s">
        <v>132</v>
      </c>
      <c r="B98" s="43">
        <f>SUMIF('EFT Records'!$A$2:$A$1987,Reconcilation!A98,'EFT Records'!$X$2:$X$1987)+'Monthly Payments'!CN98</f>
        <v>1387410.31</v>
      </c>
      <c r="C98" s="43">
        <f>'Monthly Payments'!CP98</f>
        <v>1387410.31</v>
      </c>
      <c r="D98" s="43">
        <f t="shared" si="3"/>
        <v>0</v>
      </c>
      <c r="E98" s="43"/>
      <c r="F98" s="43">
        <f>_xlfn.XLOOKUP(A98,'Monthly Payments'!A98:A276,'Monthly Payments'!CV98:CV276,0)</f>
        <v>1387410.31</v>
      </c>
      <c r="G98" s="43">
        <f>'Monthly Payments'!CJ98</f>
        <v>1387410.31</v>
      </c>
      <c r="H98" s="43">
        <f t="shared" si="4"/>
        <v>0</v>
      </c>
      <c r="I98" s="43"/>
      <c r="J98" s="43">
        <v>118741.07</v>
      </c>
      <c r="K98" s="43">
        <f t="shared" si="5"/>
        <v>118741.07</v>
      </c>
    </row>
    <row r="99" spans="1:11" x14ac:dyDescent="0.25">
      <c r="A99" s="23" t="s">
        <v>133</v>
      </c>
      <c r="B99" s="43">
        <f>SUMIF('EFT Records'!$A$2:$A$1987,Reconcilation!A99,'EFT Records'!$X$2:$X$1987)+'Monthly Payments'!CN99</f>
        <v>3340479.31</v>
      </c>
      <c r="C99" s="43">
        <f>'Monthly Payments'!CP99</f>
        <v>3629076.9</v>
      </c>
      <c r="D99" s="43">
        <f t="shared" si="3"/>
        <v>-288597.58999999985</v>
      </c>
      <c r="E99" s="43"/>
      <c r="F99" s="43">
        <f>_xlfn.XLOOKUP(A99,'Monthly Payments'!A99:A277,'Monthly Payments'!CV99:CV277,0)</f>
        <v>3629076.9</v>
      </c>
      <c r="G99" s="43">
        <f>'Monthly Payments'!CJ99</f>
        <v>3629076.9</v>
      </c>
      <c r="H99" s="43">
        <f t="shared" si="4"/>
        <v>0</v>
      </c>
      <c r="I99" s="43"/>
      <c r="J99" s="43">
        <v>288597.59000000003</v>
      </c>
      <c r="K99" s="43">
        <f t="shared" si="5"/>
        <v>0</v>
      </c>
    </row>
    <row r="100" spans="1:11" x14ac:dyDescent="0.25">
      <c r="A100" s="23" t="s">
        <v>134</v>
      </c>
      <c r="B100" s="43">
        <f>SUMIF('EFT Records'!$A$2:$A$1987,Reconcilation!A100,'EFT Records'!$X$2:$X$1987)+'Monthly Payments'!CN100</f>
        <v>460970.56</v>
      </c>
      <c r="C100" s="43">
        <f>'Monthly Payments'!CP100</f>
        <v>501479.58</v>
      </c>
      <c r="D100" s="43">
        <f t="shared" si="3"/>
        <v>-40509.020000000019</v>
      </c>
      <c r="E100" s="43"/>
      <c r="F100" s="43">
        <f>_xlfn.XLOOKUP(A100,'Monthly Payments'!A100:A278,'Monthly Payments'!CV100:CV278,0)</f>
        <v>501479.58</v>
      </c>
      <c r="G100" s="43">
        <f>'Monthly Payments'!CJ100</f>
        <v>501479.58</v>
      </c>
      <c r="H100" s="43">
        <f t="shared" si="4"/>
        <v>0</v>
      </c>
      <c r="I100" s="43"/>
      <c r="J100" s="43">
        <v>40509.019999999997</v>
      </c>
      <c r="K100" s="43">
        <f t="shared" si="5"/>
        <v>0</v>
      </c>
    </row>
    <row r="101" spans="1:11" x14ac:dyDescent="0.25">
      <c r="A101" s="23" t="s">
        <v>135</v>
      </c>
      <c r="B101" s="43">
        <f>SUMIF('EFT Records'!$A$2:$A$1987,Reconcilation!A101,'EFT Records'!$X$2:$X$1987)+'Monthly Payments'!CN101</f>
        <v>1528738.6900000002</v>
      </c>
      <c r="C101" s="43">
        <f>'Monthly Payments'!CP101</f>
        <v>1662961.1</v>
      </c>
      <c r="D101" s="43">
        <f t="shared" si="3"/>
        <v>-134222.40999999992</v>
      </c>
      <c r="E101" s="43"/>
      <c r="F101" s="43">
        <f>_xlfn.XLOOKUP(A101,'Monthly Payments'!A101:A279,'Monthly Payments'!CV101:CV279,0)</f>
        <v>1662961.1</v>
      </c>
      <c r="G101" s="43">
        <f>'Monthly Payments'!CJ101</f>
        <v>1662961.1</v>
      </c>
      <c r="H101" s="43">
        <f t="shared" si="4"/>
        <v>0</v>
      </c>
      <c r="I101" s="43"/>
      <c r="J101" s="43">
        <v>134222.41</v>
      </c>
      <c r="K101" s="43">
        <f t="shared" si="5"/>
        <v>0</v>
      </c>
    </row>
    <row r="102" spans="1:11" x14ac:dyDescent="0.25">
      <c r="A102" s="23" t="s">
        <v>136</v>
      </c>
      <c r="B102" s="43">
        <f>SUMIF('EFT Records'!$A$2:$A$1987,Reconcilation!A102,'EFT Records'!$X$2:$X$1987)+'Monthly Payments'!CN102</f>
        <v>2612097.9900000002</v>
      </c>
      <c r="C102" s="43">
        <f>'Monthly Payments'!CP102</f>
        <v>2869443.18</v>
      </c>
      <c r="D102" s="43">
        <f t="shared" si="3"/>
        <v>-257345.18999999994</v>
      </c>
      <c r="E102" s="43"/>
      <c r="F102" s="43">
        <f>_xlfn.XLOOKUP(A102,'Monthly Payments'!A102:A280,'Monthly Payments'!CV102:CV280,0)</f>
        <v>2869443.18</v>
      </c>
      <c r="G102" s="43">
        <f>'Monthly Payments'!CJ102</f>
        <v>2869443.18</v>
      </c>
      <c r="H102" s="43">
        <f t="shared" si="4"/>
        <v>0</v>
      </c>
      <c r="I102" s="43"/>
      <c r="J102" s="43">
        <v>257345.19</v>
      </c>
      <c r="K102" s="43">
        <f t="shared" si="5"/>
        <v>0</v>
      </c>
    </row>
    <row r="103" spans="1:11" x14ac:dyDescent="0.25">
      <c r="A103" s="23" t="s">
        <v>137</v>
      </c>
      <c r="B103" s="43">
        <f>SUMIF('EFT Records'!$A$2:$A$1987,Reconcilation!A103,'EFT Records'!$X$2:$X$1987)+'Monthly Payments'!CN103</f>
        <v>706717.14</v>
      </c>
      <c r="C103" s="43">
        <f>'Monthly Payments'!CP103</f>
        <v>770920.07</v>
      </c>
      <c r="D103" s="43">
        <f t="shared" si="3"/>
        <v>-64202.929999999935</v>
      </c>
      <c r="E103" s="43"/>
      <c r="F103" s="43">
        <f>_xlfn.XLOOKUP(A103,'Monthly Payments'!A103:A281,'Monthly Payments'!CV103:CV281,0)</f>
        <v>775097.39</v>
      </c>
      <c r="G103" s="43">
        <f>'Monthly Payments'!CJ103</f>
        <v>775097.39</v>
      </c>
      <c r="H103" s="43">
        <f t="shared" si="4"/>
        <v>0</v>
      </c>
      <c r="I103" s="43"/>
      <c r="J103" s="43">
        <v>64202.93</v>
      </c>
      <c r="K103" s="43">
        <f t="shared" si="5"/>
        <v>6.5483618527650833E-11</v>
      </c>
    </row>
    <row r="104" spans="1:11" x14ac:dyDescent="0.25">
      <c r="A104" s="23" t="s">
        <v>138</v>
      </c>
      <c r="B104" s="43">
        <f>SUMIF('EFT Records'!$A$2:$A$1987,Reconcilation!A104,'EFT Records'!$X$2:$X$1987)+'Monthly Payments'!CN104</f>
        <v>12231417.779999997</v>
      </c>
      <c r="C104" s="43">
        <f>'Monthly Payments'!CP104</f>
        <v>12231417.779999997</v>
      </c>
      <c r="D104" s="43">
        <f t="shared" si="3"/>
        <v>0</v>
      </c>
      <c r="E104" s="43"/>
      <c r="F104" s="43">
        <f>_xlfn.XLOOKUP(A104,'Monthly Payments'!A104:A282,'Monthly Payments'!CV104:CV282,0)</f>
        <v>12284084.17</v>
      </c>
      <c r="G104" s="43">
        <f>'Monthly Payments'!CJ104</f>
        <v>12284084.17</v>
      </c>
      <c r="H104" s="43">
        <f t="shared" si="4"/>
        <v>0</v>
      </c>
      <c r="I104" s="43"/>
      <c r="J104" s="43">
        <v>1022113.79</v>
      </c>
      <c r="K104" s="43">
        <f t="shared" si="5"/>
        <v>1022113.79</v>
      </c>
    </row>
    <row r="105" spans="1:11" x14ac:dyDescent="0.25">
      <c r="A105" s="23" t="s">
        <v>139</v>
      </c>
      <c r="B105" s="43">
        <f>SUMIF('EFT Records'!$A$2:$A$1987,Reconcilation!A105,'EFT Records'!$X$2:$X$1987)+'Monthly Payments'!CN105</f>
        <v>1636857.6799999997</v>
      </c>
      <c r="C105" s="43">
        <f>'Monthly Payments'!CP105</f>
        <v>1797344.7799999998</v>
      </c>
      <c r="D105" s="43">
        <f t="shared" si="3"/>
        <v>-160487.10000000009</v>
      </c>
      <c r="E105" s="43"/>
      <c r="F105" s="43">
        <f>_xlfn.XLOOKUP(A105,'Monthly Payments'!A105:A283,'Monthly Payments'!CV105:CV283,0)</f>
        <v>1797344.78</v>
      </c>
      <c r="G105" s="43">
        <f>'Monthly Payments'!CJ105</f>
        <v>1797344.7799999998</v>
      </c>
      <c r="H105" s="43">
        <f t="shared" si="4"/>
        <v>0</v>
      </c>
      <c r="I105" s="43"/>
      <c r="J105" s="43">
        <v>160487.1</v>
      </c>
      <c r="K105" s="43">
        <f t="shared" si="5"/>
        <v>0</v>
      </c>
    </row>
    <row r="106" spans="1:11" x14ac:dyDescent="0.25">
      <c r="A106" s="23" t="s">
        <v>140</v>
      </c>
      <c r="B106" s="43">
        <f>SUMIF('EFT Records'!$A$2:$A$1987,Reconcilation!A106,'EFT Records'!$X$2:$X$1987)+'Monthly Payments'!CN106</f>
        <v>2624494.6600000006</v>
      </c>
      <c r="C106" s="43">
        <f>'Monthly Payments'!CP106</f>
        <v>2863695.4400000004</v>
      </c>
      <c r="D106" s="43">
        <f t="shared" si="3"/>
        <v>-239200.7799999998</v>
      </c>
      <c r="E106" s="43"/>
      <c r="F106" s="43">
        <f>_xlfn.XLOOKUP(A106,'Monthly Payments'!A106:A284,'Monthly Payments'!CV106:CV284,0)</f>
        <v>2863695.44</v>
      </c>
      <c r="G106" s="43">
        <f>'Monthly Payments'!CJ106</f>
        <v>2863695.4400000004</v>
      </c>
      <c r="H106" s="43">
        <f t="shared" si="4"/>
        <v>0</v>
      </c>
      <c r="I106" s="43"/>
      <c r="J106" s="43">
        <v>239200.78</v>
      </c>
      <c r="K106" s="43">
        <f t="shared" si="5"/>
        <v>0</v>
      </c>
    </row>
    <row r="107" spans="1:11" x14ac:dyDescent="0.25">
      <c r="A107" s="23" t="s">
        <v>141</v>
      </c>
      <c r="B107" s="43">
        <f>SUMIF('EFT Records'!$A$2:$A$1987,Reconcilation!A107,'EFT Records'!$X$2:$X$1987)+'Monthly Payments'!CN107</f>
        <v>1262509.51</v>
      </c>
      <c r="C107" s="43">
        <f>'Monthly Payments'!CP107</f>
        <v>1388571.79</v>
      </c>
      <c r="D107" s="43">
        <f t="shared" si="3"/>
        <v>-126062.28000000003</v>
      </c>
      <c r="E107" s="43"/>
      <c r="F107" s="43">
        <f>_xlfn.XLOOKUP(A107,'Monthly Payments'!A107:A285,'Monthly Payments'!CV107:CV285,0)</f>
        <v>1388571.79</v>
      </c>
      <c r="G107" s="43">
        <f>'Monthly Payments'!CJ107</f>
        <v>1388571.79</v>
      </c>
      <c r="H107" s="43">
        <f t="shared" si="4"/>
        <v>0</v>
      </c>
      <c r="I107" s="43"/>
      <c r="J107" s="43">
        <v>126062.28</v>
      </c>
      <c r="K107" s="43">
        <f t="shared" si="5"/>
        <v>0</v>
      </c>
    </row>
    <row r="108" spans="1:11" x14ac:dyDescent="0.25">
      <c r="A108" s="23" t="s">
        <v>142</v>
      </c>
      <c r="B108" s="43">
        <f>SUMIF('EFT Records'!$A$2:$A$1987,Reconcilation!A108,'EFT Records'!$X$2:$X$1987)+'Monthly Payments'!CN108</f>
        <v>1350634.5599999998</v>
      </c>
      <c r="C108" s="43">
        <f>'Monthly Payments'!CP108</f>
        <v>1471010.3499999999</v>
      </c>
      <c r="D108" s="43">
        <f t="shared" si="3"/>
        <v>-120375.79000000004</v>
      </c>
      <c r="E108" s="43"/>
      <c r="F108" s="43">
        <f>_xlfn.XLOOKUP(A108,'Monthly Payments'!A108:A286,'Monthly Payments'!CV108:CV286,0)</f>
        <v>1471010.353336968</v>
      </c>
      <c r="G108" s="43">
        <f>'Monthly Payments'!CJ108</f>
        <v>1471010.3499999999</v>
      </c>
      <c r="H108" s="43">
        <f t="shared" si="4"/>
        <v>-3.336968133226037E-3</v>
      </c>
      <c r="I108" s="43"/>
      <c r="J108" s="43">
        <v>0</v>
      </c>
      <c r="K108" s="43">
        <f t="shared" si="5"/>
        <v>-120375.79000000004</v>
      </c>
    </row>
    <row r="109" spans="1:11" x14ac:dyDescent="0.25">
      <c r="A109" s="23" t="s">
        <v>143</v>
      </c>
      <c r="B109" s="43">
        <f>SUMIF('EFT Records'!$A$2:$A$1987,Reconcilation!A109,'EFT Records'!$X$2:$X$1987)+'Monthly Payments'!CN109</f>
        <v>1233669.53</v>
      </c>
      <c r="C109" s="43">
        <f>'Monthly Payments'!CP109</f>
        <v>1333349.18</v>
      </c>
      <c r="D109" s="43">
        <f t="shared" si="3"/>
        <v>-99679.649999999907</v>
      </c>
      <c r="E109" s="43"/>
      <c r="F109" s="43">
        <f>_xlfn.XLOOKUP(A109,'Monthly Payments'!A109:A287,'Monthly Payments'!CV109:CV287,0)</f>
        <v>1333349.18</v>
      </c>
      <c r="G109" s="43">
        <f>'Monthly Payments'!CJ109</f>
        <v>1333349.18</v>
      </c>
      <c r="H109" s="43">
        <f t="shared" si="4"/>
        <v>0</v>
      </c>
      <c r="I109" s="43"/>
      <c r="J109" s="43">
        <v>99679.65</v>
      </c>
      <c r="K109" s="43">
        <f t="shared" si="5"/>
        <v>0</v>
      </c>
    </row>
    <row r="110" spans="1:11" x14ac:dyDescent="0.25">
      <c r="A110" s="23" t="s">
        <v>144</v>
      </c>
      <c r="B110" s="43">
        <f>SUMIF('EFT Records'!$A$2:$A$1987,Reconcilation!A110,'EFT Records'!$X$2:$X$1987)+'Monthly Payments'!CN110</f>
        <v>115614202.02999999</v>
      </c>
      <c r="C110" s="43">
        <f>'Monthly Payments'!CP110</f>
        <v>126165328.32999998</v>
      </c>
      <c r="D110" s="43">
        <f t="shared" si="3"/>
        <v>-10551126.299999997</v>
      </c>
      <c r="E110" s="43"/>
      <c r="F110" s="43">
        <f>_xlfn.XLOOKUP(A110,'Monthly Payments'!A110:A288,'Monthly Payments'!CV110:CV288,0)</f>
        <v>127221835.81999999</v>
      </c>
      <c r="G110" s="43">
        <f>'Monthly Payments'!CJ110</f>
        <v>127221835.81999996</v>
      </c>
      <c r="H110" s="43">
        <f t="shared" si="4"/>
        <v>0</v>
      </c>
      <c r="I110" s="43"/>
      <c r="J110" s="43">
        <v>10551126.300000001</v>
      </c>
      <c r="K110" s="43">
        <f t="shared" si="5"/>
        <v>0</v>
      </c>
    </row>
    <row r="111" spans="1:11" x14ac:dyDescent="0.25">
      <c r="A111" s="23" t="s">
        <v>145</v>
      </c>
      <c r="B111" s="43">
        <f>SUMIF('EFT Records'!$A$2:$A$1987,Reconcilation!A111,'EFT Records'!$X$2:$X$1987)+'Monthly Payments'!CN111</f>
        <v>468495.22</v>
      </c>
      <c r="C111" s="43">
        <f>'Monthly Payments'!CP111</f>
        <v>468495.22</v>
      </c>
      <c r="D111" s="43">
        <f t="shared" si="3"/>
        <v>0</v>
      </c>
      <c r="E111" s="43"/>
      <c r="F111" s="43">
        <f>_xlfn.XLOOKUP(A111,'Monthly Payments'!A111:A289,'Monthly Payments'!CV111:CV289,0)</f>
        <v>468495.22</v>
      </c>
      <c r="G111" s="43">
        <f>'Monthly Payments'!CJ111</f>
        <v>468495.22</v>
      </c>
      <c r="H111" s="43">
        <f t="shared" si="4"/>
        <v>0</v>
      </c>
      <c r="I111" s="43"/>
      <c r="J111" s="43">
        <v>40634.730000000003</v>
      </c>
      <c r="K111" s="43">
        <f t="shared" si="5"/>
        <v>40634.730000000003</v>
      </c>
    </row>
    <row r="112" spans="1:11" x14ac:dyDescent="0.25">
      <c r="A112" s="23" t="s">
        <v>146</v>
      </c>
      <c r="B112" s="43">
        <f>SUMIF('EFT Records'!$A$2:$A$1987,Reconcilation!A112,'EFT Records'!$X$2:$X$1987)+'Monthly Payments'!CN112</f>
        <v>7557739.290000001</v>
      </c>
      <c r="C112" s="43">
        <f>'Monthly Payments'!CP112</f>
        <v>8287799.9400000013</v>
      </c>
      <c r="D112" s="43">
        <f t="shared" si="3"/>
        <v>-730060.65000000037</v>
      </c>
      <c r="E112" s="43"/>
      <c r="F112" s="43">
        <f>_xlfn.XLOOKUP(A112,'Monthly Payments'!A112:A290,'Monthly Payments'!CV112:CV290,0)</f>
        <v>8396003.4000000004</v>
      </c>
      <c r="G112" s="43">
        <f>'Monthly Payments'!CJ112</f>
        <v>8396003.4000000004</v>
      </c>
      <c r="H112" s="43">
        <f t="shared" si="4"/>
        <v>0</v>
      </c>
      <c r="I112" s="43"/>
      <c r="J112" s="43">
        <v>730060.65</v>
      </c>
      <c r="K112" s="43">
        <f t="shared" si="5"/>
        <v>0</v>
      </c>
    </row>
    <row r="113" spans="1:11" x14ac:dyDescent="0.25">
      <c r="A113" s="23" t="s">
        <v>147</v>
      </c>
      <c r="B113" s="43">
        <f>SUMIF('EFT Records'!$A$2:$A$1987,Reconcilation!A113,'EFT Records'!$X$2:$X$1987)+'Monthly Payments'!CN113</f>
        <v>12306221.709999999</v>
      </c>
      <c r="C113" s="43">
        <f>'Monthly Payments'!CP113</f>
        <v>12306221.709999999</v>
      </c>
      <c r="D113" s="43">
        <f t="shared" si="3"/>
        <v>0</v>
      </c>
      <c r="E113" s="43"/>
      <c r="F113" s="43">
        <f>_xlfn.XLOOKUP(A113,'Monthly Payments'!A113:A291,'Monthly Payments'!CV113:CV291,0)</f>
        <v>12625876.84</v>
      </c>
      <c r="G113" s="43">
        <f>'Monthly Payments'!CJ113</f>
        <v>12625876.84</v>
      </c>
      <c r="H113" s="43">
        <f t="shared" si="4"/>
        <v>0</v>
      </c>
      <c r="I113" s="43"/>
      <c r="J113" s="43">
        <v>969859.67</v>
      </c>
      <c r="K113" s="43">
        <f t="shared" si="5"/>
        <v>969859.67</v>
      </c>
    </row>
    <row r="114" spans="1:11" x14ac:dyDescent="0.25">
      <c r="A114" s="23" t="s">
        <v>148</v>
      </c>
      <c r="B114" s="43">
        <f>SUMIF('EFT Records'!$A$2:$A$1987,Reconcilation!A114,'EFT Records'!$X$2:$X$1987)+'Monthly Payments'!CN114</f>
        <v>5160035.0000000009</v>
      </c>
      <c r="C114" s="43">
        <f>'Monthly Payments'!CP114</f>
        <v>5160035.0000000009</v>
      </c>
      <c r="D114" s="43">
        <f t="shared" si="3"/>
        <v>0</v>
      </c>
      <c r="E114" s="43"/>
      <c r="F114" s="43">
        <f>_xlfn.XLOOKUP(A114,'Monthly Payments'!A114:A292,'Monthly Payments'!CV114:CV292,0)</f>
        <v>5160035</v>
      </c>
      <c r="G114" s="43">
        <f>'Monthly Payments'!CJ114</f>
        <v>5160035.0000000009</v>
      </c>
      <c r="H114" s="43">
        <f t="shared" si="4"/>
        <v>0</v>
      </c>
      <c r="I114" s="43"/>
      <c r="J114" s="43">
        <v>426282</v>
      </c>
      <c r="K114" s="43">
        <f t="shared" si="5"/>
        <v>426282</v>
      </c>
    </row>
    <row r="115" spans="1:11" x14ac:dyDescent="0.25">
      <c r="A115" s="23" t="s">
        <v>149</v>
      </c>
      <c r="B115" s="43">
        <f>SUMIF('EFT Records'!$A$2:$A$1987,Reconcilation!A115,'EFT Records'!$X$2:$X$1987)+'Monthly Payments'!CN115</f>
        <v>3800403.8899999992</v>
      </c>
      <c r="C115" s="43">
        <f>'Monthly Payments'!CP115</f>
        <v>4153950.7899999991</v>
      </c>
      <c r="D115" s="43">
        <f t="shared" si="3"/>
        <v>-353546.89999999991</v>
      </c>
      <c r="E115" s="43"/>
      <c r="F115" s="43">
        <f>_xlfn.XLOOKUP(A115,'Monthly Payments'!A115:A293,'Monthly Payments'!CV115:CV293,0)</f>
        <v>4153950.79</v>
      </c>
      <c r="G115" s="43">
        <f>'Monthly Payments'!CJ115</f>
        <v>4153950.7899999991</v>
      </c>
      <c r="H115" s="43">
        <f t="shared" si="4"/>
        <v>0</v>
      </c>
      <c r="I115" s="43"/>
      <c r="J115" s="43">
        <v>353546.9</v>
      </c>
      <c r="K115" s="43">
        <f t="shared" si="5"/>
        <v>0</v>
      </c>
    </row>
    <row r="116" spans="1:11" x14ac:dyDescent="0.25">
      <c r="A116" s="23" t="s">
        <v>150</v>
      </c>
      <c r="B116" s="43">
        <f>SUMIF('EFT Records'!$A$2:$A$1987,Reconcilation!A116,'EFT Records'!$X$2:$X$1987)+'Monthly Payments'!CN116</f>
        <v>37888329.179999992</v>
      </c>
      <c r="C116" s="43">
        <f>'Monthly Payments'!CP116</f>
        <v>37888329.179999992</v>
      </c>
      <c r="D116" s="43">
        <f t="shared" si="3"/>
        <v>0</v>
      </c>
      <c r="E116" s="43"/>
      <c r="F116" s="43">
        <f>_xlfn.XLOOKUP(A116,'Monthly Payments'!A116:A294,'Monthly Payments'!CV116:CV294,0)</f>
        <v>37956770.219999999</v>
      </c>
      <c r="G116" s="43">
        <f>'Monthly Payments'!CJ116</f>
        <v>37956770.219999999</v>
      </c>
      <c r="H116" s="43">
        <f t="shared" si="4"/>
        <v>0</v>
      </c>
      <c r="I116" s="43"/>
      <c r="J116" s="43">
        <v>3116203.17</v>
      </c>
      <c r="K116" s="43">
        <f t="shared" si="5"/>
        <v>3116203.17</v>
      </c>
    </row>
    <row r="117" spans="1:11" x14ac:dyDescent="0.25">
      <c r="A117" s="23" t="s">
        <v>151</v>
      </c>
      <c r="B117" s="43">
        <f>SUMIF('EFT Records'!$A$2:$A$1987,Reconcilation!A117,'EFT Records'!$X$2:$X$1987)+'Monthly Payments'!CN117</f>
        <v>2902271.17</v>
      </c>
      <c r="C117" s="43">
        <f>'Monthly Payments'!CP117</f>
        <v>3161305.4699999997</v>
      </c>
      <c r="D117" s="43">
        <f t="shared" si="3"/>
        <v>-259034.29999999981</v>
      </c>
      <c r="E117" s="43"/>
      <c r="F117" s="43">
        <f>_xlfn.XLOOKUP(A117,'Monthly Payments'!A117:A295,'Monthly Payments'!CV117:CV295,0)</f>
        <v>3161305.47</v>
      </c>
      <c r="G117" s="43">
        <f>'Monthly Payments'!CJ117</f>
        <v>3161305.4699999997</v>
      </c>
      <c r="H117" s="43">
        <f t="shared" si="4"/>
        <v>0</v>
      </c>
      <c r="I117" s="43"/>
      <c r="J117" s="43">
        <v>259034.3</v>
      </c>
      <c r="K117" s="43">
        <f t="shared" si="5"/>
        <v>0</v>
      </c>
    </row>
    <row r="118" spans="1:11" x14ac:dyDescent="0.25">
      <c r="A118" s="23" t="s">
        <v>152</v>
      </c>
      <c r="B118" s="43">
        <f>SUMIF('EFT Records'!$A$2:$A$1987,Reconcilation!A118,'EFT Records'!$X$2:$X$1987)+'Monthly Payments'!CN118</f>
        <v>6229793.7299999995</v>
      </c>
      <c r="C118" s="43">
        <f>'Monthly Payments'!CP118</f>
        <v>6229793.7299999995</v>
      </c>
      <c r="D118" s="43">
        <f t="shared" si="3"/>
        <v>0</v>
      </c>
      <c r="E118" s="43"/>
      <c r="F118" s="43">
        <f>_xlfn.XLOOKUP(A118,'Monthly Payments'!A118:A296,'Monthly Payments'!CV118:CV296,0)</f>
        <v>6229793.7300000004</v>
      </c>
      <c r="G118" s="43">
        <f>'Monthly Payments'!CJ118</f>
        <v>6229793.7299999995</v>
      </c>
      <c r="H118" s="43">
        <f t="shared" si="4"/>
        <v>0</v>
      </c>
      <c r="I118" s="43"/>
      <c r="J118" s="43">
        <v>515830.76</v>
      </c>
      <c r="K118" s="43">
        <f t="shared" si="5"/>
        <v>515830.76</v>
      </c>
    </row>
    <row r="119" spans="1:11" x14ac:dyDescent="0.25">
      <c r="A119" s="23" t="s">
        <v>153</v>
      </c>
      <c r="B119" s="43">
        <f>SUMIF('EFT Records'!$A$2:$A$1987,Reconcilation!A119,'EFT Records'!$X$2:$X$1987)+'Monthly Payments'!CN119</f>
        <v>22878409.439999998</v>
      </c>
      <c r="C119" s="43">
        <f>'Monthly Payments'!CP119</f>
        <v>22878409.439999998</v>
      </c>
      <c r="D119" s="43">
        <f t="shared" si="3"/>
        <v>0</v>
      </c>
      <c r="E119" s="43"/>
      <c r="F119" s="43">
        <f>_xlfn.XLOOKUP(A119,'Monthly Payments'!A119:A297,'Monthly Payments'!CV119:CV297,0)</f>
        <v>22878409.440000001</v>
      </c>
      <c r="G119" s="43">
        <f>'Monthly Payments'!CJ119</f>
        <v>22878409.439999998</v>
      </c>
      <c r="H119" s="43">
        <f t="shared" si="4"/>
        <v>0</v>
      </c>
      <c r="I119" s="43"/>
      <c r="J119" s="43">
        <v>1944649.18</v>
      </c>
      <c r="K119" s="43">
        <f t="shared" si="5"/>
        <v>1944649.18</v>
      </c>
    </row>
    <row r="120" spans="1:11" x14ac:dyDescent="0.25">
      <c r="A120" s="23" t="s">
        <v>154</v>
      </c>
      <c r="B120" s="43">
        <f>SUMIF('EFT Records'!$A$2:$A$1987,Reconcilation!A120,'EFT Records'!$X$2:$X$1987)+'Monthly Payments'!CN120</f>
        <v>2185024.89</v>
      </c>
      <c r="C120" s="43">
        <f>'Monthly Payments'!CP120</f>
        <v>2387576.27</v>
      </c>
      <c r="D120" s="43">
        <f t="shared" si="3"/>
        <v>-202551.37999999989</v>
      </c>
      <c r="E120" s="43"/>
      <c r="F120" s="43">
        <f>_xlfn.XLOOKUP(A120,'Monthly Payments'!A120:A298,'Monthly Payments'!CV120:CV298,0)</f>
        <v>2387576.27</v>
      </c>
      <c r="G120" s="43">
        <f>'Monthly Payments'!CJ120</f>
        <v>2387576.27</v>
      </c>
      <c r="H120" s="43">
        <f t="shared" si="4"/>
        <v>0</v>
      </c>
      <c r="I120" s="43"/>
      <c r="J120" s="43">
        <v>202551.38</v>
      </c>
      <c r="K120" s="43">
        <f t="shared" si="5"/>
        <v>0</v>
      </c>
    </row>
    <row r="121" spans="1:11" x14ac:dyDescent="0.25">
      <c r="A121" s="23" t="s">
        <v>155</v>
      </c>
      <c r="B121" s="43">
        <f>SUMIF('EFT Records'!$A$2:$A$1987,Reconcilation!A121,'EFT Records'!$X$2:$X$1987)+'Monthly Payments'!CN121</f>
        <v>718358.5</v>
      </c>
      <c r="C121" s="43">
        <f>'Monthly Payments'!CP121</f>
        <v>718358.5</v>
      </c>
      <c r="D121" s="43">
        <f t="shared" si="3"/>
        <v>0</v>
      </c>
      <c r="E121" s="43"/>
      <c r="F121" s="43">
        <f>_xlfn.XLOOKUP(A121,'Monthly Payments'!A121:A299,'Monthly Payments'!CV121:CV299,0)</f>
        <v>528834.26</v>
      </c>
      <c r="G121" s="43">
        <f>'Monthly Payments'!CJ121</f>
        <v>718358.5</v>
      </c>
      <c r="H121" s="43">
        <f t="shared" si="4"/>
        <v>189524.24</v>
      </c>
      <c r="I121" s="43"/>
      <c r="J121" s="43">
        <v>0</v>
      </c>
      <c r="K121" s="43">
        <f t="shared" si="5"/>
        <v>0</v>
      </c>
    </row>
    <row r="122" spans="1:11" x14ac:dyDescent="0.25">
      <c r="A122" s="23" t="s">
        <v>156</v>
      </c>
      <c r="B122" s="43">
        <f>SUMIF('EFT Records'!$A$2:$A$1987,Reconcilation!A122,'EFT Records'!$X$2:$X$1987)+'Monthly Payments'!CN122</f>
        <v>10897074.6</v>
      </c>
      <c r="C122" s="43">
        <f>'Monthly Payments'!CP122</f>
        <v>11888737.469999999</v>
      </c>
      <c r="D122" s="43">
        <f t="shared" si="3"/>
        <v>-991662.86999999918</v>
      </c>
      <c r="E122" s="43"/>
      <c r="F122" s="43">
        <f>_xlfn.XLOOKUP(A122,'Monthly Payments'!A122:A300,'Monthly Payments'!CV122:CV300,0)</f>
        <v>11888737.470000001</v>
      </c>
      <c r="G122" s="43">
        <f>'Monthly Payments'!CJ122</f>
        <v>11888737.469999999</v>
      </c>
      <c r="H122" s="43">
        <f t="shared" si="4"/>
        <v>0</v>
      </c>
      <c r="I122" s="43"/>
      <c r="J122" s="43">
        <v>991662.87</v>
      </c>
      <c r="K122" s="43">
        <f t="shared" si="5"/>
        <v>0</v>
      </c>
    </row>
    <row r="123" spans="1:11" x14ac:dyDescent="0.25">
      <c r="A123" s="23" t="s">
        <v>157</v>
      </c>
      <c r="B123" s="43">
        <f>SUMIF('EFT Records'!$A$2:$A$1987,Reconcilation!A123,'EFT Records'!$X$2:$X$1987)+'Monthly Payments'!CN123</f>
        <v>6025688.5200000005</v>
      </c>
      <c r="C123" s="43">
        <f>'Monthly Payments'!CP123</f>
        <v>6552318.0500000007</v>
      </c>
      <c r="D123" s="43">
        <f t="shared" si="3"/>
        <v>-526629.53000000026</v>
      </c>
      <c r="E123" s="43"/>
      <c r="F123" s="43">
        <f>_xlfn.XLOOKUP(A123,'Monthly Payments'!A123:A301,'Monthly Payments'!CV123:CV301,0)</f>
        <v>6552318.0499999998</v>
      </c>
      <c r="G123" s="43">
        <f>'Monthly Payments'!CJ123</f>
        <v>6552318.0500000007</v>
      </c>
      <c r="H123" s="43">
        <f t="shared" si="4"/>
        <v>0</v>
      </c>
      <c r="I123" s="43"/>
      <c r="J123" s="43">
        <v>526629.53</v>
      </c>
      <c r="K123" s="43">
        <f t="shared" si="5"/>
        <v>0</v>
      </c>
    </row>
    <row r="124" spans="1:11" x14ac:dyDescent="0.25">
      <c r="A124" s="23" t="s">
        <v>158</v>
      </c>
      <c r="B124" s="43">
        <f>SUMIF('EFT Records'!$A$2:$A$1987,Reconcilation!A124,'EFT Records'!$X$2:$X$1987)+'Monthly Payments'!CN124</f>
        <v>2493069</v>
      </c>
      <c r="C124" s="43">
        <f>'Monthly Payments'!CP124</f>
        <v>2493069</v>
      </c>
      <c r="D124" s="43">
        <f t="shared" si="3"/>
        <v>0</v>
      </c>
      <c r="E124" s="43"/>
      <c r="F124" s="43">
        <f>_xlfn.XLOOKUP(A124,'Monthly Payments'!A124:A302,'Monthly Payments'!CV124:CV302,0)</f>
        <v>2493069</v>
      </c>
      <c r="G124" s="43">
        <f>'Monthly Payments'!CJ124</f>
        <v>2493069</v>
      </c>
      <c r="H124" s="43">
        <f t="shared" si="4"/>
        <v>0</v>
      </c>
      <c r="I124" s="43"/>
      <c r="J124" s="43">
        <v>210804.73</v>
      </c>
      <c r="K124" s="43">
        <f t="shared" si="5"/>
        <v>210804.73</v>
      </c>
    </row>
    <row r="125" spans="1:11" x14ac:dyDescent="0.25">
      <c r="A125" s="23" t="s">
        <v>159</v>
      </c>
      <c r="B125" s="43">
        <f>SUMIF('EFT Records'!$A$2:$A$1987,Reconcilation!A125,'EFT Records'!$X$2:$X$1987)+'Monthly Payments'!CN125</f>
        <v>3200983.95</v>
      </c>
      <c r="C125" s="43">
        <f>'Monthly Payments'!CP125</f>
        <v>3484767.1300000004</v>
      </c>
      <c r="D125" s="43">
        <f t="shared" si="3"/>
        <v>-283783.18000000017</v>
      </c>
      <c r="E125" s="43"/>
      <c r="F125" s="43">
        <f>_xlfn.XLOOKUP(A125,'Monthly Payments'!A125:A303,'Monthly Payments'!CV125:CV303,0)</f>
        <v>3484767.13</v>
      </c>
      <c r="G125" s="43">
        <f>'Monthly Payments'!CJ125</f>
        <v>3484767.1300000004</v>
      </c>
      <c r="H125" s="43">
        <f t="shared" si="4"/>
        <v>0</v>
      </c>
      <c r="I125" s="43"/>
      <c r="J125" s="43">
        <v>283783.18</v>
      </c>
      <c r="K125" s="43">
        <f t="shared" si="5"/>
        <v>0</v>
      </c>
    </row>
    <row r="126" spans="1:11" x14ac:dyDescent="0.25">
      <c r="A126" s="23" t="s">
        <v>160</v>
      </c>
      <c r="B126" s="43">
        <f>SUMIF('EFT Records'!$A$2:$A$1987,Reconcilation!A126,'EFT Records'!$X$2:$X$1987)+'Monthly Payments'!CN126</f>
        <v>3024554.5100000002</v>
      </c>
      <c r="C126" s="43">
        <f>'Monthly Payments'!CP126</f>
        <v>3024554.5100000002</v>
      </c>
      <c r="D126" s="43">
        <f t="shared" si="3"/>
        <v>0</v>
      </c>
      <c r="E126" s="43"/>
      <c r="F126" s="43">
        <f>_xlfn.XLOOKUP(A126,'Monthly Payments'!A126:A304,'Monthly Payments'!CV126:CV304,0)</f>
        <v>3024554.51</v>
      </c>
      <c r="G126" s="43">
        <f>'Monthly Payments'!CJ126</f>
        <v>3024554.5100000002</v>
      </c>
      <c r="H126" s="43">
        <f t="shared" si="4"/>
        <v>0</v>
      </c>
      <c r="I126" s="43"/>
      <c r="J126" s="43">
        <v>256387.55</v>
      </c>
      <c r="K126" s="43">
        <f t="shared" si="5"/>
        <v>256387.55</v>
      </c>
    </row>
    <row r="127" spans="1:11" x14ac:dyDescent="0.25">
      <c r="A127" s="23" t="s">
        <v>161</v>
      </c>
      <c r="B127" s="43">
        <f>SUMIF('EFT Records'!$A$2:$A$1987,Reconcilation!A127,'EFT Records'!$X$2:$X$1987)+'Monthly Payments'!CN127</f>
        <v>3125666.62</v>
      </c>
      <c r="C127" s="43">
        <f>'Monthly Payments'!CP127</f>
        <v>3410723.45</v>
      </c>
      <c r="D127" s="43">
        <f t="shared" si="3"/>
        <v>-285056.83000000007</v>
      </c>
      <c r="E127" s="43"/>
      <c r="F127" s="43">
        <f>_xlfn.XLOOKUP(A127,'Monthly Payments'!A127:A305,'Monthly Payments'!CV127:CV305,0)</f>
        <v>3410723.45</v>
      </c>
      <c r="G127" s="43">
        <f>'Monthly Payments'!CJ127</f>
        <v>3410723.45</v>
      </c>
      <c r="H127" s="43">
        <f t="shared" si="4"/>
        <v>0</v>
      </c>
      <c r="I127" s="43"/>
      <c r="J127" s="43">
        <v>285056.83</v>
      </c>
      <c r="K127" s="43">
        <f t="shared" si="5"/>
        <v>0</v>
      </c>
    </row>
    <row r="128" spans="1:11" x14ac:dyDescent="0.25">
      <c r="A128" s="23" t="s">
        <v>162</v>
      </c>
      <c r="B128" s="43">
        <f>SUMIF('EFT Records'!$A$2:$A$1987,Reconcilation!A128,'EFT Records'!$X$2:$X$1987)+'Monthly Payments'!CN128</f>
        <v>1315084.78</v>
      </c>
      <c r="C128" s="43">
        <f>'Monthly Payments'!CP128</f>
        <v>1426092.72</v>
      </c>
      <c r="D128" s="43">
        <f t="shared" si="3"/>
        <v>-111007.93999999994</v>
      </c>
      <c r="E128" s="43"/>
      <c r="F128" s="43">
        <f>_xlfn.XLOOKUP(A128,'Monthly Payments'!A128:A306,'Monthly Payments'!CV128:CV306,0)</f>
        <v>1426092.72</v>
      </c>
      <c r="G128" s="43">
        <f>'Monthly Payments'!CJ128</f>
        <v>1426092.72</v>
      </c>
      <c r="H128" s="43">
        <f t="shared" si="4"/>
        <v>0</v>
      </c>
      <c r="I128" s="43"/>
      <c r="J128" s="43">
        <v>111007.94</v>
      </c>
      <c r="K128" s="43">
        <f t="shared" si="5"/>
        <v>0</v>
      </c>
    </row>
    <row r="129" spans="1:11" x14ac:dyDescent="0.25">
      <c r="A129" s="23" t="s">
        <v>163</v>
      </c>
      <c r="B129" s="43">
        <f>SUMIF('EFT Records'!$A$2:$A$1987,Reconcilation!A129,'EFT Records'!$X$2:$X$1987)+'Monthly Payments'!CN129</f>
        <v>2057282.59</v>
      </c>
      <c r="C129" s="43">
        <f>'Monthly Payments'!CP129</f>
        <v>2236422.59</v>
      </c>
      <c r="D129" s="43">
        <f t="shared" si="3"/>
        <v>-179139.99999999977</v>
      </c>
      <c r="E129" s="43"/>
      <c r="F129" s="43">
        <f>_xlfn.XLOOKUP(A129,'Monthly Payments'!A129:A307,'Monthly Payments'!CV129:CV307,0)</f>
        <v>2236422.59</v>
      </c>
      <c r="G129" s="43">
        <f>'Monthly Payments'!CJ129</f>
        <v>2236422.59</v>
      </c>
      <c r="H129" s="43">
        <f t="shared" si="4"/>
        <v>0</v>
      </c>
      <c r="I129" s="43"/>
      <c r="J129" s="43">
        <v>179140</v>
      </c>
      <c r="K129" s="43">
        <f t="shared" si="5"/>
        <v>2.3283064365386963E-10</v>
      </c>
    </row>
    <row r="130" spans="1:11" x14ac:dyDescent="0.25">
      <c r="A130" s="23" t="s">
        <v>164</v>
      </c>
      <c r="B130" s="43">
        <f>SUMIF('EFT Records'!$A$2:$A$1987,Reconcilation!A130,'EFT Records'!$X$2:$X$1987)+'Monthly Payments'!CN130</f>
        <v>4301255.29</v>
      </c>
      <c r="C130" s="43">
        <f>'Monthly Payments'!CP130</f>
        <v>4301255.29</v>
      </c>
      <c r="D130" s="43">
        <f t="shared" si="3"/>
        <v>0</v>
      </c>
      <c r="E130" s="43"/>
      <c r="F130" s="43">
        <f>_xlfn.XLOOKUP(A130,'Monthly Payments'!A130:A308,'Monthly Payments'!CV130:CV308,0)</f>
        <v>4301255.29</v>
      </c>
      <c r="G130" s="43">
        <f>'Monthly Payments'!CJ130</f>
        <v>4301255.29</v>
      </c>
      <c r="H130" s="43">
        <f t="shared" si="4"/>
        <v>0</v>
      </c>
      <c r="I130" s="43"/>
      <c r="J130" s="43">
        <v>351191.8</v>
      </c>
      <c r="K130" s="43">
        <f t="shared" si="5"/>
        <v>351191.8</v>
      </c>
    </row>
    <row r="131" spans="1:11" x14ac:dyDescent="0.25">
      <c r="A131" s="23" t="s">
        <v>165</v>
      </c>
      <c r="B131" s="43">
        <f>SUMIF('EFT Records'!$A$2:$A$1987,Reconcilation!A131,'EFT Records'!$X$2:$X$1987)+'Monthly Payments'!CN131</f>
        <v>1014648</v>
      </c>
      <c r="C131" s="43">
        <f>'Monthly Payments'!CP131</f>
        <v>1014648</v>
      </c>
      <c r="D131" s="43">
        <f t="shared" si="3"/>
        <v>0</v>
      </c>
      <c r="E131" s="43"/>
      <c r="F131" s="43">
        <f>_xlfn.XLOOKUP(A131,'Monthly Payments'!A131:A309,'Monthly Payments'!CV131:CV309,0)</f>
        <v>1014648</v>
      </c>
      <c r="G131" s="43">
        <f>'Monthly Payments'!CJ131</f>
        <v>1014648</v>
      </c>
      <c r="H131" s="43">
        <f t="shared" si="4"/>
        <v>0</v>
      </c>
      <c r="I131" s="43"/>
      <c r="J131" s="43">
        <v>83300.97</v>
      </c>
      <c r="K131" s="43">
        <f t="shared" si="5"/>
        <v>83300.97</v>
      </c>
    </row>
    <row r="132" spans="1:11" x14ac:dyDescent="0.25">
      <c r="A132" s="23" t="s">
        <v>166</v>
      </c>
      <c r="B132" s="43">
        <f>SUMIF('EFT Records'!$A$2:$A$1987,Reconcilation!A132,'EFT Records'!$X$2:$X$1987)+'Monthly Payments'!CN132</f>
        <v>3522509.16</v>
      </c>
      <c r="C132" s="43">
        <f>'Monthly Payments'!CP132</f>
        <v>3842079.73</v>
      </c>
      <c r="D132" s="43">
        <f t="shared" ref="D132:D181" si="6">B132-C132</f>
        <v>-319570.56999999983</v>
      </c>
      <c r="E132" s="43"/>
      <c r="F132" s="43">
        <f>_xlfn.XLOOKUP(A132,'Monthly Payments'!A132:A310,'Monthly Payments'!CV132:CV310,0)</f>
        <v>3842079.73</v>
      </c>
      <c r="G132" s="43">
        <f>'Monthly Payments'!CJ132</f>
        <v>3842079.73</v>
      </c>
      <c r="H132" s="43">
        <f t="shared" ref="H132:H180" si="7">G132-F132</f>
        <v>0</v>
      </c>
      <c r="I132" s="43"/>
      <c r="J132" s="43">
        <v>319570.57</v>
      </c>
      <c r="K132" s="43">
        <f t="shared" ref="K132:K180" si="8">D132+J132</f>
        <v>0</v>
      </c>
    </row>
    <row r="133" spans="1:11" x14ac:dyDescent="0.25">
      <c r="A133" s="23" t="s">
        <v>167</v>
      </c>
      <c r="B133" s="43">
        <f>SUMIF('EFT Records'!$A$2:$A$1987,Reconcilation!A133,'EFT Records'!$X$2:$X$1987)+'Monthly Payments'!CN133</f>
        <v>2443316.0799999996</v>
      </c>
      <c r="C133" s="43">
        <f>'Monthly Payments'!CP133</f>
        <v>2657646.0299999998</v>
      </c>
      <c r="D133" s="43">
        <f t="shared" si="6"/>
        <v>-214329.95000000019</v>
      </c>
      <c r="E133" s="43"/>
      <c r="F133" s="43">
        <f>_xlfn.XLOOKUP(A133,'Monthly Payments'!A133:A311,'Monthly Payments'!CV133:CV311,0)</f>
        <v>2657646.0299999998</v>
      </c>
      <c r="G133" s="43">
        <f>'Monthly Payments'!CJ133</f>
        <v>2657646.0299999998</v>
      </c>
      <c r="H133" s="43">
        <f t="shared" si="7"/>
        <v>0</v>
      </c>
      <c r="I133" s="43"/>
      <c r="J133" s="43">
        <v>214329.95</v>
      </c>
      <c r="K133" s="43">
        <f t="shared" si="8"/>
        <v>0</v>
      </c>
    </row>
    <row r="134" spans="1:11" x14ac:dyDescent="0.25">
      <c r="A134" s="23" t="s">
        <v>168</v>
      </c>
      <c r="B134" s="43">
        <f>SUMIF('EFT Records'!$A$2:$A$1987,Reconcilation!A134,'EFT Records'!$X$2:$X$1987)+'Monthly Payments'!CN134</f>
        <v>1591609.2099999995</v>
      </c>
      <c r="C134" s="43">
        <f>'Monthly Payments'!CP134</f>
        <v>3001369.3199999994</v>
      </c>
      <c r="D134" s="43">
        <f t="shared" si="6"/>
        <v>-1409760.1099999999</v>
      </c>
      <c r="E134" s="43"/>
      <c r="F134" s="43">
        <f>_xlfn.XLOOKUP(A134,'Monthly Payments'!A134:A312,'Monthly Payments'!CV134:CV312,0)</f>
        <v>4211023.01</v>
      </c>
      <c r="G134" s="43">
        <f>'Monthly Payments'!CJ134</f>
        <v>4211023.0100000007</v>
      </c>
      <c r="H134" s="43">
        <f t="shared" si="7"/>
        <v>0</v>
      </c>
      <c r="I134" s="43"/>
      <c r="J134" s="43">
        <v>200106.42</v>
      </c>
      <c r="K134" s="43">
        <f t="shared" si="8"/>
        <v>-1209653.69</v>
      </c>
    </row>
    <row r="135" spans="1:11" x14ac:dyDescent="0.25">
      <c r="A135" s="23" t="s">
        <v>169</v>
      </c>
      <c r="B135" s="43">
        <f>SUMIF('EFT Records'!$A$2:$A$1987,Reconcilation!A135,'EFT Records'!$X$2:$X$1987)+'Monthly Payments'!CN135</f>
        <v>2334429.65</v>
      </c>
      <c r="C135" s="43">
        <f>'Monthly Payments'!CP135</f>
        <v>2555357.87</v>
      </c>
      <c r="D135" s="43">
        <f t="shared" si="6"/>
        <v>-220928.2200000002</v>
      </c>
      <c r="E135" s="43"/>
      <c r="F135" s="43">
        <f>_xlfn.XLOOKUP(A135,'Monthly Payments'!A135:A313,'Monthly Payments'!CV135:CV313,0)</f>
        <v>2555357.87</v>
      </c>
      <c r="G135" s="43">
        <f>'Monthly Payments'!CJ135</f>
        <v>2555357.87</v>
      </c>
      <c r="H135" s="43">
        <f t="shared" si="7"/>
        <v>0</v>
      </c>
      <c r="I135" s="43"/>
      <c r="J135" s="43">
        <v>220928.22</v>
      </c>
      <c r="K135" s="43">
        <f t="shared" si="8"/>
        <v>0</v>
      </c>
    </row>
    <row r="136" spans="1:11" x14ac:dyDescent="0.25">
      <c r="A136" s="23" t="s">
        <v>170</v>
      </c>
      <c r="B136" s="43">
        <f>SUMIF('EFT Records'!$A$2:$A$1987,Reconcilation!A136,'EFT Records'!$X$2:$X$1987)+'Monthly Payments'!CN136</f>
        <v>11314911.250000002</v>
      </c>
      <c r="C136" s="43">
        <f>'Monthly Payments'!CP136</f>
        <v>12337483.410000002</v>
      </c>
      <c r="D136" s="43">
        <f t="shared" si="6"/>
        <v>-1022572.1600000001</v>
      </c>
      <c r="E136" s="43"/>
      <c r="F136" s="43">
        <f>_xlfn.XLOOKUP(A136,'Monthly Payments'!A136:A314,'Monthly Payments'!CV136:CV314,0)</f>
        <v>12337483.41</v>
      </c>
      <c r="G136" s="43">
        <f>'Monthly Payments'!CJ136</f>
        <v>12337483.410000002</v>
      </c>
      <c r="H136" s="43">
        <f t="shared" si="7"/>
        <v>0</v>
      </c>
      <c r="I136" s="43"/>
      <c r="J136" s="43">
        <v>1022572.16</v>
      </c>
      <c r="K136" s="43">
        <f t="shared" si="8"/>
        <v>0</v>
      </c>
    </row>
    <row r="137" spans="1:11" x14ac:dyDescent="0.25">
      <c r="A137" s="23" t="s">
        <v>171</v>
      </c>
      <c r="B137" s="43">
        <f>SUMIF('EFT Records'!$A$2:$A$1987,Reconcilation!A137,'EFT Records'!$X$2:$X$1987)+'Monthly Payments'!CN137</f>
        <v>2323613.0299999998</v>
      </c>
      <c r="C137" s="43">
        <f>'Monthly Payments'!CP137</f>
        <v>2531967.8899999997</v>
      </c>
      <c r="D137" s="43">
        <f t="shared" si="6"/>
        <v>-208354.85999999987</v>
      </c>
      <c r="E137" s="43"/>
      <c r="F137" s="43">
        <f>_xlfn.XLOOKUP(A137,'Monthly Payments'!A137:A315,'Monthly Payments'!CV137:CV315,0)</f>
        <v>2531967.89</v>
      </c>
      <c r="G137" s="43">
        <f>'Monthly Payments'!CJ137</f>
        <v>2531967.8899999997</v>
      </c>
      <c r="H137" s="43">
        <f t="shared" si="7"/>
        <v>0</v>
      </c>
      <c r="I137" s="43"/>
      <c r="J137" s="43">
        <v>208354.86</v>
      </c>
      <c r="K137" s="43">
        <f t="shared" si="8"/>
        <v>0</v>
      </c>
    </row>
    <row r="138" spans="1:11" x14ac:dyDescent="0.25">
      <c r="A138" s="23" t="s">
        <v>172</v>
      </c>
      <c r="B138" s="43">
        <f>SUMIF('EFT Records'!$A$2:$A$1987,Reconcilation!A138,'EFT Records'!$X$2:$X$1987)+'Monthly Payments'!CN138</f>
        <v>2660650.13</v>
      </c>
      <c r="C138" s="43">
        <f>'Monthly Payments'!CP138</f>
        <v>2901451.55</v>
      </c>
      <c r="D138" s="43">
        <f t="shared" si="6"/>
        <v>-240801.41999999993</v>
      </c>
      <c r="E138" s="43"/>
      <c r="F138" s="43">
        <f>_xlfn.XLOOKUP(A138,'Monthly Payments'!A138:A316,'Monthly Payments'!CV138:CV316,0)</f>
        <v>2901451.55</v>
      </c>
      <c r="G138" s="43">
        <f>'Monthly Payments'!CJ138</f>
        <v>2901451.55</v>
      </c>
      <c r="H138" s="43">
        <f t="shared" si="7"/>
        <v>0</v>
      </c>
      <c r="I138" s="43"/>
      <c r="J138" s="43">
        <v>240801.42</v>
      </c>
      <c r="K138" s="43">
        <f t="shared" si="8"/>
        <v>0</v>
      </c>
    </row>
    <row r="139" spans="1:11" x14ac:dyDescent="0.25">
      <c r="A139" s="23" t="s">
        <v>173</v>
      </c>
      <c r="B139" s="43">
        <f>SUMIF('EFT Records'!$A$2:$A$1987,Reconcilation!A139,'EFT Records'!$X$2:$X$1987)+'Monthly Payments'!CN139</f>
        <v>103641413.54000001</v>
      </c>
      <c r="C139" s="43">
        <f>'Monthly Payments'!CP139</f>
        <v>113099321.86000001</v>
      </c>
      <c r="D139" s="43">
        <f t="shared" si="6"/>
        <v>-9457908.3200000077</v>
      </c>
      <c r="E139" s="43"/>
      <c r="F139" s="43">
        <f>_xlfn.XLOOKUP(A139,'Monthly Payments'!A139:A317,'Monthly Payments'!CV139:CV317,0)</f>
        <v>115044190.62</v>
      </c>
      <c r="G139" s="43">
        <f>'Monthly Payments'!CJ139</f>
        <v>115044190.61999999</v>
      </c>
      <c r="H139" s="43">
        <f t="shared" si="7"/>
        <v>0</v>
      </c>
      <c r="I139" s="43"/>
      <c r="J139" s="43">
        <v>9457908.3200000003</v>
      </c>
      <c r="K139" s="43">
        <f t="shared" si="8"/>
        <v>0</v>
      </c>
    </row>
    <row r="140" spans="1:11" x14ac:dyDescent="0.25">
      <c r="A140" s="23" t="s">
        <v>174</v>
      </c>
      <c r="B140" s="43">
        <f>SUMIF('EFT Records'!$A$2:$A$1987,Reconcilation!A140,'EFT Records'!$X$2:$X$1987)+'Monthly Payments'!CN140</f>
        <v>61362326.56000001</v>
      </c>
      <c r="C140" s="43">
        <f>'Monthly Payments'!CP140</f>
        <v>66473688.070000008</v>
      </c>
      <c r="D140" s="43">
        <f t="shared" si="6"/>
        <v>-5111361.5099999979</v>
      </c>
      <c r="E140" s="43"/>
      <c r="F140" s="43">
        <f>_xlfn.XLOOKUP(A140,'Monthly Payments'!A140:A318,'Monthly Payments'!CV140:CV318,0)</f>
        <v>67518571.890000001</v>
      </c>
      <c r="G140" s="43">
        <f>'Monthly Payments'!CJ140</f>
        <v>67518571.890000001</v>
      </c>
      <c r="H140" s="43">
        <f t="shared" si="7"/>
        <v>0</v>
      </c>
      <c r="I140" s="43"/>
      <c r="J140" s="43">
        <v>5085074.07</v>
      </c>
      <c r="K140" s="43">
        <f t="shared" si="8"/>
        <v>-26287.439999997616</v>
      </c>
    </row>
    <row r="141" spans="1:11" x14ac:dyDescent="0.25">
      <c r="A141" s="23" t="s">
        <v>175</v>
      </c>
      <c r="B141" s="43">
        <f>SUMIF('EFT Records'!$A$2:$A$1987,Reconcilation!A141,'EFT Records'!$X$2:$X$1987)+'Monthly Payments'!CN141</f>
        <v>3256991.9700000007</v>
      </c>
      <c r="C141" s="43">
        <f>'Monthly Payments'!CP141</f>
        <v>3532478.0800000005</v>
      </c>
      <c r="D141" s="43">
        <f t="shared" si="6"/>
        <v>-275486.10999999987</v>
      </c>
      <c r="E141" s="43"/>
      <c r="F141" s="43">
        <f>_xlfn.XLOOKUP(A141,'Monthly Payments'!A141:A319,'Monthly Payments'!CV141:CV319,0)</f>
        <v>3532478.08</v>
      </c>
      <c r="G141" s="43">
        <f>'Monthly Payments'!CJ141</f>
        <v>3532478.0800000005</v>
      </c>
      <c r="H141" s="43">
        <f t="shared" si="7"/>
        <v>0</v>
      </c>
      <c r="I141" s="43"/>
      <c r="J141" s="43">
        <v>275486.11</v>
      </c>
      <c r="K141" s="43">
        <f t="shared" si="8"/>
        <v>0</v>
      </c>
    </row>
    <row r="142" spans="1:11" x14ac:dyDescent="0.25">
      <c r="A142" s="23" t="s">
        <v>176</v>
      </c>
      <c r="B142" s="43">
        <f>SUMIF('EFT Records'!$A$2:$A$1987,Reconcilation!A142,'EFT Records'!$X$2:$X$1987)+'Monthly Payments'!CN142</f>
        <v>3220175.3499999996</v>
      </c>
      <c r="C142" s="43">
        <f>'Monthly Payments'!CP142</f>
        <v>3505455.1699999995</v>
      </c>
      <c r="D142" s="43">
        <f t="shared" si="6"/>
        <v>-285279.81999999983</v>
      </c>
      <c r="E142" s="43"/>
      <c r="F142" s="43">
        <f>_xlfn.XLOOKUP(A142,'Monthly Payments'!A142:A320,'Monthly Payments'!CV142:CV320,0)</f>
        <v>3604255.13</v>
      </c>
      <c r="G142" s="43">
        <f>'Monthly Payments'!CJ142</f>
        <v>3604255.13</v>
      </c>
      <c r="H142" s="43">
        <f t="shared" si="7"/>
        <v>0</v>
      </c>
      <c r="I142" s="43"/>
      <c r="J142" s="43">
        <v>285279.82</v>
      </c>
      <c r="K142" s="43">
        <f t="shared" si="8"/>
        <v>0</v>
      </c>
    </row>
    <row r="143" spans="1:11" x14ac:dyDescent="0.25">
      <c r="A143" s="23" t="s">
        <v>177</v>
      </c>
      <c r="B143" s="43">
        <f>SUMIF('EFT Records'!$A$2:$A$1987,Reconcilation!A143,'EFT Records'!$X$2:$X$1987)+'Monthly Payments'!CN143</f>
        <v>2348934.2000000002</v>
      </c>
      <c r="C143" s="43">
        <f>'Monthly Payments'!CP143</f>
        <v>2560711.4400000004</v>
      </c>
      <c r="D143" s="43">
        <f t="shared" si="6"/>
        <v>-211777.24000000022</v>
      </c>
      <c r="E143" s="43"/>
      <c r="F143" s="43">
        <f>_xlfn.XLOOKUP(A143,'Monthly Payments'!A143:A321,'Monthly Payments'!CV143:CV321,0)</f>
        <v>2560711.44</v>
      </c>
      <c r="G143" s="43">
        <f>'Monthly Payments'!CJ143</f>
        <v>2560711.4400000004</v>
      </c>
      <c r="H143" s="43">
        <f t="shared" si="7"/>
        <v>0</v>
      </c>
      <c r="I143" s="43"/>
      <c r="J143" s="43">
        <v>211777.24</v>
      </c>
      <c r="K143" s="43">
        <f t="shared" si="8"/>
        <v>-2.3283064365386963E-10</v>
      </c>
    </row>
    <row r="144" spans="1:11" x14ac:dyDescent="0.25">
      <c r="A144" s="23" t="s">
        <v>178</v>
      </c>
      <c r="B144" s="43">
        <f>SUMIF('EFT Records'!$A$2:$A$1987,Reconcilation!A144,'EFT Records'!$X$2:$X$1987)+'Monthly Payments'!CN144</f>
        <v>7732958.9099999983</v>
      </c>
      <c r="C144" s="43">
        <f>'Monthly Payments'!CP144</f>
        <v>8417380.0099999979</v>
      </c>
      <c r="D144" s="43">
        <f t="shared" si="6"/>
        <v>-684421.09999999963</v>
      </c>
      <c r="E144" s="43"/>
      <c r="F144" s="43">
        <f>_xlfn.XLOOKUP(A144,'Monthly Payments'!A144:A322,'Monthly Payments'!CV144:CV322,0)</f>
        <v>8417380.0099999998</v>
      </c>
      <c r="G144" s="43">
        <f>'Monthly Payments'!CJ144</f>
        <v>8417380.0099999979</v>
      </c>
      <c r="H144" s="43">
        <f t="shared" si="7"/>
        <v>0</v>
      </c>
      <c r="I144" s="43"/>
      <c r="J144" s="43">
        <v>684421.1</v>
      </c>
      <c r="K144" s="43">
        <f t="shared" si="8"/>
        <v>0</v>
      </c>
    </row>
    <row r="145" spans="1:11" x14ac:dyDescent="0.25">
      <c r="A145" s="23" t="s">
        <v>179</v>
      </c>
      <c r="B145" s="43">
        <f>SUMIF('EFT Records'!$A$2:$A$1987,Reconcilation!A145,'EFT Records'!$X$2:$X$1987)+'Monthly Payments'!CN145</f>
        <v>2503146.11</v>
      </c>
      <c r="C145" s="43">
        <f>'Monthly Payments'!CP145</f>
        <v>2733648.04</v>
      </c>
      <c r="D145" s="43">
        <f t="shared" si="6"/>
        <v>-230501.93000000017</v>
      </c>
      <c r="E145" s="43"/>
      <c r="F145" s="43">
        <f>_xlfn.XLOOKUP(A145,'Monthly Payments'!A145:A323,'Monthly Payments'!CV145:CV323,0)</f>
        <v>2733648.04</v>
      </c>
      <c r="G145" s="43">
        <f>'Monthly Payments'!CJ145</f>
        <v>2733648.04</v>
      </c>
      <c r="H145" s="43">
        <f t="shared" si="7"/>
        <v>0</v>
      </c>
      <c r="I145" s="43"/>
      <c r="J145" s="43">
        <v>230501.93</v>
      </c>
      <c r="K145" s="43">
        <f t="shared" si="8"/>
        <v>0</v>
      </c>
    </row>
    <row r="146" spans="1:11" x14ac:dyDescent="0.25">
      <c r="A146" s="23" t="s">
        <v>1</v>
      </c>
      <c r="B146" s="43">
        <f>SUMIF('EFT Records'!$A$2:$A$1987,Reconcilation!A146,'EFT Records'!$X$2:$X$1987)+'Monthly Payments'!CN146</f>
        <v>1793452.83</v>
      </c>
      <c r="C146" s="43">
        <f>'Monthly Payments'!CP146</f>
        <v>1793452.83</v>
      </c>
      <c r="D146" s="43">
        <f t="shared" si="6"/>
        <v>0</v>
      </c>
      <c r="E146" s="43"/>
      <c r="F146" s="43">
        <f>_xlfn.XLOOKUP(A146,'Monthly Payments'!A146:A324,'Monthly Payments'!CV146:CV324,0)</f>
        <v>1793452.83</v>
      </c>
      <c r="G146" s="43">
        <f>'Monthly Payments'!CJ146</f>
        <v>1793452.83</v>
      </c>
      <c r="H146" s="43">
        <f t="shared" si="7"/>
        <v>0</v>
      </c>
      <c r="I146" s="43"/>
      <c r="J146" s="43">
        <v>163095.65</v>
      </c>
      <c r="K146" s="43">
        <f t="shared" si="8"/>
        <v>163095.65</v>
      </c>
    </row>
    <row r="147" spans="1:11" x14ac:dyDescent="0.25">
      <c r="A147" s="23" t="s">
        <v>180</v>
      </c>
      <c r="B147" s="43">
        <f>SUMIF('EFT Records'!$A$2:$A$1987,Reconcilation!A147,'EFT Records'!$X$2:$X$1987)+'Monthly Payments'!CN147</f>
        <v>13503592.170000002</v>
      </c>
      <c r="C147" s="43">
        <f>'Monthly Payments'!CP147</f>
        <v>14702489.260000002</v>
      </c>
      <c r="D147" s="43">
        <f t="shared" si="6"/>
        <v>-1198897.0899999999</v>
      </c>
      <c r="E147" s="43"/>
      <c r="F147" s="43">
        <f>_xlfn.XLOOKUP(A147,'Monthly Payments'!A147:A325,'Monthly Payments'!CV147:CV325,0)</f>
        <v>14683794.109999999</v>
      </c>
      <c r="G147" s="43">
        <f>'Monthly Payments'!CJ147</f>
        <v>14683794.110000001</v>
      </c>
      <c r="H147" s="43">
        <f t="shared" si="7"/>
        <v>0</v>
      </c>
      <c r="I147" s="43"/>
      <c r="J147" s="43">
        <v>1198897.0900000001</v>
      </c>
      <c r="K147" s="43">
        <f t="shared" si="8"/>
        <v>0</v>
      </c>
    </row>
    <row r="148" spans="1:11" x14ac:dyDescent="0.25">
      <c r="A148" s="23" t="s">
        <v>181</v>
      </c>
      <c r="B148" s="43">
        <f>SUMIF('EFT Records'!$A$2:$A$1987,Reconcilation!A148,'EFT Records'!$X$2:$X$1987)+'Monthly Payments'!CN148</f>
        <v>1933124.71</v>
      </c>
      <c r="C148" s="43">
        <f>'Monthly Payments'!CP148</f>
        <v>1933124.71</v>
      </c>
      <c r="D148" s="43">
        <f t="shared" si="6"/>
        <v>0</v>
      </c>
      <c r="E148" s="43"/>
      <c r="F148" s="43">
        <f>_xlfn.XLOOKUP(A148,'Monthly Payments'!A148:A326,'Monthly Payments'!CV148:CV326,0)</f>
        <v>1933124.71</v>
      </c>
      <c r="G148" s="43">
        <f>'Monthly Payments'!CJ148</f>
        <v>1933124.71</v>
      </c>
      <c r="H148" s="43">
        <f t="shared" si="7"/>
        <v>0</v>
      </c>
      <c r="I148" s="43"/>
      <c r="J148" s="43">
        <v>157100.62</v>
      </c>
      <c r="K148" s="43">
        <f t="shared" si="8"/>
        <v>157100.62</v>
      </c>
    </row>
    <row r="149" spans="1:11" x14ac:dyDescent="0.25">
      <c r="A149" s="23" t="s">
        <v>182</v>
      </c>
      <c r="B149" s="43">
        <f>SUMIF('EFT Records'!$A$2:$A$1987,Reconcilation!A149,'EFT Records'!$X$2:$X$1987)+'Monthly Payments'!CN149</f>
        <v>1825353.2599999998</v>
      </c>
      <c r="C149" s="43">
        <f>'Monthly Payments'!CP149</f>
        <v>1997158.7199999997</v>
      </c>
      <c r="D149" s="43">
        <f t="shared" si="6"/>
        <v>-171805.45999999996</v>
      </c>
      <c r="E149" s="43"/>
      <c r="F149" s="43">
        <f>_xlfn.XLOOKUP(A149,'Monthly Payments'!A149:A327,'Monthly Payments'!CV149:CV327,0)</f>
        <v>1997158.72</v>
      </c>
      <c r="G149" s="43">
        <f>'Monthly Payments'!CJ149</f>
        <v>1997158.7199999997</v>
      </c>
      <c r="H149" s="43">
        <f t="shared" si="7"/>
        <v>0</v>
      </c>
      <c r="I149" s="43"/>
      <c r="J149" s="43">
        <v>171805.46</v>
      </c>
      <c r="K149" s="43">
        <f t="shared" si="8"/>
        <v>0</v>
      </c>
    </row>
    <row r="150" spans="1:11" x14ac:dyDescent="0.25">
      <c r="A150" s="23" t="s">
        <v>183</v>
      </c>
      <c r="B150" s="43">
        <f>SUMIF('EFT Records'!$A$2:$A$1987,Reconcilation!A150,'EFT Records'!$X$2:$X$1987)+'Monthly Payments'!CN150</f>
        <v>2351569.5399999996</v>
      </c>
      <c r="C150" s="43">
        <f>'Monthly Payments'!CP150</f>
        <v>2554176.9099999997</v>
      </c>
      <c r="D150" s="43">
        <f t="shared" si="6"/>
        <v>-202607.37000000011</v>
      </c>
      <c r="E150" s="43"/>
      <c r="F150" s="43">
        <f>_xlfn.XLOOKUP(A150,'Monthly Payments'!A150:A328,'Monthly Payments'!CV150:CV328,0)</f>
        <v>2554176.91</v>
      </c>
      <c r="G150" s="43">
        <f>'Monthly Payments'!CJ150</f>
        <v>2554176.9099999997</v>
      </c>
      <c r="H150" s="43">
        <f t="shared" si="7"/>
        <v>0</v>
      </c>
      <c r="I150" s="43"/>
      <c r="J150" s="43">
        <v>202607.37</v>
      </c>
      <c r="K150" s="43">
        <f t="shared" si="8"/>
        <v>0</v>
      </c>
    </row>
    <row r="151" spans="1:11" x14ac:dyDescent="0.25">
      <c r="A151" s="23" t="s">
        <v>184</v>
      </c>
      <c r="B151" s="43">
        <f>SUMIF('EFT Records'!$A$2:$A$1987,Reconcilation!A151,'EFT Records'!$X$2:$X$1987)+'Monthly Payments'!CN151</f>
        <v>4987211.76</v>
      </c>
      <c r="C151" s="43">
        <f>'Monthly Payments'!CP151</f>
        <v>5427858.5199999996</v>
      </c>
      <c r="D151" s="43">
        <f t="shared" si="6"/>
        <v>-440646.75999999978</v>
      </c>
      <c r="E151" s="43"/>
      <c r="F151" s="43">
        <f>_xlfn.XLOOKUP(A151,'Monthly Payments'!A151:A329,'Monthly Payments'!CV151:CV329,0)</f>
        <v>5427858.5199999996</v>
      </c>
      <c r="G151" s="43">
        <f>'Monthly Payments'!CJ151</f>
        <v>5427858.5199999996</v>
      </c>
      <c r="H151" s="43">
        <f t="shared" si="7"/>
        <v>0</v>
      </c>
      <c r="I151" s="43"/>
      <c r="J151" s="43">
        <v>440646.76</v>
      </c>
      <c r="K151" s="43">
        <f t="shared" si="8"/>
        <v>0</v>
      </c>
    </row>
    <row r="152" spans="1:11" x14ac:dyDescent="0.25">
      <c r="A152" s="23" t="s">
        <v>185</v>
      </c>
      <c r="B152" s="43">
        <f>SUMIF('EFT Records'!$A$2:$A$1987,Reconcilation!A152,'EFT Records'!$X$2:$X$1987)+'Monthly Payments'!CN152</f>
        <v>916089.03999999992</v>
      </c>
      <c r="C152" s="43">
        <f>'Monthly Payments'!CP152</f>
        <v>1001606.58</v>
      </c>
      <c r="D152" s="43">
        <f t="shared" si="6"/>
        <v>-85517.540000000037</v>
      </c>
      <c r="E152" s="43"/>
      <c r="F152" s="43">
        <f>_xlfn.XLOOKUP(A152,'Monthly Payments'!A152:A330,'Monthly Payments'!CV152:CV330,0)</f>
        <v>1001606.58</v>
      </c>
      <c r="G152" s="43">
        <f>'Monthly Payments'!CJ152</f>
        <v>1001606.58</v>
      </c>
      <c r="H152" s="43">
        <f t="shared" si="7"/>
        <v>0</v>
      </c>
      <c r="I152" s="43"/>
      <c r="J152" s="43">
        <v>85517.54</v>
      </c>
      <c r="K152" s="43">
        <f t="shared" si="8"/>
        <v>0</v>
      </c>
    </row>
    <row r="153" spans="1:11" x14ac:dyDescent="0.25">
      <c r="A153" s="23" t="s">
        <v>186</v>
      </c>
      <c r="B153" s="43">
        <f>SUMIF('EFT Records'!$A$2:$A$1987,Reconcilation!A153,'EFT Records'!$X$2:$X$1987)+'Monthly Payments'!CN153</f>
        <v>4095515.1100000003</v>
      </c>
      <c r="C153" s="43">
        <f>'Monthly Payments'!CP153</f>
        <v>4457876.6000000006</v>
      </c>
      <c r="D153" s="43">
        <f t="shared" si="6"/>
        <v>-362361.49000000022</v>
      </c>
      <c r="E153" s="43"/>
      <c r="F153" s="43">
        <f>_xlfn.XLOOKUP(A153,'Monthly Payments'!A153:A331,'Monthly Payments'!CV153:CV331,0)</f>
        <v>4457876.5999999996</v>
      </c>
      <c r="G153" s="43">
        <f>'Monthly Payments'!CJ153</f>
        <v>4457876.6000000006</v>
      </c>
      <c r="H153" s="43">
        <f t="shared" si="7"/>
        <v>0</v>
      </c>
      <c r="I153" s="43"/>
      <c r="J153" s="43">
        <v>362361.49</v>
      </c>
      <c r="K153" s="43">
        <f t="shared" si="8"/>
        <v>0</v>
      </c>
    </row>
    <row r="154" spans="1:11" x14ac:dyDescent="0.25">
      <c r="A154" s="23" t="s">
        <v>187</v>
      </c>
      <c r="B154" s="43">
        <f>SUMIF('EFT Records'!$A$2:$A$1987,Reconcilation!A154,'EFT Records'!$X$2:$X$1987)+'Monthly Payments'!CN154</f>
        <v>2448643.71</v>
      </c>
      <c r="C154" s="43">
        <f>'Monthly Payments'!CP154</f>
        <v>2656040.2199999997</v>
      </c>
      <c r="D154" s="43">
        <f t="shared" si="6"/>
        <v>-207396.50999999978</v>
      </c>
      <c r="E154" s="43"/>
      <c r="F154" s="43">
        <f>_xlfn.XLOOKUP(A154,'Monthly Payments'!A154:A332,'Monthly Payments'!CV154:CV332,0)</f>
        <v>2656040.2200000002</v>
      </c>
      <c r="G154" s="43">
        <f>'Monthly Payments'!CJ154</f>
        <v>2656040.2199999997</v>
      </c>
      <c r="H154" s="43">
        <f t="shared" si="7"/>
        <v>0</v>
      </c>
      <c r="I154" s="43"/>
      <c r="J154" s="43">
        <v>207396.51</v>
      </c>
      <c r="K154" s="43">
        <f t="shared" si="8"/>
        <v>2.3283064365386963E-10</v>
      </c>
    </row>
    <row r="155" spans="1:11" x14ac:dyDescent="0.25">
      <c r="A155" s="23" t="s">
        <v>188</v>
      </c>
      <c r="B155" s="43">
        <f>SUMIF('EFT Records'!$A$2:$A$1987,Reconcilation!A155,'EFT Records'!$X$2:$X$1987)+'Monthly Payments'!CN155</f>
        <v>4762449.3800000008</v>
      </c>
      <c r="C155" s="43">
        <f>'Monthly Payments'!CP155</f>
        <v>4762449.3800000008</v>
      </c>
      <c r="D155" s="43">
        <f t="shared" si="6"/>
        <v>0</v>
      </c>
      <c r="E155" s="43"/>
      <c r="F155" s="43">
        <f>_xlfn.XLOOKUP(A155,'Monthly Payments'!A155:A333,'Monthly Payments'!CV155:CV333,0)</f>
        <v>4762449.38</v>
      </c>
      <c r="G155" s="43">
        <f>'Monthly Payments'!CJ155</f>
        <v>4762449.3800000008</v>
      </c>
      <c r="H155" s="43">
        <f t="shared" si="7"/>
        <v>0</v>
      </c>
      <c r="I155" s="43"/>
      <c r="J155" s="43">
        <v>303249.13</v>
      </c>
      <c r="K155" s="43">
        <f t="shared" si="8"/>
        <v>303249.13</v>
      </c>
    </row>
    <row r="156" spans="1:11" x14ac:dyDescent="0.25">
      <c r="A156" s="23" t="s">
        <v>189</v>
      </c>
      <c r="B156" s="43">
        <f>SUMIF('EFT Records'!$A$2:$A$1987,Reconcilation!A156,'EFT Records'!$X$2:$X$1987)+'Monthly Payments'!CN156</f>
        <v>1446830.4100000004</v>
      </c>
      <c r="C156" s="43">
        <f>'Monthly Payments'!CP156</f>
        <v>1575396.8100000003</v>
      </c>
      <c r="D156" s="43">
        <f t="shared" si="6"/>
        <v>-128566.39999999991</v>
      </c>
      <c r="E156" s="43"/>
      <c r="F156" s="43">
        <f>_xlfn.XLOOKUP(A156,'Monthly Payments'!A156:A334,'Monthly Payments'!CV156:CV334,0)</f>
        <v>1575396.81</v>
      </c>
      <c r="G156" s="43">
        <f>'Monthly Payments'!CJ156</f>
        <v>1575396.8100000003</v>
      </c>
      <c r="H156" s="43">
        <f t="shared" si="7"/>
        <v>0</v>
      </c>
      <c r="I156" s="43"/>
      <c r="J156" s="43">
        <v>128566.39999999999</v>
      </c>
      <c r="K156" s="43">
        <f t="shared" si="8"/>
        <v>0</v>
      </c>
    </row>
    <row r="157" spans="1:11" x14ac:dyDescent="0.25">
      <c r="A157" s="23" t="s">
        <v>190</v>
      </c>
      <c r="B157" s="43">
        <f>SUMIF('EFT Records'!$A$2:$A$1987,Reconcilation!A157,'EFT Records'!$X$2:$X$1987)+'Monthly Payments'!CN157</f>
        <v>7765860.0800000001</v>
      </c>
      <c r="C157" s="43">
        <f>'Monthly Payments'!CP157</f>
        <v>8521545.8699999992</v>
      </c>
      <c r="D157" s="43">
        <f t="shared" si="6"/>
        <v>-755685.78999999911</v>
      </c>
      <c r="E157" s="43"/>
      <c r="F157" s="43">
        <f>_xlfn.XLOOKUP(A157,'Monthly Payments'!A157:A335,'Monthly Payments'!CV157:CV335,0)</f>
        <v>8606924.5</v>
      </c>
      <c r="G157" s="43">
        <f>'Monthly Payments'!CJ157</f>
        <v>8606924.5000000019</v>
      </c>
      <c r="H157" s="43">
        <f t="shared" si="7"/>
        <v>0</v>
      </c>
      <c r="I157" s="43"/>
      <c r="J157" s="43">
        <v>755299.82</v>
      </c>
      <c r="K157" s="43">
        <f t="shared" si="8"/>
        <v>-385.96999999915715</v>
      </c>
    </row>
    <row r="158" spans="1:11" x14ac:dyDescent="0.25">
      <c r="A158" s="23">
        <v>3010</v>
      </c>
      <c r="B158" s="43">
        <f>SUMIF('EFT Records'!$A$2:$A$1987,Reconcilation!A158,'EFT Records'!$X$2:$X$1987)+'Monthly Payments'!CN158</f>
        <v>182112.44</v>
      </c>
      <c r="C158" s="43">
        <f>'Monthly Payments'!CP158</f>
        <v>194334.05000000002</v>
      </c>
      <c r="D158" s="43">
        <f t="shared" si="6"/>
        <v>-12221.610000000015</v>
      </c>
      <c r="E158" s="43"/>
      <c r="F158" s="43">
        <f>_xlfn.XLOOKUP(A158,'Monthly Payments'!A158:A336,'Monthly Payments'!CV158:CV336,0)</f>
        <v>0</v>
      </c>
      <c r="G158" s="43">
        <f>'Monthly Payments'!CJ158</f>
        <v>194333.76</v>
      </c>
      <c r="H158" s="43">
        <f t="shared" si="7"/>
        <v>194333.76</v>
      </c>
      <c r="I158" s="43"/>
      <c r="J158" s="43">
        <v>12221.32</v>
      </c>
      <c r="K158" s="43">
        <f t="shared" si="8"/>
        <v>-0.29000000001542503</v>
      </c>
    </row>
    <row r="159" spans="1:11" x14ac:dyDescent="0.25">
      <c r="A159" s="23" t="s">
        <v>191</v>
      </c>
      <c r="B159" s="43">
        <f>SUMIF('EFT Records'!$A$2:$A$1987,Reconcilation!A159,'EFT Records'!$X$2:$X$1987)+'Monthly Payments'!CN159</f>
        <v>11707977.699999999</v>
      </c>
      <c r="C159" s="43">
        <f>'Monthly Payments'!CP159</f>
        <v>11707977.699999999</v>
      </c>
      <c r="D159" s="43">
        <f t="shared" si="6"/>
        <v>0</v>
      </c>
      <c r="E159" s="43"/>
      <c r="F159" s="43">
        <f>_xlfn.XLOOKUP(A159,'Monthly Payments'!A159:A337,'Monthly Payments'!CV159:CV337,0)</f>
        <v>11895584.26</v>
      </c>
      <c r="G159" s="43">
        <f>'Monthly Payments'!CJ159</f>
        <v>11895584.26</v>
      </c>
      <c r="H159" s="43">
        <f t="shared" si="7"/>
        <v>0</v>
      </c>
      <c r="I159" s="43"/>
      <c r="J159" s="43">
        <v>962639.69</v>
      </c>
      <c r="K159" s="43">
        <f t="shared" si="8"/>
        <v>962639.69</v>
      </c>
    </row>
    <row r="160" spans="1:11" x14ac:dyDescent="0.25">
      <c r="A160" s="23" t="s">
        <v>192</v>
      </c>
      <c r="B160" s="43">
        <f>SUMIF('EFT Records'!$A$2:$A$1987,Reconcilation!A160,'EFT Records'!$X$2:$X$1987)+'Monthly Payments'!CN160</f>
        <v>3088311.7199999997</v>
      </c>
      <c r="C160" s="43">
        <f>'Monthly Payments'!CP160</f>
        <v>3378722.92</v>
      </c>
      <c r="D160" s="43">
        <f t="shared" si="6"/>
        <v>-290411.20000000019</v>
      </c>
      <c r="E160" s="43"/>
      <c r="F160" s="43">
        <f>_xlfn.XLOOKUP(A160,'Monthly Payments'!A160:A338,'Monthly Payments'!CV160:CV338,0)</f>
        <v>3378722.92</v>
      </c>
      <c r="G160" s="43">
        <f>'Monthly Payments'!CJ160</f>
        <v>3378722.92</v>
      </c>
      <c r="H160" s="43">
        <f t="shared" si="7"/>
        <v>0</v>
      </c>
      <c r="I160" s="43"/>
      <c r="J160" s="43">
        <v>290411.2</v>
      </c>
      <c r="K160" s="43">
        <f t="shared" si="8"/>
        <v>0</v>
      </c>
    </row>
    <row r="161" spans="1:11" x14ac:dyDescent="0.25">
      <c r="A161" s="23" t="s">
        <v>193</v>
      </c>
      <c r="B161" s="43">
        <f>SUMIF('EFT Records'!$A$2:$A$1987,Reconcilation!A161,'EFT Records'!$X$2:$X$1987)+'Monthly Payments'!CN161</f>
        <v>1129343.45</v>
      </c>
      <c r="C161" s="43">
        <f>'Monthly Payments'!CP161</f>
        <v>1228758.3699999999</v>
      </c>
      <c r="D161" s="43">
        <f t="shared" si="6"/>
        <v>-99414.919999999925</v>
      </c>
      <c r="E161" s="43"/>
      <c r="F161" s="43">
        <f>_xlfn.XLOOKUP(A161,'Monthly Payments'!A161:A339,'Monthly Payments'!CV161:CV339,0)</f>
        <v>1228758.3700000001</v>
      </c>
      <c r="G161" s="43">
        <f>'Monthly Payments'!CJ161</f>
        <v>1228758.3699999999</v>
      </c>
      <c r="H161" s="43">
        <f t="shared" si="7"/>
        <v>0</v>
      </c>
      <c r="I161" s="43"/>
      <c r="J161" s="43">
        <v>99414.92</v>
      </c>
      <c r="K161" s="43">
        <f t="shared" si="8"/>
        <v>0</v>
      </c>
    </row>
    <row r="162" spans="1:11" x14ac:dyDescent="0.25">
      <c r="A162" s="23" t="s">
        <v>194</v>
      </c>
      <c r="B162" s="43">
        <f>SUMIF('EFT Records'!$A$2:$A$1987,Reconcilation!A162,'EFT Records'!$X$2:$X$1987)+'Monthly Payments'!CN162</f>
        <v>2346898.41</v>
      </c>
      <c r="C162" s="43">
        <f>'Monthly Payments'!CP162</f>
        <v>2556554.0700000003</v>
      </c>
      <c r="D162" s="43">
        <f t="shared" si="6"/>
        <v>-209655.66000000015</v>
      </c>
      <c r="E162" s="43"/>
      <c r="F162" s="43">
        <f>_xlfn.XLOOKUP(A162,'Monthly Payments'!A162:A340,'Monthly Payments'!CV162:CV340,0)</f>
        <v>2556554.0699999998</v>
      </c>
      <c r="G162" s="43">
        <f>'Monthly Payments'!CJ162</f>
        <v>2556554.0700000003</v>
      </c>
      <c r="H162" s="43">
        <f t="shared" si="7"/>
        <v>0</v>
      </c>
      <c r="I162" s="43"/>
      <c r="J162" s="43">
        <v>209655.66</v>
      </c>
      <c r="K162" s="43">
        <f t="shared" si="8"/>
        <v>0</v>
      </c>
    </row>
    <row r="163" spans="1:11" x14ac:dyDescent="0.25">
      <c r="A163" s="23" t="s">
        <v>195</v>
      </c>
      <c r="B163" s="43">
        <f>SUMIF('EFT Records'!$A$2:$A$1987,Reconcilation!A163,'EFT Records'!$X$2:$X$1987)+'Monthly Payments'!CN163</f>
        <v>1486971.4</v>
      </c>
      <c r="C163" s="43">
        <f>'Monthly Payments'!CP163</f>
        <v>1622671.52</v>
      </c>
      <c r="D163" s="43">
        <f t="shared" si="6"/>
        <v>-135700.12000000011</v>
      </c>
      <c r="E163" s="43"/>
      <c r="F163" s="43">
        <f>_xlfn.XLOOKUP(A163,'Monthly Payments'!A163:A341,'Monthly Payments'!CV163:CV341,0)</f>
        <v>1622671.52</v>
      </c>
      <c r="G163" s="43">
        <f>'Monthly Payments'!CJ163</f>
        <v>1622671.52</v>
      </c>
      <c r="H163" s="43">
        <f t="shared" si="7"/>
        <v>0</v>
      </c>
      <c r="I163" s="43"/>
      <c r="J163" s="43">
        <v>135700.12</v>
      </c>
      <c r="K163" s="43">
        <f t="shared" si="8"/>
        <v>0</v>
      </c>
    </row>
    <row r="164" spans="1:11" x14ac:dyDescent="0.25">
      <c r="A164" s="23" t="s">
        <v>196</v>
      </c>
      <c r="B164" s="43">
        <f>SUMIF('EFT Records'!$A$2:$A$1987,Reconcilation!A164,'EFT Records'!$X$2:$X$1987)+'Monthly Payments'!CN164</f>
        <v>564672.46</v>
      </c>
      <c r="C164" s="43">
        <f>'Monthly Payments'!CP164</f>
        <v>628361.06999999995</v>
      </c>
      <c r="D164" s="43">
        <f t="shared" si="6"/>
        <v>-63688.609999999986</v>
      </c>
      <c r="E164" s="43"/>
      <c r="F164" s="43">
        <f>_xlfn.XLOOKUP(A164,'Monthly Payments'!A164:A342,'Monthly Payments'!CV164:CV342,0)</f>
        <v>628361.06999999995</v>
      </c>
      <c r="G164" s="43">
        <f>'Monthly Payments'!CJ164</f>
        <v>628361.06999999995</v>
      </c>
      <c r="H164" s="43">
        <f t="shared" si="7"/>
        <v>0</v>
      </c>
      <c r="I164" s="43"/>
      <c r="J164" s="43">
        <v>63688.61</v>
      </c>
      <c r="K164" s="43">
        <f t="shared" si="8"/>
        <v>0</v>
      </c>
    </row>
    <row r="165" spans="1:11" x14ac:dyDescent="0.25">
      <c r="A165" s="23" t="s">
        <v>197</v>
      </c>
      <c r="B165" s="43">
        <f>SUMIF('EFT Records'!$A$2:$A$1987,Reconcilation!A165,'EFT Records'!$X$2:$X$1987)+'Monthly Payments'!CN165</f>
        <v>4154036.0099999993</v>
      </c>
      <c r="C165" s="43">
        <f>'Monthly Payments'!CP165</f>
        <v>4154036.0099999993</v>
      </c>
      <c r="D165" s="43">
        <f t="shared" si="6"/>
        <v>0</v>
      </c>
      <c r="E165" s="43"/>
      <c r="F165" s="43">
        <f>_xlfn.XLOOKUP(A165,'Monthly Payments'!A165:A343,'Monthly Payments'!CV165:CV343,0)</f>
        <v>4154036.01</v>
      </c>
      <c r="G165" s="43">
        <f>'Monthly Payments'!CJ165</f>
        <v>4154036.0099999993</v>
      </c>
      <c r="H165" s="43">
        <f t="shared" si="7"/>
        <v>0</v>
      </c>
      <c r="I165" s="43"/>
      <c r="J165" s="43">
        <v>123295.94</v>
      </c>
      <c r="K165" s="43">
        <f t="shared" si="8"/>
        <v>123295.94</v>
      </c>
    </row>
    <row r="166" spans="1:11" x14ac:dyDescent="0.25">
      <c r="A166" s="23" t="s">
        <v>198</v>
      </c>
      <c r="B166" s="43">
        <f>SUMIF('EFT Records'!$A$2:$A$1987,Reconcilation!A166,'EFT Records'!$X$2:$X$1987)+'Monthly Payments'!CN166</f>
        <v>1773708.2000000002</v>
      </c>
      <c r="C166" s="43">
        <f>'Monthly Payments'!CP166</f>
        <v>1773708.2000000002</v>
      </c>
      <c r="D166" s="43">
        <f t="shared" si="6"/>
        <v>0</v>
      </c>
      <c r="E166" s="43"/>
      <c r="F166" s="43">
        <f>_xlfn.XLOOKUP(A166,'Monthly Payments'!A166:A344,'Monthly Payments'!CV166:CV344,0)</f>
        <v>0</v>
      </c>
      <c r="G166" s="43">
        <f>'Monthly Payments'!CJ166</f>
        <v>1773708.2000000002</v>
      </c>
      <c r="H166" s="43">
        <f t="shared" si="7"/>
        <v>1773708.2000000002</v>
      </c>
      <c r="I166" s="43"/>
      <c r="J166" s="43">
        <v>0</v>
      </c>
      <c r="K166" s="43">
        <f t="shared" si="8"/>
        <v>0</v>
      </c>
    </row>
    <row r="167" spans="1:11" x14ac:dyDescent="0.25">
      <c r="A167" s="23" t="s">
        <v>199</v>
      </c>
      <c r="B167" s="43">
        <f>SUMIF('EFT Records'!$A$2:$A$1987,Reconcilation!A167,'EFT Records'!$X$2:$X$1987)+'Monthly Payments'!CN167</f>
        <v>3162348.9499999997</v>
      </c>
      <c r="C167" s="43">
        <f>'Monthly Payments'!CP167</f>
        <v>3164422.05</v>
      </c>
      <c r="D167" s="43">
        <f t="shared" si="6"/>
        <v>-2073.1000000000931</v>
      </c>
      <c r="E167" s="43"/>
      <c r="F167" s="43">
        <f>_xlfn.XLOOKUP(A167,'Monthly Payments'!A167:A345,'Monthly Payments'!CV167:CV345,0)</f>
        <v>3164422.05</v>
      </c>
      <c r="G167" s="43">
        <f>'Monthly Payments'!CJ167</f>
        <v>3164422.05</v>
      </c>
      <c r="H167" s="43">
        <f t="shared" si="7"/>
        <v>0</v>
      </c>
      <c r="I167" s="43"/>
      <c r="J167" s="43">
        <v>2073.1</v>
      </c>
      <c r="K167" s="43">
        <f t="shared" si="8"/>
        <v>-9.3223206931725144E-11</v>
      </c>
    </row>
    <row r="168" spans="1:11" x14ac:dyDescent="0.25">
      <c r="A168" s="23" t="s">
        <v>200</v>
      </c>
      <c r="B168" s="43">
        <f>SUMIF('EFT Records'!$A$2:$A$1987,Reconcilation!A168,'EFT Records'!$X$2:$X$1987)+'Monthly Payments'!CN168</f>
        <v>23997449.329999998</v>
      </c>
      <c r="C168" s="43">
        <f>'Monthly Payments'!CP168</f>
        <v>25305759.93</v>
      </c>
      <c r="D168" s="43">
        <f t="shared" si="6"/>
        <v>-1308310.6000000015</v>
      </c>
      <c r="E168" s="43"/>
      <c r="F168" s="43">
        <f>_xlfn.XLOOKUP(A168,'Monthly Payments'!A168:A346,'Monthly Payments'!CV168:CV346,0)</f>
        <v>26950448.43</v>
      </c>
      <c r="G168" s="43">
        <f>'Monthly Payments'!CJ168</f>
        <v>26950448.429999996</v>
      </c>
      <c r="H168" s="43">
        <f t="shared" si="7"/>
        <v>0</v>
      </c>
      <c r="I168" s="43"/>
      <c r="J168" s="43">
        <v>1308310.6000000001</v>
      </c>
      <c r="K168" s="43">
        <f t="shared" si="8"/>
        <v>0</v>
      </c>
    </row>
    <row r="169" spans="1:11" x14ac:dyDescent="0.25">
      <c r="A169" s="23" t="s">
        <v>201</v>
      </c>
      <c r="B169" s="43">
        <f>SUMIF('EFT Records'!$A$2:$A$1987,Reconcilation!A169,'EFT Records'!$X$2:$X$1987)+'Monthly Payments'!CN169</f>
        <v>18518230.859999999</v>
      </c>
      <c r="C169" s="43">
        <f>'Monthly Payments'!CP169</f>
        <v>19954124.98</v>
      </c>
      <c r="D169" s="43">
        <f t="shared" si="6"/>
        <v>-1435894.120000001</v>
      </c>
      <c r="E169" s="43"/>
      <c r="F169" s="43">
        <f>_xlfn.XLOOKUP(A169,'Monthly Payments'!A169:A347,'Monthly Payments'!CV169:CV347,0)</f>
        <v>20581765.039999999</v>
      </c>
      <c r="G169" s="43">
        <f>'Monthly Payments'!CJ169</f>
        <v>20581765.039999999</v>
      </c>
      <c r="H169" s="43">
        <f t="shared" si="7"/>
        <v>0</v>
      </c>
      <c r="I169" s="43"/>
      <c r="J169" s="43">
        <v>1436280.09</v>
      </c>
      <c r="K169" s="43">
        <f t="shared" si="8"/>
        <v>385.96999999904074</v>
      </c>
    </row>
    <row r="170" spans="1:11" x14ac:dyDescent="0.25">
      <c r="A170" s="23" t="s">
        <v>202</v>
      </c>
      <c r="B170" s="43">
        <f>SUMIF('EFT Records'!$A$2:$A$1987,Reconcilation!A170,'EFT Records'!$X$2:$X$1987)+'Monthly Payments'!CN170</f>
        <v>126597397.15000001</v>
      </c>
      <c r="C170" s="43">
        <f>'Monthly Payments'!CP170</f>
        <v>137209963.78999999</v>
      </c>
      <c r="D170" s="43">
        <f t="shared" si="6"/>
        <v>-10612566.639999986</v>
      </c>
      <c r="E170" s="43"/>
      <c r="F170" s="43">
        <f>_xlfn.XLOOKUP(A170,'Monthly Payments'!A170:A348,'Monthly Payments'!CV170:CV348,0)</f>
        <v>143217719.96000001</v>
      </c>
      <c r="G170" s="43">
        <f>'Monthly Payments'!CJ170</f>
        <v>143217719.96000001</v>
      </c>
      <c r="H170" s="43">
        <f t="shared" si="7"/>
        <v>0</v>
      </c>
      <c r="I170" s="43"/>
      <c r="J170" s="43">
        <v>10612566.93</v>
      </c>
      <c r="K170" s="43">
        <f t="shared" si="8"/>
        <v>0.29000001400709152</v>
      </c>
    </row>
    <row r="171" spans="1:11" x14ac:dyDescent="0.25">
      <c r="A171" s="23" t="s">
        <v>203</v>
      </c>
      <c r="B171" s="43">
        <f>SUMIF('EFT Records'!$A$2:$A$1987,Reconcilation!A171,'EFT Records'!$X$2:$X$1987)+'Monthly Payments'!CN171</f>
        <v>352633.59999999998</v>
      </c>
      <c r="C171" s="43">
        <f>'Monthly Payments'!CP171</f>
        <v>352633.59999999998</v>
      </c>
      <c r="D171" s="43">
        <f t="shared" si="6"/>
        <v>0</v>
      </c>
      <c r="E171" s="43"/>
      <c r="F171" s="43">
        <f>_xlfn.XLOOKUP(A171,'Monthly Payments'!A171:A349,'Monthly Payments'!CV171:CV349,0)</f>
        <v>0</v>
      </c>
      <c r="G171" s="43">
        <f>'Monthly Payments'!CJ171</f>
        <v>352633.59999999998</v>
      </c>
      <c r="H171" s="43">
        <f t="shared" si="7"/>
        <v>352633.59999999998</v>
      </c>
      <c r="I171" s="43"/>
      <c r="J171" s="43">
        <v>0</v>
      </c>
      <c r="K171" s="43">
        <f t="shared" si="8"/>
        <v>0</v>
      </c>
    </row>
    <row r="172" spans="1:11" x14ac:dyDescent="0.25">
      <c r="A172" s="23" t="s">
        <v>204</v>
      </c>
      <c r="B172" s="43">
        <f>SUMIF('EFT Records'!$A$2:$A$1987,Reconcilation!A172,'EFT Records'!$X$2:$X$1987)+'Monthly Payments'!CN172</f>
        <v>3904324.71</v>
      </c>
      <c r="C172" s="43">
        <f>'Monthly Payments'!CP172</f>
        <v>4070680.42</v>
      </c>
      <c r="D172" s="43">
        <f t="shared" si="6"/>
        <v>-166355.70999999996</v>
      </c>
      <c r="E172" s="43"/>
      <c r="F172" s="43">
        <f>_xlfn.XLOOKUP(A172,'Monthly Payments'!A172:A350,'Monthly Payments'!CV172:CV350,0)</f>
        <v>4279055.0199999996</v>
      </c>
      <c r="G172" s="43">
        <f>'Monthly Payments'!CJ172</f>
        <v>4279055.0200000005</v>
      </c>
      <c r="H172" s="43">
        <f t="shared" si="7"/>
        <v>0</v>
      </c>
      <c r="I172" s="43"/>
      <c r="J172" s="43">
        <v>166355.71</v>
      </c>
      <c r="K172" s="43">
        <f t="shared" si="8"/>
        <v>0</v>
      </c>
    </row>
    <row r="173" spans="1:11" x14ac:dyDescent="0.25">
      <c r="A173" s="23" t="s">
        <v>205</v>
      </c>
      <c r="B173" s="43">
        <f>SUMIF('EFT Records'!$A$2:$A$1987,Reconcilation!A173,'EFT Records'!$X$2:$X$1987)+'Monthly Payments'!CN173</f>
        <v>1273937</v>
      </c>
      <c r="C173" s="43">
        <f>'Monthly Payments'!CP173</f>
        <v>1273937</v>
      </c>
      <c r="D173" s="43">
        <f t="shared" si="6"/>
        <v>0</v>
      </c>
      <c r="E173" s="43"/>
      <c r="F173" s="43">
        <f>_xlfn.XLOOKUP(A173,'Monthly Payments'!A173:A351,'Monthly Payments'!CV173:CV351,0)</f>
        <v>490069.12</v>
      </c>
      <c r="G173" s="43">
        <f>'Monthly Payments'!CJ173</f>
        <v>1273937</v>
      </c>
      <c r="H173" s="43">
        <f t="shared" si="7"/>
        <v>783867.88</v>
      </c>
      <c r="I173" s="43"/>
      <c r="J173" s="43">
        <v>0</v>
      </c>
      <c r="K173" s="43">
        <f t="shared" si="8"/>
        <v>0</v>
      </c>
    </row>
    <row r="174" spans="1:11" x14ac:dyDescent="0.25">
      <c r="A174" s="23" t="s">
        <v>206</v>
      </c>
      <c r="B174" s="43">
        <f>SUMIF('EFT Records'!$A$2:$A$1987,Reconcilation!A174,'EFT Records'!$X$2:$X$1987)+'Monthly Payments'!CN174</f>
        <v>348601.85</v>
      </c>
      <c r="C174" s="43">
        <f>'Monthly Payments'!CP174</f>
        <v>348601.85</v>
      </c>
      <c r="D174" s="43">
        <f t="shared" si="6"/>
        <v>0</v>
      </c>
      <c r="E174" s="43"/>
      <c r="F174" s="43">
        <f>_xlfn.XLOOKUP(A174,'Monthly Payments'!A174:A352,'Monthly Payments'!CV174:CV352,0)</f>
        <v>0.23</v>
      </c>
      <c r="G174" s="43">
        <f>'Monthly Payments'!CJ174</f>
        <v>348601.85</v>
      </c>
      <c r="H174" s="43">
        <f t="shared" si="7"/>
        <v>348601.62</v>
      </c>
      <c r="I174" s="43"/>
      <c r="J174" s="43">
        <v>0</v>
      </c>
      <c r="K174" s="43">
        <f t="shared" si="8"/>
        <v>0</v>
      </c>
    </row>
    <row r="175" spans="1:11" x14ac:dyDescent="0.25">
      <c r="A175" s="23" t="s">
        <v>207</v>
      </c>
      <c r="B175" s="43">
        <f>SUMIF('EFT Records'!$A$2:$A$1987,Reconcilation!A175,'EFT Records'!$X$2:$X$1987)+'Monthly Payments'!CN175</f>
        <v>664985.59999999998</v>
      </c>
      <c r="C175" s="43">
        <f>'Monthly Payments'!CP175</f>
        <v>664985.59999999998</v>
      </c>
      <c r="D175" s="43">
        <f t="shared" si="6"/>
        <v>0</v>
      </c>
      <c r="E175" s="43"/>
      <c r="F175" s="43">
        <f>_xlfn.XLOOKUP(A175,'Monthly Payments'!A175:A353,'Monthly Payments'!CV175:CV353,0)</f>
        <v>278491.06</v>
      </c>
      <c r="G175" s="43">
        <f>'Monthly Payments'!CJ175</f>
        <v>664985.59999999998</v>
      </c>
      <c r="H175" s="43">
        <f t="shared" si="7"/>
        <v>386494.54</v>
      </c>
      <c r="I175" s="43"/>
      <c r="J175" s="43">
        <v>0</v>
      </c>
      <c r="K175" s="43">
        <f t="shared" si="8"/>
        <v>0</v>
      </c>
    </row>
    <row r="176" spans="1:11" x14ac:dyDescent="0.25">
      <c r="A176" s="23" t="s">
        <v>208</v>
      </c>
      <c r="B176" s="43">
        <f>SUMIF('EFT Records'!$A$2:$A$1987,Reconcilation!A176,'EFT Records'!$X$2:$X$1987)+'Monthly Payments'!CN176</f>
        <v>0</v>
      </c>
      <c r="C176" s="43">
        <f>'Monthly Payments'!CP176</f>
        <v>0</v>
      </c>
      <c r="D176" s="43">
        <f t="shared" si="6"/>
        <v>0</v>
      </c>
      <c r="E176" s="43"/>
      <c r="F176" s="43">
        <f>_xlfn.XLOOKUP(A176,'Monthly Payments'!A176:A354,'Monthly Payments'!CV176:CV354,0)</f>
        <v>0</v>
      </c>
      <c r="G176" s="43">
        <f>'Monthly Payments'!CJ176</f>
        <v>0</v>
      </c>
      <c r="H176" s="43">
        <f t="shared" si="7"/>
        <v>0</v>
      </c>
      <c r="I176" s="43"/>
      <c r="J176" s="43">
        <v>0</v>
      </c>
      <c r="K176" s="43">
        <f t="shared" si="8"/>
        <v>0</v>
      </c>
    </row>
    <row r="177" spans="1:11" x14ac:dyDescent="0.25">
      <c r="A177" s="23" t="s">
        <v>209</v>
      </c>
      <c r="B177" s="43">
        <f>SUMIF('EFT Records'!$A$2:$A$1987,Reconcilation!A177,'EFT Records'!$X$2:$X$1987)+'Monthly Payments'!CN177</f>
        <v>5906314.2100000009</v>
      </c>
      <c r="C177" s="43">
        <f>'Monthly Payments'!CP177</f>
        <v>5906314.2100000009</v>
      </c>
      <c r="D177" s="43">
        <f t="shared" si="6"/>
        <v>0</v>
      </c>
      <c r="E177" s="43"/>
      <c r="F177" s="43">
        <f>_xlfn.XLOOKUP(A177,'Monthly Payments'!A177:A355,'Monthly Payments'!CV177:CV355,0)</f>
        <v>5906314.21</v>
      </c>
      <c r="G177" s="43">
        <f>'Monthly Payments'!CJ177</f>
        <v>5906314.2100000009</v>
      </c>
      <c r="H177" s="43">
        <f t="shared" si="7"/>
        <v>0</v>
      </c>
      <c r="I177" s="43"/>
      <c r="J177" s="43">
        <v>461925.69</v>
      </c>
      <c r="K177" s="43">
        <f t="shared" si="8"/>
        <v>461925.69</v>
      </c>
    </row>
    <row r="178" spans="1:11" x14ac:dyDescent="0.25">
      <c r="A178" s="23" t="s">
        <v>210</v>
      </c>
      <c r="B178" s="43">
        <f>SUMIF('EFT Records'!$A$2:$A$1987,Reconcilation!A178,'EFT Records'!$X$2:$X$1987)+'Monthly Payments'!CN178</f>
        <v>5016380.7399999993</v>
      </c>
      <c r="C178" s="43">
        <f>'Monthly Payments'!CP178</f>
        <v>5016380.7399999993</v>
      </c>
      <c r="D178" s="43">
        <f t="shared" si="6"/>
        <v>0</v>
      </c>
      <c r="E178" s="43"/>
      <c r="F178" s="43">
        <f>_xlfn.XLOOKUP(A178,'Monthly Payments'!A178:A356,'Monthly Payments'!CV178:CV356,0)</f>
        <v>5016380.74</v>
      </c>
      <c r="G178" s="43">
        <f>'Monthly Payments'!CJ178</f>
        <v>5016380.7399999993</v>
      </c>
      <c r="H178" s="43">
        <f t="shared" si="7"/>
        <v>0</v>
      </c>
      <c r="I178" s="43"/>
      <c r="J178" s="43">
        <v>396569.05</v>
      </c>
      <c r="K178" s="43">
        <f t="shared" si="8"/>
        <v>396569.05</v>
      </c>
    </row>
    <row r="179" spans="1:11" x14ac:dyDescent="0.25">
      <c r="A179" s="23" t="s">
        <v>211</v>
      </c>
      <c r="B179" s="43">
        <f>SUMIF('EFT Records'!$A$2:$A$1987,Reconcilation!A179,'EFT Records'!$X$2:$X$1987)+'Monthly Payments'!CN179</f>
        <v>2248776.8199999998</v>
      </c>
      <c r="C179" s="43">
        <f>'Monthly Payments'!CP179</f>
        <v>2449083.9099999997</v>
      </c>
      <c r="D179" s="43">
        <f t="shared" si="6"/>
        <v>-200307.08999999985</v>
      </c>
      <c r="E179" s="43"/>
      <c r="F179" s="43">
        <f>_xlfn.XLOOKUP(A179,'Monthly Payments'!A179:A357,'Monthly Payments'!CV179:CV357,0)</f>
        <v>2449083.91</v>
      </c>
      <c r="G179" s="43">
        <f>'Monthly Payments'!CJ179</f>
        <v>2449083.9099999997</v>
      </c>
      <c r="H179" s="43">
        <f t="shared" si="7"/>
        <v>0</v>
      </c>
      <c r="I179" s="43"/>
      <c r="J179" s="43">
        <v>200307.09</v>
      </c>
      <c r="K179" s="43">
        <f t="shared" si="8"/>
        <v>0</v>
      </c>
    </row>
    <row r="180" spans="1:11" x14ac:dyDescent="0.25">
      <c r="A180" s="23" t="s">
        <v>212</v>
      </c>
      <c r="B180" s="43">
        <f>SUMIF('EFT Records'!$A$2:$A$1987,Reconcilation!A180,'EFT Records'!$X$2:$X$1987)+'Monthly Payments'!CN180</f>
        <v>835964.94000000006</v>
      </c>
      <c r="C180" s="43">
        <f>'Monthly Payments'!CP180</f>
        <v>835964.94000000006</v>
      </c>
      <c r="D180" s="43">
        <f t="shared" si="6"/>
        <v>0</v>
      </c>
      <c r="E180" s="43"/>
      <c r="F180" s="43">
        <f>_xlfn.XLOOKUP(A180,'Monthly Payments'!A180:A358,'Monthly Payments'!CV180:CV358,0)</f>
        <v>835964.94</v>
      </c>
      <c r="G180" s="43">
        <f>'Monthly Payments'!CJ180</f>
        <v>835964.94000000006</v>
      </c>
      <c r="H180" s="43">
        <f t="shared" si="7"/>
        <v>0</v>
      </c>
      <c r="I180" s="43"/>
      <c r="J180" s="43">
        <v>73761.259999999995</v>
      </c>
      <c r="K180" s="43">
        <f t="shared" si="8"/>
        <v>73761.259999999995</v>
      </c>
    </row>
    <row r="181" spans="1:11" x14ac:dyDescent="0.25">
      <c r="A181" s="23">
        <v>8001</v>
      </c>
      <c r="B181" s="43">
        <f>SUMIF('EFT Records'!$A$2:$A$1987,Reconcilation!A181,'EFT Records'!$X$2:$X$1987)+'Monthly Payments'!CN181</f>
        <v>0</v>
      </c>
      <c r="C181" s="43">
        <f>'Monthly Payments'!CP181</f>
        <v>161993655.11999997</v>
      </c>
      <c r="D181" s="43">
        <f t="shared" si="6"/>
        <v>-161993655.11999997</v>
      </c>
      <c r="E181" s="43"/>
      <c r="F181" s="43">
        <f>_xlfn.XLOOKUP(A181,'Monthly Payments'!A181:A359,'Monthly Payments'!CV181:CV359,0)</f>
        <v>0</v>
      </c>
      <c r="G181" s="43">
        <f>'Monthly Payments'!CJ181</f>
        <v>190621512.34</v>
      </c>
      <c r="H181" s="45"/>
      <c r="I181" s="43"/>
      <c r="J181" s="43"/>
      <c r="K181" s="43"/>
    </row>
    <row r="182" spans="1:11" ht="15.75" thickBot="1" x14ac:dyDescent="0.3">
      <c r="A182" s="36" t="s">
        <v>213</v>
      </c>
      <c r="B182" s="43">
        <f>SUMIF('EFT Records'!$A$2:$A$1987,Reconcilation!A182,'EFT Records'!$X$2:$X$1987)+'Monthly Payments'!CN182</f>
        <v>-1777368.3099999998</v>
      </c>
      <c r="C182" s="46">
        <f t="shared" ref="C182:D182" si="9">SUM(C3:C181)</f>
        <v>4874429146.5599995</v>
      </c>
      <c r="D182" s="46">
        <f t="shared" si="9"/>
        <v>-342498386.86000013</v>
      </c>
      <c r="E182" s="43"/>
      <c r="F182" s="46">
        <f>SUM(F3:F181)</f>
        <v>4797579780.2833395</v>
      </c>
      <c r="G182" s="46">
        <f t="shared" ref="G182" si="10">SUM(G3:G181)</f>
        <v>4992230456.4600039</v>
      </c>
      <c r="H182" s="46">
        <f>SUM(H3:H180)</f>
        <v>4029163.8366630324</v>
      </c>
      <c r="I182" s="47"/>
      <c r="J182" s="47"/>
      <c r="K182" s="47"/>
    </row>
    <row r="183" spans="1:11" ht="15.75" thickTop="1" x14ac:dyDescent="0.25">
      <c r="A183" s="27"/>
      <c r="B183" s="35"/>
      <c r="C183" s="28"/>
      <c r="D183" s="28">
        <f>D182+D181</f>
        <v>-504492041.98000014</v>
      </c>
      <c r="F183" s="29"/>
      <c r="G183" s="29"/>
      <c r="H183" s="29"/>
      <c r="K183" s="3"/>
    </row>
    <row r="185" spans="1:11" x14ac:dyDescent="0.25">
      <c r="D185" s="32">
        <f>B182-D182</f>
        <v>340721018.55000013</v>
      </c>
      <c r="F185" s="3" t="s">
        <v>214</v>
      </c>
      <c r="H185" s="3">
        <v>4990054616</v>
      </c>
      <c r="I185" t="s">
        <v>215</v>
      </c>
    </row>
    <row r="186" spans="1:11" x14ac:dyDescent="0.25">
      <c r="F186" s="3">
        <f>F181-G181</f>
        <v>-190621512.34</v>
      </c>
      <c r="G186" t="s">
        <v>216</v>
      </c>
      <c r="H186" s="3">
        <v>0</v>
      </c>
      <c r="I186" t="s">
        <v>217</v>
      </c>
    </row>
    <row r="187" spans="1:11" x14ac:dyDescent="0.25">
      <c r="F187" s="3">
        <f>'Monthly Payments'!CM184</f>
        <v>952786.41485421616</v>
      </c>
      <c r="G187" t="s">
        <v>218</v>
      </c>
      <c r="H187" s="3">
        <f>SUM(H185:H186)</f>
        <v>4990054616</v>
      </c>
      <c r="I187" t="s">
        <v>219</v>
      </c>
    </row>
    <row r="188" spans="1:11" x14ac:dyDescent="0.25">
      <c r="F188" s="3">
        <f>F186-F187</f>
        <v>-191574298.75485423</v>
      </c>
      <c r="G188" t="s">
        <v>220</v>
      </c>
      <c r="H188" s="3"/>
      <c r="K188" s="3"/>
    </row>
    <row r="189" spans="1:11" x14ac:dyDescent="0.25">
      <c r="H189" s="3">
        <f>G182</f>
        <v>4992230456.4600039</v>
      </c>
      <c r="I189" t="s">
        <v>221</v>
      </c>
    </row>
    <row r="190" spans="1:11" x14ac:dyDescent="0.25">
      <c r="H190" s="3">
        <f>-H182</f>
        <v>-4029163.8366630324</v>
      </c>
      <c r="I190" t="s">
        <v>222</v>
      </c>
    </row>
    <row r="191" spans="1:11" x14ac:dyDescent="0.25">
      <c r="H191" s="3">
        <f>SUM(H189:H190)</f>
        <v>4988201292.6233406</v>
      </c>
      <c r="I191" t="s">
        <v>223</v>
      </c>
    </row>
    <row r="192" spans="1:11" x14ac:dyDescent="0.25">
      <c r="H192" s="3"/>
    </row>
    <row r="193" spans="8:9" x14ac:dyDescent="0.25">
      <c r="H193" s="3">
        <f>H187-H191</f>
        <v>1853323.3766593933</v>
      </c>
      <c r="I193" t="s">
        <v>224</v>
      </c>
    </row>
    <row r="194" spans="8:9" x14ac:dyDescent="0.25">
      <c r="H194" s="3">
        <f>F187</f>
        <v>952786.41485421616</v>
      </c>
      <c r="I194" t="s">
        <v>225</v>
      </c>
    </row>
    <row r="195" spans="8:9" x14ac:dyDescent="0.25">
      <c r="H195" s="3">
        <f>H193-H194</f>
        <v>900536.96180517715</v>
      </c>
      <c r="I195" t="s">
        <v>226</v>
      </c>
    </row>
  </sheetData>
  <mergeCells count="2">
    <mergeCell ref="F1:H1"/>
    <mergeCell ref="B1:C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66FF66"/>
  </sheetPr>
  <dimension ref="A1:DU185"/>
  <sheetViews>
    <sheetView zoomScale="96" zoomScaleNormal="96" workbookViewId="0">
      <pane xSplit="1" ySplit="2" topLeftCell="AL47" activePane="bottomRight" state="frozen"/>
      <selection activeCell="D6" sqref="D6"/>
      <selection pane="topRight" activeCell="D6" sqref="D6"/>
      <selection pane="bottomLeft" activeCell="D6" sqref="D6"/>
      <selection pane="bottomRight" activeCell="AN56" sqref="AN56"/>
    </sheetView>
  </sheetViews>
  <sheetFormatPr defaultRowHeight="15" x14ac:dyDescent="0.25"/>
  <cols>
    <col min="1" max="1" width="7.28515625" bestFit="1" customWidth="1"/>
    <col min="2" max="2" width="31.140625" bestFit="1" customWidth="1"/>
    <col min="3" max="3" width="16.7109375" bestFit="1" customWidth="1"/>
    <col min="4" max="4" width="13.42578125" bestFit="1" customWidth="1"/>
    <col min="5" max="5" width="15.42578125" bestFit="1" customWidth="1"/>
    <col min="6" max="6" width="14.140625" bestFit="1" customWidth="1"/>
    <col min="7" max="7" width="15.42578125" bestFit="1" customWidth="1"/>
    <col min="8" max="8" width="12.85546875" bestFit="1" customWidth="1"/>
    <col min="9" max="10" width="16.7109375" bestFit="1" customWidth="1"/>
    <col min="11" max="11" width="13.42578125" bestFit="1" customWidth="1"/>
    <col min="12" max="12" width="15.42578125" bestFit="1" customWidth="1"/>
    <col min="13" max="13" width="13.42578125" bestFit="1" customWidth="1"/>
    <col min="14" max="14" width="15.42578125" bestFit="1" customWidth="1"/>
    <col min="15" max="15" width="10.85546875" bestFit="1" customWidth="1"/>
    <col min="16" max="17" width="16.7109375" bestFit="1" customWidth="1"/>
    <col min="18" max="18" width="13.42578125" bestFit="1" customWidth="1"/>
    <col min="19" max="19" width="15.42578125" bestFit="1" customWidth="1"/>
    <col min="20" max="20" width="14.7109375" bestFit="1" customWidth="1"/>
    <col min="21" max="22" width="10.85546875" bestFit="1" customWidth="1"/>
    <col min="23" max="24" width="16.7109375" bestFit="1" customWidth="1"/>
    <col min="25" max="25" width="13.42578125" bestFit="1" customWidth="1"/>
    <col min="26" max="26" width="15.42578125" bestFit="1" customWidth="1"/>
    <col min="27" max="27" width="14.140625" bestFit="1" customWidth="1"/>
    <col min="28" max="28" width="15.42578125" bestFit="1" customWidth="1"/>
    <col min="29" max="29" width="10.85546875" bestFit="1" customWidth="1"/>
    <col min="30" max="31" width="16.7109375" bestFit="1" customWidth="1"/>
    <col min="32" max="32" width="13.42578125" bestFit="1" customWidth="1"/>
    <col min="33" max="33" width="15.42578125" bestFit="1" customWidth="1"/>
    <col min="34" max="34" width="14.7109375" bestFit="1" customWidth="1"/>
    <col min="35" max="35" width="13.42578125" bestFit="1" customWidth="1"/>
    <col min="36" max="36" width="10.85546875" bestFit="1" customWidth="1"/>
    <col min="37" max="38" width="16.7109375" bestFit="1" customWidth="1"/>
    <col min="39" max="39" width="13.42578125" bestFit="1" customWidth="1"/>
    <col min="40" max="40" width="15.42578125" bestFit="1" customWidth="1"/>
    <col min="41" max="41" width="13.42578125" bestFit="1" customWidth="1"/>
    <col min="42" max="42" width="15.42578125" bestFit="1" customWidth="1"/>
    <col min="43" max="43" width="10.85546875" bestFit="1" customWidth="1"/>
    <col min="44" max="45" width="16.7109375" bestFit="1" customWidth="1"/>
    <col min="46" max="46" width="13.42578125" bestFit="1" customWidth="1"/>
    <col min="47" max="47" width="15.42578125" bestFit="1" customWidth="1"/>
    <col min="48" max="48" width="14.7109375" bestFit="1" customWidth="1"/>
    <col min="49" max="49" width="13.42578125" bestFit="1" customWidth="1"/>
    <col min="50" max="50" width="10.85546875" bestFit="1" customWidth="1"/>
    <col min="51" max="52" width="16.7109375" bestFit="1" customWidth="1"/>
    <col min="53" max="53" width="13.42578125" bestFit="1" customWidth="1"/>
    <col min="54" max="54" width="15.42578125" customWidth="1"/>
    <col min="55" max="55" width="14.7109375" bestFit="1" customWidth="1"/>
    <col min="56" max="56" width="15.42578125" customWidth="1"/>
    <col min="57" max="57" width="10.85546875" bestFit="1" customWidth="1"/>
    <col min="58" max="59" width="16.7109375" bestFit="1" customWidth="1"/>
    <col min="60" max="60" width="13.42578125" bestFit="1" customWidth="1"/>
    <col min="61" max="61" width="15.42578125" customWidth="1"/>
    <col min="62" max="62" width="14.7109375" bestFit="1" customWidth="1"/>
    <col min="63" max="63" width="15.42578125" customWidth="1"/>
    <col min="64" max="64" width="10.85546875" bestFit="1" customWidth="1"/>
    <col min="65" max="66" width="16.7109375" bestFit="1" customWidth="1"/>
    <col min="67" max="67" width="13.42578125" bestFit="1" customWidth="1"/>
    <col min="68" max="68" width="15.42578125" customWidth="1"/>
    <col min="69" max="69" width="14.7109375" bestFit="1" customWidth="1"/>
    <col min="70" max="70" width="15.42578125" customWidth="1"/>
    <col min="71" max="71" width="10.85546875" bestFit="1" customWidth="1"/>
    <col min="72" max="73" width="16.7109375" bestFit="1" customWidth="1"/>
    <col min="74" max="74" width="13.42578125" bestFit="1" customWidth="1"/>
    <col min="75" max="75" width="15.42578125" customWidth="1"/>
    <col min="76" max="76" width="14.7109375" bestFit="1" customWidth="1"/>
    <col min="77" max="77" width="15.42578125" customWidth="1"/>
    <col min="78" max="78" width="10.85546875" bestFit="1" customWidth="1"/>
    <col min="79" max="80" width="16.7109375" bestFit="1" customWidth="1"/>
    <col min="81" max="81" width="13.42578125" bestFit="1" customWidth="1"/>
    <col min="82" max="82" width="15.42578125" customWidth="1"/>
    <col min="83" max="83" width="14.7109375" bestFit="1" customWidth="1"/>
    <col min="84" max="84" width="15.42578125" customWidth="1"/>
    <col min="85" max="85" width="10.85546875" bestFit="1" customWidth="1"/>
    <col min="86" max="86" width="16.7109375" bestFit="1" customWidth="1"/>
    <col min="87" max="87" width="15.42578125" customWidth="1"/>
    <col min="88" max="88" width="18.42578125" bestFit="1" customWidth="1"/>
    <col min="89" max="89" width="15.140625" bestFit="1" customWidth="1"/>
    <col min="90" max="90" width="21.42578125" bestFit="1" customWidth="1"/>
    <col min="91" max="91" width="19.7109375" bestFit="1" customWidth="1"/>
    <col min="92" max="92" width="22.85546875" bestFit="1" customWidth="1"/>
    <col min="93" max="93" width="17.28515625" bestFit="1" customWidth="1"/>
    <col min="94" max="94" width="21.7109375" bestFit="1" customWidth="1"/>
    <col min="97" max="98" width="11.7109375" bestFit="1" customWidth="1"/>
    <col min="99" max="99" width="10.85546875" bestFit="1" customWidth="1"/>
    <col min="100" max="100" width="19.140625" bestFit="1" customWidth="1"/>
    <col min="101" max="101" width="16.28515625" bestFit="1" customWidth="1"/>
    <col min="106" max="106" width="10.7109375" bestFit="1" customWidth="1"/>
    <col min="125" max="125" width="31.140625" bestFit="1" customWidth="1"/>
  </cols>
  <sheetData>
    <row r="1" spans="1:125" x14ac:dyDescent="0.25">
      <c r="B1" t="s">
        <v>227</v>
      </c>
      <c r="C1" t="s">
        <v>15</v>
      </c>
      <c r="J1" t="s">
        <v>16</v>
      </c>
      <c r="Q1" t="s">
        <v>17</v>
      </c>
      <c r="X1" t="s">
        <v>18</v>
      </c>
      <c r="AE1" t="s">
        <v>19</v>
      </c>
      <c r="AL1" t="s">
        <v>20</v>
      </c>
      <c r="AS1" t="s">
        <v>21</v>
      </c>
      <c r="AZ1" t="s">
        <v>22</v>
      </c>
      <c r="BG1" t="s">
        <v>23</v>
      </c>
      <c r="BN1" t="s">
        <v>24</v>
      </c>
      <c r="BU1" t="s">
        <v>25</v>
      </c>
      <c r="CB1" t="s">
        <v>26</v>
      </c>
    </row>
    <row r="2" spans="1:125" ht="45" x14ac:dyDescent="0.25">
      <c r="A2" s="6" t="s">
        <v>228</v>
      </c>
      <c r="B2" s="6" t="s">
        <v>229</v>
      </c>
      <c r="C2" s="11" t="s">
        <v>230</v>
      </c>
      <c r="D2" s="11" t="s">
        <v>8</v>
      </c>
      <c r="E2" s="37" t="s">
        <v>231</v>
      </c>
      <c r="F2" s="11" t="s">
        <v>10</v>
      </c>
      <c r="G2" s="37" t="s">
        <v>11</v>
      </c>
      <c r="H2" s="37" t="s">
        <v>232</v>
      </c>
      <c r="I2" s="11" t="s">
        <v>233</v>
      </c>
      <c r="J2" s="12" t="s">
        <v>230</v>
      </c>
      <c r="K2" s="12" t="s">
        <v>8</v>
      </c>
      <c r="L2" s="38" t="s">
        <v>231</v>
      </c>
      <c r="M2" s="12" t="s">
        <v>10</v>
      </c>
      <c r="N2" s="38" t="s">
        <v>11</v>
      </c>
      <c r="O2" s="38" t="s">
        <v>232</v>
      </c>
      <c r="P2" s="12" t="s">
        <v>233</v>
      </c>
      <c r="Q2" s="7" t="s">
        <v>230</v>
      </c>
      <c r="R2" s="7" t="s">
        <v>8</v>
      </c>
      <c r="S2" s="39" t="s">
        <v>231</v>
      </c>
      <c r="T2" s="7" t="s">
        <v>10</v>
      </c>
      <c r="U2" s="39" t="s">
        <v>11</v>
      </c>
      <c r="V2" s="39" t="s">
        <v>232</v>
      </c>
      <c r="W2" s="7" t="s">
        <v>233</v>
      </c>
      <c r="X2" s="8" t="s">
        <v>230</v>
      </c>
      <c r="Y2" s="8" t="s">
        <v>8</v>
      </c>
      <c r="Z2" s="40" t="s">
        <v>231</v>
      </c>
      <c r="AA2" s="8" t="s">
        <v>10</v>
      </c>
      <c r="AB2" s="40" t="s">
        <v>11</v>
      </c>
      <c r="AC2" s="40" t="s">
        <v>232</v>
      </c>
      <c r="AD2" s="8" t="s">
        <v>233</v>
      </c>
      <c r="AE2" s="10" t="s">
        <v>230</v>
      </c>
      <c r="AF2" s="10" t="s">
        <v>8</v>
      </c>
      <c r="AG2" s="41" t="s">
        <v>231</v>
      </c>
      <c r="AH2" s="10" t="s">
        <v>10</v>
      </c>
      <c r="AI2" s="41" t="s">
        <v>11</v>
      </c>
      <c r="AJ2" s="41" t="s">
        <v>232</v>
      </c>
      <c r="AK2" s="10" t="s">
        <v>233</v>
      </c>
      <c r="AL2" s="11" t="s">
        <v>230</v>
      </c>
      <c r="AM2" s="11" t="s">
        <v>8</v>
      </c>
      <c r="AN2" s="37" t="s">
        <v>231</v>
      </c>
      <c r="AO2" s="11" t="s">
        <v>10</v>
      </c>
      <c r="AP2" s="37" t="s">
        <v>11</v>
      </c>
      <c r="AQ2" s="37" t="s">
        <v>232</v>
      </c>
      <c r="AR2" s="11" t="s">
        <v>233</v>
      </c>
      <c r="AS2" s="12" t="s">
        <v>230</v>
      </c>
      <c r="AT2" s="12" t="s">
        <v>8</v>
      </c>
      <c r="AU2" s="38" t="s">
        <v>231</v>
      </c>
      <c r="AV2" s="12" t="s">
        <v>10</v>
      </c>
      <c r="AW2" s="38" t="s">
        <v>11</v>
      </c>
      <c r="AX2" s="38" t="s">
        <v>232</v>
      </c>
      <c r="AY2" s="12" t="s">
        <v>233</v>
      </c>
      <c r="AZ2" s="9" t="s">
        <v>230</v>
      </c>
      <c r="BA2" s="9" t="s">
        <v>8</v>
      </c>
      <c r="BB2" s="42" t="s">
        <v>231</v>
      </c>
      <c r="BC2" s="9" t="s">
        <v>10</v>
      </c>
      <c r="BD2" s="42" t="s">
        <v>11</v>
      </c>
      <c r="BE2" s="42" t="s">
        <v>232</v>
      </c>
      <c r="BF2" s="9" t="s">
        <v>233</v>
      </c>
      <c r="BG2" s="7" t="s">
        <v>230</v>
      </c>
      <c r="BH2" s="7" t="s">
        <v>8</v>
      </c>
      <c r="BI2" s="39" t="s">
        <v>231</v>
      </c>
      <c r="BJ2" s="7" t="s">
        <v>10</v>
      </c>
      <c r="BK2" s="39" t="s">
        <v>11</v>
      </c>
      <c r="BL2" s="39" t="s">
        <v>232</v>
      </c>
      <c r="BM2" s="7" t="s">
        <v>233</v>
      </c>
      <c r="BN2" s="8" t="s">
        <v>230</v>
      </c>
      <c r="BO2" s="8" t="s">
        <v>8</v>
      </c>
      <c r="BP2" s="40" t="s">
        <v>231</v>
      </c>
      <c r="BQ2" s="8" t="s">
        <v>10</v>
      </c>
      <c r="BR2" s="40" t="s">
        <v>11</v>
      </c>
      <c r="BS2" s="40" t="s">
        <v>232</v>
      </c>
      <c r="BT2" s="8" t="s">
        <v>233</v>
      </c>
      <c r="BU2" s="10" t="s">
        <v>230</v>
      </c>
      <c r="BV2" s="10" t="s">
        <v>8</v>
      </c>
      <c r="BW2" s="41" t="s">
        <v>231</v>
      </c>
      <c r="BX2" s="10" t="s">
        <v>10</v>
      </c>
      <c r="BY2" s="41" t="s">
        <v>11</v>
      </c>
      <c r="BZ2" s="41" t="s">
        <v>232</v>
      </c>
      <c r="CA2" s="10" t="s">
        <v>233</v>
      </c>
      <c r="CB2" s="12" t="s">
        <v>230</v>
      </c>
      <c r="CC2" s="12" t="s">
        <v>8</v>
      </c>
      <c r="CD2" s="38" t="s">
        <v>231</v>
      </c>
      <c r="CE2" s="12" t="s">
        <v>10</v>
      </c>
      <c r="CF2" s="38" t="s">
        <v>11</v>
      </c>
      <c r="CG2" s="38" t="s">
        <v>232</v>
      </c>
      <c r="CH2" s="12" t="s">
        <v>233</v>
      </c>
      <c r="CI2" s="48"/>
      <c r="CJ2" s="6" t="s">
        <v>234</v>
      </c>
      <c r="CK2" s="6" t="s">
        <v>235</v>
      </c>
      <c r="CL2" s="6" t="s">
        <v>236</v>
      </c>
      <c r="CM2" s="6" t="s">
        <v>237</v>
      </c>
      <c r="CN2" s="6" t="s">
        <v>238</v>
      </c>
      <c r="CO2" s="6" t="s">
        <v>239</v>
      </c>
      <c r="CP2" s="6" t="s">
        <v>240</v>
      </c>
      <c r="CQ2" s="6"/>
      <c r="CR2" s="6"/>
      <c r="CS2" s="1" t="s">
        <v>241</v>
      </c>
      <c r="CT2" s="1" t="s">
        <v>242</v>
      </c>
      <c r="CV2" s="6" t="s">
        <v>243</v>
      </c>
      <c r="CW2" t="s">
        <v>244</v>
      </c>
    </row>
    <row r="3" spans="1:125" x14ac:dyDescent="0.25">
      <c r="A3" t="s">
        <v>37</v>
      </c>
      <c r="B3" t="s">
        <v>245</v>
      </c>
      <c r="C3" s="43">
        <v>3080567.6</v>
      </c>
      <c r="D3" s="44">
        <v>-17266.7</v>
      </c>
      <c r="E3" s="44">
        <v>0</v>
      </c>
      <c r="F3" s="44">
        <v>0</v>
      </c>
      <c r="G3" s="44">
        <v>0</v>
      </c>
      <c r="H3" s="44">
        <v>0</v>
      </c>
      <c r="I3" s="44">
        <v>3063300.9</v>
      </c>
      <c r="J3" s="44">
        <v>3080567.6</v>
      </c>
      <c r="K3" s="44">
        <v>-17266.7</v>
      </c>
      <c r="L3" s="44">
        <v>0</v>
      </c>
      <c r="M3" s="44">
        <v>0</v>
      </c>
      <c r="N3" s="44">
        <v>0</v>
      </c>
      <c r="O3" s="44">
        <v>0</v>
      </c>
      <c r="P3" s="44">
        <v>3063300.9</v>
      </c>
      <c r="Q3" s="44">
        <v>3080567.6</v>
      </c>
      <c r="R3" s="44">
        <v>-17257.84</v>
      </c>
      <c r="S3" s="44">
        <v>0</v>
      </c>
      <c r="T3" s="44">
        <v>0</v>
      </c>
      <c r="U3" s="44">
        <v>0</v>
      </c>
      <c r="V3" s="44">
        <v>0</v>
      </c>
      <c r="W3" s="44">
        <v>3063309.76</v>
      </c>
      <c r="X3" s="44">
        <v>3080567.6</v>
      </c>
      <c r="Y3" s="44">
        <v>-17257.88</v>
      </c>
      <c r="Z3" s="44">
        <v>0</v>
      </c>
      <c r="AA3" s="44">
        <v>0</v>
      </c>
      <c r="AB3" s="44">
        <v>0</v>
      </c>
      <c r="AC3" s="44">
        <v>0</v>
      </c>
      <c r="AD3" s="44">
        <v>3063309.72</v>
      </c>
      <c r="AE3" s="44">
        <v>3080567.6</v>
      </c>
      <c r="AF3" s="44">
        <v>-17257.88</v>
      </c>
      <c r="AG3" s="44">
        <v>0</v>
      </c>
      <c r="AH3" s="44">
        <v>0</v>
      </c>
      <c r="AI3" s="44">
        <v>0</v>
      </c>
      <c r="AJ3" s="44">
        <v>0</v>
      </c>
      <c r="AK3" s="44">
        <v>3063309.72</v>
      </c>
      <c r="AL3" s="44">
        <v>3566658.11</v>
      </c>
      <c r="AM3" s="44">
        <v>-17257.8</v>
      </c>
      <c r="AN3" s="44">
        <v>0</v>
      </c>
      <c r="AO3" s="44">
        <v>0</v>
      </c>
      <c r="AP3" s="44">
        <v>0</v>
      </c>
      <c r="AQ3" s="44">
        <v>0</v>
      </c>
      <c r="AR3" s="44">
        <v>3549400.31</v>
      </c>
      <c r="AS3" s="44">
        <v>3604103.11</v>
      </c>
      <c r="AT3" s="44">
        <v>-17257.84</v>
      </c>
      <c r="AU3" s="44">
        <v>0</v>
      </c>
      <c r="AV3" s="44">
        <v>0</v>
      </c>
      <c r="AW3" s="44">
        <v>0</v>
      </c>
      <c r="AX3" s="44">
        <v>0</v>
      </c>
      <c r="AY3" s="44">
        <v>3586845.27</v>
      </c>
      <c r="AZ3" s="44">
        <v>3604103.11</v>
      </c>
      <c r="BA3" s="44">
        <v>-17257.84</v>
      </c>
      <c r="BB3" s="44">
        <v>0</v>
      </c>
      <c r="BC3" s="44">
        <v>0</v>
      </c>
      <c r="BD3" s="44">
        <v>0</v>
      </c>
      <c r="BE3" s="44">
        <v>0</v>
      </c>
      <c r="BF3" s="44">
        <v>3586845.27</v>
      </c>
      <c r="BG3" s="44">
        <v>3604103.11</v>
      </c>
      <c r="BH3" s="44">
        <v>-17257.84</v>
      </c>
      <c r="BI3" s="44">
        <v>0</v>
      </c>
      <c r="BJ3" s="44">
        <v>0</v>
      </c>
      <c r="BK3" s="44">
        <v>0</v>
      </c>
      <c r="BL3" s="44">
        <v>0</v>
      </c>
      <c r="BM3" s="44">
        <v>3586845.27</v>
      </c>
      <c r="BN3" s="44">
        <v>3604103.11</v>
      </c>
      <c r="BO3" s="44">
        <v>-17257.84</v>
      </c>
      <c r="BP3" s="44">
        <v>0</v>
      </c>
      <c r="BQ3" s="44">
        <v>0</v>
      </c>
      <c r="BR3" s="44">
        <v>0</v>
      </c>
      <c r="BS3" s="44">
        <v>0</v>
      </c>
      <c r="BT3" s="44">
        <v>3586845.27</v>
      </c>
      <c r="BU3" s="44">
        <v>3604103.12</v>
      </c>
      <c r="BV3" s="44">
        <v>-17257.84</v>
      </c>
      <c r="BW3" s="44">
        <v>0</v>
      </c>
      <c r="BX3" s="44">
        <v>0</v>
      </c>
      <c r="BY3" s="44">
        <v>0</v>
      </c>
      <c r="BZ3" s="44">
        <v>0</v>
      </c>
      <c r="CA3" s="44">
        <v>3586845.28</v>
      </c>
      <c r="CB3" s="44">
        <v>3603909.93</v>
      </c>
      <c r="CC3" s="44">
        <v>-17257.84</v>
      </c>
      <c r="CD3" s="44">
        <v>0</v>
      </c>
      <c r="CE3" s="44">
        <v>0</v>
      </c>
      <c r="CF3" s="44">
        <v>0</v>
      </c>
      <c r="CG3" s="44">
        <v>0</v>
      </c>
      <c r="CH3" s="44">
        <v>3586652.09</v>
      </c>
      <c r="CI3" s="5"/>
      <c r="CJ3" s="43">
        <f t="shared" ref="CJ3:CJ66" si="0">C3+J3+Q3+X3+AE3+AL3+AS3+AZ3+BG3+BN3+BU3+CB3+CO3</f>
        <v>40593921.599999994</v>
      </c>
      <c r="CK3" s="43">
        <f t="shared" ref="CK3:CO3" si="1">D3+K3+R3+Y3+AF3+AM3+AT3+BA3+BH3+BO3+BV3+CC3</f>
        <v>-207111.84</v>
      </c>
      <c r="CL3" s="43">
        <f t="shared" si="1"/>
        <v>0</v>
      </c>
      <c r="CM3" s="43">
        <f t="shared" si="1"/>
        <v>0</v>
      </c>
      <c r="CN3" s="43">
        <f t="shared" si="1"/>
        <v>0</v>
      </c>
      <c r="CO3" s="43">
        <f t="shared" si="1"/>
        <v>0</v>
      </c>
      <c r="CP3" s="43">
        <f>I3+P3+W3+AD3+AK3+AR3+AY3+BF3+BM3+BT3+CA3+CH3</f>
        <v>40386809.75999999</v>
      </c>
      <c r="CQ3" s="20"/>
      <c r="CR3" s="20"/>
      <c r="CS3" s="20"/>
      <c r="CT3" s="20">
        <f>(CM3+CS3)</f>
        <v>0</v>
      </c>
      <c r="CU3" s="20"/>
      <c r="CV3" s="43">
        <v>40593921.600000001</v>
      </c>
      <c r="CW3" s="51">
        <f>CV3-CJ3</f>
        <v>0</v>
      </c>
      <c r="DU3" t="s">
        <v>245</v>
      </c>
    </row>
    <row r="4" spans="1:125" x14ac:dyDescent="0.25">
      <c r="A4" t="s">
        <v>38</v>
      </c>
      <c r="B4" t="s">
        <v>246</v>
      </c>
      <c r="C4" s="43">
        <v>20491548.989999998</v>
      </c>
      <c r="D4" s="44">
        <v>-21701.919999999998</v>
      </c>
      <c r="E4" s="44">
        <v>-458443.97</v>
      </c>
      <c r="F4" s="44">
        <v>0</v>
      </c>
      <c r="G4" s="44">
        <v>0</v>
      </c>
      <c r="H4" s="44">
        <v>0</v>
      </c>
      <c r="I4" s="44">
        <v>20011403.100000001</v>
      </c>
      <c r="J4" s="44">
        <v>20491548.989999998</v>
      </c>
      <c r="K4" s="44">
        <v>-21701.919999999998</v>
      </c>
      <c r="L4" s="44">
        <v>-457443.99</v>
      </c>
      <c r="M4" s="44">
        <v>0</v>
      </c>
      <c r="N4" s="44">
        <v>0</v>
      </c>
      <c r="O4" s="44">
        <v>0</v>
      </c>
      <c r="P4" s="44">
        <v>20012403.079999998</v>
      </c>
      <c r="Q4" s="44">
        <v>20491548.989999998</v>
      </c>
      <c r="R4" s="44">
        <v>-21480.06</v>
      </c>
      <c r="S4" s="44">
        <v>-457443.97</v>
      </c>
      <c r="T4" s="44">
        <v>0</v>
      </c>
      <c r="U4" s="44">
        <v>0</v>
      </c>
      <c r="V4" s="44">
        <v>0</v>
      </c>
      <c r="W4" s="44">
        <v>20012624.960000001</v>
      </c>
      <c r="X4" s="44">
        <v>20491548.989999998</v>
      </c>
      <c r="Y4" s="44">
        <v>-21480.06</v>
      </c>
      <c r="Z4" s="44">
        <v>-457434.81</v>
      </c>
      <c r="AA4" s="44">
        <v>0</v>
      </c>
      <c r="AB4" s="44">
        <v>0</v>
      </c>
      <c r="AC4" s="44">
        <v>0</v>
      </c>
      <c r="AD4" s="44">
        <v>20012634.120000001</v>
      </c>
      <c r="AE4" s="44">
        <v>20491548.989999998</v>
      </c>
      <c r="AF4" s="44">
        <v>-21480.06</v>
      </c>
      <c r="AG4" s="44">
        <v>-457434.81</v>
      </c>
      <c r="AH4" s="44">
        <v>0</v>
      </c>
      <c r="AI4" s="44">
        <v>0</v>
      </c>
      <c r="AJ4" s="44">
        <v>0</v>
      </c>
      <c r="AK4" s="44">
        <v>20012634.120000001</v>
      </c>
      <c r="AL4" s="44">
        <v>20602231.09</v>
      </c>
      <c r="AM4" s="44">
        <v>-21480.06</v>
      </c>
      <c r="AN4" s="44">
        <v>-457789</v>
      </c>
      <c r="AO4" s="44">
        <v>0</v>
      </c>
      <c r="AP4" s="44">
        <v>0</v>
      </c>
      <c r="AQ4" s="44">
        <v>0</v>
      </c>
      <c r="AR4" s="44">
        <v>20122962.030000001</v>
      </c>
      <c r="AS4" s="44">
        <v>20707233.460000001</v>
      </c>
      <c r="AT4" s="44">
        <v>-21480.06</v>
      </c>
      <c r="AU4" s="44">
        <v>-457788.98</v>
      </c>
      <c r="AV4" s="44">
        <v>12757.99</v>
      </c>
      <c r="AW4" s="44">
        <v>0</v>
      </c>
      <c r="AX4" s="44">
        <v>0</v>
      </c>
      <c r="AY4" s="44">
        <v>20240722.41</v>
      </c>
      <c r="AZ4" s="44">
        <v>20707233.460000001</v>
      </c>
      <c r="BA4" s="44">
        <v>-21480.06</v>
      </c>
      <c r="BB4" s="44">
        <v>-457789.04</v>
      </c>
      <c r="BC4" s="44">
        <v>-60156.61</v>
      </c>
      <c r="BD4" s="44">
        <v>0</v>
      </c>
      <c r="BE4" s="44">
        <v>0</v>
      </c>
      <c r="BF4" s="44">
        <v>20167807.75</v>
      </c>
      <c r="BG4" s="44">
        <v>20707233.460000001</v>
      </c>
      <c r="BH4" s="44">
        <v>-21480.06</v>
      </c>
      <c r="BI4" s="44">
        <v>-457740.55</v>
      </c>
      <c r="BJ4" s="44">
        <v>-60156.61</v>
      </c>
      <c r="BK4" s="44">
        <v>0</v>
      </c>
      <c r="BL4" s="44">
        <v>0</v>
      </c>
      <c r="BM4" s="44">
        <v>20167856.239999998</v>
      </c>
      <c r="BN4" s="44">
        <v>20707233.449999999</v>
      </c>
      <c r="BO4" s="44">
        <v>-21480.06</v>
      </c>
      <c r="BP4" s="44">
        <v>-457703.46</v>
      </c>
      <c r="BQ4" s="44">
        <v>-60156.61</v>
      </c>
      <c r="BR4" s="44">
        <v>0</v>
      </c>
      <c r="BS4" s="44">
        <v>0</v>
      </c>
      <c r="BT4" s="44">
        <v>20167893.32</v>
      </c>
      <c r="BU4" s="44">
        <v>20707233.460000001</v>
      </c>
      <c r="BV4" s="44">
        <v>-21480.06</v>
      </c>
      <c r="BW4" s="44">
        <v>-457703.46</v>
      </c>
      <c r="BX4" s="44">
        <v>-60156.61</v>
      </c>
      <c r="BY4" s="44">
        <v>0</v>
      </c>
      <c r="BZ4" s="44">
        <v>0</v>
      </c>
      <c r="CA4" s="44">
        <v>20167893.329999998</v>
      </c>
      <c r="CB4" s="44">
        <v>20706220.640000001</v>
      </c>
      <c r="CC4" s="44">
        <v>-21480.064666666665</v>
      </c>
      <c r="CD4" s="44">
        <v>-457703.48</v>
      </c>
      <c r="CE4" s="44">
        <v>-60156.61</v>
      </c>
      <c r="CF4" s="44">
        <v>0</v>
      </c>
      <c r="CG4" s="44">
        <v>0</v>
      </c>
      <c r="CH4" s="44">
        <v>20166880.489999998</v>
      </c>
      <c r="CI4" s="5"/>
      <c r="CJ4" s="43">
        <f t="shared" si="0"/>
        <v>247302363.97000003</v>
      </c>
      <c r="CK4" s="43">
        <f t="shared" ref="CK4:CK67" si="2">D4+K4+R4+Y4+AF4+AM4+AT4+BA4+BH4+BO4+BV4+CC4</f>
        <v>-258204.44466666665</v>
      </c>
      <c r="CL4" s="43">
        <f t="shared" ref="CL4:CL67" si="3">E4+L4+S4+Z4+AG4+AN4+AU4+BB4+BI4+BP4+BW4+CD4</f>
        <v>-5492419.5199999996</v>
      </c>
      <c r="CM4" s="43">
        <f t="shared" ref="CM4:CM67" si="4">F4+M4+T4+AA4+AH4+AO4+AV4+BC4+BJ4+BQ4+BX4+CE4</f>
        <v>-288025.06</v>
      </c>
      <c r="CN4" s="43">
        <f t="shared" ref="CN4:CN67" si="5">G4+N4+U4+AB4+AI4+AP4+AW4+BD4+BK4+BR4+BY4+CF4</f>
        <v>0</v>
      </c>
      <c r="CO4" s="43">
        <f t="shared" ref="CO4:CO67" si="6">H4+O4+V4+AC4+AJ4+AQ4+AX4+BE4+BL4+BS4+BZ4+CG4</f>
        <v>0</v>
      </c>
      <c r="CP4" s="43">
        <f t="shared" ref="CP4:CP67" si="7">I4+P4+W4+AD4+AK4+AR4+AY4+BF4+BM4+BT4+CA4+CH4</f>
        <v>241263714.95000005</v>
      </c>
      <c r="CQ4" s="20"/>
      <c r="CR4" s="20"/>
      <c r="CS4" s="20">
        <v>467207.13929161802</v>
      </c>
      <c r="CT4" s="20">
        <f>(CM4+CS4)</f>
        <v>179182.07929161802</v>
      </c>
      <c r="CU4" s="20"/>
      <c r="CV4" s="43">
        <v>247302363.97</v>
      </c>
      <c r="CW4" s="51">
        <f t="shared" ref="CW4:CW67" si="8">CV4-CJ4</f>
        <v>0</v>
      </c>
      <c r="DU4" t="s">
        <v>246</v>
      </c>
    </row>
    <row r="5" spans="1:125" x14ac:dyDescent="0.25">
      <c r="A5" t="s">
        <v>39</v>
      </c>
      <c r="B5" t="s">
        <v>247</v>
      </c>
      <c r="C5" s="43">
        <v>2745988.01</v>
      </c>
      <c r="D5" s="44">
        <v>-18590.38</v>
      </c>
      <c r="E5" s="44">
        <v>0</v>
      </c>
      <c r="F5" s="44">
        <v>0</v>
      </c>
      <c r="G5" s="44">
        <v>0</v>
      </c>
      <c r="H5" s="44">
        <v>0</v>
      </c>
      <c r="I5" s="44">
        <v>2727397.63</v>
      </c>
      <c r="J5" s="44">
        <v>2745988.01</v>
      </c>
      <c r="K5" s="44">
        <v>-18590.38</v>
      </c>
      <c r="L5" s="44">
        <v>0</v>
      </c>
      <c r="M5" s="44">
        <v>0</v>
      </c>
      <c r="N5" s="44">
        <v>0</v>
      </c>
      <c r="O5" s="44">
        <v>0</v>
      </c>
      <c r="P5" s="44">
        <v>2727397.63</v>
      </c>
      <c r="Q5" s="44">
        <v>2745988.01</v>
      </c>
      <c r="R5" s="44">
        <v>-18481.72</v>
      </c>
      <c r="S5" s="44">
        <v>0</v>
      </c>
      <c r="T5" s="44">
        <v>0</v>
      </c>
      <c r="U5" s="44">
        <v>0</v>
      </c>
      <c r="V5" s="44">
        <v>0</v>
      </c>
      <c r="W5" s="44">
        <v>2727506.29</v>
      </c>
      <c r="X5" s="44">
        <v>2745988.01</v>
      </c>
      <c r="Y5" s="44">
        <v>-18481.72</v>
      </c>
      <c r="Z5" s="44">
        <v>0</v>
      </c>
      <c r="AA5" s="44">
        <v>0</v>
      </c>
      <c r="AB5" s="44">
        <v>0</v>
      </c>
      <c r="AC5" s="44">
        <v>0</v>
      </c>
      <c r="AD5" s="44">
        <v>2727506.29</v>
      </c>
      <c r="AE5" s="44">
        <v>2745988.01</v>
      </c>
      <c r="AF5" s="44">
        <v>-18481.72</v>
      </c>
      <c r="AG5" s="44">
        <v>0</v>
      </c>
      <c r="AH5" s="44">
        <v>0</v>
      </c>
      <c r="AI5" s="44">
        <v>0</v>
      </c>
      <c r="AJ5" s="44">
        <v>0</v>
      </c>
      <c r="AK5" s="44">
        <v>2727506.29</v>
      </c>
      <c r="AL5" s="44">
        <v>2876069.52</v>
      </c>
      <c r="AM5" s="44">
        <v>-18481.72</v>
      </c>
      <c r="AN5" s="44">
        <v>0</v>
      </c>
      <c r="AO5" s="44">
        <v>0</v>
      </c>
      <c r="AP5" s="44">
        <v>0</v>
      </c>
      <c r="AQ5" s="44">
        <v>0</v>
      </c>
      <c r="AR5" s="44">
        <v>2857587.8</v>
      </c>
      <c r="AS5" s="44">
        <v>2892317.72</v>
      </c>
      <c r="AT5" s="44">
        <v>-18481.72</v>
      </c>
      <c r="AU5" s="44">
        <v>0</v>
      </c>
      <c r="AV5" s="44">
        <v>2132.96</v>
      </c>
      <c r="AW5" s="44">
        <v>0</v>
      </c>
      <c r="AX5" s="44">
        <v>0</v>
      </c>
      <c r="AY5" s="44">
        <v>2875968.97</v>
      </c>
      <c r="AZ5" s="44">
        <v>2892317.71</v>
      </c>
      <c r="BA5" s="44">
        <v>-18481.72</v>
      </c>
      <c r="BB5" s="44">
        <v>0</v>
      </c>
      <c r="BC5" s="44">
        <v>-42945.66</v>
      </c>
      <c r="BD5" s="44">
        <v>0</v>
      </c>
      <c r="BE5" s="44">
        <v>0</v>
      </c>
      <c r="BF5" s="44">
        <v>2830890.33</v>
      </c>
      <c r="BG5" s="44">
        <v>2892317.72</v>
      </c>
      <c r="BH5" s="44">
        <v>-18481.72</v>
      </c>
      <c r="BI5" s="44">
        <v>0</v>
      </c>
      <c r="BJ5" s="44">
        <v>-42945.66</v>
      </c>
      <c r="BK5" s="44">
        <v>0</v>
      </c>
      <c r="BL5" s="44">
        <v>0</v>
      </c>
      <c r="BM5" s="44">
        <v>2830890.34</v>
      </c>
      <c r="BN5" s="44">
        <v>2892317.71</v>
      </c>
      <c r="BO5" s="44">
        <v>-18481.72</v>
      </c>
      <c r="BP5" s="44">
        <v>0</v>
      </c>
      <c r="BQ5" s="44">
        <v>-42945.66</v>
      </c>
      <c r="BR5" s="44">
        <v>0</v>
      </c>
      <c r="BS5" s="44">
        <v>0</v>
      </c>
      <c r="BT5" s="44">
        <v>2830890.33</v>
      </c>
      <c r="BU5" s="44">
        <v>2892317.72</v>
      </c>
      <c r="BV5" s="44">
        <v>-18481.72</v>
      </c>
      <c r="BW5" s="44">
        <v>0</v>
      </c>
      <c r="BX5" s="44">
        <v>-42945.66</v>
      </c>
      <c r="BY5" s="44">
        <v>0</v>
      </c>
      <c r="BZ5" s="44">
        <v>0</v>
      </c>
      <c r="CA5" s="44">
        <v>2830890.34</v>
      </c>
      <c r="CB5" s="44">
        <v>2892142.64</v>
      </c>
      <c r="CC5" s="44">
        <v>-18481.717166666665</v>
      </c>
      <c r="CD5" s="44">
        <v>0</v>
      </c>
      <c r="CE5" s="44">
        <v>-42945.66</v>
      </c>
      <c r="CF5" s="44">
        <v>0</v>
      </c>
      <c r="CG5" s="44">
        <v>0</v>
      </c>
      <c r="CH5" s="44">
        <v>2830715.26</v>
      </c>
      <c r="CI5" s="5"/>
      <c r="CJ5" s="43">
        <f t="shared" si="0"/>
        <v>33959740.789999999</v>
      </c>
      <c r="CK5" s="43">
        <f t="shared" si="2"/>
        <v>-221997.95716666669</v>
      </c>
      <c r="CL5" s="43">
        <f t="shared" si="3"/>
        <v>0</v>
      </c>
      <c r="CM5" s="43">
        <f t="shared" si="4"/>
        <v>-212595.34000000003</v>
      </c>
      <c r="CN5" s="43">
        <f t="shared" si="5"/>
        <v>0</v>
      </c>
      <c r="CO5" s="43">
        <f t="shared" si="6"/>
        <v>0</v>
      </c>
      <c r="CP5" s="43">
        <f t="shared" si="7"/>
        <v>33525147.5</v>
      </c>
      <c r="CQ5" s="20"/>
      <c r="CR5" s="20"/>
      <c r="CS5" s="20">
        <v>51101.49</v>
      </c>
      <c r="CT5" s="20">
        <f t="shared" ref="CT5:CT68" si="9">(CM5+CS5)</f>
        <v>-161493.85000000003</v>
      </c>
      <c r="CU5" s="20"/>
      <c r="CV5" s="43">
        <v>33959740.789999999</v>
      </c>
      <c r="CW5" s="51">
        <f t="shared" si="8"/>
        <v>0</v>
      </c>
      <c r="DU5" t="s">
        <v>247</v>
      </c>
    </row>
    <row r="6" spans="1:125" x14ac:dyDescent="0.25">
      <c r="A6" t="s">
        <v>40</v>
      </c>
      <c r="B6" t="s">
        <v>248</v>
      </c>
      <c r="C6" s="43">
        <v>10869014.369999999</v>
      </c>
      <c r="D6" s="44">
        <v>0</v>
      </c>
      <c r="E6" s="44">
        <v>-203801.1</v>
      </c>
      <c r="F6" s="44">
        <v>0</v>
      </c>
      <c r="G6" s="44">
        <v>0</v>
      </c>
      <c r="H6" s="44">
        <v>0</v>
      </c>
      <c r="I6" s="44">
        <v>10665213.27</v>
      </c>
      <c r="J6" s="44">
        <v>10869014.369999999</v>
      </c>
      <c r="K6" s="44">
        <v>0</v>
      </c>
      <c r="L6" s="44">
        <v>-141538.91</v>
      </c>
      <c r="M6" s="44">
        <v>0</v>
      </c>
      <c r="N6" s="44">
        <v>0</v>
      </c>
      <c r="O6" s="44">
        <v>0</v>
      </c>
      <c r="P6" s="44">
        <v>10727475.460000001</v>
      </c>
      <c r="Q6" s="44">
        <v>12432861.210000001</v>
      </c>
      <c r="R6" s="44">
        <v>0</v>
      </c>
      <c r="S6" s="44">
        <v>-193886.64</v>
      </c>
      <c r="T6" s="44">
        <v>0</v>
      </c>
      <c r="U6" s="44">
        <v>0</v>
      </c>
      <c r="V6" s="44">
        <v>0</v>
      </c>
      <c r="W6" s="44">
        <v>12238974.57</v>
      </c>
      <c r="X6" s="44">
        <v>12432861.210000001</v>
      </c>
      <c r="Y6" s="44">
        <v>0</v>
      </c>
      <c r="Z6" s="44">
        <v>-194208.73</v>
      </c>
      <c r="AA6" s="44">
        <v>0</v>
      </c>
      <c r="AB6" s="44">
        <v>0</v>
      </c>
      <c r="AC6" s="44">
        <v>0</v>
      </c>
      <c r="AD6" s="44">
        <v>12238652.48</v>
      </c>
      <c r="AE6" s="44">
        <v>12432861.210000001</v>
      </c>
      <c r="AF6" s="44">
        <v>0</v>
      </c>
      <c r="AG6" s="44">
        <v>-194208.73</v>
      </c>
      <c r="AH6" s="44">
        <v>0</v>
      </c>
      <c r="AI6" s="44">
        <v>0</v>
      </c>
      <c r="AJ6" s="44">
        <v>0</v>
      </c>
      <c r="AK6" s="44">
        <v>12238652.48</v>
      </c>
      <c r="AL6" s="44">
        <v>11391783.939999999</v>
      </c>
      <c r="AM6" s="44">
        <v>0</v>
      </c>
      <c r="AN6" s="44">
        <v>-188714.27</v>
      </c>
      <c r="AO6" s="44">
        <v>0</v>
      </c>
      <c r="AP6" s="44">
        <v>0</v>
      </c>
      <c r="AQ6" s="44">
        <v>0</v>
      </c>
      <c r="AR6" s="44">
        <v>11203069.67</v>
      </c>
      <c r="AS6" s="44">
        <v>11398864.98</v>
      </c>
      <c r="AT6" s="44">
        <v>0</v>
      </c>
      <c r="AU6" s="44">
        <v>-191461.5</v>
      </c>
      <c r="AV6" s="44">
        <v>-20123.419999999998</v>
      </c>
      <c r="AW6" s="44">
        <v>0</v>
      </c>
      <c r="AX6" s="44">
        <v>0</v>
      </c>
      <c r="AY6" s="44">
        <v>11187280.060000001</v>
      </c>
      <c r="AZ6" s="44">
        <v>11398864.98</v>
      </c>
      <c r="BA6" s="44">
        <v>0</v>
      </c>
      <c r="BB6" s="44">
        <v>-191461.51</v>
      </c>
      <c r="BC6" s="44">
        <v>-32209.05</v>
      </c>
      <c r="BD6" s="44">
        <v>0</v>
      </c>
      <c r="BE6" s="44">
        <v>0</v>
      </c>
      <c r="BF6" s="44">
        <v>11175194.42</v>
      </c>
      <c r="BG6" s="44">
        <v>11398864.98</v>
      </c>
      <c r="BH6" s="44">
        <v>0</v>
      </c>
      <c r="BI6" s="44">
        <v>-191133.37</v>
      </c>
      <c r="BJ6" s="44">
        <v>-32209.05</v>
      </c>
      <c r="BK6" s="44">
        <v>0</v>
      </c>
      <c r="BL6" s="44">
        <v>0</v>
      </c>
      <c r="BM6" s="44">
        <v>11175522.560000001</v>
      </c>
      <c r="BN6" s="44">
        <v>11398864.98</v>
      </c>
      <c r="BO6" s="44">
        <v>0</v>
      </c>
      <c r="BP6" s="44">
        <v>-191133.37</v>
      </c>
      <c r="BQ6" s="44">
        <v>-32209.05</v>
      </c>
      <c r="BR6" s="44">
        <v>0</v>
      </c>
      <c r="BS6" s="44">
        <v>0</v>
      </c>
      <c r="BT6" s="44">
        <v>11175522.560000001</v>
      </c>
      <c r="BU6" s="44">
        <v>11398864.98</v>
      </c>
      <c r="BV6" s="44">
        <v>0</v>
      </c>
      <c r="BW6" s="44">
        <v>-191133.37</v>
      </c>
      <c r="BX6" s="44">
        <v>-32209.05</v>
      </c>
      <c r="BY6" s="44">
        <v>0</v>
      </c>
      <c r="BZ6" s="44">
        <v>0</v>
      </c>
      <c r="CA6" s="44">
        <v>11175522.560000001</v>
      </c>
      <c r="CB6" s="44">
        <v>11398270.880000001</v>
      </c>
      <c r="CC6" s="44">
        <v>0</v>
      </c>
      <c r="CD6" s="44">
        <v>-191133.37000000002</v>
      </c>
      <c r="CE6" s="44">
        <v>-32209.05</v>
      </c>
      <c r="CF6" s="44">
        <v>0</v>
      </c>
      <c r="CG6" s="44">
        <v>0</v>
      </c>
      <c r="CH6" s="44">
        <v>11174928.460000001</v>
      </c>
      <c r="CI6" s="5"/>
      <c r="CJ6" s="43">
        <f t="shared" si="0"/>
        <v>138820992.09000003</v>
      </c>
      <c r="CK6" s="43">
        <f t="shared" si="2"/>
        <v>0</v>
      </c>
      <c r="CL6" s="43">
        <f t="shared" si="3"/>
        <v>-2263814.87</v>
      </c>
      <c r="CM6" s="43">
        <f t="shared" si="4"/>
        <v>-181168.66999999998</v>
      </c>
      <c r="CN6" s="43">
        <f t="shared" si="5"/>
        <v>0</v>
      </c>
      <c r="CO6" s="43">
        <f t="shared" si="6"/>
        <v>0</v>
      </c>
      <c r="CP6" s="43">
        <f t="shared" si="7"/>
        <v>136376008.55000001</v>
      </c>
      <c r="CQ6" s="20"/>
      <c r="CR6" s="20"/>
      <c r="CS6" s="20">
        <v>203895.82465190161</v>
      </c>
      <c r="CT6" s="20">
        <f t="shared" si="9"/>
        <v>22727.154651901626</v>
      </c>
      <c r="CU6" s="20"/>
      <c r="CV6" s="43">
        <v>138820992.09</v>
      </c>
      <c r="CW6" s="51">
        <f t="shared" si="8"/>
        <v>0</v>
      </c>
      <c r="DU6" t="s">
        <v>248</v>
      </c>
    </row>
    <row r="7" spans="1:125" x14ac:dyDescent="0.25">
      <c r="A7" t="s">
        <v>41</v>
      </c>
      <c r="B7" t="s">
        <v>249</v>
      </c>
      <c r="C7" s="43">
        <v>508845.87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508845.87</v>
      </c>
      <c r="J7" s="44">
        <v>508845.87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508845.87</v>
      </c>
      <c r="Q7" s="44">
        <v>508845.87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508845.87</v>
      </c>
      <c r="X7" s="44">
        <v>508845.87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508845.87</v>
      </c>
      <c r="AE7" s="44">
        <v>508845.87</v>
      </c>
      <c r="AF7" s="44">
        <v>0</v>
      </c>
      <c r="AG7" s="44">
        <v>0</v>
      </c>
      <c r="AH7" s="44">
        <v>0</v>
      </c>
      <c r="AI7" s="44">
        <v>0</v>
      </c>
      <c r="AJ7" s="44">
        <v>0</v>
      </c>
      <c r="AK7" s="44">
        <v>508845.87</v>
      </c>
      <c r="AL7" s="44">
        <v>263056.71000000002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263056.71000000002</v>
      </c>
      <c r="AS7" s="44">
        <v>263040.37</v>
      </c>
      <c r="AT7" s="44">
        <v>0</v>
      </c>
      <c r="AU7" s="44">
        <v>0</v>
      </c>
      <c r="AV7" s="44">
        <v>0</v>
      </c>
      <c r="AW7" s="44">
        <v>0</v>
      </c>
      <c r="AX7" s="44">
        <v>0</v>
      </c>
      <c r="AY7" s="44">
        <v>263040.37</v>
      </c>
      <c r="AZ7" s="44">
        <v>263040.37</v>
      </c>
      <c r="BA7" s="44">
        <v>0</v>
      </c>
      <c r="BB7" s="44">
        <v>0</v>
      </c>
      <c r="BC7" s="44">
        <v>0</v>
      </c>
      <c r="BD7" s="44">
        <v>0</v>
      </c>
      <c r="BE7" s="44">
        <v>0</v>
      </c>
      <c r="BF7" s="44">
        <v>263040.37</v>
      </c>
      <c r="BG7" s="44">
        <v>263040.37</v>
      </c>
      <c r="BH7" s="44">
        <v>0</v>
      </c>
      <c r="BI7" s="44">
        <v>0</v>
      </c>
      <c r="BJ7" s="44">
        <v>0</v>
      </c>
      <c r="BK7" s="44">
        <v>0</v>
      </c>
      <c r="BL7" s="44">
        <v>0</v>
      </c>
      <c r="BM7" s="44">
        <v>263040.37</v>
      </c>
      <c r="BN7" s="44">
        <v>263040.36</v>
      </c>
      <c r="BO7" s="44">
        <v>0</v>
      </c>
      <c r="BP7" s="44">
        <v>0</v>
      </c>
      <c r="BQ7" s="44">
        <v>0</v>
      </c>
      <c r="BR7" s="44">
        <v>0</v>
      </c>
      <c r="BS7" s="44">
        <v>0</v>
      </c>
      <c r="BT7" s="44">
        <v>263040.36</v>
      </c>
      <c r="BU7" s="44">
        <v>263040.37</v>
      </c>
      <c r="BV7" s="44">
        <v>0</v>
      </c>
      <c r="BW7" s="44">
        <v>0</v>
      </c>
      <c r="BX7" s="44">
        <v>0</v>
      </c>
      <c r="BY7" s="44">
        <v>0</v>
      </c>
      <c r="BZ7" s="44">
        <v>0</v>
      </c>
      <c r="CA7" s="44">
        <v>263040.37</v>
      </c>
      <c r="CB7" s="44">
        <v>263005.05</v>
      </c>
      <c r="CC7" s="44">
        <v>0</v>
      </c>
      <c r="CD7" s="44">
        <v>0</v>
      </c>
      <c r="CE7" s="44">
        <v>0</v>
      </c>
      <c r="CF7" s="44">
        <v>0</v>
      </c>
      <c r="CG7" s="44">
        <v>0</v>
      </c>
      <c r="CH7" s="44">
        <v>263005.05</v>
      </c>
      <c r="CI7" s="5"/>
      <c r="CJ7" s="43">
        <f t="shared" si="0"/>
        <v>4385492.95</v>
      </c>
      <c r="CK7" s="43">
        <f t="shared" si="2"/>
        <v>0</v>
      </c>
      <c r="CL7" s="43">
        <f t="shared" si="3"/>
        <v>0</v>
      </c>
      <c r="CM7" s="43">
        <f t="shared" si="4"/>
        <v>0</v>
      </c>
      <c r="CN7" s="43">
        <f t="shared" si="5"/>
        <v>0</v>
      </c>
      <c r="CO7" s="43">
        <f t="shared" si="6"/>
        <v>0</v>
      </c>
      <c r="CP7" s="43">
        <f t="shared" si="7"/>
        <v>4385492.95</v>
      </c>
      <c r="CQ7" s="20"/>
      <c r="CR7" s="20"/>
      <c r="CS7" s="20"/>
      <c r="CT7" s="20">
        <f t="shared" si="9"/>
        <v>0</v>
      </c>
      <c r="CU7" s="20"/>
      <c r="CV7" s="43">
        <v>4385492.95</v>
      </c>
      <c r="CW7" s="51">
        <f t="shared" si="8"/>
        <v>0</v>
      </c>
      <c r="DU7" t="s">
        <v>249</v>
      </c>
    </row>
    <row r="8" spans="1:125" x14ac:dyDescent="0.25">
      <c r="A8" t="s">
        <v>42</v>
      </c>
      <c r="B8" t="s">
        <v>250</v>
      </c>
      <c r="C8" s="43">
        <v>655247.66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655247.66</v>
      </c>
      <c r="J8" s="44">
        <v>655247.66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655247.66</v>
      </c>
      <c r="Q8" s="44">
        <v>655247.66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655247.66</v>
      </c>
      <c r="X8" s="44">
        <v>655247.66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655247.66</v>
      </c>
      <c r="AE8" s="44">
        <v>655247.66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655247.66</v>
      </c>
      <c r="AL8" s="44">
        <v>668158.82999999996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668158.82999999996</v>
      </c>
      <c r="AS8" s="44">
        <v>669764.68999999994</v>
      </c>
      <c r="AT8" s="44">
        <v>0</v>
      </c>
      <c r="AU8" s="44">
        <v>0</v>
      </c>
      <c r="AV8" s="44">
        <v>0</v>
      </c>
      <c r="AW8" s="44">
        <v>0</v>
      </c>
      <c r="AX8" s="44">
        <v>0</v>
      </c>
      <c r="AY8" s="44">
        <v>669764.68999999994</v>
      </c>
      <c r="AZ8" s="44">
        <v>669764.68999999994</v>
      </c>
      <c r="BA8" s="44">
        <v>0</v>
      </c>
      <c r="BB8" s="44">
        <v>0</v>
      </c>
      <c r="BC8" s="44">
        <v>0</v>
      </c>
      <c r="BD8" s="44">
        <v>0</v>
      </c>
      <c r="BE8" s="44">
        <v>0</v>
      </c>
      <c r="BF8" s="44">
        <v>669764.68999999994</v>
      </c>
      <c r="BG8" s="44">
        <v>669764.68999999994</v>
      </c>
      <c r="BH8" s="44">
        <v>0</v>
      </c>
      <c r="BI8" s="44">
        <v>0</v>
      </c>
      <c r="BJ8" s="44">
        <v>0</v>
      </c>
      <c r="BK8" s="44">
        <v>0</v>
      </c>
      <c r="BL8" s="44">
        <v>0</v>
      </c>
      <c r="BM8" s="44">
        <v>669764.68999999994</v>
      </c>
      <c r="BN8" s="44">
        <v>669764.68999999994</v>
      </c>
      <c r="BO8" s="44">
        <v>0</v>
      </c>
      <c r="BP8" s="44">
        <v>0</v>
      </c>
      <c r="BQ8" s="44">
        <v>0</v>
      </c>
      <c r="BR8" s="44">
        <v>0</v>
      </c>
      <c r="BS8" s="44">
        <v>0</v>
      </c>
      <c r="BT8" s="44">
        <v>669764.68999999994</v>
      </c>
      <c r="BU8" s="44">
        <v>669764.68999999994</v>
      </c>
      <c r="BV8" s="44">
        <v>0</v>
      </c>
      <c r="BW8" s="44">
        <v>0</v>
      </c>
      <c r="BX8" s="44">
        <v>0</v>
      </c>
      <c r="BY8" s="44">
        <v>0</v>
      </c>
      <c r="BZ8" s="44">
        <v>0</v>
      </c>
      <c r="CA8" s="44">
        <v>669764.68999999994</v>
      </c>
      <c r="CB8" s="44">
        <v>669732.51</v>
      </c>
      <c r="CC8" s="44">
        <v>0</v>
      </c>
      <c r="CD8" s="44">
        <v>0</v>
      </c>
      <c r="CE8" s="44">
        <v>0</v>
      </c>
      <c r="CF8" s="44">
        <v>0</v>
      </c>
      <c r="CG8" s="44">
        <v>0</v>
      </c>
      <c r="CH8" s="44">
        <v>669732.51</v>
      </c>
      <c r="CI8" s="5"/>
      <c r="CJ8" s="43">
        <f t="shared" si="0"/>
        <v>7962953.089999998</v>
      </c>
      <c r="CK8" s="43">
        <f t="shared" si="2"/>
        <v>0</v>
      </c>
      <c r="CL8" s="43">
        <f t="shared" si="3"/>
        <v>0</v>
      </c>
      <c r="CM8" s="43">
        <f t="shared" si="4"/>
        <v>0</v>
      </c>
      <c r="CN8" s="43">
        <f t="shared" si="5"/>
        <v>0</v>
      </c>
      <c r="CO8" s="43">
        <f t="shared" si="6"/>
        <v>0</v>
      </c>
      <c r="CP8" s="43">
        <f t="shared" si="7"/>
        <v>7962953.089999998</v>
      </c>
      <c r="CQ8" s="20"/>
      <c r="CR8" s="20"/>
      <c r="CS8" s="20"/>
      <c r="CT8" s="20">
        <f t="shared" si="9"/>
        <v>0</v>
      </c>
      <c r="CU8" s="20"/>
      <c r="CV8" s="43">
        <v>7962953.0899999999</v>
      </c>
      <c r="CW8" s="51">
        <f t="shared" si="8"/>
        <v>0</v>
      </c>
      <c r="DU8" t="s">
        <v>250</v>
      </c>
    </row>
    <row r="9" spans="1:125" x14ac:dyDescent="0.25">
      <c r="A9" t="s">
        <v>43</v>
      </c>
      <c r="B9" t="s">
        <v>251</v>
      </c>
      <c r="C9" s="43">
        <v>4840347.78</v>
      </c>
      <c r="D9" s="44">
        <v>-20175</v>
      </c>
      <c r="E9" s="44">
        <v>0</v>
      </c>
      <c r="F9" s="44">
        <v>0</v>
      </c>
      <c r="G9" s="44">
        <v>0</v>
      </c>
      <c r="H9" s="44">
        <v>0</v>
      </c>
      <c r="I9" s="44">
        <v>4820172.78</v>
      </c>
      <c r="J9" s="44">
        <v>4840347.78</v>
      </c>
      <c r="K9" s="44">
        <v>-20175</v>
      </c>
      <c r="L9" s="44">
        <v>0</v>
      </c>
      <c r="M9" s="44">
        <v>0</v>
      </c>
      <c r="N9" s="44">
        <v>0</v>
      </c>
      <c r="O9" s="44">
        <v>0</v>
      </c>
      <c r="P9" s="44">
        <v>4820172.78</v>
      </c>
      <c r="Q9" s="44">
        <v>4840347.78</v>
      </c>
      <c r="R9" s="44">
        <v>-19183.05</v>
      </c>
      <c r="S9" s="44">
        <v>0</v>
      </c>
      <c r="T9" s="44">
        <v>0</v>
      </c>
      <c r="U9" s="44">
        <v>0</v>
      </c>
      <c r="V9" s="44">
        <v>0</v>
      </c>
      <c r="W9" s="44">
        <v>4821164.7300000004</v>
      </c>
      <c r="X9" s="44">
        <v>4840347.78</v>
      </c>
      <c r="Y9" s="44">
        <v>-19183.05</v>
      </c>
      <c r="Z9" s="44">
        <v>0</v>
      </c>
      <c r="AA9" s="44">
        <v>0</v>
      </c>
      <c r="AB9" s="44">
        <v>0</v>
      </c>
      <c r="AC9" s="44">
        <v>0</v>
      </c>
      <c r="AD9" s="44">
        <v>4821164.7300000004</v>
      </c>
      <c r="AE9" s="44">
        <v>4840347.78</v>
      </c>
      <c r="AF9" s="44">
        <v>-19183.05</v>
      </c>
      <c r="AG9" s="44">
        <v>0</v>
      </c>
      <c r="AH9" s="44">
        <v>0</v>
      </c>
      <c r="AI9" s="44">
        <v>0</v>
      </c>
      <c r="AJ9" s="44">
        <v>0</v>
      </c>
      <c r="AK9" s="44">
        <v>4821164.7300000004</v>
      </c>
      <c r="AL9" s="44">
        <v>4791712.33</v>
      </c>
      <c r="AM9" s="44">
        <v>-19183.05</v>
      </c>
      <c r="AN9" s="44">
        <v>0</v>
      </c>
      <c r="AO9" s="44">
        <v>0</v>
      </c>
      <c r="AP9" s="44">
        <v>0</v>
      </c>
      <c r="AQ9" s="44">
        <v>0</v>
      </c>
      <c r="AR9" s="44">
        <v>4772529.28</v>
      </c>
      <c r="AS9" s="44">
        <v>4791494.96</v>
      </c>
      <c r="AT9" s="44">
        <v>-19183.05</v>
      </c>
      <c r="AU9" s="44">
        <v>0</v>
      </c>
      <c r="AV9" s="44">
        <v>41816.51</v>
      </c>
      <c r="AW9" s="44">
        <v>0</v>
      </c>
      <c r="AX9" s="44">
        <v>0</v>
      </c>
      <c r="AY9" s="44">
        <v>4814128.43</v>
      </c>
      <c r="AZ9" s="44">
        <v>4791494.95</v>
      </c>
      <c r="BA9" s="44">
        <v>-19183.05</v>
      </c>
      <c r="BB9" s="44">
        <v>0</v>
      </c>
      <c r="BC9" s="44">
        <v>41816.51</v>
      </c>
      <c r="BD9" s="44">
        <v>0</v>
      </c>
      <c r="BE9" s="44">
        <v>0</v>
      </c>
      <c r="BF9" s="44">
        <v>4814128.42</v>
      </c>
      <c r="BG9" s="44">
        <v>4791494.96</v>
      </c>
      <c r="BH9" s="44">
        <v>-19183.05</v>
      </c>
      <c r="BI9" s="44">
        <v>0</v>
      </c>
      <c r="BJ9" s="44">
        <v>41816.51</v>
      </c>
      <c r="BK9" s="44">
        <v>0</v>
      </c>
      <c r="BL9" s="44">
        <v>0</v>
      </c>
      <c r="BM9" s="44">
        <v>4814128.43</v>
      </c>
      <c r="BN9" s="44">
        <v>4791494.95</v>
      </c>
      <c r="BO9" s="44">
        <v>-19183.05</v>
      </c>
      <c r="BP9" s="44">
        <v>0</v>
      </c>
      <c r="BQ9" s="44">
        <v>41816.51</v>
      </c>
      <c r="BR9" s="44">
        <v>0</v>
      </c>
      <c r="BS9" s="44">
        <v>0</v>
      </c>
      <c r="BT9" s="44">
        <v>4814128.42</v>
      </c>
      <c r="BU9" s="44">
        <v>4791494.95</v>
      </c>
      <c r="BV9" s="44">
        <v>-19183.05</v>
      </c>
      <c r="BW9" s="44">
        <v>0</v>
      </c>
      <c r="BX9" s="44">
        <v>41816.51</v>
      </c>
      <c r="BY9" s="44">
        <v>0</v>
      </c>
      <c r="BZ9" s="44">
        <v>0</v>
      </c>
      <c r="CA9" s="44">
        <v>4814128.42</v>
      </c>
      <c r="CB9" s="44">
        <v>4791256.67</v>
      </c>
      <c r="CC9" s="44">
        <v>-19183.048000000003</v>
      </c>
      <c r="CD9" s="44">
        <v>0</v>
      </c>
      <c r="CE9" s="44">
        <v>41816.514854216519</v>
      </c>
      <c r="CF9" s="44">
        <v>0</v>
      </c>
      <c r="CG9" s="44">
        <v>0</v>
      </c>
      <c r="CH9" s="44">
        <v>4813890.1399999997</v>
      </c>
      <c r="CI9" s="5"/>
      <c r="CJ9" s="43">
        <f t="shared" si="0"/>
        <v>57742182.670000017</v>
      </c>
      <c r="CK9" s="43">
        <f t="shared" si="2"/>
        <v>-232180.49799999996</v>
      </c>
      <c r="CL9" s="43">
        <f t="shared" si="3"/>
        <v>0</v>
      </c>
      <c r="CM9" s="43">
        <f t="shared" si="4"/>
        <v>250899.06485421653</v>
      </c>
      <c r="CN9" s="43">
        <f t="shared" si="5"/>
        <v>0</v>
      </c>
      <c r="CO9" s="43">
        <f t="shared" si="6"/>
        <v>0</v>
      </c>
      <c r="CP9" s="43">
        <f t="shared" si="7"/>
        <v>57760901.290000014</v>
      </c>
      <c r="CQ9" s="20"/>
      <c r="CR9" s="20"/>
      <c r="CS9" s="20">
        <v>-218285.03731773095</v>
      </c>
      <c r="CT9" s="20">
        <f t="shared" si="9"/>
        <v>32614.027536485577</v>
      </c>
      <c r="CU9" s="20"/>
      <c r="CV9" s="43">
        <v>57742182.670000002</v>
      </c>
      <c r="CW9" s="51">
        <f t="shared" si="8"/>
        <v>0</v>
      </c>
      <c r="DU9" t="s">
        <v>251</v>
      </c>
    </row>
    <row r="10" spans="1:125" x14ac:dyDescent="0.25">
      <c r="A10" t="s">
        <v>44</v>
      </c>
      <c r="B10" t="s">
        <v>252</v>
      </c>
      <c r="C10" s="43">
        <v>1400237.11</v>
      </c>
      <c r="D10" s="44">
        <v>-10846.17</v>
      </c>
      <c r="E10" s="44">
        <v>0</v>
      </c>
      <c r="F10" s="44">
        <v>0</v>
      </c>
      <c r="G10" s="44">
        <v>0</v>
      </c>
      <c r="H10" s="44">
        <v>0</v>
      </c>
      <c r="I10" s="44">
        <v>1389390.94</v>
      </c>
      <c r="J10" s="44">
        <v>1400237.11</v>
      </c>
      <c r="K10" s="44">
        <v>-10846.17</v>
      </c>
      <c r="L10" s="44">
        <v>0</v>
      </c>
      <c r="M10" s="44">
        <v>0</v>
      </c>
      <c r="N10" s="44">
        <v>0</v>
      </c>
      <c r="O10" s="44">
        <v>0</v>
      </c>
      <c r="P10" s="44">
        <v>1389390.94</v>
      </c>
      <c r="Q10" s="44">
        <v>1400237.11</v>
      </c>
      <c r="R10" s="44">
        <v>-10846.17</v>
      </c>
      <c r="S10" s="44">
        <v>0</v>
      </c>
      <c r="T10" s="44">
        <v>0</v>
      </c>
      <c r="U10" s="44">
        <v>0</v>
      </c>
      <c r="V10" s="44">
        <v>0</v>
      </c>
      <c r="W10" s="44">
        <v>1389390.94</v>
      </c>
      <c r="X10" s="44">
        <v>1400237.11</v>
      </c>
      <c r="Y10" s="44">
        <v>-10846.17</v>
      </c>
      <c r="Z10" s="44">
        <v>0</v>
      </c>
      <c r="AA10" s="44">
        <v>0</v>
      </c>
      <c r="AB10" s="44">
        <v>0</v>
      </c>
      <c r="AC10" s="44">
        <v>0</v>
      </c>
      <c r="AD10" s="44">
        <v>1389390.94</v>
      </c>
      <c r="AE10" s="44">
        <v>1400237.11</v>
      </c>
      <c r="AF10" s="44">
        <v>-10846.17</v>
      </c>
      <c r="AG10" s="44">
        <v>0</v>
      </c>
      <c r="AH10" s="44">
        <v>0</v>
      </c>
      <c r="AI10" s="44">
        <v>0</v>
      </c>
      <c r="AJ10" s="44">
        <v>0</v>
      </c>
      <c r="AK10" s="44">
        <v>1389390.94</v>
      </c>
      <c r="AL10" s="44">
        <v>1373140.91</v>
      </c>
      <c r="AM10" s="44">
        <v>-10846.17</v>
      </c>
      <c r="AN10" s="44">
        <v>0</v>
      </c>
      <c r="AO10" s="44">
        <v>0</v>
      </c>
      <c r="AP10" s="44">
        <v>0</v>
      </c>
      <c r="AQ10" s="44">
        <v>0</v>
      </c>
      <c r="AR10" s="44">
        <v>1362294.74</v>
      </c>
      <c r="AS10" s="44">
        <v>1366461.27</v>
      </c>
      <c r="AT10" s="44">
        <v>-10846.17</v>
      </c>
      <c r="AU10" s="44">
        <v>0</v>
      </c>
      <c r="AV10" s="44">
        <v>0</v>
      </c>
      <c r="AW10" s="44">
        <v>0</v>
      </c>
      <c r="AX10" s="44">
        <v>0</v>
      </c>
      <c r="AY10" s="44">
        <v>1355615.1</v>
      </c>
      <c r="AZ10" s="44">
        <v>1366461.27</v>
      </c>
      <c r="BA10" s="44">
        <v>-10846.17</v>
      </c>
      <c r="BB10" s="44">
        <v>0</v>
      </c>
      <c r="BC10" s="44">
        <v>0</v>
      </c>
      <c r="BD10" s="44">
        <v>0</v>
      </c>
      <c r="BE10" s="44">
        <v>0</v>
      </c>
      <c r="BF10" s="44">
        <v>1355615.1</v>
      </c>
      <c r="BG10" s="44">
        <v>1366461.27</v>
      </c>
      <c r="BH10" s="44">
        <v>-10846.17</v>
      </c>
      <c r="BI10" s="44">
        <v>0</v>
      </c>
      <c r="BJ10" s="44">
        <v>0</v>
      </c>
      <c r="BK10" s="44">
        <v>0</v>
      </c>
      <c r="BL10" s="44">
        <v>0</v>
      </c>
      <c r="BM10" s="44">
        <v>1355615.1</v>
      </c>
      <c r="BN10" s="44">
        <v>1366461.26</v>
      </c>
      <c r="BO10" s="44">
        <v>-10846.17</v>
      </c>
      <c r="BP10" s="44">
        <v>0</v>
      </c>
      <c r="BQ10" s="44">
        <v>0</v>
      </c>
      <c r="BR10" s="44">
        <v>0</v>
      </c>
      <c r="BS10" s="44">
        <v>0</v>
      </c>
      <c r="BT10" s="44">
        <v>1355615.09</v>
      </c>
      <c r="BU10" s="44">
        <v>1366461.27</v>
      </c>
      <c r="BV10" s="44">
        <v>-10846.17</v>
      </c>
      <c r="BW10" s="44">
        <v>0</v>
      </c>
      <c r="BX10" s="44">
        <v>0</v>
      </c>
      <c r="BY10" s="44">
        <v>0</v>
      </c>
      <c r="BZ10" s="44">
        <v>0</v>
      </c>
      <c r="CA10" s="44">
        <v>1355615.1</v>
      </c>
      <c r="CB10" s="44">
        <v>1366400.39</v>
      </c>
      <c r="CC10" s="44">
        <v>-10846.166666666668</v>
      </c>
      <c r="CD10" s="44">
        <v>0</v>
      </c>
      <c r="CE10" s="44">
        <v>0</v>
      </c>
      <c r="CF10" s="44">
        <v>0</v>
      </c>
      <c r="CG10" s="44">
        <v>0</v>
      </c>
      <c r="CH10" s="44">
        <v>1355554.22</v>
      </c>
      <c r="CI10" s="5"/>
      <c r="CJ10" s="43">
        <f t="shared" si="0"/>
        <v>16573033.189999999</v>
      </c>
      <c r="CK10" s="43">
        <f t="shared" si="2"/>
        <v>-130154.03666666667</v>
      </c>
      <c r="CL10" s="43">
        <f t="shared" si="3"/>
        <v>0</v>
      </c>
      <c r="CM10" s="43">
        <f t="shared" si="4"/>
        <v>0</v>
      </c>
      <c r="CN10" s="43">
        <f t="shared" si="5"/>
        <v>0</v>
      </c>
      <c r="CO10" s="43">
        <f t="shared" si="6"/>
        <v>0</v>
      </c>
      <c r="CP10" s="43">
        <f t="shared" si="7"/>
        <v>16442879.149999999</v>
      </c>
      <c r="CQ10" s="20"/>
      <c r="CR10" s="20"/>
      <c r="CS10" s="20"/>
      <c r="CT10" s="20">
        <f t="shared" si="9"/>
        <v>0</v>
      </c>
      <c r="CU10" s="20"/>
      <c r="CV10" s="43">
        <v>16573033.189999999</v>
      </c>
      <c r="CW10" s="51">
        <f t="shared" si="8"/>
        <v>0</v>
      </c>
      <c r="DU10" t="s">
        <v>252</v>
      </c>
    </row>
    <row r="11" spans="1:125" x14ac:dyDescent="0.25">
      <c r="A11" t="s">
        <v>45</v>
      </c>
      <c r="B11" t="s">
        <v>253</v>
      </c>
      <c r="C11" s="43">
        <v>180013.7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180013.7</v>
      </c>
      <c r="J11" s="44">
        <v>180013.7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180013.7</v>
      </c>
      <c r="Q11" s="44">
        <v>180013.7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180013.7</v>
      </c>
      <c r="X11" s="44">
        <v>180013.7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180013.7</v>
      </c>
      <c r="AE11" s="44">
        <v>180013.7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180013.7</v>
      </c>
      <c r="AL11" s="44">
        <v>172566.98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172566.98</v>
      </c>
      <c r="AS11" s="44">
        <v>172568.88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172568.88</v>
      </c>
      <c r="AZ11" s="44">
        <v>172568.88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172568.88</v>
      </c>
      <c r="BG11" s="44">
        <v>172568.88</v>
      </c>
      <c r="BH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172568.88</v>
      </c>
      <c r="BN11" s="44">
        <v>172568.87</v>
      </c>
      <c r="BO11" s="44">
        <v>0</v>
      </c>
      <c r="BP11" s="44">
        <v>0</v>
      </c>
      <c r="BQ11" s="44">
        <v>0</v>
      </c>
      <c r="BR11" s="44">
        <v>0</v>
      </c>
      <c r="BS11" s="44">
        <v>0</v>
      </c>
      <c r="BT11" s="44">
        <v>172568.87</v>
      </c>
      <c r="BU11" s="44">
        <v>172568.88</v>
      </c>
      <c r="BV11" s="44">
        <v>0</v>
      </c>
      <c r="BW11" s="44">
        <v>0</v>
      </c>
      <c r="BX11" s="44">
        <v>0</v>
      </c>
      <c r="BY11" s="44">
        <v>0</v>
      </c>
      <c r="BZ11" s="44">
        <v>0</v>
      </c>
      <c r="CA11" s="44">
        <v>172568.88</v>
      </c>
      <c r="CB11" s="44">
        <v>172558.99</v>
      </c>
      <c r="CC11" s="44">
        <v>0</v>
      </c>
      <c r="CD11" s="44">
        <v>0</v>
      </c>
      <c r="CE11" s="44">
        <v>0</v>
      </c>
      <c r="CF11" s="44">
        <v>0</v>
      </c>
      <c r="CG11" s="44">
        <v>0</v>
      </c>
      <c r="CH11" s="44">
        <v>172558.99</v>
      </c>
      <c r="CI11" s="5"/>
      <c r="CJ11" s="43">
        <f t="shared" si="0"/>
        <v>2108038.8599999994</v>
      </c>
      <c r="CK11" s="43">
        <f t="shared" si="2"/>
        <v>0</v>
      </c>
      <c r="CL11" s="43">
        <f t="shared" si="3"/>
        <v>0</v>
      </c>
      <c r="CM11" s="43">
        <f t="shared" si="4"/>
        <v>0</v>
      </c>
      <c r="CN11" s="43">
        <f t="shared" si="5"/>
        <v>0</v>
      </c>
      <c r="CO11" s="43">
        <f t="shared" si="6"/>
        <v>0</v>
      </c>
      <c r="CP11" s="43">
        <f t="shared" si="7"/>
        <v>2108038.8599999994</v>
      </c>
      <c r="CQ11" s="20"/>
      <c r="CR11" s="20"/>
      <c r="CS11" s="20"/>
      <c r="CT11" s="20">
        <f t="shared" si="9"/>
        <v>0</v>
      </c>
      <c r="CU11" s="20"/>
      <c r="CV11" s="43">
        <v>2108038.86</v>
      </c>
      <c r="CW11" s="51">
        <f t="shared" si="8"/>
        <v>0</v>
      </c>
      <c r="DU11" t="s">
        <v>253</v>
      </c>
    </row>
    <row r="12" spans="1:125" x14ac:dyDescent="0.25">
      <c r="A12" t="s">
        <v>46</v>
      </c>
      <c r="B12" t="s">
        <v>254</v>
      </c>
      <c r="C12" s="43">
        <v>457534.75</v>
      </c>
      <c r="D12" s="44">
        <v>-8485.75</v>
      </c>
      <c r="E12" s="44">
        <v>0</v>
      </c>
      <c r="F12" s="44">
        <v>0</v>
      </c>
      <c r="G12" s="44">
        <v>0</v>
      </c>
      <c r="H12" s="44">
        <v>0</v>
      </c>
      <c r="I12" s="44">
        <v>449049</v>
      </c>
      <c r="J12" s="44">
        <v>457534.75</v>
      </c>
      <c r="K12" s="44">
        <v>-8485.75</v>
      </c>
      <c r="L12" s="44">
        <v>0</v>
      </c>
      <c r="M12" s="44">
        <v>0</v>
      </c>
      <c r="N12" s="44">
        <v>0</v>
      </c>
      <c r="O12" s="44">
        <v>0</v>
      </c>
      <c r="P12" s="44">
        <v>449049</v>
      </c>
      <c r="Q12" s="44">
        <v>457534.75</v>
      </c>
      <c r="R12" s="44">
        <v>-7848.14</v>
      </c>
      <c r="S12" s="44">
        <v>0</v>
      </c>
      <c r="T12" s="44">
        <v>0</v>
      </c>
      <c r="U12" s="44">
        <v>0</v>
      </c>
      <c r="V12" s="44">
        <v>0</v>
      </c>
      <c r="W12" s="44">
        <v>449686.61</v>
      </c>
      <c r="X12" s="44">
        <v>457534.75</v>
      </c>
      <c r="Y12" s="44">
        <v>-7848.14</v>
      </c>
      <c r="Z12" s="44">
        <v>0</v>
      </c>
      <c r="AA12" s="44">
        <v>0</v>
      </c>
      <c r="AB12" s="44">
        <v>0</v>
      </c>
      <c r="AC12" s="44">
        <v>0</v>
      </c>
      <c r="AD12" s="44">
        <v>449686.61</v>
      </c>
      <c r="AE12" s="44">
        <v>457534.75</v>
      </c>
      <c r="AF12" s="44">
        <v>-7848.14</v>
      </c>
      <c r="AG12" s="44">
        <v>0</v>
      </c>
      <c r="AH12" s="44">
        <v>0</v>
      </c>
      <c r="AI12" s="44">
        <v>0</v>
      </c>
      <c r="AJ12" s="44">
        <v>0</v>
      </c>
      <c r="AK12" s="44">
        <v>449686.61</v>
      </c>
      <c r="AL12" s="44">
        <v>502129.39</v>
      </c>
      <c r="AM12" s="44">
        <v>-7848.14</v>
      </c>
      <c r="AN12" s="44">
        <v>0</v>
      </c>
      <c r="AO12" s="44">
        <v>0</v>
      </c>
      <c r="AP12" s="44">
        <v>0</v>
      </c>
      <c r="AQ12" s="44">
        <v>0</v>
      </c>
      <c r="AR12" s="44">
        <v>494281.25</v>
      </c>
      <c r="AS12" s="44">
        <v>502083.32</v>
      </c>
      <c r="AT12" s="44">
        <v>-7848.14</v>
      </c>
      <c r="AU12" s="44">
        <v>0</v>
      </c>
      <c r="AV12" s="44">
        <v>0</v>
      </c>
      <c r="AW12" s="44">
        <v>0</v>
      </c>
      <c r="AX12" s="44">
        <v>0</v>
      </c>
      <c r="AY12" s="44">
        <v>494235.18</v>
      </c>
      <c r="AZ12" s="44">
        <v>502083.31</v>
      </c>
      <c r="BA12" s="44">
        <v>-7848.14</v>
      </c>
      <c r="BB12" s="44">
        <v>0</v>
      </c>
      <c r="BC12" s="44">
        <v>0</v>
      </c>
      <c r="BD12" s="44">
        <v>0</v>
      </c>
      <c r="BE12" s="44">
        <v>0</v>
      </c>
      <c r="BF12" s="44">
        <v>494235.17</v>
      </c>
      <c r="BG12" s="44">
        <v>502083.32</v>
      </c>
      <c r="BH12" s="44">
        <v>-7848.14</v>
      </c>
      <c r="BI12" s="44">
        <v>0</v>
      </c>
      <c r="BJ12" s="44">
        <v>0</v>
      </c>
      <c r="BK12" s="44">
        <v>0</v>
      </c>
      <c r="BL12" s="44">
        <v>0</v>
      </c>
      <c r="BM12" s="44">
        <v>494235.18</v>
      </c>
      <c r="BN12" s="44">
        <v>502083.31</v>
      </c>
      <c r="BO12" s="44">
        <v>-7848.14</v>
      </c>
      <c r="BP12" s="44">
        <v>0</v>
      </c>
      <c r="BQ12" s="44">
        <v>0</v>
      </c>
      <c r="BR12" s="44">
        <v>0</v>
      </c>
      <c r="BS12" s="44">
        <v>0</v>
      </c>
      <c r="BT12" s="44">
        <v>494235.17</v>
      </c>
      <c r="BU12" s="44">
        <v>502083.32</v>
      </c>
      <c r="BV12" s="44">
        <v>-7848.14</v>
      </c>
      <c r="BW12" s="44">
        <v>0</v>
      </c>
      <c r="BX12" s="44">
        <v>0</v>
      </c>
      <c r="BY12" s="44">
        <v>0</v>
      </c>
      <c r="BZ12" s="44">
        <v>0</v>
      </c>
      <c r="CA12" s="44">
        <v>494235.18</v>
      </c>
      <c r="CB12" s="44">
        <v>497432.01</v>
      </c>
      <c r="CC12" s="44">
        <v>-7848.1415000000006</v>
      </c>
      <c r="CD12" s="44">
        <v>0</v>
      </c>
      <c r="CE12" s="44">
        <v>0</v>
      </c>
      <c r="CF12" s="44">
        <v>0</v>
      </c>
      <c r="CG12" s="44">
        <v>0</v>
      </c>
      <c r="CH12" s="44">
        <v>489583.87</v>
      </c>
      <c r="CI12" s="5"/>
      <c r="CJ12" s="43">
        <f t="shared" si="0"/>
        <v>5797651.7299999995</v>
      </c>
      <c r="CK12" s="43">
        <f t="shared" si="2"/>
        <v>-95452.901499999993</v>
      </c>
      <c r="CL12" s="43">
        <f t="shared" si="3"/>
        <v>0</v>
      </c>
      <c r="CM12" s="43">
        <f t="shared" si="4"/>
        <v>0</v>
      </c>
      <c r="CN12" s="43">
        <f t="shared" si="5"/>
        <v>0</v>
      </c>
      <c r="CO12" s="43">
        <f t="shared" si="6"/>
        <v>0</v>
      </c>
      <c r="CP12" s="43">
        <f t="shared" si="7"/>
        <v>5702198.8299999991</v>
      </c>
      <c r="CQ12" s="20"/>
      <c r="CR12" s="20"/>
      <c r="CS12" s="20"/>
      <c r="CT12" s="20">
        <f t="shared" si="9"/>
        <v>0</v>
      </c>
      <c r="CU12" s="20"/>
      <c r="CV12" s="43">
        <v>5797651.7300000004</v>
      </c>
      <c r="CW12" s="51">
        <f t="shared" si="8"/>
        <v>0</v>
      </c>
      <c r="DU12" t="s">
        <v>254</v>
      </c>
    </row>
    <row r="13" spans="1:125" x14ac:dyDescent="0.25">
      <c r="A13" t="s">
        <v>47</v>
      </c>
      <c r="B13" t="s">
        <v>255</v>
      </c>
      <c r="C13" s="43">
        <v>576655.34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576655.34</v>
      </c>
      <c r="J13" s="44">
        <v>576655.34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576655.34</v>
      </c>
      <c r="Q13" s="44">
        <v>576655.34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576655.34</v>
      </c>
      <c r="X13" s="44">
        <v>576655.34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576655.34</v>
      </c>
      <c r="AE13" s="44">
        <v>576655.34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576655.34</v>
      </c>
      <c r="AL13" s="44">
        <v>576713.81000000006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576713.81000000006</v>
      </c>
      <c r="AS13" s="44">
        <v>576689.23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576689.23</v>
      </c>
      <c r="AZ13" s="44">
        <v>576689.23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576689.23</v>
      </c>
      <c r="BG13" s="44">
        <v>576689.23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576689.23</v>
      </c>
      <c r="BN13" s="44">
        <v>576689.22</v>
      </c>
      <c r="BO13" s="44">
        <v>0</v>
      </c>
      <c r="BP13" s="44">
        <v>0</v>
      </c>
      <c r="BQ13" s="44">
        <v>0</v>
      </c>
      <c r="BR13" s="44">
        <v>0</v>
      </c>
      <c r="BS13" s="44">
        <v>0</v>
      </c>
      <c r="BT13" s="44">
        <v>576689.22</v>
      </c>
      <c r="BU13" s="44">
        <v>576689.23</v>
      </c>
      <c r="BV13" s="44">
        <v>0</v>
      </c>
      <c r="BW13" s="44">
        <v>0</v>
      </c>
      <c r="BX13" s="44">
        <v>0</v>
      </c>
      <c r="BY13" s="44">
        <v>0</v>
      </c>
      <c r="BZ13" s="44">
        <v>0</v>
      </c>
      <c r="CA13" s="44">
        <v>576689.23</v>
      </c>
      <c r="CB13" s="44">
        <v>576651</v>
      </c>
      <c r="CC13" s="44">
        <v>0</v>
      </c>
      <c r="CD13" s="44">
        <v>0</v>
      </c>
      <c r="CE13" s="44">
        <v>0</v>
      </c>
      <c r="CF13" s="44">
        <v>0</v>
      </c>
      <c r="CG13" s="44">
        <v>0</v>
      </c>
      <c r="CH13" s="44">
        <v>576651</v>
      </c>
      <c r="CI13" s="5"/>
      <c r="CJ13" s="43">
        <f t="shared" si="0"/>
        <v>6920087.6499999985</v>
      </c>
      <c r="CK13" s="43">
        <f t="shared" si="2"/>
        <v>0</v>
      </c>
      <c r="CL13" s="43">
        <f t="shared" si="3"/>
        <v>0</v>
      </c>
      <c r="CM13" s="43">
        <f t="shared" si="4"/>
        <v>0</v>
      </c>
      <c r="CN13" s="43">
        <f t="shared" si="5"/>
        <v>0</v>
      </c>
      <c r="CO13" s="43">
        <f t="shared" si="6"/>
        <v>0</v>
      </c>
      <c r="CP13" s="43">
        <f t="shared" si="7"/>
        <v>6920087.6499999985</v>
      </c>
      <c r="CQ13" s="20"/>
      <c r="CR13" s="20"/>
      <c r="CS13" s="20"/>
      <c r="CT13" s="20">
        <f t="shared" si="9"/>
        <v>0</v>
      </c>
      <c r="CU13" s="20"/>
      <c r="CV13" s="43">
        <v>6920087.6500000004</v>
      </c>
      <c r="CW13" s="51">
        <f t="shared" si="8"/>
        <v>0</v>
      </c>
      <c r="DU13" t="s">
        <v>255</v>
      </c>
    </row>
    <row r="14" spans="1:125" x14ac:dyDescent="0.25">
      <c r="A14" t="s">
        <v>48</v>
      </c>
      <c r="B14" t="s">
        <v>256</v>
      </c>
      <c r="C14" s="43">
        <v>29732275.890000001</v>
      </c>
      <c r="D14" s="44">
        <v>0</v>
      </c>
      <c r="E14" s="44">
        <v>-138474.25</v>
      </c>
      <c r="F14" s="44">
        <v>0</v>
      </c>
      <c r="G14" s="44">
        <v>0</v>
      </c>
      <c r="H14" s="44">
        <v>0</v>
      </c>
      <c r="I14" s="44">
        <v>29593801.640000001</v>
      </c>
      <c r="J14" s="44">
        <v>29732275.890000001</v>
      </c>
      <c r="K14" s="44">
        <v>0</v>
      </c>
      <c r="L14" s="44">
        <v>-137724.25</v>
      </c>
      <c r="M14" s="44">
        <v>0</v>
      </c>
      <c r="N14" s="44">
        <v>0</v>
      </c>
      <c r="O14" s="44">
        <v>0</v>
      </c>
      <c r="P14" s="44">
        <v>29594551.640000001</v>
      </c>
      <c r="Q14" s="44">
        <v>29732275.890000001</v>
      </c>
      <c r="R14" s="44">
        <v>0</v>
      </c>
      <c r="S14" s="44">
        <v>-137724.25</v>
      </c>
      <c r="T14" s="44">
        <v>0</v>
      </c>
      <c r="U14" s="44">
        <v>0</v>
      </c>
      <c r="V14" s="44">
        <v>0</v>
      </c>
      <c r="W14" s="44">
        <v>29594551.640000001</v>
      </c>
      <c r="X14" s="44">
        <v>29732275.890000001</v>
      </c>
      <c r="Y14" s="44">
        <v>0</v>
      </c>
      <c r="Z14" s="44">
        <v>-137724.25</v>
      </c>
      <c r="AA14" s="44">
        <v>0</v>
      </c>
      <c r="AB14" s="44">
        <v>0</v>
      </c>
      <c r="AC14" s="44">
        <v>0</v>
      </c>
      <c r="AD14" s="44">
        <v>29594551.640000001</v>
      </c>
      <c r="AE14" s="44">
        <v>29732275.890000001</v>
      </c>
      <c r="AF14" s="44">
        <v>0</v>
      </c>
      <c r="AG14" s="44">
        <v>-137724.26</v>
      </c>
      <c r="AH14" s="44">
        <v>0</v>
      </c>
      <c r="AI14" s="44">
        <v>0</v>
      </c>
      <c r="AJ14" s="44">
        <v>0</v>
      </c>
      <c r="AK14" s="44">
        <v>29594551.629999999</v>
      </c>
      <c r="AL14" s="44">
        <v>29589331.870000001</v>
      </c>
      <c r="AM14" s="44">
        <v>0</v>
      </c>
      <c r="AN14" s="44">
        <v>-137724.25</v>
      </c>
      <c r="AO14" s="44">
        <v>0</v>
      </c>
      <c r="AP14" s="44">
        <v>0</v>
      </c>
      <c r="AQ14" s="44">
        <v>0</v>
      </c>
      <c r="AR14" s="44">
        <v>29451607.620000001</v>
      </c>
      <c r="AS14" s="44">
        <v>29715137.989999998</v>
      </c>
      <c r="AT14" s="44">
        <v>0</v>
      </c>
      <c r="AU14" s="44">
        <v>-137724.25</v>
      </c>
      <c r="AV14" s="44">
        <v>0</v>
      </c>
      <c r="AW14" s="44">
        <v>0</v>
      </c>
      <c r="AX14" s="44">
        <v>0</v>
      </c>
      <c r="AY14" s="44">
        <v>29577413.739999998</v>
      </c>
      <c r="AZ14" s="44">
        <v>29715137.989999998</v>
      </c>
      <c r="BA14" s="44">
        <v>0</v>
      </c>
      <c r="BB14" s="44">
        <v>-137724.25</v>
      </c>
      <c r="BC14" s="44">
        <v>0</v>
      </c>
      <c r="BD14" s="44">
        <v>0</v>
      </c>
      <c r="BE14" s="44">
        <v>0</v>
      </c>
      <c r="BF14" s="44">
        <v>29577413.739999998</v>
      </c>
      <c r="BG14" s="44">
        <v>29715137.989999998</v>
      </c>
      <c r="BH14" s="44">
        <v>0</v>
      </c>
      <c r="BI14" s="44">
        <v>-137845.07999999999</v>
      </c>
      <c r="BJ14" s="44">
        <v>0</v>
      </c>
      <c r="BK14" s="44">
        <v>0</v>
      </c>
      <c r="BL14" s="44">
        <v>0</v>
      </c>
      <c r="BM14" s="44">
        <v>29577292.91</v>
      </c>
      <c r="BN14" s="44">
        <v>29715137.989999998</v>
      </c>
      <c r="BO14" s="44">
        <v>0</v>
      </c>
      <c r="BP14" s="44">
        <v>-137845.07999999999</v>
      </c>
      <c r="BQ14" s="44">
        <v>0</v>
      </c>
      <c r="BR14" s="44">
        <v>0</v>
      </c>
      <c r="BS14" s="44">
        <v>0</v>
      </c>
      <c r="BT14" s="44">
        <v>29577292.91</v>
      </c>
      <c r="BU14" s="44">
        <v>29715138</v>
      </c>
      <c r="BV14" s="44">
        <v>0</v>
      </c>
      <c r="BW14" s="44">
        <v>-137845.09</v>
      </c>
      <c r="BX14" s="44">
        <v>0</v>
      </c>
      <c r="BY14" s="44">
        <v>0</v>
      </c>
      <c r="BZ14" s="44">
        <v>0</v>
      </c>
      <c r="CA14" s="44">
        <v>29577292.91</v>
      </c>
      <c r="CB14" s="44">
        <v>29713733.870000001</v>
      </c>
      <c r="CC14" s="44">
        <v>0</v>
      </c>
      <c r="CD14" s="44">
        <v>-137845.07</v>
      </c>
      <c r="CE14" s="44">
        <v>0</v>
      </c>
      <c r="CF14" s="44">
        <v>0</v>
      </c>
      <c r="CG14" s="44">
        <v>0</v>
      </c>
      <c r="CH14" s="44">
        <v>29575888.800000001</v>
      </c>
      <c r="CI14" s="49"/>
      <c r="CJ14" s="43">
        <f t="shared" si="0"/>
        <v>356540135.15000004</v>
      </c>
      <c r="CK14" s="43">
        <f t="shared" si="2"/>
        <v>0</v>
      </c>
      <c r="CL14" s="43">
        <f t="shared" si="3"/>
        <v>-1653924.3300000003</v>
      </c>
      <c r="CM14" s="43">
        <f t="shared" si="4"/>
        <v>0</v>
      </c>
      <c r="CN14" s="43">
        <f t="shared" si="5"/>
        <v>0</v>
      </c>
      <c r="CO14" s="43">
        <f t="shared" si="6"/>
        <v>0</v>
      </c>
      <c r="CP14" s="43">
        <f t="shared" si="7"/>
        <v>354886210.82000005</v>
      </c>
      <c r="CQ14" s="20"/>
      <c r="CR14" s="20"/>
      <c r="CS14" s="20"/>
      <c r="CT14" s="20">
        <f t="shared" si="9"/>
        <v>0</v>
      </c>
      <c r="CU14" s="20"/>
      <c r="CV14" s="43">
        <v>356540135.14999998</v>
      </c>
      <c r="CW14" s="51">
        <f t="shared" si="8"/>
        <v>0</v>
      </c>
      <c r="DU14" t="s">
        <v>256</v>
      </c>
    </row>
    <row r="15" spans="1:125" x14ac:dyDescent="0.25">
      <c r="A15" t="s">
        <v>49</v>
      </c>
      <c r="B15" t="s">
        <v>257</v>
      </c>
      <c r="C15" s="43">
        <v>5666712.21</v>
      </c>
      <c r="D15" s="44">
        <v>-21539.919999999998</v>
      </c>
      <c r="E15" s="44">
        <v>-81983.399999999994</v>
      </c>
      <c r="F15" s="44">
        <v>0</v>
      </c>
      <c r="G15" s="44">
        <v>0</v>
      </c>
      <c r="H15" s="44">
        <v>0</v>
      </c>
      <c r="I15" s="44">
        <v>5563188.8899999997</v>
      </c>
      <c r="J15" s="44">
        <v>5666712.21</v>
      </c>
      <c r="K15" s="44">
        <v>-21539.919999999998</v>
      </c>
      <c r="L15" s="44">
        <v>-81483.399999999994</v>
      </c>
      <c r="M15" s="44">
        <v>0</v>
      </c>
      <c r="N15" s="44">
        <v>0</v>
      </c>
      <c r="O15" s="44">
        <v>0</v>
      </c>
      <c r="P15" s="44">
        <v>5563688.8899999997</v>
      </c>
      <c r="Q15" s="44">
        <v>5666712.21</v>
      </c>
      <c r="R15" s="44">
        <v>-21484.080000000002</v>
      </c>
      <c r="S15" s="44">
        <v>-81483.399999999994</v>
      </c>
      <c r="T15" s="44">
        <v>0</v>
      </c>
      <c r="U15" s="44">
        <v>0</v>
      </c>
      <c r="V15" s="44">
        <v>0</v>
      </c>
      <c r="W15" s="44">
        <v>5563744.7300000004</v>
      </c>
      <c r="X15" s="44">
        <v>5666712.21</v>
      </c>
      <c r="Y15" s="44">
        <v>-21484.080000000002</v>
      </c>
      <c r="Z15" s="44">
        <v>-81483.460000000006</v>
      </c>
      <c r="AA15" s="44">
        <v>0</v>
      </c>
      <c r="AB15" s="44">
        <v>0</v>
      </c>
      <c r="AC15" s="44">
        <v>0</v>
      </c>
      <c r="AD15" s="44">
        <v>5563744.6699999999</v>
      </c>
      <c r="AE15" s="44">
        <v>5666712.21</v>
      </c>
      <c r="AF15" s="44">
        <v>-21484.080000000002</v>
      </c>
      <c r="AG15" s="44">
        <v>-81650.080000000002</v>
      </c>
      <c r="AH15" s="44">
        <v>0</v>
      </c>
      <c r="AI15" s="44">
        <v>0</v>
      </c>
      <c r="AJ15" s="44">
        <v>0</v>
      </c>
      <c r="AK15" s="44">
        <v>5563578.0499999998</v>
      </c>
      <c r="AL15" s="44">
        <v>5685955.3200000003</v>
      </c>
      <c r="AM15" s="44">
        <v>-21484.080000000002</v>
      </c>
      <c r="AN15" s="44">
        <v>-81650.100000000006</v>
      </c>
      <c r="AO15" s="44">
        <v>0</v>
      </c>
      <c r="AP15" s="44">
        <v>0</v>
      </c>
      <c r="AQ15" s="44">
        <v>0</v>
      </c>
      <c r="AR15" s="44">
        <v>5582821.1399999997</v>
      </c>
      <c r="AS15" s="44">
        <v>5685793.7199999997</v>
      </c>
      <c r="AT15" s="44">
        <v>-21484.080000000002</v>
      </c>
      <c r="AU15" s="44">
        <v>-81581.67</v>
      </c>
      <c r="AV15" s="44">
        <v>0</v>
      </c>
      <c r="AW15" s="44">
        <v>0</v>
      </c>
      <c r="AX15" s="44">
        <v>0</v>
      </c>
      <c r="AY15" s="44">
        <v>5582727.9699999997</v>
      </c>
      <c r="AZ15" s="44">
        <v>5685793.7199999997</v>
      </c>
      <c r="BA15" s="44">
        <v>21484.080000000002</v>
      </c>
      <c r="BB15" s="44">
        <v>-81581.67</v>
      </c>
      <c r="BC15" s="44">
        <v>0</v>
      </c>
      <c r="BD15" s="44">
        <v>0</v>
      </c>
      <c r="BE15" s="44">
        <v>0</v>
      </c>
      <c r="BF15" s="44">
        <v>5625696.1299999999</v>
      </c>
      <c r="BG15" s="44">
        <v>5685793.7199999997</v>
      </c>
      <c r="BH15" s="44">
        <v>-64452.23</v>
      </c>
      <c r="BI15" s="44">
        <v>-81581.67</v>
      </c>
      <c r="BJ15" s="44">
        <v>0</v>
      </c>
      <c r="BK15" s="44">
        <v>0</v>
      </c>
      <c r="BL15" s="44">
        <v>0</v>
      </c>
      <c r="BM15" s="44">
        <v>5539759.8200000003</v>
      </c>
      <c r="BN15" s="44">
        <v>5685793.7199999997</v>
      </c>
      <c r="BO15" s="44">
        <v>-21484.080000000002</v>
      </c>
      <c r="BP15" s="44">
        <v>-81581.649999999994</v>
      </c>
      <c r="BQ15" s="44">
        <v>0</v>
      </c>
      <c r="BR15" s="44">
        <v>0</v>
      </c>
      <c r="BS15" s="44">
        <v>0</v>
      </c>
      <c r="BT15" s="44">
        <v>5582727.9900000002</v>
      </c>
      <c r="BU15" s="44">
        <v>5685793.7300000004</v>
      </c>
      <c r="BV15" s="44">
        <v>-21484.080000000002</v>
      </c>
      <c r="BW15" s="44">
        <v>-81581.67</v>
      </c>
      <c r="BX15" s="44">
        <v>0</v>
      </c>
      <c r="BY15" s="44">
        <v>0</v>
      </c>
      <c r="BZ15" s="44">
        <v>0</v>
      </c>
      <c r="CA15" s="44">
        <v>5582727.9800000004</v>
      </c>
      <c r="CB15" s="44">
        <v>5685440.7999999998</v>
      </c>
      <c r="CC15" s="44">
        <v>-21484.077666666664</v>
      </c>
      <c r="CD15" s="44">
        <v>-81581.69</v>
      </c>
      <c r="CE15" s="44">
        <v>0</v>
      </c>
      <c r="CF15" s="44">
        <v>0</v>
      </c>
      <c r="CG15" s="44">
        <v>0</v>
      </c>
      <c r="CH15" s="44">
        <v>5582375.0300000003</v>
      </c>
      <c r="CI15" s="5"/>
      <c r="CJ15" s="43">
        <f t="shared" si="0"/>
        <v>68133925.780000001</v>
      </c>
      <c r="CK15" s="43">
        <f t="shared" si="2"/>
        <v>-257920.62766666664</v>
      </c>
      <c r="CL15" s="43">
        <f t="shared" si="3"/>
        <v>-979223.8600000001</v>
      </c>
      <c r="CM15" s="43">
        <f t="shared" si="4"/>
        <v>0</v>
      </c>
      <c r="CN15" s="43">
        <f t="shared" si="5"/>
        <v>0</v>
      </c>
      <c r="CO15" s="43">
        <f t="shared" si="6"/>
        <v>0</v>
      </c>
      <c r="CP15" s="43">
        <f t="shared" si="7"/>
        <v>66896781.290000007</v>
      </c>
      <c r="CQ15" s="20"/>
      <c r="CR15" s="20"/>
      <c r="CS15" s="20"/>
      <c r="CT15" s="20">
        <f t="shared" si="9"/>
        <v>0</v>
      </c>
      <c r="CU15" s="20"/>
      <c r="CV15" s="43">
        <v>68133925.780000001</v>
      </c>
      <c r="CW15" s="51">
        <f t="shared" si="8"/>
        <v>0</v>
      </c>
      <c r="DU15" t="s">
        <v>257</v>
      </c>
    </row>
    <row r="16" spans="1:125" x14ac:dyDescent="0.25">
      <c r="A16" t="s">
        <v>50</v>
      </c>
      <c r="B16" t="s">
        <v>258</v>
      </c>
      <c r="C16" s="43">
        <v>199311.51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199311.51</v>
      </c>
      <c r="J16" s="44">
        <v>199311.51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199311.51</v>
      </c>
      <c r="Q16" s="44">
        <v>199311.51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199311.51</v>
      </c>
      <c r="X16" s="44">
        <v>199311.51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199311.51</v>
      </c>
      <c r="AE16" s="44">
        <v>199311.51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199311.51</v>
      </c>
      <c r="AL16" s="44">
        <v>225409.44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225409.44</v>
      </c>
      <c r="AS16" s="44">
        <v>225404.19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225404.19</v>
      </c>
      <c r="AZ16" s="44">
        <v>225404.19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225404.19</v>
      </c>
      <c r="BG16" s="44">
        <v>225404.19</v>
      </c>
      <c r="BH16" s="44">
        <v>0</v>
      </c>
      <c r="BI16" s="44">
        <v>0</v>
      </c>
      <c r="BJ16" s="44">
        <v>0</v>
      </c>
      <c r="BK16" s="44">
        <v>0</v>
      </c>
      <c r="BL16" s="44">
        <v>0</v>
      </c>
      <c r="BM16" s="44">
        <v>225404.19</v>
      </c>
      <c r="BN16" s="44">
        <v>225404.19</v>
      </c>
      <c r="BO16" s="44">
        <v>0</v>
      </c>
      <c r="BP16" s="44">
        <v>0</v>
      </c>
      <c r="BQ16" s="44">
        <v>0</v>
      </c>
      <c r="BR16" s="44">
        <v>0</v>
      </c>
      <c r="BS16" s="44">
        <v>0</v>
      </c>
      <c r="BT16" s="44">
        <v>225404.19</v>
      </c>
      <c r="BU16" s="44">
        <v>225404.19</v>
      </c>
      <c r="BV16" s="44">
        <v>0</v>
      </c>
      <c r="BW16" s="44">
        <v>0</v>
      </c>
      <c r="BX16" s="44">
        <v>0</v>
      </c>
      <c r="BY16" s="44">
        <v>0</v>
      </c>
      <c r="BZ16" s="44">
        <v>0</v>
      </c>
      <c r="CA16" s="44">
        <v>225404.19</v>
      </c>
      <c r="CB16" s="44">
        <v>225392.49</v>
      </c>
      <c r="CC16" s="44">
        <v>0</v>
      </c>
      <c r="CD16" s="44">
        <v>0</v>
      </c>
      <c r="CE16" s="44">
        <v>0</v>
      </c>
      <c r="CF16" s="44">
        <v>0</v>
      </c>
      <c r="CG16" s="44">
        <v>0</v>
      </c>
      <c r="CH16" s="44">
        <v>225392.49</v>
      </c>
      <c r="CI16" s="5"/>
      <c r="CJ16" s="43">
        <f t="shared" si="0"/>
        <v>2574380.4299999997</v>
      </c>
      <c r="CK16" s="43">
        <f t="shared" si="2"/>
        <v>0</v>
      </c>
      <c r="CL16" s="43">
        <f t="shared" si="3"/>
        <v>0</v>
      </c>
      <c r="CM16" s="43">
        <f t="shared" si="4"/>
        <v>0</v>
      </c>
      <c r="CN16" s="43">
        <f t="shared" si="5"/>
        <v>0</v>
      </c>
      <c r="CO16" s="43">
        <f t="shared" si="6"/>
        <v>0</v>
      </c>
      <c r="CP16" s="43">
        <f t="shared" si="7"/>
        <v>2574380.4299999997</v>
      </c>
      <c r="CQ16" s="20"/>
      <c r="CR16" s="20"/>
      <c r="CS16" s="20"/>
      <c r="CT16" s="20">
        <f t="shared" si="9"/>
        <v>0</v>
      </c>
      <c r="CU16" s="20"/>
      <c r="CV16" s="43">
        <v>2574380.4300000002</v>
      </c>
      <c r="CW16" s="51">
        <f t="shared" si="8"/>
        <v>0</v>
      </c>
      <c r="DU16" t="s">
        <v>258</v>
      </c>
    </row>
    <row r="17" spans="1:125" x14ac:dyDescent="0.25">
      <c r="A17" t="s">
        <v>51</v>
      </c>
      <c r="B17" t="s">
        <v>259</v>
      </c>
      <c r="C17" s="43">
        <v>23291285.41</v>
      </c>
      <c r="D17" s="44">
        <v>-14763.17</v>
      </c>
      <c r="E17" s="44">
        <v>-409775.74</v>
      </c>
      <c r="F17" s="44">
        <v>0</v>
      </c>
      <c r="G17" s="44">
        <v>0</v>
      </c>
      <c r="H17" s="44">
        <v>0</v>
      </c>
      <c r="I17" s="44">
        <v>22866746.5</v>
      </c>
      <c r="J17" s="44">
        <v>23291285.41</v>
      </c>
      <c r="K17" s="44">
        <v>-14763.17</v>
      </c>
      <c r="L17" s="44">
        <v>-408198.31</v>
      </c>
      <c r="M17" s="44">
        <v>0</v>
      </c>
      <c r="N17" s="44">
        <v>0</v>
      </c>
      <c r="O17" s="44">
        <v>0</v>
      </c>
      <c r="P17" s="44">
        <v>22868323.93</v>
      </c>
      <c r="Q17" s="44">
        <v>23291285.41</v>
      </c>
      <c r="R17" s="44">
        <v>-14665.05</v>
      </c>
      <c r="S17" s="44">
        <v>-408120.87</v>
      </c>
      <c r="T17" s="44">
        <v>0</v>
      </c>
      <c r="U17" s="44">
        <v>0</v>
      </c>
      <c r="V17" s="44">
        <v>0</v>
      </c>
      <c r="W17" s="44">
        <v>22868499.489999998</v>
      </c>
      <c r="X17" s="44">
        <v>23291285.41</v>
      </c>
      <c r="Y17" s="44">
        <v>-14665.05</v>
      </c>
      <c r="Z17" s="44">
        <v>-408043.44</v>
      </c>
      <c r="AA17" s="44">
        <v>0</v>
      </c>
      <c r="AB17" s="44">
        <v>0</v>
      </c>
      <c r="AC17" s="44">
        <v>0</v>
      </c>
      <c r="AD17" s="44">
        <v>22868576.920000002</v>
      </c>
      <c r="AE17" s="44">
        <v>23291285.41</v>
      </c>
      <c r="AF17" s="44">
        <v>-14665.05</v>
      </c>
      <c r="AG17" s="44">
        <v>-408043.44</v>
      </c>
      <c r="AH17" s="44">
        <v>0</v>
      </c>
      <c r="AI17" s="44">
        <v>0</v>
      </c>
      <c r="AJ17" s="44">
        <v>0</v>
      </c>
      <c r="AK17" s="44">
        <v>22868576.920000002</v>
      </c>
      <c r="AL17" s="44">
        <v>23165835.989999998</v>
      </c>
      <c r="AM17" s="44">
        <v>-14665.05</v>
      </c>
      <c r="AN17" s="44">
        <v>-407811.12</v>
      </c>
      <c r="AO17" s="44">
        <v>0</v>
      </c>
      <c r="AP17" s="44">
        <v>0</v>
      </c>
      <c r="AQ17" s="44">
        <v>0</v>
      </c>
      <c r="AR17" s="44">
        <v>22743359.82</v>
      </c>
      <c r="AS17" s="44">
        <v>23162211.02</v>
      </c>
      <c r="AT17" s="44">
        <v>-14665.05</v>
      </c>
      <c r="AU17" s="44">
        <v>-407811.15</v>
      </c>
      <c r="AV17" s="44">
        <v>63873.23</v>
      </c>
      <c r="AW17" s="44">
        <v>0</v>
      </c>
      <c r="AX17" s="44">
        <v>0</v>
      </c>
      <c r="AY17" s="44">
        <v>22803608.050000001</v>
      </c>
      <c r="AZ17" s="44">
        <v>23162211.02</v>
      </c>
      <c r="BA17" s="44">
        <v>-14665.05</v>
      </c>
      <c r="BB17" s="44">
        <v>-407719.16</v>
      </c>
      <c r="BC17" s="44">
        <v>43168.92</v>
      </c>
      <c r="BD17" s="44">
        <v>0</v>
      </c>
      <c r="BE17" s="44">
        <v>0</v>
      </c>
      <c r="BF17" s="44">
        <v>22782995.73</v>
      </c>
      <c r="BG17" s="44">
        <v>23162211.030000001</v>
      </c>
      <c r="BH17" s="44">
        <v>-14665.05</v>
      </c>
      <c r="BI17" s="44">
        <v>-407642.72</v>
      </c>
      <c r="BJ17" s="44">
        <v>43168.92</v>
      </c>
      <c r="BK17" s="44">
        <v>0</v>
      </c>
      <c r="BL17" s="44">
        <v>0</v>
      </c>
      <c r="BM17" s="44">
        <v>22783072.18</v>
      </c>
      <c r="BN17" s="44">
        <v>23162211.02</v>
      </c>
      <c r="BO17" s="44">
        <v>-14665.05</v>
      </c>
      <c r="BP17" s="44">
        <v>-408511.29</v>
      </c>
      <c r="BQ17" s="44">
        <v>43168.92</v>
      </c>
      <c r="BR17" s="44">
        <v>0</v>
      </c>
      <c r="BS17" s="44">
        <v>0</v>
      </c>
      <c r="BT17" s="44">
        <v>22782203.600000001</v>
      </c>
      <c r="BU17" s="44">
        <v>23162211.030000001</v>
      </c>
      <c r="BV17" s="44">
        <v>-14665.05</v>
      </c>
      <c r="BW17" s="44">
        <v>-408430.6</v>
      </c>
      <c r="BX17" s="44">
        <v>43168.92</v>
      </c>
      <c r="BY17" s="44">
        <v>0</v>
      </c>
      <c r="BZ17" s="44">
        <v>0</v>
      </c>
      <c r="CA17" s="44">
        <v>22782284.300000001</v>
      </c>
      <c r="CB17" s="44">
        <v>23174728.879999999</v>
      </c>
      <c r="CC17" s="44">
        <v>-14665.045166666663</v>
      </c>
      <c r="CD17" s="44">
        <v>-418766.48</v>
      </c>
      <c r="CE17" s="44">
        <v>43168.92</v>
      </c>
      <c r="CF17" s="44">
        <v>0</v>
      </c>
      <c r="CG17" s="44">
        <v>0</v>
      </c>
      <c r="CH17" s="44">
        <v>22784466.27</v>
      </c>
      <c r="CI17" s="5"/>
      <c r="CJ17" s="43">
        <f t="shared" si="0"/>
        <v>278608047.04000002</v>
      </c>
      <c r="CK17" s="43">
        <f t="shared" si="2"/>
        <v>-176176.83516666666</v>
      </c>
      <c r="CL17" s="43">
        <f t="shared" si="3"/>
        <v>-4908874.32</v>
      </c>
      <c r="CM17" s="43">
        <f t="shared" si="4"/>
        <v>279717.82999999996</v>
      </c>
      <c r="CN17" s="43">
        <f t="shared" si="5"/>
        <v>0</v>
      </c>
      <c r="CO17" s="43">
        <f t="shared" si="6"/>
        <v>0</v>
      </c>
      <c r="CP17" s="43">
        <f t="shared" si="7"/>
        <v>273802713.71000004</v>
      </c>
      <c r="CQ17" s="20"/>
      <c r="CR17" s="20"/>
      <c r="CS17" s="20">
        <v>-176571.77685992222</v>
      </c>
      <c r="CT17" s="20">
        <f t="shared" si="9"/>
        <v>103146.05314007774</v>
      </c>
      <c r="CU17" s="20"/>
      <c r="CV17" s="43">
        <v>278608047.04000002</v>
      </c>
      <c r="CW17" s="51">
        <f t="shared" si="8"/>
        <v>0</v>
      </c>
      <c r="DU17" t="s">
        <v>259</v>
      </c>
    </row>
    <row r="18" spans="1:125" x14ac:dyDescent="0.25">
      <c r="A18" t="s">
        <v>52</v>
      </c>
      <c r="B18" t="s">
        <v>260</v>
      </c>
      <c r="C18" s="43">
        <v>3546096.56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3546096.56</v>
      </c>
      <c r="J18" s="44">
        <v>3546096.56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3546096.56</v>
      </c>
      <c r="Q18" s="44">
        <v>3546096.56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3546096.56</v>
      </c>
      <c r="X18" s="44">
        <v>3546096.56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3546096.56</v>
      </c>
      <c r="AE18" s="44">
        <v>3546096.56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3546096.56</v>
      </c>
      <c r="AL18" s="44">
        <v>4229040.17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4229040.17</v>
      </c>
      <c r="AS18" s="44">
        <v>4228979.4000000004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4228979.4000000004</v>
      </c>
      <c r="AZ18" s="44">
        <v>4228979.4000000004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4228979.4000000004</v>
      </c>
      <c r="BG18" s="44">
        <v>4228979.4000000004</v>
      </c>
      <c r="BH18" s="44">
        <v>0</v>
      </c>
      <c r="BI18" s="44">
        <v>0</v>
      </c>
      <c r="BJ18" s="44">
        <v>0</v>
      </c>
      <c r="BK18" s="44">
        <v>0</v>
      </c>
      <c r="BL18" s="44">
        <v>0</v>
      </c>
      <c r="BM18" s="44">
        <v>4228979.4000000004</v>
      </c>
      <c r="BN18" s="44">
        <v>4228979.3899999997</v>
      </c>
      <c r="BO18" s="44">
        <v>0</v>
      </c>
      <c r="BP18" s="44">
        <v>0</v>
      </c>
      <c r="BQ18" s="44">
        <v>0</v>
      </c>
      <c r="BR18" s="44">
        <v>0</v>
      </c>
      <c r="BS18" s="44">
        <v>0</v>
      </c>
      <c r="BT18" s="44">
        <v>4228979.3899999997</v>
      </c>
      <c r="BU18" s="44">
        <v>4228979.4000000004</v>
      </c>
      <c r="BV18" s="44">
        <v>0</v>
      </c>
      <c r="BW18" s="44">
        <v>0</v>
      </c>
      <c r="BX18" s="44">
        <v>0</v>
      </c>
      <c r="BY18" s="44">
        <v>0</v>
      </c>
      <c r="BZ18" s="44">
        <v>0</v>
      </c>
      <c r="CA18" s="44">
        <v>4228979.4000000004</v>
      </c>
      <c r="CB18" s="44">
        <v>4228839.4800000004</v>
      </c>
      <c r="CC18" s="44">
        <v>0</v>
      </c>
      <c r="CD18" s="44">
        <v>0</v>
      </c>
      <c r="CE18" s="44">
        <v>0</v>
      </c>
      <c r="CF18" s="44">
        <v>0</v>
      </c>
      <c r="CG18" s="44">
        <v>0</v>
      </c>
      <c r="CH18" s="44">
        <v>4228839.4800000004</v>
      </c>
      <c r="CI18" s="5"/>
      <c r="CJ18" s="43">
        <f t="shared" si="0"/>
        <v>47333259.439999998</v>
      </c>
      <c r="CK18" s="43">
        <f t="shared" si="2"/>
        <v>0</v>
      </c>
      <c r="CL18" s="43">
        <f t="shared" si="3"/>
        <v>0</v>
      </c>
      <c r="CM18" s="43">
        <f t="shared" si="4"/>
        <v>0</v>
      </c>
      <c r="CN18" s="43">
        <f t="shared" si="5"/>
        <v>0</v>
      </c>
      <c r="CO18" s="43">
        <f t="shared" si="6"/>
        <v>0</v>
      </c>
      <c r="CP18" s="43">
        <f t="shared" si="7"/>
        <v>47333259.439999998</v>
      </c>
      <c r="CQ18" s="20"/>
      <c r="CR18" s="20"/>
      <c r="CS18" s="20"/>
      <c r="CT18" s="20">
        <f t="shared" si="9"/>
        <v>0</v>
      </c>
      <c r="CU18" s="20"/>
      <c r="CV18" s="43">
        <v>47333259.439999998</v>
      </c>
      <c r="CW18" s="51">
        <f t="shared" si="8"/>
        <v>0</v>
      </c>
      <c r="DU18" t="s">
        <v>260</v>
      </c>
    </row>
    <row r="19" spans="1:125" x14ac:dyDescent="0.25">
      <c r="A19" t="s">
        <v>53</v>
      </c>
      <c r="B19" t="s">
        <v>261</v>
      </c>
      <c r="C19" s="43">
        <v>616026.51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616026.51</v>
      </c>
      <c r="J19" s="44">
        <v>616026.51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616026.51</v>
      </c>
      <c r="Q19" s="44">
        <v>616026.51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616026.51</v>
      </c>
      <c r="X19" s="44">
        <v>616026.51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616026.51</v>
      </c>
      <c r="AE19" s="44">
        <v>616026.51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616026.51</v>
      </c>
      <c r="AL19" s="44">
        <v>553980.66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553980.66</v>
      </c>
      <c r="AS19" s="44">
        <v>553946.07999999996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>
        <v>553946.07999999996</v>
      </c>
      <c r="AZ19" s="44">
        <v>553946.07999999996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44">
        <v>553946.07999999996</v>
      </c>
      <c r="BG19" s="44">
        <v>553946.07999999996</v>
      </c>
      <c r="BH19" s="44">
        <v>0</v>
      </c>
      <c r="BI19" s="44">
        <v>0</v>
      </c>
      <c r="BJ19" s="44">
        <v>0</v>
      </c>
      <c r="BK19" s="44">
        <v>0</v>
      </c>
      <c r="BL19" s="44">
        <v>0</v>
      </c>
      <c r="BM19" s="44">
        <v>553946.07999999996</v>
      </c>
      <c r="BN19" s="44">
        <v>553946.07999999996</v>
      </c>
      <c r="BO19" s="44">
        <v>0</v>
      </c>
      <c r="BP19" s="44">
        <v>0</v>
      </c>
      <c r="BQ19" s="44">
        <v>0</v>
      </c>
      <c r="BR19" s="44">
        <v>0</v>
      </c>
      <c r="BS19" s="44">
        <v>0</v>
      </c>
      <c r="BT19" s="44">
        <v>553946.07999999996</v>
      </c>
      <c r="BU19" s="44">
        <v>553946.09</v>
      </c>
      <c r="BV19" s="44">
        <v>0</v>
      </c>
      <c r="BW19" s="44">
        <v>0</v>
      </c>
      <c r="BX19" s="44">
        <v>0</v>
      </c>
      <c r="BY19" s="44">
        <v>0</v>
      </c>
      <c r="BZ19" s="44">
        <v>0</v>
      </c>
      <c r="CA19" s="44">
        <v>553946.09</v>
      </c>
      <c r="CB19" s="44">
        <v>553899.38</v>
      </c>
      <c r="CC19" s="44">
        <v>0</v>
      </c>
      <c r="CD19" s="44">
        <v>0</v>
      </c>
      <c r="CE19" s="44">
        <v>0</v>
      </c>
      <c r="CF19" s="44">
        <v>0</v>
      </c>
      <c r="CG19" s="44">
        <v>0</v>
      </c>
      <c r="CH19" s="44">
        <v>553899.38</v>
      </c>
      <c r="CI19" s="5"/>
      <c r="CJ19" s="43">
        <f t="shared" si="0"/>
        <v>6957743</v>
      </c>
      <c r="CK19" s="43">
        <f t="shared" si="2"/>
        <v>0</v>
      </c>
      <c r="CL19" s="43">
        <f t="shared" si="3"/>
        <v>0</v>
      </c>
      <c r="CM19" s="43">
        <f t="shared" si="4"/>
        <v>0</v>
      </c>
      <c r="CN19" s="43">
        <f t="shared" si="5"/>
        <v>0</v>
      </c>
      <c r="CO19" s="43">
        <f t="shared" si="6"/>
        <v>0</v>
      </c>
      <c r="CP19" s="43">
        <f t="shared" si="7"/>
        <v>6957743</v>
      </c>
      <c r="CQ19" s="20"/>
      <c r="CR19" s="20"/>
      <c r="CS19" s="20"/>
      <c r="CT19" s="20">
        <f t="shared" si="9"/>
        <v>0</v>
      </c>
      <c r="CU19" s="20"/>
      <c r="CV19" s="43">
        <v>6957743</v>
      </c>
      <c r="CW19" s="51">
        <f t="shared" si="8"/>
        <v>0</v>
      </c>
      <c r="DU19" t="s">
        <v>261</v>
      </c>
    </row>
    <row r="20" spans="1:125" x14ac:dyDescent="0.25">
      <c r="A20" t="s">
        <v>54</v>
      </c>
      <c r="B20" t="s">
        <v>262</v>
      </c>
      <c r="C20" s="43">
        <v>152251.31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152251.31</v>
      </c>
      <c r="J20" s="44">
        <v>152251.31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152251.31</v>
      </c>
      <c r="Q20" s="44">
        <v>152251.31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152251.31</v>
      </c>
      <c r="X20" s="44">
        <v>152251.31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152251.31</v>
      </c>
      <c r="AE20" s="44">
        <v>152251.31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152251.31</v>
      </c>
      <c r="AL20" s="44">
        <v>184957.44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184957.44</v>
      </c>
      <c r="AS20" s="44">
        <v>183603.67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183603.67</v>
      </c>
      <c r="AZ20" s="44">
        <v>183603.67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183603.67</v>
      </c>
      <c r="BG20" s="44">
        <v>183603.67</v>
      </c>
      <c r="BH20" s="44">
        <v>0</v>
      </c>
      <c r="BI20" s="44">
        <v>0</v>
      </c>
      <c r="BJ20" s="44">
        <v>0</v>
      </c>
      <c r="BK20" s="44">
        <v>0</v>
      </c>
      <c r="BL20" s="44">
        <v>0</v>
      </c>
      <c r="BM20" s="44">
        <v>183603.67</v>
      </c>
      <c r="BN20" s="44">
        <v>183603.67</v>
      </c>
      <c r="BO20" s="44">
        <v>0</v>
      </c>
      <c r="BP20" s="44">
        <v>0</v>
      </c>
      <c r="BQ20" s="44">
        <v>0</v>
      </c>
      <c r="BR20" s="44">
        <v>0</v>
      </c>
      <c r="BS20" s="44">
        <v>0</v>
      </c>
      <c r="BT20" s="44">
        <v>183603.67</v>
      </c>
      <c r="BU20" s="44">
        <v>183603.67</v>
      </c>
      <c r="BV20" s="44">
        <v>0</v>
      </c>
      <c r="BW20" s="44">
        <v>0</v>
      </c>
      <c r="BX20" s="44">
        <v>0</v>
      </c>
      <c r="BY20" s="44">
        <v>0</v>
      </c>
      <c r="BZ20" s="44">
        <v>0</v>
      </c>
      <c r="CA20" s="44">
        <v>183603.67</v>
      </c>
      <c r="CB20" s="44">
        <v>183595.92</v>
      </c>
      <c r="CC20" s="44">
        <v>0</v>
      </c>
      <c r="CD20" s="44">
        <v>0</v>
      </c>
      <c r="CE20" s="44">
        <v>0</v>
      </c>
      <c r="CF20" s="44">
        <v>0</v>
      </c>
      <c r="CG20" s="44">
        <v>0</v>
      </c>
      <c r="CH20" s="44">
        <v>183595.92</v>
      </c>
      <c r="CI20" s="5"/>
      <c r="CJ20" s="43">
        <f t="shared" si="0"/>
        <v>2047828.2599999995</v>
      </c>
      <c r="CK20" s="43">
        <f t="shared" si="2"/>
        <v>0</v>
      </c>
      <c r="CL20" s="43">
        <f t="shared" si="3"/>
        <v>0</v>
      </c>
      <c r="CM20" s="43">
        <f t="shared" si="4"/>
        <v>0</v>
      </c>
      <c r="CN20" s="43">
        <f t="shared" si="5"/>
        <v>0</v>
      </c>
      <c r="CO20" s="43">
        <f t="shared" si="6"/>
        <v>0</v>
      </c>
      <c r="CP20" s="43">
        <f t="shared" si="7"/>
        <v>2047828.2599999995</v>
      </c>
      <c r="CQ20" s="20"/>
      <c r="CR20" s="20"/>
      <c r="CS20" s="20"/>
      <c r="CT20" s="20">
        <f t="shared" si="9"/>
        <v>0</v>
      </c>
      <c r="CU20" s="20"/>
      <c r="CV20" s="43">
        <v>2047828.26</v>
      </c>
      <c r="CW20" s="51">
        <f t="shared" si="8"/>
        <v>0</v>
      </c>
      <c r="DU20" t="s">
        <v>262</v>
      </c>
    </row>
    <row r="21" spans="1:125" x14ac:dyDescent="0.25">
      <c r="A21" t="s">
        <v>55</v>
      </c>
      <c r="B21" t="s">
        <v>263</v>
      </c>
      <c r="C21" s="43">
        <v>42891.97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42891.97</v>
      </c>
      <c r="J21" s="44">
        <v>42891.97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42891.97</v>
      </c>
      <c r="Q21" s="44">
        <v>42891.97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42891.97</v>
      </c>
      <c r="X21" s="44">
        <v>42891.97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42891.97</v>
      </c>
      <c r="AE21" s="44">
        <v>42891.97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42891.97</v>
      </c>
      <c r="AL21" s="44">
        <v>31690.83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31690.83</v>
      </c>
      <c r="AS21" s="44">
        <v>30773.599999999999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30773.599999999999</v>
      </c>
      <c r="AZ21" s="44">
        <v>30773.599999999999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30773.599999999999</v>
      </c>
      <c r="BG21" s="44">
        <v>30773.599999999999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30773.599999999999</v>
      </c>
      <c r="BN21" s="44">
        <v>30773.599999999999</v>
      </c>
      <c r="BO21" s="44">
        <v>0</v>
      </c>
      <c r="BP21" s="44">
        <v>0</v>
      </c>
      <c r="BQ21" s="44">
        <v>0</v>
      </c>
      <c r="BR21" s="44">
        <v>0</v>
      </c>
      <c r="BS21" s="44">
        <v>0</v>
      </c>
      <c r="BT21" s="44">
        <v>30773.599999999999</v>
      </c>
      <c r="BU21" s="44">
        <v>30773.61</v>
      </c>
      <c r="BV21" s="44">
        <v>0</v>
      </c>
      <c r="BW21" s="44">
        <v>0</v>
      </c>
      <c r="BX21" s="44">
        <v>0</v>
      </c>
      <c r="BY21" s="44">
        <v>0</v>
      </c>
      <c r="BZ21" s="44">
        <v>0</v>
      </c>
      <c r="CA21" s="44">
        <v>30773.61</v>
      </c>
      <c r="CB21" s="44">
        <v>30770.48</v>
      </c>
      <c r="CC21" s="44">
        <v>0</v>
      </c>
      <c r="CD21" s="44">
        <v>0</v>
      </c>
      <c r="CE21" s="44">
        <v>0</v>
      </c>
      <c r="CF21" s="44">
        <v>0</v>
      </c>
      <c r="CG21" s="44">
        <v>0</v>
      </c>
      <c r="CH21" s="44">
        <v>30770.48</v>
      </c>
      <c r="CI21" s="5"/>
      <c r="CJ21" s="43">
        <f t="shared" si="0"/>
        <v>430789.16999999987</v>
      </c>
      <c r="CK21" s="43">
        <f t="shared" si="2"/>
        <v>0</v>
      </c>
      <c r="CL21" s="43">
        <f t="shared" si="3"/>
        <v>0</v>
      </c>
      <c r="CM21" s="43">
        <f t="shared" si="4"/>
        <v>0</v>
      </c>
      <c r="CN21" s="43">
        <f t="shared" si="5"/>
        <v>0</v>
      </c>
      <c r="CO21" s="43">
        <f t="shared" si="6"/>
        <v>0</v>
      </c>
      <c r="CP21" s="43">
        <f t="shared" si="7"/>
        <v>430789.16999999987</v>
      </c>
      <c r="CQ21" s="20"/>
      <c r="CR21" s="20"/>
      <c r="CS21" s="20"/>
      <c r="CT21" s="20">
        <f t="shared" si="9"/>
        <v>0</v>
      </c>
      <c r="CU21" s="20"/>
      <c r="CV21" s="43">
        <v>430789.17</v>
      </c>
      <c r="CW21" s="51">
        <f t="shared" si="8"/>
        <v>0</v>
      </c>
      <c r="DU21" t="s">
        <v>263</v>
      </c>
    </row>
    <row r="22" spans="1:125" x14ac:dyDescent="0.25">
      <c r="A22" t="s">
        <v>56</v>
      </c>
      <c r="B22" t="s">
        <v>264</v>
      </c>
      <c r="C22" s="43">
        <v>203152.66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203152.66</v>
      </c>
      <c r="J22" s="44">
        <v>203152.66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203152.66</v>
      </c>
      <c r="Q22" s="44">
        <v>203152.66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203152.66</v>
      </c>
      <c r="X22" s="44">
        <v>203152.66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203152.66</v>
      </c>
      <c r="AE22" s="44">
        <v>203152.66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203152.66</v>
      </c>
      <c r="AL22" s="44">
        <v>214860.99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214860.99</v>
      </c>
      <c r="AS22" s="44">
        <v>213809.16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v>213809.16</v>
      </c>
      <c r="AZ22" s="44">
        <v>213809.16</v>
      </c>
      <c r="BA22" s="44">
        <v>0</v>
      </c>
      <c r="BB22" s="44">
        <v>0</v>
      </c>
      <c r="BC22" s="44">
        <v>0</v>
      </c>
      <c r="BD22" s="44">
        <v>0</v>
      </c>
      <c r="BE22" s="44">
        <v>0</v>
      </c>
      <c r="BF22" s="44">
        <v>213809.16</v>
      </c>
      <c r="BG22" s="44">
        <v>213809.16</v>
      </c>
      <c r="BH22" s="44">
        <v>0</v>
      </c>
      <c r="BI22" s="44">
        <v>0</v>
      </c>
      <c r="BJ22" s="44">
        <v>0</v>
      </c>
      <c r="BK22" s="44">
        <v>0</v>
      </c>
      <c r="BL22" s="44">
        <v>0</v>
      </c>
      <c r="BM22" s="44">
        <v>213809.16</v>
      </c>
      <c r="BN22" s="44">
        <v>213809.15</v>
      </c>
      <c r="BO22" s="44">
        <v>0</v>
      </c>
      <c r="BP22" s="44">
        <v>0</v>
      </c>
      <c r="BQ22" s="44">
        <v>0</v>
      </c>
      <c r="BR22" s="44">
        <v>0</v>
      </c>
      <c r="BS22" s="44">
        <v>0</v>
      </c>
      <c r="BT22" s="44">
        <v>213809.15</v>
      </c>
      <c r="BU22" s="44">
        <v>213809.16</v>
      </c>
      <c r="BV22" s="44">
        <v>0</v>
      </c>
      <c r="BW22" s="44">
        <v>0</v>
      </c>
      <c r="BX22" s="44">
        <v>0</v>
      </c>
      <c r="BY22" s="44">
        <v>0</v>
      </c>
      <c r="BZ22" s="44">
        <v>0</v>
      </c>
      <c r="CA22" s="44">
        <v>213809.16</v>
      </c>
      <c r="CB22" s="44">
        <v>213799.13</v>
      </c>
      <c r="CC22" s="44">
        <v>0</v>
      </c>
      <c r="CD22" s="44">
        <v>0</v>
      </c>
      <c r="CE22" s="44">
        <v>0</v>
      </c>
      <c r="CF22" s="44">
        <v>0</v>
      </c>
      <c r="CG22" s="44">
        <v>0</v>
      </c>
      <c r="CH22" s="44">
        <v>213799.13</v>
      </c>
      <c r="CI22" s="5"/>
      <c r="CJ22" s="43">
        <f t="shared" si="0"/>
        <v>2513469.2099999995</v>
      </c>
      <c r="CK22" s="43">
        <f t="shared" si="2"/>
        <v>0</v>
      </c>
      <c r="CL22" s="43">
        <f t="shared" si="3"/>
        <v>0</v>
      </c>
      <c r="CM22" s="43">
        <f t="shared" si="4"/>
        <v>0</v>
      </c>
      <c r="CN22" s="43">
        <f t="shared" si="5"/>
        <v>0</v>
      </c>
      <c r="CO22" s="43">
        <f t="shared" si="6"/>
        <v>0</v>
      </c>
      <c r="CP22" s="43">
        <f t="shared" si="7"/>
        <v>2513469.2099999995</v>
      </c>
      <c r="CQ22" s="20"/>
      <c r="CR22" s="20"/>
      <c r="CS22" s="20"/>
      <c r="CT22" s="20">
        <f t="shared" si="9"/>
        <v>0</v>
      </c>
      <c r="CU22" s="20"/>
      <c r="CV22" s="43">
        <v>2513469.21</v>
      </c>
      <c r="CW22" s="51">
        <f t="shared" si="8"/>
        <v>0</v>
      </c>
      <c r="DU22" t="s">
        <v>264</v>
      </c>
    </row>
    <row r="23" spans="1:125" x14ac:dyDescent="0.25">
      <c r="A23" t="s">
        <v>57</v>
      </c>
      <c r="B23" t="s">
        <v>265</v>
      </c>
      <c r="C23" s="43">
        <v>191022.6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191022.6</v>
      </c>
      <c r="J23" s="44">
        <v>191022.6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191022.6</v>
      </c>
      <c r="Q23" s="44">
        <v>191022.6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191022.6</v>
      </c>
      <c r="X23" s="44">
        <v>191022.6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191022.6</v>
      </c>
      <c r="AE23" s="44">
        <v>191022.6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191022.6</v>
      </c>
      <c r="AL23" s="44">
        <v>166070.31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166070.31</v>
      </c>
      <c r="AS23" s="44">
        <v>165888.1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165888.1</v>
      </c>
      <c r="AZ23" s="44">
        <v>165888.1</v>
      </c>
      <c r="BA23" s="44">
        <v>0</v>
      </c>
      <c r="BB23" s="44">
        <v>0</v>
      </c>
      <c r="BC23" s="44">
        <v>0</v>
      </c>
      <c r="BD23" s="44">
        <v>0</v>
      </c>
      <c r="BE23" s="44">
        <v>0</v>
      </c>
      <c r="BF23" s="44">
        <v>165888.1</v>
      </c>
      <c r="BG23" s="44">
        <v>165888.10999999999</v>
      </c>
      <c r="BH23" s="44">
        <v>0</v>
      </c>
      <c r="BI23" s="44">
        <v>0</v>
      </c>
      <c r="BJ23" s="44">
        <v>0</v>
      </c>
      <c r="BK23" s="44">
        <v>0</v>
      </c>
      <c r="BL23" s="44">
        <v>0</v>
      </c>
      <c r="BM23" s="44">
        <v>165888.10999999999</v>
      </c>
      <c r="BN23" s="44">
        <v>165888.1</v>
      </c>
      <c r="BO23" s="44">
        <v>0</v>
      </c>
      <c r="BP23" s="44">
        <v>0</v>
      </c>
      <c r="BQ23" s="44">
        <v>0</v>
      </c>
      <c r="BR23" s="44">
        <v>0</v>
      </c>
      <c r="BS23" s="44">
        <v>0</v>
      </c>
      <c r="BT23" s="44">
        <v>165888.1</v>
      </c>
      <c r="BU23" s="44">
        <v>165888.10999999999</v>
      </c>
      <c r="BV23" s="44">
        <v>0</v>
      </c>
      <c r="BW23" s="44">
        <v>0</v>
      </c>
      <c r="BX23" s="44">
        <v>0</v>
      </c>
      <c r="BY23" s="44">
        <v>0</v>
      </c>
      <c r="BZ23" s="44">
        <v>0</v>
      </c>
      <c r="CA23" s="44">
        <v>165888.10999999999</v>
      </c>
      <c r="CB23" s="44">
        <v>165881.45000000001</v>
      </c>
      <c r="CC23" s="44">
        <v>0</v>
      </c>
      <c r="CD23" s="44">
        <v>0</v>
      </c>
      <c r="CE23" s="44">
        <v>0</v>
      </c>
      <c r="CF23" s="44">
        <v>0</v>
      </c>
      <c r="CG23" s="44">
        <v>0</v>
      </c>
      <c r="CH23" s="44">
        <v>165881.45000000001</v>
      </c>
      <c r="CI23" s="5"/>
      <c r="CJ23" s="43">
        <f t="shared" si="0"/>
        <v>2116505.2800000003</v>
      </c>
      <c r="CK23" s="43">
        <f t="shared" si="2"/>
        <v>0</v>
      </c>
      <c r="CL23" s="43">
        <f t="shared" si="3"/>
        <v>0</v>
      </c>
      <c r="CM23" s="43">
        <f t="shared" si="4"/>
        <v>0</v>
      </c>
      <c r="CN23" s="43">
        <f t="shared" si="5"/>
        <v>0</v>
      </c>
      <c r="CO23" s="43">
        <f t="shared" si="6"/>
        <v>0</v>
      </c>
      <c r="CP23" s="43">
        <f t="shared" si="7"/>
        <v>2116505.2800000003</v>
      </c>
      <c r="CQ23" s="20"/>
      <c r="CR23" s="20"/>
      <c r="CS23" s="20"/>
      <c r="CT23" s="20">
        <f t="shared" si="9"/>
        <v>0</v>
      </c>
      <c r="CU23" s="20"/>
      <c r="CV23" s="43">
        <v>2116505.2799999998</v>
      </c>
      <c r="CW23" s="51">
        <f t="shared" si="8"/>
        <v>0</v>
      </c>
      <c r="DU23" t="s">
        <v>265</v>
      </c>
    </row>
    <row r="24" spans="1:125" x14ac:dyDescent="0.25">
      <c r="A24" t="s">
        <v>58</v>
      </c>
      <c r="B24" t="s">
        <v>266</v>
      </c>
      <c r="C24" s="43">
        <v>58984.95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58984.95</v>
      </c>
      <c r="J24" s="44">
        <v>58984.95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58984.95</v>
      </c>
      <c r="Q24" s="44">
        <v>58984.95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58984.95</v>
      </c>
      <c r="X24" s="44">
        <v>58984.95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58984.95</v>
      </c>
      <c r="AE24" s="44">
        <v>58984.95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58984.95</v>
      </c>
      <c r="AL24" s="44">
        <v>56051.64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56051.64</v>
      </c>
      <c r="AS24" s="44">
        <v>56041.3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56041.3</v>
      </c>
      <c r="AZ24" s="44">
        <v>56041.3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56041.3</v>
      </c>
      <c r="BG24" s="44">
        <v>56041.3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56041.3</v>
      </c>
      <c r="BN24" s="44">
        <v>56041.3</v>
      </c>
      <c r="BO24" s="44">
        <v>0</v>
      </c>
      <c r="BP24" s="44">
        <v>0</v>
      </c>
      <c r="BQ24" s="44">
        <v>0</v>
      </c>
      <c r="BR24" s="44">
        <v>0</v>
      </c>
      <c r="BS24" s="44">
        <v>0</v>
      </c>
      <c r="BT24" s="44">
        <v>56041.3</v>
      </c>
      <c r="BU24" s="44">
        <v>56041.3</v>
      </c>
      <c r="BV24" s="44">
        <v>0</v>
      </c>
      <c r="BW24" s="44">
        <v>0</v>
      </c>
      <c r="BX24" s="44">
        <v>0</v>
      </c>
      <c r="BY24" s="44">
        <v>0</v>
      </c>
      <c r="BZ24" s="44">
        <v>0</v>
      </c>
      <c r="CA24" s="44">
        <v>56041.3</v>
      </c>
      <c r="CB24" s="44">
        <v>56038.6</v>
      </c>
      <c r="CC24" s="44">
        <v>0</v>
      </c>
      <c r="CD24" s="44">
        <v>0</v>
      </c>
      <c r="CE24" s="44">
        <v>0</v>
      </c>
      <c r="CF24" s="44">
        <v>0</v>
      </c>
      <c r="CG24" s="44">
        <v>0</v>
      </c>
      <c r="CH24" s="44">
        <v>56038.6</v>
      </c>
      <c r="CI24" s="5"/>
      <c r="CJ24" s="43">
        <f t="shared" si="0"/>
        <v>687221.49</v>
      </c>
      <c r="CK24" s="43">
        <f t="shared" si="2"/>
        <v>0</v>
      </c>
      <c r="CL24" s="43">
        <f t="shared" si="3"/>
        <v>0</v>
      </c>
      <c r="CM24" s="43">
        <f t="shared" si="4"/>
        <v>0</v>
      </c>
      <c r="CN24" s="43">
        <f t="shared" si="5"/>
        <v>0</v>
      </c>
      <c r="CO24" s="43">
        <f t="shared" si="6"/>
        <v>0</v>
      </c>
      <c r="CP24" s="43">
        <f t="shared" si="7"/>
        <v>687221.49</v>
      </c>
      <c r="CQ24" s="20"/>
      <c r="CR24" s="20"/>
      <c r="CS24" s="20"/>
      <c r="CT24" s="20">
        <f t="shared" si="9"/>
        <v>0</v>
      </c>
      <c r="CU24" s="20"/>
      <c r="CV24" s="43">
        <v>687221.49</v>
      </c>
      <c r="CW24" s="51">
        <f t="shared" si="8"/>
        <v>0</v>
      </c>
      <c r="DU24" t="s">
        <v>266</v>
      </c>
    </row>
    <row r="25" spans="1:125" x14ac:dyDescent="0.25">
      <c r="A25" t="s">
        <v>59</v>
      </c>
      <c r="B25" t="s">
        <v>267</v>
      </c>
      <c r="C25" s="43">
        <v>516174.53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516174.53</v>
      </c>
      <c r="J25" s="44">
        <v>516174.53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516174.53</v>
      </c>
      <c r="Q25" s="44">
        <v>516174.53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516174.53</v>
      </c>
      <c r="X25" s="44">
        <v>516174.53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516174.53</v>
      </c>
      <c r="AE25" s="44">
        <v>516174.53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516174.53</v>
      </c>
      <c r="AL25" s="44">
        <v>509499.04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509499.04</v>
      </c>
      <c r="AS25" s="44">
        <v>509484.21</v>
      </c>
      <c r="AT25" s="44">
        <v>0</v>
      </c>
      <c r="AU25" s="44">
        <v>0</v>
      </c>
      <c r="AV25" s="44">
        <v>0</v>
      </c>
      <c r="AW25" s="44">
        <v>0</v>
      </c>
      <c r="AX25" s="44">
        <v>0</v>
      </c>
      <c r="AY25" s="44">
        <v>509484.21</v>
      </c>
      <c r="AZ25" s="44">
        <v>509484.2</v>
      </c>
      <c r="BA25" s="44">
        <v>0</v>
      </c>
      <c r="BB25" s="44">
        <v>0</v>
      </c>
      <c r="BC25" s="44">
        <v>0</v>
      </c>
      <c r="BD25" s="44">
        <v>0</v>
      </c>
      <c r="BE25" s="44">
        <v>0</v>
      </c>
      <c r="BF25" s="44">
        <v>509484.2</v>
      </c>
      <c r="BG25" s="44">
        <v>509484.21</v>
      </c>
      <c r="BH25" s="44">
        <v>0</v>
      </c>
      <c r="BI25" s="44">
        <v>0</v>
      </c>
      <c r="BJ25" s="44">
        <v>0</v>
      </c>
      <c r="BK25" s="44">
        <v>0</v>
      </c>
      <c r="BL25" s="44">
        <v>0</v>
      </c>
      <c r="BM25" s="44">
        <v>509484.21</v>
      </c>
      <c r="BN25" s="44">
        <v>509484.2</v>
      </c>
      <c r="BO25" s="44">
        <v>0</v>
      </c>
      <c r="BP25" s="44">
        <v>0</v>
      </c>
      <c r="BQ25" s="44">
        <v>0</v>
      </c>
      <c r="BR25" s="44">
        <v>0</v>
      </c>
      <c r="BS25" s="44">
        <v>0</v>
      </c>
      <c r="BT25" s="44">
        <v>509484.2</v>
      </c>
      <c r="BU25" s="44">
        <v>509484.21</v>
      </c>
      <c r="BV25" s="44">
        <v>0</v>
      </c>
      <c r="BW25" s="44">
        <v>0</v>
      </c>
      <c r="BX25" s="44">
        <v>0</v>
      </c>
      <c r="BY25" s="44">
        <v>0</v>
      </c>
      <c r="BZ25" s="44">
        <v>0</v>
      </c>
      <c r="CA25" s="44">
        <v>509484.21</v>
      </c>
      <c r="CB25" s="44">
        <v>509461.79</v>
      </c>
      <c r="CC25" s="44">
        <v>0</v>
      </c>
      <c r="CD25" s="44">
        <v>0</v>
      </c>
      <c r="CE25" s="44">
        <v>0</v>
      </c>
      <c r="CF25" s="44">
        <v>0</v>
      </c>
      <c r="CG25" s="44">
        <v>0</v>
      </c>
      <c r="CH25" s="44">
        <v>509461.79</v>
      </c>
      <c r="CI25" s="5"/>
      <c r="CJ25" s="43">
        <f t="shared" si="0"/>
        <v>6147254.5100000007</v>
      </c>
      <c r="CK25" s="43">
        <f t="shared" si="2"/>
        <v>0</v>
      </c>
      <c r="CL25" s="43">
        <f t="shared" si="3"/>
        <v>0</v>
      </c>
      <c r="CM25" s="43">
        <f t="shared" si="4"/>
        <v>0</v>
      </c>
      <c r="CN25" s="43">
        <f t="shared" si="5"/>
        <v>0</v>
      </c>
      <c r="CO25" s="43">
        <f t="shared" si="6"/>
        <v>0</v>
      </c>
      <c r="CP25" s="43">
        <f t="shared" si="7"/>
        <v>6147254.5100000007</v>
      </c>
      <c r="CQ25" s="20"/>
      <c r="CR25" s="20"/>
      <c r="CS25" s="20"/>
      <c r="CT25" s="20">
        <f t="shared" si="9"/>
        <v>0</v>
      </c>
      <c r="CU25" s="20"/>
      <c r="CV25" s="43">
        <v>6147254.5099999998</v>
      </c>
      <c r="CW25" s="51">
        <f t="shared" si="8"/>
        <v>0</v>
      </c>
      <c r="DU25" t="s">
        <v>267</v>
      </c>
    </row>
    <row r="26" spans="1:125" x14ac:dyDescent="0.25">
      <c r="A26" t="s">
        <v>60</v>
      </c>
      <c r="B26" t="s">
        <v>268</v>
      </c>
      <c r="C26" s="43">
        <v>210650.83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210650.83</v>
      </c>
      <c r="J26" s="44">
        <v>210650.83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210650.83</v>
      </c>
      <c r="Q26" s="44">
        <v>210650.83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210650.83</v>
      </c>
      <c r="X26" s="44">
        <v>210650.83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210650.83</v>
      </c>
      <c r="AE26" s="44">
        <v>210650.83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210650.83</v>
      </c>
      <c r="AL26" s="44">
        <v>219110.68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219110.68</v>
      </c>
      <c r="AS26" s="44">
        <v>220458.27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220458.27</v>
      </c>
      <c r="AZ26" s="44">
        <v>220458.26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220458.26</v>
      </c>
      <c r="BG26" s="44">
        <v>220458.27</v>
      </c>
      <c r="BH26" s="44">
        <v>0</v>
      </c>
      <c r="BI26" s="44">
        <v>0</v>
      </c>
      <c r="BJ26" s="44">
        <v>0</v>
      </c>
      <c r="BK26" s="44">
        <v>0</v>
      </c>
      <c r="BL26" s="44">
        <v>0</v>
      </c>
      <c r="BM26" s="44">
        <v>220458.27</v>
      </c>
      <c r="BN26" s="44">
        <v>220458.26</v>
      </c>
      <c r="BO26" s="44">
        <v>0</v>
      </c>
      <c r="BP26" s="44">
        <v>0</v>
      </c>
      <c r="BQ26" s="44">
        <v>0</v>
      </c>
      <c r="BR26" s="44">
        <v>0</v>
      </c>
      <c r="BS26" s="44">
        <v>0</v>
      </c>
      <c r="BT26" s="44">
        <v>220458.26</v>
      </c>
      <c r="BU26" s="44">
        <v>220458.27</v>
      </c>
      <c r="BV26" s="44">
        <v>0</v>
      </c>
      <c r="BW26" s="44">
        <v>0</v>
      </c>
      <c r="BX26" s="44">
        <v>0</v>
      </c>
      <c r="BY26" s="44">
        <v>0</v>
      </c>
      <c r="BZ26" s="44">
        <v>0</v>
      </c>
      <c r="CA26" s="44">
        <v>220458.27</v>
      </c>
      <c r="CB26" s="44">
        <v>220449.12</v>
      </c>
      <c r="CC26" s="44">
        <v>0</v>
      </c>
      <c r="CD26" s="44">
        <v>0</v>
      </c>
      <c r="CE26" s="44">
        <v>0</v>
      </c>
      <c r="CF26" s="44">
        <v>0</v>
      </c>
      <c r="CG26" s="44">
        <v>0</v>
      </c>
      <c r="CH26" s="44">
        <v>220449.12</v>
      </c>
      <c r="CI26" s="5"/>
      <c r="CJ26" s="43">
        <f t="shared" si="0"/>
        <v>2595105.2799999998</v>
      </c>
      <c r="CK26" s="43">
        <f t="shared" si="2"/>
        <v>0</v>
      </c>
      <c r="CL26" s="43">
        <f t="shared" si="3"/>
        <v>0</v>
      </c>
      <c r="CM26" s="43">
        <f t="shared" si="4"/>
        <v>0</v>
      </c>
      <c r="CN26" s="43">
        <f t="shared" si="5"/>
        <v>0</v>
      </c>
      <c r="CO26" s="43">
        <f t="shared" si="6"/>
        <v>0</v>
      </c>
      <c r="CP26" s="43">
        <f t="shared" si="7"/>
        <v>2595105.2799999998</v>
      </c>
      <c r="CQ26" s="20"/>
      <c r="CR26" s="20"/>
      <c r="CS26" s="20"/>
      <c r="CT26" s="20">
        <f t="shared" si="9"/>
        <v>0</v>
      </c>
      <c r="CU26" s="20"/>
      <c r="CV26" s="43">
        <v>2595105.2799999998</v>
      </c>
      <c r="CW26" s="51">
        <f t="shared" si="8"/>
        <v>0</v>
      </c>
      <c r="DU26" t="s">
        <v>268</v>
      </c>
    </row>
    <row r="27" spans="1:125" x14ac:dyDescent="0.25">
      <c r="A27" t="s">
        <v>61</v>
      </c>
      <c r="B27" t="s">
        <v>269</v>
      </c>
      <c r="C27" s="43">
        <v>14522818.109999999</v>
      </c>
      <c r="D27" s="44">
        <v>-33259.910000000003</v>
      </c>
      <c r="E27" s="44">
        <v>-378708.63</v>
      </c>
      <c r="F27" s="44">
        <v>0</v>
      </c>
      <c r="G27" s="44">
        <v>0</v>
      </c>
      <c r="H27" s="44">
        <v>0</v>
      </c>
      <c r="I27" s="44">
        <v>14110849.58</v>
      </c>
      <c r="J27" s="44">
        <v>14522818.109999999</v>
      </c>
      <c r="K27" s="44">
        <v>-33259.910000000003</v>
      </c>
      <c r="L27" s="44">
        <v>-357355.32</v>
      </c>
      <c r="M27" s="44">
        <v>0</v>
      </c>
      <c r="N27" s="44">
        <v>0</v>
      </c>
      <c r="O27" s="44">
        <v>0</v>
      </c>
      <c r="P27" s="44">
        <v>14132202.890000001</v>
      </c>
      <c r="Q27" s="44">
        <v>14522818.109999999</v>
      </c>
      <c r="R27" s="44">
        <v>-33259.910000000003</v>
      </c>
      <c r="S27" s="44">
        <v>-357355.32</v>
      </c>
      <c r="T27" s="44">
        <v>0</v>
      </c>
      <c r="U27" s="44">
        <v>0</v>
      </c>
      <c r="V27" s="44">
        <v>0</v>
      </c>
      <c r="W27" s="44">
        <v>14132202.890000001</v>
      </c>
      <c r="X27" s="44">
        <v>14522818.109999999</v>
      </c>
      <c r="Y27" s="44">
        <v>-33259.910000000003</v>
      </c>
      <c r="Z27" s="44">
        <v>-337335.25</v>
      </c>
      <c r="AA27" s="44">
        <v>0</v>
      </c>
      <c r="AB27" s="44">
        <v>0</v>
      </c>
      <c r="AC27" s="44">
        <v>0</v>
      </c>
      <c r="AD27" s="44">
        <v>14152222.960000001</v>
      </c>
      <c r="AE27" s="44">
        <v>14522818.109999999</v>
      </c>
      <c r="AF27" s="44">
        <v>-33259.910000000003</v>
      </c>
      <c r="AG27" s="44">
        <v>-337335.25</v>
      </c>
      <c r="AH27" s="44">
        <v>0</v>
      </c>
      <c r="AI27" s="44">
        <v>0</v>
      </c>
      <c r="AJ27" s="44">
        <v>0</v>
      </c>
      <c r="AK27" s="44">
        <v>14152222.960000001</v>
      </c>
      <c r="AL27" s="44">
        <v>11678585.93</v>
      </c>
      <c r="AM27" s="44">
        <v>-33259.910000000003</v>
      </c>
      <c r="AN27" s="44">
        <v>-381857.48</v>
      </c>
      <c r="AO27" s="44">
        <v>0</v>
      </c>
      <c r="AP27" s="44">
        <v>0</v>
      </c>
      <c r="AQ27" s="44">
        <v>0</v>
      </c>
      <c r="AR27" s="44">
        <v>11263468.539999999</v>
      </c>
      <c r="AS27" s="44">
        <v>11680382.779999999</v>
      </c>
      <c r="AT27" s="44">
        <v>-33259.910000000003</v>
      </c>
      <c r="AU27" s="44">
        <v>-361861.98</v>
      </c>
      <c r="AV27" s="44">
        <v>0</v>
      </c>
      <c r="AW27" s="44">
        <v>0</v>
      </c>
      <c r="AX27" s="44">
        <v>0</v>
      </c>
      <c r="AY27" s="44">
        <v>11285260.9</v>
      </c>
      <c r="AZ27" s="44">
        <v>11680382.779999999</v>
      </c>
      <c r="BA27" s="44">
        <v>-33259.910000000003</v>
      </c>
      <c r="BB27" s="44">
        <v>-334674.49</v>
      </c>
      <c r="BC27" s="44">
        <v>0</v>
      </c>
      <c r="BD27" s="44">
        <v>0</v>
      </c>
      <c r="BE27" s="44">
        <v>0</v>
      </c>
      <c r="BF27" s="44">
        <v>11312448.390000001</v>
      </c>
      <c r="BG27" s="44">
        <v>11680382.779999999</v>
      </c>
      <c r="BH27" s="44">
        <v>-33259.910000000003</v>
      </c>
      <c r="BI27" s="44">
        <v>-335007.82</v>
      </c>
      <c r="BJ27" s="44">
        <v>0</v>
      </c>
      <c r="BK27" s="44">
        <v>0</v>
      </c>
      <c r="BL27" s="44">
        <v>0</v>
      </c>
      <c r="BM27" s="44">
        <v>11312115.060000001</v>
      </c>
      <c r="BN27" s="44">
        <v>11680382.77</v>
      </c>
      <c r="BO27" s="44">
        <v>-33259.910000000003</v>
      </c>
      <c r="BP27" s="44">
        <v>-355027.83</v>
      </c>
      <c r="BQ27" s="44">
        <v>0</v>
      </c>
      <c r="BR27" s="44">
        <v>0</v>
      </c>
      <c r="BS27" s="44">
        <v>0</v>
      </c>
      <c r="BT27" s="44">
        <v>11292095.039999999</v>
      </c>
      <c r="BU27" s="44">
        <v>11680382.779999999</v>
      </c>
      <c r="BV27" s="44">
        <v>-33259.910000000003</v>
      </c>
      <c r="BW27" s="44">
        <v>-335007.82</v>
      </c>
      <c r="BX27" s="44">
        <v>0</v>
      </c>
      <c r="BY27" s="44">
        <v>0</v>
      </c>
      <c r="BZ27" s="44">
        <v>0</v>
      </c>
      <c r="CA27" s="44">
        <v>11312115.060000001</v>
      </c>
      <c r="CB27" s="44">
        <v>11679545.48</v>
      </c>
      <c r="CC27" s="44">
        <v>-33259.904999999999</v>
      </c>
      <c r="CD27" s="44">
        <v>-364194.27</v>
      </c>
      <c r="CE27" s="44">
        <v>0</v>
      </c>
      <c r="CF27" s="44">
        <v>0</v>
      </c>
      <c r="CG27" s="44">
        <v>0</v>
      </c>
      <c r="CH27" s="44">
        <v>11282091.310000001</v>
      </c>
      <c r="CI27" s="5"/>
      <c r="CJ27" s="43">
        <f t="shared" si="0"/>
        <v>154374135.84999996</v>
      </c>
      <c r="CK27" s="43">
        <f t="shared" si="2"/>
        <v>-399118.91500000015</v>
      </c>
      <c r="CL27" s="43">
        <f t="shared" si="3"/>
        <v>-4235721.459999999</v>
      </c>
      <c r="CM27" s="43">
        <f t="shared" si="4"/>
        <v>0</v>
      </c>
      <c r="CN27" s="43">
        <f t="shared" si="5"/>
        <v>0</v>
      </c>
      <c r="CO27" s="43">
        <f t="shared" si="6"/>
        <v>0</v>
      </c>
      <c r="CP27" s="43">
        <f t="shared" si="7"/>
        <v>149739295.58000001</v>
      </c>
      <c r="CQ27" s="20"/>
      <c r="CR27" s="20"/>
      <c r="CS27" s="20"/>
      <c r="CT27" s="20">
        <f t="shared" si="9"/>
        <v>0</v>
      </c>
      <c r="CU27" s="20"/>
      <c r="CV27" s="43">
        <v>154374135.84999999</v>
      </c>
      <c r="CW27" s="51">
        <f t="shared" si="8"/>
        <v>0</v>
      </c>
      <c r="DU27" t="s">
        <v>269</v>
      </c>
    </row>
    <row r="28" spans="1:125" x14ac:dyDescent="0.25">
      <c r="A28" t="s">
        <v>62</v>
      </c>
      <c r="B28" t="s">
        <v>270</v>
      </c>
      <c r="C28" s="43">
        <v>4181827.97</v>
      </c>
      <c r="D28" s="44">
        <v>-23730.25</v>
      </c>
      <c r="E28" s="44">
        <v>-119839.59</v>
      </c>
      <c r="F28" s="44">
        <v>0</v>
      </c>
      <c r="G28" s="44">
        <v>0</v>
      </c>
      <c r="H28" s="44">
        <v>0</v>
      </c>
      <c r="I28" s="44">
        <v>4038258.13</v>
      </c>
      <c r="J28" s="44">
        <v>4181827.97</v>
      </c>
      <c r="K28" s="44">
        <v>-23730.25</v>
      </c>
      <c r="L28" s="44">
        <v>-119522.92</v>
      </c>
      <c r="M28" s="44">
        <v>0</v>
      </c>
      <c r="N28" s="44">
        <v>0</v>
      </c>
      <c r="O28" s="44">
        <v>0</v>
      </c>
      <c r="P28" s="44">
        <v>4038574.8</v>
      </c>
      <c r="Q28" s="44">
        <v>4181827.97</v>
      </c>
      <c r="R28" s="44">
        <v>-23585.86</v>
      </c>
      <c r="S28" s="44">
        <v>-119522.92</v>
      </c>
      <c r="T28" s="44">
        <v>0</v>
      </c>
      <c r="U28" s="44">
        <v>0</v>
      </c>
      <c r="V28" s="44">
        <v>0</v>
      </c>
      <c r="W28" s="44">
        <v>4038719.19</v>
      </c>
      <c r="X28" s="44">
        <v>4181827.97</v>
      </c>
      <c r="Y28" s="44">
        <v>-23585.86</v>
      </c>
      <c r="Z28" s="44">
        <v>-119522.92</v>
      </c>
      <c r="AA28" s="44">
        <v>0</v>
      </c>
      <c r="AB28" s="44">
        <v>0</v>
      </c>
      <c r="AC28" s="44">
        <v>0</v>
      </c>
      <c r="AD28" s="44">
        <v>4038719.19</v>
      </c>
      <c r="AE28" s="44">
        <v>4181827.97</v>
      </c>
      <c r="AF28" s="44">
        <v>-23585.86</v>
      </c>
      <c r="AG28" s="44">
        <v>-119522.92</v>
      </c>
      <c r="AH28" s="44">
        <v>0</v>
      </c>
      <c r="AI28" s="44">
        <v>0</v>
      </c>
      <c r="AJ28" s="44">
        <v>0</v>
      </c>
      <c r="AK28" s="44">
        <v>4038719.19</v>
      </c>
      <c r="AL28" s="44">
        <v>4278420.9800000004</v>
      </c>
      <c r="AM28" s="44">
        <v>-23585.86</v>
      </c>
      <c r="AN28" s="44">
        <v>-119522.92</v>
      </c>
      <c r="AO28" s="44">
        <v>0</v>
      </c>
      <c r="AP28" s="44">
        <v>0</v>
      </c>
      <c r="AQ28" s="44">
        <v>0</v>
      </c>
      <c r="AR28" s="44">
        <v>4135312.2</v>
      </c>
      <c r="AS28" s="44">
        <v>4353640.5199999996</v>
      </c>
      <c r="AT28" s="44">
        <v>-23585.86</v>
      </c>
      <c r="AU28" s="44">
        <v>-119522.92</v>
      </c>
      <c r="AV28" s="44">
        <v>0</v>
      </c>
      <c r="AW28" s="44">
        <v>0</v>
      </c>
      <c r="AX28" s="44">
        <v>0</v>
      </c>
      <c r="AY28" s="44">
        <v>4210531.74</v>
      </c>
      <c r="AZ28" s="44">
        <v>4353640.51</v>
      </c>
      <c r="BA28" s="44">
        <v>-23585.86</v>
      </c>
      <c r="BB28" s="44">
        <v>-119522.92</v>
      </c>
      <c r="BC28" s="44">
        <v>0</v>
      </c>
      <c r="BD28" s="44">
        <v>0</v>
      </c>
      <c r="BE28" s="44">
        <v>0</v>
      </c>
      <c r="BF28" s="44">
        <v>4210531.7300000004</v>
      </c>
      <c r="BG28" s="44">
        <v>4353640.5199999996</v>
      </c>
      <c r="BH28" s="44">
        <v>-23585.86</v>
      </c>
      <c r="BI28" s="44">
        <v>-119522.92</v>
      </c>
      <c r="BJ28" s="44">
        <v>0</v>
      </c>
      <c r="BK28" s="44">
        <v>-49750.36</v>
      </c>
      <c r="BL28" s="44">
        <v>0</v>
      </c>
      <c r="BM28" s="44">
        <v>4160781.38</v>
      </c>
      <c r="BN28" s="44">
        <v>4353640.51</v>
      </c>
      <c r="BO28" s="44">
        <v>-23585.86</v>
      </c>
      <c r="BP28" s="44">
        <v>-119522.92</v>
      </c>
      <c r="BQ28" s="44">
        <v>0</v>
      </c>
      <c r="BR28" s="44">
        <v>0</v>
      </c>
      <c r="BS28" s="44">
        <v>0</v>
      </c>
      <c r="BT28" s="44">
        <v>4210531.7300000004</v>
      </c>
      <c r="BU28" s="44">
        <v>4353640.5199999996</v>
      </c>
      <c r="BV28" s="44">
        <v>-23585.86</v>
      </c>
      <c r="BW28" s="44">
        <v>-119522.92</v>
      </c>
      <c r="BX28" s="44">
        <v>0</v>
      </c>
      <c r="BY28" s="44">
        <v>0</v>
      </c>
      <c r="BZ28" s="44">
        <v>0</v>
      </c>
      <c r="CA28" s="44">
        <v>4210531.74</v>
      </c>
      <c r="CB28" s="44">
        <v>4352862.12</v>
      </c>
      <c r="CC28" s="44">
        <v>-23585.863393925956</v>
      </c>
      <c r="CD28" s="44">
        <v>-119522.92</v>
      </c>
      <c r="CE28" s="44">
        <v>0</v>
      </c>
      <c r="CF28" s="44">
        <v>0</v>
      </c>
      <c r="CG28" s="44">
        <v>0</v>
      </c>
      <c r="CH28" s="44">
        <v>4209753.34</v>
      </c>
      <c r="CI28" s="5"/>
      <c r="CJ28" s="43">
        <f t="shared" si="0"/>
        <v>51308625.529999994</v>
      </c>
      <c r="CK28" s="43">
        <f t="shared" si="2"/>
        <v>-283319.10339392588</v>
      </c>
      <c r="CL28" s="43">
        <f t="shared" si="3"/>
        <v>-1434591.71</v>
      </c>
      <c r="CM28" s="43">
        <f t="shared" si="4"/>
        <v>0</v>
      </c>
      <c r="CN28" s="43">
        <f t="shared" si="5"/>
        <v>-49750.36</v>
      </c>
      <c r="CO28" s="43">
        <f t="shared" si="6"/>
        <v>0</v>
      </c>
      <c r="CP28" s="43">
        <f t="shared" si="7"/>
        <v>49540964.359999999</v>
      </c>
      <c r="CQ28" s="20"/>
      <c r="CR28" s="20"/>
      <c r="CS28" s="20"/>
      <c r="CT28" s="20">
        <f t="shared" si="9"/>
        <v>0</v>
      </c>
      <c r="CU28" s="20"/>
      <c r="CV28" s="43">
        <v>51308625.530000001</v>
      </c>
      <c r="CW28" s="51">
        <f t="shared" si="8"/>
        <v>0</v>
      </c>
      <c r="DU28" t="s">
        <v>270</v>
      </c>
    </row>
    <row r="29" spans="1:125" x14ac:dyDescent="0.25">
      <c r="A29" t="s">
        <v>63</v>
      </c>
      <c r="B29" t="s">
        <v>271</v>
      </c>
      <c r="C29" s="43">
        <v>351827.39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351827.39</v>
      </c>
      <c r="J29" s="44">
        <v>351827.39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351827.39</v>
      </c>
      <c r="Q29" s="44">
        <v>351827.39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351827.39</v>
      </c>
      <c r="X29" s="44">
        <v>351827.39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351827.39</v>
      </c>
      <c r="AE29" s="44">
        <v>351827.39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351827.39</v>
      </c>
      <c r="AL29" s="44">
        <v>289706.06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289706.06</v>
      </c>
      <c r="AS29" s="44">
        <v>289701.40000000002</v>
      </c>
      <c r="AT29" s="44">
        <v>0</v>
      </c>
      <c r="AU29" s="44">
        <v>0</v>
      </c>
      <c r="AV29" s="44">
        <v>0</v>
      </c>
      <c r="AW29" s="44">
        <v>0</v>
      </c>
      <c r="AX29" s="44">
        <v>0</v>
      </c>
      <c r="AY29" s="44">
        <v>289701.40000000002</v>
      </c>
      <c r="AZ29" s="44">
        <v>289701.40000000002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289701.40000000002</v>
      </c>
      <c r="BG29" s="44">
        <v>289701.40999999997</v>
      </c>
      <c r="BH29" s="44">
        <v>0</v>
      </c>
      <c r="BI29" s="44">
        <v>0</v>
      </c>
      <c r="BJ29" s="44">
        <v>0</v>
      </c>
      <c r="BK29" s="44">
        <v>0</v>
      </c>
      <c r="BL29" s="44">
        <v>0</v>
      </c>
      <c r="BM29" s="44">
        <v>289701.40999999997</v>
      </c>
      <c r="BN29" s="44">
        <v>289701.40000000002</v>
      </c>
      <c r="BO29" s="44">
        <v>0</v>
      </c>
      <c r="BP29" s="44">
        <v>0</v>
      </c>
      <c r="BQ29" s="44">
        <v>0</v>
      </c>
      <c r="BR29" s="44">
        <v>0</v>
      </c>
      <c r="BS29" s="44">
        <v>0</v>
      </c>
      <c r="BT29" s="44">
        <v>289701.40000000002</v>
      </c>
      <c r="BU29" s="44">
        <v>289701.40999999997</v>
      </c>
      <c r="BV29" s="44">
        <v>0</v>
      </c>
      <c r="BW29" s="44">
        <v>0</v>
      </c>
      <c r="BX29" s="44">
        <v>0</v>
      </c>
      <c r="BY29" s="44">
        <v>0</v>
      </c>
      <c r="BZ29" s="44">
        <v>0</v>
      </c>
      <c r="CA29" s="44">
        <v>289701.40999999997</v>
      </c>
      <c r="CB29" s="44">
        <v>289673.78999999998</v>
      </c>
      <c r="CC29" s="44">
        <v>0</v>
      </c>
      <c r="CD29" s="44">
        <v>0</v>
      </c>
      <c r="CE29" s="44">
        <v>0</v>
      </c>
      <c r="CF29" s="44">
        <v>0</v>
      </c>
      <c r="CG29" s="44">
        <v>0</v>
      </c>
      <c r="CH29" s="44">
        <v>289673.78999999998</v>
      </c>
      <c r="CI29" s="5"/>
      <c r="CJ29" s="43">
        <f t="shared" si="0"/>
        <v>3787023.8200000003</v>
      </c>
      <c r="CK29" s="43">
        <f t="shared" si="2"/>
        <v>0</v>
      </c>
      <c r="CL29" s="43">
        <f t="shared" si="3"/>
        <v>0</v>
      </c>
      <c r="CM29" s="43">
        <f t="shared" si="4"/>
        <v>0</v>
      </c>
      <c r="CN29" s="43">
        <f t="shared" si="5"/>
        <v>0</v>
      </c>
      <c r="CO29" s="43">
        <f t="shared" si="6"/>
        <v>0</v>
      </c>
      <c r="CP29" s="43">
        <f t="shared" si="7"/>
        <v>3787023.8200000003</v>
      </c>
      <c r="CQ29" s="20"/>
      <c r="CR29" s="20"/>
      <c r="CS29" s="20"/>
      <c r="CT29" s="20">
        <f t="shared" si="9"/>
        <v>0</v>
      </c>
      <c r="CU29" s="20"/>
      <c r="CV29" s="43">
        <v>3787023.82</v>
      </c>
      <c r="CW29" s="51">
        <f t="shared" si="8"/>
        <v>0</v>
      </c>
      <c r="DU29" t="s">
        <v>271</v>
      </c>
    </row>
    <row r="30" spans="1:125" x14ac:dyDescent="0.25">
      <c r="A30" t="s">
        <v>64</v>
      </c>
      <c r="B30" t="s">
        <v>272</v>
      </c>
      <c r="C30" s="43">
        <v>483557.56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483557.56</v>
      </c>
      <c r="J30" s="44">
        <v>483557.56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483557.56</v>
      </c>
      <c r="Q30" s="44">
        <v>483557.56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483557.56</v>
      </c>
      <c r="X30" s="44">
        <v>483557.56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483557.56</v>
      </c>
      <c r="AE30" s="44">
        <v>483557.56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483557.56</v>
      </c>
      <c r="AL30" s="44">
        <v>470226.96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470226.96</v>
      </c>
      <c r="AS30" s="44">
        <v>470218.6</v>
      </c>
      <c r="AT30" s="44">
        <v>0</v>
      </c>
      <c r="AU30" s="44">
        <v>0</v>
      </c>
      <c r="AV30" s="44">
        <v>-11774.96</v>
      </c>
      <c r="AW30" s="44">
        <v>0</v>
      </c>
      <c r="AX30" s="44">
        <v>0</v>
      </c>
      <c r="AY30" s="44">
        <v>458443.64</v>
      </c>
      <c r="AZ30" s="44">
        <v>470218.6</v>
      </c>
      <c r="BA30" s="44">
        <v>0</v>
      </c>
      <c r="BB30" s="44">
        <v>0</v>
      </c>
      <c r="BC30" s="44">
        <v>7508.24</v>
      </c>
      <c r="BD30" s="44">
        <v>0</v>
      </c>
      <c r="BE30" s="44">
        <v>0</v>
      </c>
      <c r="BF30" s="44">
        <v>477726.84</v>
      </c>
      <c r="BG30" s="44">
        <v>470218.6</v>
      </c>
      <c r="BH30" s="44">
        <v>0</v>
      </c>
      <c r="BI30" s="44">
        <v>0</v>
      </c>
      <c r="BJ30" s="44">
        <v>7508.24</v>
      </c>
      <c r="BK30" s="44">
        <v>0</v>
      </c>
      <c r="BL30" s="44">
        <v>0</v>
      </c>
      <c r="BM30" s="44">
        <v>477726.84</v>
      </c>
      <c r="BN30" s="44">
        <v>470218.59</v>
      </c>
      <c r="BO30" s="44">
        <v>0</v>
      </c>
      <c r="BP30" s="44">
        <v>0</v>
      </c>
      <c r="BQ30" s="44">
        <v>7508.24</v>
      </c>
      <c r="BR30" s="44">
        <v>0</v>
      </c>
      <c r="BS30" s="44">
        <v>0</v>
      </c>
      <c r="BT30" s="44">
        <v>477726.83</v>
      </c>
      <c r="BU30" s="44">
        <v>470218.6</v>
      </c>
      <c r="BV30" s="44">
        <v>0</v>
      </c>
      <c r="BW30" s="44">
        <v>0</v>
      </c>
      <c r="BX30" s="44">
        <v>7508.24</v>
      </c>
      <c r="BY30" s="44">
        <v>0</v>
      </c>
      <c r="BZ30" s="44">
        <v>0</v>
      </c>
      <c r="CA30" s="44">
        <v>477726.84</v>
      </c>
      <c r="CB30" s="44">
        <v>470184.5</v>
      </c>
      <c r="CC30" s="44">
        <v>0</v>
      </c>
      <c r="CD30" s="44">
        <v>0</v>
      </c>
      <c r="CE30" s="44">
        <v>7508.24</v>
      </c>
      <c r="CF30" s="44">
        <v>0</v>
      </c>
      <c r="CG30" s="44">
        <v>0</v>
      </c>
      <c r="CH30" s="44">
        <v>477692.74</v>
      </c>
      <c r="CI30" s="5"/>
      <c r="CJ30" s="43">
        <f t="shared" si="0"/>
        <v>5709292.2499999991</v>
      </c>
      <c r="CK30" s="43">
        <f t="shared" si="2"/>
        <v>0</v>
      </c>
      <c r="CL30" s="43">
        <f t="shared" si="3"/>
        <v>0</v>
      </c>
      <c r="CM30" s="43">
        <f t="shared" si="4"/>
        <v>25766.239999999998</v>
      </c>
      <c r="CN30" s="43">
        <f t="shared" si="5"/>
        <v>0</v>
      </c>
      <c r="CO30" s="43">
        <f t="shared" si="6"/>
        <v>0</v>
      </c>
      <c r="CP30" s="43">
        <f t="shared" si="7"/>
        <v>5735058.4900000002</v>
      </c>
      <c r="CQ30" s="20"/>
      <c r="CR30" s="20"/>
      <c r="CS30" s="20">
        <v>-31832.747475816635</v>
      </c>
      <c r="CT30" s="20">
        <f t="shared" si="9"/>
        <v>-6066.5074758166375</v>
      </c>
      <c r="CU30" s="20"/>
      <c r="CV30" s="43">
        <v>5709292.25</v>
      </c>
      <c r="CW30" s="51">
        <f t="shared" si="8"/>
        <v>0</v>
      </c>
      <c r="DU30" t="s">
        <v>272</v>
      </c>
    </row>
    <row r="31" spans="1:125" x14ac:dyDescent="0.25">
      <c r="A31" t="s">
        <v>65</v>
      </c>
      <c r="B31" t="s">
        <v>273</v>
      </c>
      <c r="C31" s="43">
        <v>110889.67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110889.67</v>
      </c>
      <c r="J31" s="44">
        <v>110889.67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110889.67</v>
      </c>
      <c r="Q31" s="44">
        <v>110889.67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110889.67</v>
      </c>
      <c r="X31" s="44">
        <v>110889.67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110889.67</v>
      </c>
      <c r="AE31" s="44">
        <v>110889.67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110889.67</v>
      </c>
      <c r="AL31" s="44">
        <v>98405.6</v>
      </c>
      <c r="AM31" s="44">
        <v>0</v>
      </c>
      <c r="AN31" s="44">
        <v>0</v>
      </c>
      <c r="AO31" s="44">
        <v>0</v>
      </c>
      <c r="AP31" s="44">
        <v>-28908.33</v>
      </c>
      <c r="AQ31" s="44">
        <v>0</v>
      </c>
      <c r="AR31" s="44">
        <v>98405.6</v>
      </c>
      <c r="AS31" s="44">
        <v>98731.57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98731.57</v>
      </c>
      <c r="AZ31" s="44">
        <v>98731.57</v>
      </c>
      <c r="BA31" s="44">
        <v>0</v>
      </c>
      <c r="BB31" s="44">
        <v>0</v>
      </c>
      <c r="BC31" s="44">
        <v>0</v>
      </c>
      <c r="BD31" s="44">
        <v>0</v>
      </c>
      <c r="BE31" s="44">
        <v>0</v>
      </c>
      <c r="BF31" s="44">
        <v>98731.57</v>
      </c>
      <c r="BG31" s="44">
        <v>98731.57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98731.57</v>
      </c>
      <c r="BN31" s="44">
        <v>98731.56</v>
      </c>
      <c r="BO31" s="44">
        <v>0</v>
      </c>
      <c r="BP31" s="44">
        <v>0</v>
      </c>
      <c r="BQ31" s="44">
        <v>0</v>
      </c>
      <c r="BR31" s="44">
        <v>0</v>
      </c>
      <c r="BS31" s="44">
        <v>0</v>
      </c>
      <c r="BT31" s="44">
        <v>98731.56</v>
      </c>
      <c r="BU31" s="44">
        <v>98731.56</v>
      </c>
      <c r="BV31" s="44">
        <v>0</v>
      </c>
      <c r="BW31" s="44">
        <v>0</v>
      </c>
      <c r="BX31" s="44">
        <v>0</v>
      </c>
      <c r="BY31" s="44">
        <v>0</v>
      </c>
      <c r="BZ31" s="44">
        <v>0</v>
      </c>
      <c r="CA31" s="44">
        <v>98731.56</v>
      </c>
      <c r="CB31" s="44">
        <v>98726.54</v>
      </c>
      <c r="CC31" s="44">
        <v>0</v>
      </c>
      <c r="CD31" s="44">
        <v>0</v>
      </c>
      <c r="CE31" s="44">
        <v>0</v>
      </c>
      <c r="CF31" s="44">
        <v>0</v>
      </c>
      <c r="CG31" s="44">
        <v>0</v>
      </c>
      <c r="CH31" s="44">
        <v>98726.54</v>
      </c>
      <c r="CI31" s="5"/>
      <c r="CJ31" s="43">
        <f t="shared" si="0"/>
        <v>1245238.3200000003</v>
      </c>
      <c r="CK31" s="43">
        <f t="shared" si="2"/>
        <v>0</v>
      </c>
      <c r="CL31" s="43">
        <f t="shared" si="3"/>
        <v>0</v>
      </c>
      <c r="CM31" s="43">
        <f t="shared" si="4"/>
        <v>0</v>
      </c>
      <c r="CN31" s="43">
        <f t="shared" si="5"/>
        <v>-28908.33</v>
      </c>
      <c r="CO31" s="43">
        <f t="shared" si="6"/>
        <v>0</v>
      </c>
      <c r="CP31" s="43">
        <f t="shared" si="7"/>
        <v>1245238.3200000003</v>
      </c>
      <c r="CQ31" s="20"/>
      <c r="CR31" s="20"/>
      <c r="CS31" s="20"/>
      <c r="CT31" s="20">
        <f t="shared" si="9"/>
        <v>0</v>
      </c>
      <c r="CU31" s="20"/>
      <c r="CV31" s="43">
        <v>1245238.32</v>
      </c>
      <c r="CW31" s="51">
        <f t="shared" si="8"/>
        <v>0</v>
      </c>
      <c r="DU31" t="s">
        <v>273</v>
      </c>
    </row>
    <row r="32" spans="1:125" x14ac:dyDescent="0.25">
      <c r="A32" t="s">
        <v>66</v>
      </c>
      <c r="B32" t="s">
        <v>274</v>
      </c>
      <c r="C32" s="43">
        <v>179586.66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179586.66</v>
      </c>
      <c r="J32" s="44">
        <v>179586.66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179586.66</v>
      </c>
      <c r="Q32" s="44">
        <v>179586.66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179586.66</v>
      </c>
      <c r="X32" s="44">
        <v>179586.66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179586.66</v>
      </c>
      <c r="AE32" s="44">
        <v>179586.66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179586.66</v>
      </c>
      <c r="AL32" s="44">
        <v>144518.76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144518.76</v>
      </c>
      <c r="AS32" s="44">
        <v>144512.26999999999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144512.26999999999</v>
      </c>
      <c r="AZ32" s="44">
        <v>144512.26999999999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144512.26999999999</v>
      </c>
      <c r="BG32" s="44">
        <v>144512.26999999999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144512.26999999999</v>
      </c>
      <c r="BN32" s="44">
        <v>144512.26</v>
      </c>
      <c r="BO32" s="44">
        <v>0</v>
      </c>
      <c r="BP32" s="44">
        <v>0</v>
      </c>
      <c r="BQ32" s="44">
        <v>0</v>
      </c>
      <c r="BR32" s="44">
        <v>0</v>
      </c>
      <c r="BS32" s="44">
        <v>0</v>
      </c>
      <c r="BT32" s="44">
        <v>144512.26</v>
      </c>
      <c r="BU32" s="44">
        <v>144512.26999999999</v>
      </c>
      <c r="BV32" s="44">
        <v>0</v>
      </c>
      <c r="BW32" s="44">
        <v>0</v>
      </c>
      <c r="BX32" s="44">
        <v>0</v>
      </c>
      <c r="BY32" s="44">
        <v>0</v>
      </c>
      <c r="BZ32" s="44">
        <v>0</v>
      </c>
      <c r="CA32" s="44">
        <v>144512.26999999999</v>
      </c>
      <c r="CB32" s="44">
        <v>144504.31</v>
      </c>
      <c r="CC32" s="44">
        <v>0</v>
      </c>
      <c r="CD32" s="44">
        <v>0</v>
      </c>
      <c r="CE32" s="44">
        <v>0</v>
      </c>
      <c r="CF32" s="44">
        <v>0</v>
      </c>
      <c r="CG32" s="44">
        <v>0</v>
      </c>
      <c r="CH32" s="44">
        <v>144504.31</v>
      </c>
      <c r="CI32" s="5"/>
      <c r="CJ32" s="43">
        <f t="shared" si="0"/>
        <v>1909517.7100000002</v>
      </c>
      <c r="CK32" s="43">
        <f t="shared" si="2"/>
        <v>0</v>
      </c>
      <c r="CL32" s="43">
        <f t="shared" si="3"/>
        <v>0</v>
      </c>
      <c r="CM32" s="43">
        <f t="shared" si="4"/>
        <v>0</v>
      </c>
      <c r="CN32" s="43">
        <f t="shared" si="5"/>
        <v>0</v>
      </c>
      <c r="CO32" s="43">
        <f t="shared" si="6"/>
        <v>0</v>
      </c>
      <c r="CP32" s="43">
        <f t="shared" si="7"/>
        <v>1909517.7100000002</v>
      </c>
      <c r="CQ32" s="20"/>
      <c r="CR32" s="20"/>
      <c r="CS32" s="20"/>
      <c r="CT32" s="20">
        <f t="shared" si="9"/>
        <v>0</v>
      </c>
      <c r="CU32" s="20"/>
      <c r="CV32" s="43">
        <v>1909517.71</v>
      </c>
      <c r="CW32" s="51">
        <f t="shared" si="8"/>
        <v>0</v>
      </c>
      <c r="DU32" t="s">
        <v>274</v>
      </c>
    </row>
    <row r="33" spans="1:125" x14ac:dyDescent="0.25">
      <c r="A33" t="s">
        <v>67</v>
      </c>
      <c r="B33" t="s">
        <v>275</v>
      </c>
      <c r="C33" s="43">
        <v>223317.51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223317.51</v>
      </c>
      <c r="J33" s="44">
        <v>223317.51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223317.51</v>
      </c>
      <c r="Q33" s="44">
        <v>223317.51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223317.51</v>
      </c>
      <c r="X33" s="44">
        <v>223317.51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223317.51</v>
      </c>
      <c r="AE33" s="44">
        <v>223317.51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223317.51</v>
      </c>
      <c r="AL33" s="44">
        <v>229008.7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229008.7</v>
      </c>
      <c r="AS33" s="44">
        <v>228994.8</v>
      </c>
      <c r="AT33" s="44">
        <v>0</v>
      </c>
      <c r="AU33" s="44">
        <v>0</v>
      </c>
      <c r="AV33" s="44">
        <v>0</v>
      </c>
      <c r="AW33" s="44">
        <v>0</v>
      </c>
      <c r="AX33" s="44">
        <v>0</v>
      </c>
      <c r="AY33" s="44">
        <v>228994.8</v>
      </c>
      <c r="AZ33" s="44">
        <v>228994.8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228994.8</v>
      </c>
      <c r="BG33" s="44">
        <v>228994.81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228994.81</v>
      </c>
      <c r="BN33" s="44">
        <v>228994.8</v>
      </c>
      <c r="BO33" s="44">
        <v>0</v>
      </c>
      <c r="BP33" s="44">
        <v>0</v>
      </c>
      <c r="BQ33" s="44">
        <v>0</v>
      </c>
      <c r="BR33" s="44">
        <v>0</v>
      </c>
      <c r="BS33" s="44">
        <v>0</v>
      </c>
      <c r="BT33" s="44">
        <v>228994.8</v>
      </c>
      <c r="BU33" s="44">
        <v>228994.81</v>
      </c>
      <c r="BV33" s="44">
        <v>0</v>
      </c>
      <c r="BW33" s="44">
        <v>0</v>
      </c>
      <c r="BX33" s="44">
        <v>0</v>
      </c>
      <c r="BY33" s="44">
        <v>0</v>
      </c>
      <c r="BZ33" s="44">
        <v>0</v>
      </c>
      <c r="CA33" s="44">
        <v>228994.81</v>
      </c>
      <c r="CB33" s="44">
        <v>228975.1</v>
      </c>
      <c r="CC33" s="44">
        <v>0</v>
      </c>
      <c r="CD33" s="44">
        <v>0</v>
      </c>
      <c r="CE33" s="44">
        <v>0</v>
      </c>
      <c r="CF33" s="44">
        <v>0</v>
      </c>
      <c r="CG33" s="44">
        <v>0</v>
      </c>
      <c r="CH33" s="44">
        <v>228975.1</v>
      </c>
      <c r="CI33" s="5"/>
      <c r="CJ33" s="43">
        <f t="shared" si="0"/>
        <v>2719545.37</v>
      </c>
      <c r="CK33" s="43">
        <f t="shared" si="2"/>
        <v>0</v>
      </c>
      <c r="CL33" s="43">
        <f t="shared" si="3"/>
        <v>0</v>
      </c>
      <c r="CM33" s="43">
        <f t="shared" si="4"/>
        <v>0</v>
      </c>
      <c r="CN33" s="43">
        <f t="shared" si="5"/>
        <v>0</v>
      </c>
      <c r="CO33" s="43">
        <f t="shared" si="6"/>
        <v>0</v>
      </c>
      <c r="CP33" s="43">
        <f t="shared" si="7"/>
        <v>2719545.37</v>
      </c>
      <c r="CQ33" s="20"/>
      <c r="CR33" s="20"/>
      <c r="CS33" s="20"/>
      <c r="CT33" s="20">
        <f t="shared" si="9"/>
        <v>0</v>
      </c>
      <c r="CU33" s="20"/>
      <c r="CV33" s="43">
        <v>2719545.37</v>
      </c>
      <c r="CW33" s="51">
        <f t="shared" si="8"/>
        <v>0</v>
      </c>
      <c r="DU33" t="s">
        <v>275</v>
      </c>
    </row>
    <row r="34" spans="1:125" x14ac:dyDescent="0.25">
      <c r="A34" t="s">
        <v>68</v>
      </c>
      <c r="B34" t="s">
        <v>276</v>
      </c>
      <c r="C34" s="43">
        <v>769657.76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769657.76</v>
      </c>
      <c r="J34" s="44">
        <v>769657.76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769657.76</v>
      </c>
      <c r="Q34" s="44">
        <v>769657.76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769657.76</v>
      </c>
      <c r="X34" s="44">
        <v>769657.76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769657.76</v>
      </c>
      <c r="AE34" s="44">
        <v>769657.76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769657.76</v>
      </c>
      <c r="AL34" s="44">
        <v>768353.99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768353.99</v>
      </c>
      <c r="AS34" s="44">
        <v>768294.06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768294.06</v>
      </c>
      <c r="AZ34" s="44">
        <v>768294.06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768294.06</v>
      </c>
      <c r="BG34" s="44">
        <v>768294.06</v>
      </c>
      <c r="BH34" s="44">
        <v>0</v>
      </c>
      <c r="BI34" s="44">
        <v>0</v>
      </c>
      <c r="BJ34" s="44">
        <v>0</v>
      </c>
      <c r="BK34" s="44">
        <v>0</v>
      </c>
      <c r="BL34" s="44">
        <v>0</v>
      </c>
      <c r="BM34" s="44">
        <v>768294.06</v>
      </c>
      <c r="BN34" s="44">
        <v>768294.06</v>
      </c>
      <c r="BO34" s="44">
        <v>0</v>
      </c>
      <c r="BP34" s="44">
        <v>0</v>
      </c>
      <c r="BQ34" s="44">
        <v>0</v>
      </c>
      <c r="BR34" s="44">
        <v>0</v>
      </c>
      <c r="BS34" s="44">
        <v>0</v>
      </c>
      <c r="BT34" s="44">
        <v>768294.06</v>
      </c>
      <c r="BU34" s="44">
        <v>768294.06</v>
      </c>
      <c r="BV34" s="44">
        <v>0</v>
      </c>
      <c r="BW34" s="44">
        <v>0</v>
      </c>
      <c r="BX34" s="44">
        <v>0</v>
      </c>
      <c r="BY34" s="44">
        <v>0</v>
      </c>
      <c r="BZ34" s="44">
        <v>0</v>
      </c>
      <c r="CA34" s="44">
        <v>768294.06</v>
      </c>
      <c r="CB34" s="44">
        <v>768265.16</v>
      </c>
      <c r="CC34" s="44">
        <v>0</v>
      </c>
      <c r="CD34" s="44">
        <v>0</v>
      </c>
      <c r="CE34" s="44">
        <v>0</v>
      </c>
      <c r="CF34" s="44">
        <v>0</v>
      </c>
      <c r="CG34" s="44">
        <v>0</v>
      </c>
      <c r="CH34" s="44">
        <v>768265.16</v>
      </c>
      <c r="CI34" s="5"/>
      <c r="CJ34" s="43">
        <f t="shared" si="0"/>
        <v>9226378.2500000019</v>
      </c>
      <c r="CK34" s="43">
        <f t="shared" si="2"/>
        <v>0</v>
      </c>
      <c r="CL34" s="43">
        <f t="shared" si="3"/>
        <v>0</v>
      </c>
      <c r="CM34" s="43">
        <f t="shared" si="4"/>
        <v>0</v>
      </c>
      <c r="CN34" s="43">
        <f t="shared" si="5"/>
        <v>0</v>
      </c>
      <c r="CO34" s="43">
        <f t="shared" si="6"/>
        <v>0</v>
      </c>
      <c r="CP34" s="43">
        <f t="shared" si="7"/>
        <v>9226378.2500000019</v>
      </c>
      <c r="CQ34" s="20"/>
      <c r="CR34" s="20"/>
      <c r="CS34" s="20"/>
      <c r="CT34" s="20">
        <f t="shared" si="9"/>
        <v>0</v>
      </c>
      <c r="CU34" s="20"/>
      <c r="CV34" s="43">
        <v>9226378.25</v>
      </c>
      <c r="CW34" s="51">
        <f t="shared" si="8"/>
        <v>0</v>
      </c>
      <c r="DU34" t="s">
        <v>276</v>
      </c>
    </row>
    <row r="35" spans="1:125" x14ac:dyDescent="0.25">
      <c r="A35" t="s">
        <v>69</v>
      </c>
      <c r="B35" t="s">
        <v>277</v>
      </c>
      <c r="C35" s="43">
        <v>325687.67999999999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325687.67999999999</v>
      </c>
      <c r="J35" s="44">
        <v>325687.67999999999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325687.67999999999</v>
      </c>
      <c r="Q35" s="44">
        <v>325687.67999999999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325687.67999999999</v>
      </c>
      <c r="X35" s="44">
        <v>325687.67999999999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325687.67999999999</v>
      </c>
      <c r="AE35" s="44">
        <v>325687.67999999999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325687.67999999999</v>
      </c>
      <c r="AL35" s="44">
        <v>326827.87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326827.87</v>
      </c>
      <c r="AS35" s="44">
        <v>326824.62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326824.62</v>
      </c>
      <c r="AZ35" s="44">
        <v>326824.62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326824.62</v>
      </c>
      <c r="BG35" s="44">
        <v>326824.62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326824.62</v>
      </c>
      <c r="BN35" s="44">
        <v>326824.62</v>
      </c>
      <c r="BO35" s="44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326824.62</v>
      </c>
      <c r="BU35" s="44">
        <v>326824.62</v>
      </c>
      <c r="BV35" s="44">
        <v>0</v>
      </c>
      <c r="BW35" s="44">
        <v>0</v>
      </c>
      <c r="BX35" s="44">
        <v>0</v>
      </c>
      <c r="BY35" s="44">
        <v>0</v>
      </c>
      <c r="BZ35" s="44">
        <v>0</v>
      </c>
      <c r="CA35" s="44">
        <v>326824.62</v>
      </c>
      <c r="CB35" s="44">
        <v>326812.48</v>
      </c>
      <c r="CC35" s="44">
        <v>0</v>
      </c>
      <c r="CD35" s="44">
        <v>0</v>
      </c>
      <c r="CE35" s="44">
        <v>0</v>
      </c>
      <c r="CF35" s="44">
        <v>0</v>
      </c>
      <c r="CG35" s="44">
        <v>0</v>
      </c>
      <c r="CH35" s="44">
        <v>326812.48</v>
      </c>
      <c r="CI35" s="5"/>
      <c r="CJ35" s="43">
        <f t="shared" si="0"/>
        <v>3916201.8500000006</v>
      </c>
      <c r="CK35" s="43">
        <f t="shared" si="2"/>
        <v>0</v>
      </c>
      <c r="CL35" s="43">
        <f t="shared" si="3"/>
        <v>0</v>
      </c>
      <c r="CM35" s="43">
        <f t="shared" si="4"/>
        <v>0</v>
      </c>
      <c r="CN35" s="43">
        <f t="shared" si="5"/>
        <v>0</v>
      </c>
      <c r="CO35" s="43">
        <f t="shared" si="6"/>
        <v>0</v>
      </c>
      <c r="CP35" s="43">
        <f t="shared" si="7"/>
        <v>3916201.8500000006</v>
      </c>
      <c r="CQ35" s="20"/>
      <c r="CR35" s="20"/>
      <c r="CS35" s="20"/>
      <c r="CT35" s="20">
        <f t="shared" si="9"/>
        <v>0</v>
      </c>
      <c r="CU35" s="20"/>
      <c r="CV35" s="43">
        <v>3916201.85</v>
      </c>
      <c r="CW35" s="51">
        <f t="shared" si="8"/>
        <v>0</v>
      </c>
      <c r="DU35" t="s">
        <v>277</v>
      </c>
    </row>
    <row r="36" spans="1:125" x14ac:dyDescent="0.25">
      <c r="A36" t="s">
        <v>70</v>
      </c>
      <c r="B36" t="s">
        <v>278</v>
      </c>
      <c r="C36" s="43">
        <v>156334.34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156334.34</v>
      </c>
      <c r="J36" s="44">
        <v>156334.34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156334.34</v>
      </c>
      <c r="Q36" s="44">
        <v>156334.34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156334.34</v>
      </c>
      <c r="X36" s="44">
        <v>156334.34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156334.34</v>
      </c>
      <c r="AE36" s="44">
        <v>156334.34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156334.34</v>
      </c>
      <c r="AL36" s="44">
        <v>154002.97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154002.97</v>
      </c>
      <c r="AS36" s="44">
        <v>167847.09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>
        <v>167847.09</v>
      </c>
      <c r="AZ36" s="44">
        <v>167847.09</v>
      </c>
      <c r="BA36" s="44">
        <v>0</v>
      </c>
      <c r="BB36" s="44">
        <v>0</v>
      </c>
      <c r="BC36" s="44">
        <v>0</v>
      </c>
      <c r="BD36" s="44">
        <v>0</v>
      </c>
      <c r="BE36" s="44">
        <v>0</v>
      </c>
      <c r="BF36" s="44">
        <v>167847.09</v>
      </c>
      <c r="BG36" s="44">
        <v>167847.09</v>
      </c>
      <c r="BH36" s="44">
        <v>0</v>
      </c>
      <c r="BI36" s="44">
        <v>0</v>
      </c>
      <c r="BJ36" s="44">
        <v>0</v>
      </c>
      <c r="BK36" s="44">
        <v>0</v>
      </c>
      <c r="BL36" s="44">
        <v>0</v>
      </c>
      <c r="BM36" s="44">
        <v>167847.09</v>
      </c>
      <c r="BN36" s="44">
        <v>167847.09</v>
      </c>
      <c r="BO36" s="44">
        <v>0</v>
      </c>
      <c r="BP36" s="44">
        <v>0</v>
      </c>
      <c r="BQ36" s="44">
        <v>0</v>
      </c>
      <c r="BR36" s="44">
        <v>0</v>
      </c>
      <c r="BS36" s="44">
        <v>0</v>
      </c>
      <c r="BT36" s="44">
        <v>167847.09</v>
      </c>
      <c r="BU36" s="44">
        <v>167847.09</v>
      </c>
      <c r="BV36" s="44">
        <v>0</v>
      </c>
      <c r="BW36" s="44">
        <v>0</v>
      </c>
      <c r="BX36" s="44">
        <v>0</v>
      </c>
      <c r="BY36" s="44">
        <v>0</v>
      </c>
      <c r="BZ36" s="44">
        <v>0</v>
      </c>
      <c r="CA36" s="44">
        <v>167847.09</v>
      </c>
      <c r="CB36" s="44">
        <v>167839.19</v>
      </c>
      <c r="CC36" s="44">
        <v>0</v>
      </c>
      <c r="CD36" s="44">
        <v>0</v>
      </c>
      <c r="CE36" s="44">
        <v>0</v>
      </c>
      <c r="CF36" s="44">
        <v>0</v>
      </c>
      <c r="CG36" s="44">
        <v>0</v>
      </c>
      <c r="CH36" s="44">
        <v>167839.19</v>
      </c>
      <c r="CI36" s="5"/>
      <c r="CJ36" s="43">
        <f t="shared" si="0"/>
        <v>1942749.3100000003</v>
      </c>
      <c r="CK36" s="43">
        <f t="shared" si="2"/>
        <v>0</v>
      </c>
      <c r="CL36" s="43">
        <f t="shared" si="3"/>
        <v>0</v>
      </c>
      <c r="CM36" s="43">
        <f t="shared" si="4"/>
        <v>0</v>
      </c>
      <c r="CN36" s="43">
        <f t="shared" si="5"/>
        <v>0</v>
      </c>
      <c r="CO36" s="43">
        <f t="shared" si="6"/>
        <v>0</v>
      </c>
      <c r="CP36" s="43">
        <f t="shared" si="7"/>
        <v>1942749.3100000003</v>
      </c>
      <c r="CQ36" s="20"/>
      <c r="CR36" s="20"/>
      <c r="CS36" s="20"/>
      <c r="CT36" s="20">
        <f t="shared" si="9"/>
        <v>0</v>
      </c>
      <c r="CU36" s="20"/>
      <c r="CV36" s="43">
        <v>1942749.31</v>
      </c>
      <c r="CW36" s="51">
        <f t="shared" si="8"/>
        <v>0</v>
      </c>
      <c r="DU36" t="s">
        <v>278</v>
      </c>
    </row>
    <row r="37" spans="1:125" x14ac:dyDescent="0.25">
      <c r="A37" t="s">
        <v>71</v>
      </c>
      <c r="B37" t="s">
        <v>279</v>
      </c>
      <c r="C37" s="43">
        <v>178736.77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178736.77</v>
      </c>
      <c r="J37" s="44">
        <v>178736.77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178736.77</v>
      </c>
      <c r="Q37" s="44">
        <v>178736.77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178736.77</v>
      </c>
      <c r="X37" s="44">
        <v>178736.77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178736.77</v>
      </c>
      <c r="AE37" s="44">
        <v>178736.77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178736.77</v>
      </c>
      <c r="AL37" s="44">
        <v>164418.60999999999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164418.60999999999</v>
      </c>
      <c r="AS37" s="44">
        <v>164305.70000000001</v>
      </c>
      <c r="AT37" s="44">
        <v>0</v>
      </c>
      <c r="AU37" s="44">
        <v>0</v>
      </c>
      <c r="AV37" s="44">
        <v>0</v>
      </c>
      <c r="AW37" s="44">
        <v>0</v>
      </c>
      <c r="AX37" s="44">
        <v>0</v>
      </c>
      <c r="AY37" s="44">
        <v>164305.70000000001</v>
      </c>
      <c r="AZ37" s="44">
        <v>164305.70000000001</v>
      </c>
      <c r="BA37" s="44">
        <v>0</v>
      </c>
      <c r="BB37" s="44">
        <v>0</v>
      </c>
      <c r="BC37" s="44">
        <v>0</v>
      </c>
      <c r="BD37" s="44">
        <v>0</v>
      </c>
      <c r="BE37" s="44">
        <v>0</v>
      </c>
      <c r="BF37" s="44">
        <v>164305.70000000001</v>
      </c>
      <c r="BG37" s="44">
        <v>164305.70000000001</v>
      </c>
      <c r="BH37" s="44">
        <v>0</v>
      </c>
      <c r="BI37" s="44">
        <v>0</v>
      </c>
      <c r="BJ37" s="44">
        <v>0</v>
      </c>
      <c r="BK37" s="44">
        <v>0</v>
      </c>
      <c r="BL37" s="44">
        <v>0</v>
      </c>
      <c r="BM37" s="44">
        <v>164305.70000000001</v>
      </c>
      <c r="BN37" s="44">
        <v>164305.69</v>
      </c>
      <c r="BO37" s="44">
        <v>0</v>
      </c>
      <c r="BP37" s="44">
        <v>0</v>
      </c>
      <c r="BQ37" s="44">
        <v>0</v>
      </c>
      <c r="BR37" s="44">
        <v>0</v>
      </c>
      <c r="BS37" s="44">
        <v>0</v>
      </c>
      <c r="BT37" s="44">
        <v>164305.69</v>
      </c>
      <c r="BU37" s="44">
        <v>164305.70000000001</v>
      </c>
      <c r="BV37" s="44">
        <v>0</v>
      </c>
      <c r="BW37" s="44">
        <v>0</v>
      </c>
      <c r="BX37" s="44">
        <v>0</v>
      </c>
      <c r="BY37" s="44">
        <v>0</v>
      </c>
      <c r="BZ37" s="44">
        <v>0</v>
      </c>
      <c r="CA37" s="44">
        <v>164305.70000000001</v>
      </c>
      <c r="CB37" s="44">
        <v>164296.72</v>
      </c>
      <c r="CC37" s="44">
        <v>0</v>
      </c>
      <c r="CD37" s="44">
        <v>0</v>
      </c>
      <c r="CE37" s="44">
        <v>0</v>
      </c>
      <c r="CF37" s="44">
        <v>0</v>
      </c>
      <c r="CG37" s="44">
        <v>0</v>
      </c>
      <c r="CH37" s="44">
        <v>164296.72</v>
      </c>
      <c r="CI37" s="5"/>
      <c r="CJ37" s="43">
        <f t="shared" si="0"/>
        <v>2043927.6699999997</v>
      </c>
      <c r="CK37" s="43">
        <f t="shared" si="2"/>
        <v>0</v>
      </c>
      <c r="CL37" s="43">
        <f t="shared" si="3"/>
        <v>0</v>
      </c>
      <c r="CM37" s="43">
        <f t="shared" si="4"/>
        <v>0</v>
      </c>
      <c r="CN37" s="43">
        <f t="shared" si="5"/>
        <v>0</v>
      </c>
      <c r="CO37" s="43">
        <f t="shared" si="6"/>
        <v>0</v>
      </c>
      <c r="CP37" s="43">
        <f t="shared" si="7"/>
        <v>2043927.6699999997</v>
      </c>
      <c r="CQ37" s="20"/>
      <c r="CR37" s="20"/>
      <c r="CS37" s="20"/>
      <c r="CT37" s="20">
        <f t="shared" si="9"/>
        <v>0</v>
      </c>
      <c r="CU37" s="20"/>
      <c r="CV37" s="43">
        <v>2043927.67</v>
      </c>
      <c r="CW37" s="51">
        <f t="shared" si="8"/>
        <v>0</v>
      </c>
      <c r="DU37" t="s">
        <v>279</v>
      </c>
    </row>
    <row r="38" spans="1:125" x14ac:dyDescent="0.25">
      <c r="A38" t="s">
        <v>72</v>
      </c>
      <c r="B38" t="s">
        <v>280</v>
      </c>
      <c r="C38" s="43">
        <v>139416.22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139416.22</v>
      </c>
      <c r="J38" s="44">
        <v>139416.22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139416.22</v>
      </c>
      <c r="Q38" s="44">
        <v>139416.22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139416.22</v>
      </c>
      <c r="X38" s="44">
        <v>139416.22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139416.22</v>
      </c>
      <c r="AE38" s="44">
        <v>139416.22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139416.22</v>
      </c>
      <c r="AL38" s="44">
        <v>150573.98000000001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150573.98000000001</v>
      </c>
      <c r="AS38" s="44">
        <v>150579.26</v>
      </c>
      <c r="AT38" s="44">
        <v>0</v>
      </c>
      <c r="AU38" s="44">
        <v>0</v>
      </c>
      <c r="AV38" s="44">
        <v>0</v>
      </c>
      <c r="AW38" s="44">
        <v>0</v>
      </c>
      <c r="AX38" s="44">
        <v>0</v>
      </c>
      <c r="AY38" s="44">
        <v>150579.26</v>
      </c>
      <c r="AZ38" s="44">
        <v>150579.26</v>
      </c>
      <c r="BA38" s="44">
        <v>0</v>
      </c>
      <c r="BB38" s="44">
        <v>0</v>
      </c>
      <c r="BC38" s="44">
        <v>0</v>
      </c>
      <c r="BD38" s="44">
        <v>0</v>
      </c>
      <c r="BE38" s="44">
        <v>0</v>
      </c>
      <c r="BF38" s="44">
        <v>150579.26</v>
      </c>
      <c r="BG38" s="44">
        <v>150579.26</v>
      </c>
      <c r="BH38" s="44">
        <v>0</v>
      </c>
      <c r="BI38" s="44">
        <v>0</v>
      </c>
      <c r="BJ38" s="44">
        <v>0</v>
      </c>
      <c r="BK38" s="44">
        <v>0</v>
      </c>
      <c r="BL38" s="44">
        <v>0</v>
      </c>
      <c r="BM38" s="44">
        <v>150579.26</v>
      </c>
      <c r="BN38" s="44">
        <v>150579.26</v>
      </c>
      <c r="BO38" s="44">
        <v>0</v>
      </c>
      <c r="BP38" s="44">
        <v>0</v>
      </c>
      <c r="BQ38" s="44">
        <v>0</v>
      </c>
      <c r="BR38" s="44">
        <v>0</v>
      </c>
      <c r="BS38" s="44">
        <v>0</v>
      </c>
      <c r="BT38" s="44">
        <v>150579.26</v>
      </c>
      <c r="BU38" s="44">
        <v>150579.26</v>
      </c>
      <c r="BV38" s="44">
        <v>0</v>
      </c>
      <c r="BW38" s="44">
        <v>0</v>
      </c>
      <c r="BX38" s="44">
        <v>0</v>
      </c>
      <c r="BY38" s="44">
        <v>0</v>
      </c>
      <c r="BZ38" s="44">
        <v>0</v>
      </c>
      <c r="CA38" s="44">
        <v>150579.26</v>
      </c>
      <c r="CB38" s="44">
        <v>150568.94</v>
      </c>
      <c r="CC38" s="44">
        <v>0</v>
      </c>
      <c r="CD38" s="44">
        <v>0</v>
      </c>
      <c r="CE38" s="44">
        <v>0</v>
      </c>
      <c r="CF38" s="44">
        <v>0</v>
      </c>
      <c r="CG38" s="44">
        <v>0</v>
      </c>
      <c r="CH38" s="44">
        <v>150568.94</v>
      </c>
      <c r="CI38" s="5"/>
      <c r="CJ38" s="43">
        <f t="shared" si="0"/>
        <v>1751120.32</v>
      </c>
      <c r="CK38" s="43">
        <f t="shared" si="2"/>
        <v>0</v>
      </c>
      <c r="CL38" s="43">
        <f t="shared" si="3"/>
        <v>0</v>
      </c>
      <c r="CM38" s="43">
        <f t="shared" si="4"/>
        <v>0</v>
      </c>
      <c r="CN38" s="43">
        <f t="shared" si="5"/>
        <v>0</v>
      </c>
      <c r="CO38" s="43">
        <f t="shared" si="6"/>
        <v>0</v>
      </c>
      <c r="CP38" s="43">
        <f t="shared" si="7"/>
        <v>1751120.32</v>
      </c>
      <c r="CQ38" s="20"/>
      <c r="CR38" s="20"/>
      <c r="CS38" s="20"/>
      <c r="CT38" s="20">
        <f t="shared" si="9"/>
        <v>0</v>
      </c>
      <c r="CU38" s="20"/>
      <c r="CV38" s="43">
        <v>1751120.32</v>
      </c>
      <c r="CW38" s="51">
        <f t="shared" si="8"/>
        <v>0</v>
      </c>
      <c r="DU38" t="s">
        <v>280</v>
      </c>
    </row>
    <row r="39" spans="1:125" x14ac:dyDescent="0.25">
      <c r="A39" t="s">
        <v>73</v>
      </c>
      <c r="B39" t="s">
        <v>281</v>
      </c>
      <c r="C39" s="43">
        <v>295612.95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295612.95</v>
      </c>
      <c r="J39" s="44">
        <v>295612.95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295612.95</v>
      </c>
      <c r="Q39" s="44">
        <v>295612.95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295612.95</v>
      </c>
      <c r="X39" s="44">
        <v>295612.95</v>
      </c>
      <c r="Y39" s="44">
        <v>0</v>
      </c>
      <c r="Z39" s="44">
        <v>0</v>
      </c>
      <c r="AA39" s="44">
        <v>0</v>
      </c>
      <c r="AB39" s="44">
        <v>-19648.7</v>
      </c>
      <c r="AC39" s="44">
        <v>0</v>
      </c>
      <c r="AD39" s="44">
        <v>275964.25</v>
      </c>
      <c r="AE39" s="44">
        <v>295612.95</v>
      </c>
      <c r="AF39" s="44">
        <v>0</v>
      </c>
      <c r="AG39" s="44">
        <v>0</v>
      </c>
      <c r="AH39" s="44">
        <v>0</v>
      </c>
      <c r="AI39" s="44">
        <v>-19648.7</v>
      </c>
      <c r="AJ39" s="44">
        <v>0</v>
      </c>
      <c r="AK39" s="44">
        <v>275964.25</v>
      </c>
      <c r="AL39" s="44">
        <v>248146.03</v>
      </c>
      <c r="AM39" s="44">
        <v>0</v>
      </c>
      <c r="AN39" s="44">
        <v>0</v>
      </c>
      <c r="AO39" s="44">
        <v>0</v>
      </c>
      <c r="AP39" s="44">
        <v>19648.7</v>
      </c>
      <c r="AQ39" s="44">
        <v>0</v>
      </c>
      <c r="AR39" s="44">
        <v>267794.73</v>
      </c>
      <c r="AS39" s="44">
        <v>291080.92</v>
      </c>
      <c r="AT39" s="44">
        <v>0</v>
      </c>
      <c r="AU39" s="44">
        <v>0</v>
      </c>
      <c r="AV39" s="44">
        <v>0</v>
      </c>
      <c r="AW39" s="44">
        <v>0</v>
      </c>
      <c r="AX39" s="44">
        <v>0</v>
      </c>
      <c r="AY39" s="44">
        <v>291080.92</v>
      </c>
      <c r="AZ39" s="44">
        <v>291080.90999999997</v>
      </c>
      <c r="BA39" s="44">
        <v>0</v>
      </c>
      <c r="BB39" s="44">
        <v>0</v>
      </c>
      <c r="BC39" s="44">
        <v>0</v>
      </c>
      <c r="BD39" s="44">
        <v>0</v>
      </c>
      <c r="BE39" s="44">
        <v>0</v>
      </c>
      <c r="BF39" s="44">
        <v>291080.90999999997</v>
      </c>
      <c r="BG39" s="44">
        <v>291080.92</v>
      </c>
      <c r="BH39" s="44">
        <v>0</v>
      </c>
      <c r="BI39" s="44">
        <v>0</v>
      </c>
      <c r="BJ39" s="44">
        <v>0</v>
      </c>
      <c r="BK39" s="44">
        <v>0</v>
      </c>
      <c r="BL39" s="44">
        <v>0</v>
      </c>
      <c r="BM39" s="44">
        <v>291080.92</v>
      </c>
      <c r="BN39" s="44">
        <v>291080.90999999997</v>
      </c>
      <c r="BO39" s="44">
        <v>0</v>
      </c>
      <c r="BP39" s="44">
        <v>0</v>
      </c>
      <c r="BQ39" s="44">
        <v>0</v>
      </c>
      <c r="BR39" s="44">
        <v>0</v>
      </c>
      <c r="BS39" s="44">
        <v>0</v>
      </c>
      <c r="BT39" s="44">
        <v>291080.90999999997</v>
      </c>
      <c r="BU39" s="44">
        <v>291080.92</v>
      </c>
      <c r="BV39" s="44">
        <v>0</v>
      </c>
      <c r="BW39" s="44">
        <v>0</v>
      </c>
      <c r="BX39" s="44">
        <v>0</v>
      </c>
      <c r="BY39" s="44">
        <v>0</v>
      </c>
      <c r="BZ39" s="44">
        <v>0</v>
      </c>
      <c r="CA39" s="44">
        <v>291080.92</v>
      </c>
      <c r="CB39" s="44">
        <v>291067.7</v>
      </c>
      <c r="CC39" s="44">
        <v>0</v>
      </c>
      <c r="CD39" s="44">
        <v>0</v>
      </c>
      <c r="CE39" s="44">
        <v>0</v>
      </c>
      <c r="CF39" s="44">
        <v>0</v>
      </c>
      <c r="CG39" s="44">
        <v>0</v>
      </c>
      <c r="CH39" s="44">
        <v>291067.7</v>
      </c>
      <c r="CI39" s="5"/>
      <c r="CJ39" s="43">
        <f t="shared" si="0"/>
        <v>3472683.06</v>
      </c>
      <c r="CK39" s="43">
        <f t="shared" si="2"/>
        <v>0</v>
      </c>
      <c r="CL39" s="43">
        <f t="shared" si="3"/>
        <v>0</v>
      </c>
      <c r="CM39" s="43">
        <f t="shared" si="4"/>
        <v>0</v>
      </c>
      <c r="CN39" s="43">
        <f t="shared" si="5"/>
        <v>-19648.7</v>
      </c>
      <c r="CO39" s="43">
        <f t="shared" si="6"/>
        <v>0</v>
      </c>
      <c r="CP39" s="43">
        <f t="shared" si="7"/>
        <v>3453034.3600000003</v>
      </c>
      <c r="CQ39" s="20"/>
      <c r="CR39" s="20"/>
      <c r="CS39" s="20"/>
      <c r="CT39" s="20">
        <f t="shared" si="9"/>
        <v>0</v>
      </c>
      <c r="CU39" s="20"/>
      <c r="CV39" s="43">
        <v>3472683.06</v>
      </c>
      <c r="CW39" s="51">
        <f t="shared" si="8"/>
        <v>0</v>
      </c>
      <c r="DU39" t="s">
        <v>281</v>
      </c>
    </row>
    <row r="40" spans="1:125" x14ac:dyDescent="0.25">
      <c r="A40" t="s">
        <v>74</v>
      </c>
      <c r="B40" t="s">
        <v>282</v>
      </c>
      <c r="C40" s="43">
        <v>75478.22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75478.22</v>
      </c>
      <c r="J40" s="44">
        <v>75478.22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75478.22</v>
      </c>
      <c r="Q40" s="44">
        <v>75478.22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75478.22</v>
      </c>
      <c r="X40" s="44">
        <v>75478.22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75478.22</v>
      </c>
      <c r="AE40" s="44">
        <v>75478.22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75478.22</v>
      </c>
      <c r="AL40" s="44">
        <v>55253.16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55253.16</v>
      </c>
      <c r="AS40" s="44">
        <v>55247.77</v>
      </c>
      <c r="AT40" s="44">
        <v>0</v>
      </c>
      <c r="AU40" s="44">
        <v>0</v>
      </c>
      <c r="AV40" s="44">
        <v>0</v>
      </c>
      <c r="AW40" s="44">
        <v>0</v>
      </c>
      <c r="AX40" s="44">
        <v>0</v>
      </c>
      <c r="AY40" s="44">
        <v>55247.77</v>
      </c>
      <c r="AZ40" s="44">
        <v>55247.77</v>
      </c>
      <c r="BA40" s="44">
        <v>0</v>
      </c>
      <c r="BB40" s="44">
        <v>0</v>
      </c>
      <c r="BC40" s="44">
        <v>0</v>
      </c>
      <c r="BD40" s="44">
        <v>0</v>
      </c>
      <c r="BE40" s="44">
        <v>0</v>
      </c>
      <c r="BF40" s="44">
        <v>55247.77</v>
      </c>
      <c r="BG40" s="44">
        <v>55247.76</v>
      </c>
      <c r="BH40" s="44">
        <v>0</v>
      </c>
      <c r="BI40" s="44">
        <v>0</v>
      </c>
      <c r="BJ40" s="44">
        <v>0</v>
      </c>
      <c r="BK40" s="44">
        <v>0</v>
      </c>
      <c r="BL40" s="44">
        <v>0</v>
      </c>
      <c r="BM40" s="44">
        <v>55247.76</v>
      </c>
      <c r="BN40" s="44">
        <v>55247.76</v>
      </c>
      <c r="BO40" s="44">
        <v>0</v>
      </c>
      <c r="BP40" s="44">
        <v>0</v>
      </c>
      <c r="BQ40" s="44">
        <v>0</v>
      </c>
      <c r="BR40" s="44">
        <v>0</v>
      </c>
      <c r="BS40" s="44">
        <v>0</v>
      </c>
      <c r="BT40" s="44">
        <v>55247.76</v>
      </c>
      <c r="BU40" s="44">
        <v>55247.77</v>
      </c>
      <c r="BV40" s="44">
        <v>0</v>
      </c>
      <c r="BW40" s="44">
        <v>0</v>
      </c>
      <c r="BX40" s="44">
        <v>0</v>
      </c>
      <c r="BY40" s="44">
        <v>0</v>
      </c>
      <c r="BZ40" s="44">
        <v>0</v>
      </c>
      <c r="CA40" s="44">
        <v>55247.77</v>
      </c>
      <c r="CB40" s="44">
        <v>54381.02</v>
      </c>
      <c r="CC40" s="44">
        <v>0</v>
      </c>
      <c r="CD40" s="44">
        <v>0</v>
      </c>
      <c r="CE40" s="44">
        <v>0</v>
      </c>
      <c r="CF40" s="44">
        <v>0</v>
      </c>
      <c r="CG40" s="44">
        <v>0</v>
      </c>
      <c r="CH40" s="44">
        <v>54381.02</v>
      </c>
      <c r="CI40" s="5"/>
      <c r="CJ40" s="43">
        <f t="shared" si="0"/>
        <v>763264.1100000001</v>
      </c>
      <c r="CK40" s="43">
        <f t="shared" si="2"/>
        <v>0</v>
      </c>
      <c r="CL40" s="43">
        <f t="shared" si="3"/>
        <v>0</v>
      </c>
      <c r="CM40" s="43">
        <f t="shared" si="4"/>
        <v>0</v>
      </c>
      <c r="CN40" s="43">
        <f t="shared" si="5"/>
        <v>0</v>
      </c>
      <c r="CO40" s="43">
        <f t="shared" si="6"/>
        <v>0</v>
      </c>
      <c r="CP40" s="43">
        <f t="shared" si="7"/>
        <v>763264.1100000001</v>
      </c>
      <c r="CQ40" s="20"/>
      <c r="CR40" s="20"/>
      <c r="CS40" s="20"/>
      <c r="CT40" s="20">
        <f t="shared" si="9"/>
        <v>0</v>
      </c>
      <c r="CU40" s="20"/>
      <c r="CV40" s="43">
        <v>763264.11</v>
      </c>
      <c r="CW40" s="51">
        <f t="shared" si="8"/>
        <v>0</v>
      </c>
      <c r="DU40" t="s">
        <v>282</v>
      </c>
    </row>
    <row r="41" spans="1:125" x14ac:dyDescent="0.25">
      <c r="A41" t="s">
        <v>75</v>
      </c>
      <c r="B41" t="s">
        <v>283</v>
      </c>
      <c r="C41" s="43">
        <v>2533421.2599999998</v>
      </c>
      <c r="D41" s="44">
        <v>-10097.469999999999</v>
      </c>
      <c r="E41" s="44">
        <v>0</v>
      </c>
      <c r="F41" s="44">
        <v>0</v>
      </c>
      <c r="G41" s="44">
        <v>0</v>
      </c>
      <c r="H41" s="44">
        <v>0</v>
      </c>
      <c r="I41" s="44">
        <v>2523323.79</v>
      </c>
      <c r="J41" s="44">
        <v>2533421.2599999998</v>
      </c>
      <c r="K41" s="44">
        <v>-10097.469999999999</v>
      </c>
      <c r="L41" s="44">
        <v>0</v>
      </c>
      <c r="M41" s="44">
        <v>0</v>
      </c>
      <c r="N41" s="44">
        <v>0</v>
      </c>
      <c r="O41" s="44">
        <v>0</v>
      </c>
      <c r="P41" s="44">
        <v>2523323.79</v>
      </c>
      <c r="Q41" s="44">
        <v>2533421.2599999998</v>
      </c>
      <c r="R41" s="44">
        <v>-10097.07</v>
      </c>
      <c r="S41" s="44">
        <v>0</v>
      </c>
      <c r="T41" s="44">
        <v>0</v>
      </c>
      <c r="U41" s="44">
        <v>0</v>
      </c>
      <c r="V41" s="44">
        <v>0</v>
      </c>
      <c r="W41" s="44">
        <v>2523324.19</v>
      </c>
      <c r="X41" s="44">
        <v>2533421.2599999998</v>
      </c>
      <c r="Y41" s="44">
        <v>-10097.07</v>
      </c>
      <c r="Z41" s="44">
        <v>0</v>
      </c>
      <c r="AA41" s="44">
        <v>0</v>
      </c>
      <c r="AB41" s="44">
        <v>0</v>
      </c>
      <c r="AC41" s="44">
        <v>0</v>
      </c>
      <c r="AD41" s="44">
        <v>2523324.19</v>
      </c>
      <c r="AE41" s="44">
        <v>2533421.2599999998</v>
      </c>
      <c r="AF41" s="44">
        <v>-10097.07</v>
      </c>
      <c r="AG41" s="44">
        <v>0</v>
      </c>
      <c r="AH41" s="44">
        <v>0</v>
      </c>
      <c r="AI41" s="44">
        <v>0</v>
      </c>
      <c r="AJ41" s="44">
        <v>0</v>
      </c>
      <c r="AK41" s="44">
        <v>2523324.19</v>
      </c>
      <c r="AL41" s="44">
        <v>2666854.1</v>
      </c>
      <c r="AM41" s="44">
        <v>-10097.07</v>
      </c>
      <c r="AN41" s="44">
        <v>0</v>
      </c>
      <c r="AO41" s="44">
        <v>0</v>
      </c>
      <c r="AP41" s="44">
        <v>0</v>
      </c>
      <c r="AQ41" s="44">
        <v>0</v>
      </c>
      <c r="AR41" s="44">
        <v>2656757.0299999998</v>
      </c>
      <c r="AS41" s="44">
        <v>2666779.66</v>
      </c>
      <c r="AT41" s="44">
        <v>-10097.07</v>
      </c>
      <c r="AU41" s="44">
        <v>0</v>
      </c>
      <c r="AV41" s="44">
        <v>0</v>
      </c>
      <c r="AW41" s="44">
        <v>0</v>
      </c>
      <c r="AX41" s="44">
        <v>0</v>
      </c>
      <c r="AY41" s="44">
        <v>2656682.59</v>
      </c>
      <c r="AZ41" s="44">
        <v>2666779.66</v>
      </c>
      <c r="BA41" s="44">
        <v>-10097.07</v>
      </c>
      <c r="BB41" s="44">
        <v>0</v>
      </c>
      <c r="BC41" s="44">
        <v>0</v>
      </c>
      <c r="BD41" s="44">
        <v>0</v>
      </c>
      <c r="BE41" s="44">
        <v>0</v>
      </c>
      <c r="BF41" s="44">
        <v>2656682.59</v>
      </c>
      <c r="BG41" s="44">
        <v>2666779.66</v>
      </c>
      <c r="BH41" s="44">
        <v>-10097.07</v>
      </c>
      <c r="BI41" s="44">
        <v>0</v>
      </c>
      <c r="BJ41" s="44">
        <v>0</v>
      </c>
      <c r="BK41" s="44">
        <v>0</v>
      </c>
      <c r="BL41" s="44">
        <v>0</v>
      </c>
      <c r="BM41" s="44">
        <v>2656682.59</v>
      </c>
      <c r="BN41" s="44">
        <v>2666779.66</v>
      </c>
      <c r="BO41" s="44">
        <v>-10097.07</v>
      </c>
      <c r="BP41" s="44">
        <v>0</v>
      </c>
      <c r="BQ41" s="44">
        <v>0</v>
      </c>
      <c r="BR41" s="44">
        <v>0</v>
      </c>
      <c r="BS41" s="44">
        <v>0</v>
      </c>
      <c r="BT41" s="44">
        <v>2656682.59</v>
      </c>
      <c r="BU41" s="44">
        <v>2666779.67</v>
      </c>
      <c r="BV41" s="44">
        <v>-10097.07</v>
      </c>
      <c r="BW41" s="44">
        <v>0</v>
      </c>
      <c r="BX41" s="44">
        <v>0</v>
      </c>
      <c r="BY41" s="44">
        <v>0</v>
      </c>
      <c r="BZ41" s="44">
        <v>0</v>
      </c>
      <c r="CA41" s="44">
        <v>2656682.6</v>
      </c>
      <c r="CB41" s="44">
        <v>2666655.4900000002</v>
      </c>
      <c r="CC41" s="44">
        <v>-10097.072911666666</v>
      </c>
      <c r="CD41" s="44">
        <v>0</v>
      </c>
      <c r="CE41" s="44">
        <v>0</v>
      </c>
      <c r="CF41" s="44">
        <v>0</v>
      </c>
      <c r="CG41" s="44">
        <v>0</v>
      </c>
      <c r="CH41" s="44">
        <v>2656558.42</v>
      </c>
      <c r="CI41" s="5"/>
      <c r="CJ41" s="43">
        <f t="shared" si="0"/>
        <v>31334514.200000003</v>
      </c>
      <c r="CK41" s="43">
        <f t="shared" si="2"/>
        <v>-121165.6429116667</v>
      </c>
      <c r="CL41" s="43">
        <f t="shared" si="3"/>
        <v>0</v>
      </c>
      <c r="CM41" s="43">
        <f t="shared" si="4"/>
        <v>0</v>
      </c>
      <c r="CN41" s="43">
        <f t="shared" si="5"/>
        <v>0</v>
      </c>
      <c r="CO41" s="43">
        <f t="shared" si="6"/>
        <v>0</v>
      </c>
      <c r="CP41" s="43">
        <f t="shared" si="7"/>
        <v>31213348.559999995</v>
      </c>
      <c r="CQ41" s="20"/>
      <c r="CR41" s="20"/>
      <c r="CS41" s="20"/>
      <c r="CT41" s="20">
        <f t="shared" si="9"/>
        <v>0</v>
      </c>
      <c r="CU41" s="20"/>
      <c r="CV41" s="43">
        <v>31334514.199999999</v>
      </c>
      <c r="CW41" s="51">
        <f t="shared" si="8"/>
        <v>0</v>
      </c>
      <c r="DU41" t="s">
        <v>283</v>
      </c>
    </row>
    <row r="42" spans="1:125" x14ac:dyDescent="0.25">
      <c r="A42" t="s">
        <v>76</v>
      </c>
      <c r="B42" t="s">
        <v>284</v>
      </c>
      <c r="C42" s="43">
        <v>21229837.789999999</v>
      </c>
      <c r="D42" s="44">
        <v>-42857.67</v>
      </c>
      <c r="E42" s="44">
        <v>-135167.4</v>
      </c>
      <c r="F42" s="44">
        <v>0</v>
      </c>
      <c r="G42" s="44">
        <v>0</v>
      </c>
      <c r="H42" s="44">
        <v>0</v>
      </c>
      <c r="I42" s="44">
        <v>21051812.719999999</v>
      </c>
      <c r="J42" s="44">
        <v>21229837.789999999</v>
      </c>
      <c r="K42" s="44">
        <v>-42857.67</v>
      </c>
      <c r="L42" s="44">
        <v>-156105.69</v>
      </c>
      <c r="M42" s="44">
        <v>0</v>
      </c>
      <c r="N42" s="44">
        <v>0</v>
      </c>
      <c r="O42" s="44">
        <v>0</v>
      </c>
      <c r="P42" s="44">
        <v>21030874.43</v>
      </c>
      <c r="Q42" s="44">
        <v>21229837.789999999</v>
      </c>
      <c r="R42" s="44">
        <v>-40456.800000000003</v>
      </c>
      <c r="S42" s="44">
        <v>-156251.98000000001</v>
      </c>
      <c r="T42" s="44">
        <v>0</v>
      </c>
      <c r="U42" s="44">
        <v>0</v>
      </c>
      <c r="V42" s="44">
        <v>0</v>
      </c>
      <c r="W42" s="44">
        <v>21033129.010000002</v>
      </c>
      <c r="X42" s="44">
        <v>21229837.789999999</v>
      </c>
      <c r="Y42" s="44">
        <v>-40456.800000000003</v>
      </c>
      <c r="Z42" s="44">
        <v>-157236.57</v>
      </c>
      <c r="AA42" s="44">
        <v>0</v>
      </c>
      <c r="AB42" s="44">
        <v>0</v>
      </c>
      <c r="AC42" s="44">
        <v>0</v>
      </c>
      <c r="AD42" s="44">
        <v>21032144.420000002</v>
      </c>
      <c r="AE42" s="44">
        <v>21229837.789999999</v>
      </c>
      <c r="AF42" s="44">
        <v>-40456.800000000003</v>
      </c>
      <c r="AG42" s="44">
        <v>-156669.66</v>
      </c>
      <c r="AH42" s="44">
        <v>0</v>
      </c>
      <c r="AI42" s="44">
        <v>0</v>
      </c>
      <c r="AJ42" s="44">
        <v>0</v>
      </c>
      <c r="AK42" s="44">
        <v>21032711.329999998</v>
      </c>
      <c r="AL42" s="44">
        <v>22989103.66</v>
      </c>
      <c r="AM42" s="44">
        <v>-40456.800000000003</v>
      </c>
      <c r="AN42" s="44">
        <v>-185476.8</v>
      </c>
      <c r="AO42" s="44">
        <v>0</v>
      </c>
      <c r="AP42" s="44">
        <v>0</v>
      </c>
      <c r="AQ42" s="44">
        <v>0</v>
      </c>
      <c r="AR42" s="44">
        <v>22763170.059999999</v>
      </c>
      <c r="AS42" s="44">
        <v>22500929.420000002</v>
      </c>
      <c r="AT42" s="44">
        <v>-40456.800000000003</v>
      </c>
      <c r="AU42" s="44">
        <v>-183943.69</v>
      </c>
      <c r="AV42" s="44">
        <v>0</v>
      </c>
      <c r="AW42" s="44">
        <v>0</v>
      </c>
      <c r="AX42" s="44">
        <v>0</v>
      </c>
      <c r="AY42" s="44">
        <v>22276528.93</v>
      </c>
      <c r="AZ42" s="44">
        <v>22500929.420000002</v>
      </c>
      <c r="BA42" s="44">
        <v>40456.800000000003</v>
      </c>
      <c r="BB42" s="44">
        <v>-183943.69</v>
      </c>
      <c r="BC42" s="44">
        <v>0</v>
      </c>
      <c r="BD42" s="44">
        <v>0</v>
      </c>
      <c r="BE42" s="44">
        <v>0</v>
      </c>
      <c r="BF42" s="44">
        <v>22357442.530000001</v>
      </c>
      <c r="BG42" s="44">
        <v>22500929.420000002</v>
      </c>
      <c r="BH42" s="44">
        <v>-121370.4</v>
      </c>
      <c r="BI42" s="44">
        <v>-183943.69</v>
      </c>
      <c r="BJ42" s="44">
        <v>0</v>
      </c>
      <c r="BK42" s="44">
        <v>0</v>
      </c>
      <c r="BL42" s="44">
        <v>0</v>
      </c>
      <c r="BM42" s="44">
        <v>22195615.329999998</v>
      </c>
      <c r="BN42" s="44">
        <v>22500929.420000002</v>
      </c>
      <c r="BO42" s="44">
        <v>-40456.800000000003</v>
      </c>
      <c r="BP42" s="44">
        <v>-183943.69</v>
      </c>
      <c r="BQ42" s="44">
        <v>0</v>
      </c>
      <c r="BR42" s="44">
        <v>0</v>
      </c>
      <c r="BS42" s="44">
        <v>0</v>
      </c>
      <c r="BT42" s="44">
        <v>22276528.93</v>
      </c>
      <c r="BU42" s="44">
        <v>22500929.43</v>
      </c>
      <c r="BV42" s="44">
        <v>-40456.800000000003</v>
      </c>
      <c r="BW42" s="44">
        <v>-196443.66</v>
      </c>
      <c r="BX42" s="44">
        <v>0</v>
      </c>
      <c r="BY42" s="44">
        <v>0</v>
      </c>
      <c r="BZ42" s="44">
        <v>0</v>
      </c>
      <c r="CA42" s="44">
        <v>22264028.969999999</v>
      </c>
      <c r="CB42" s="44">
        <v>22441393.800000001</v>
      </c>
      <c r="CC42" s="44">
        <v>-40456.800166666668</v>
      </c>
      <c r="CD42" s="44">
        <v>-196049.15</v>
      </c>
      <c r="CE42" s="44">
        <v>0</v>
      </c>
      <c r="CF42" s="44">
        <v>0</v>
      </c>
      <c r="CG42" s="44">
        <v>0</v>
      </c>
      <c r="CH42" s="44">
        <v>22204887.850000001</v>
      </c>
      <c r="CI42" s="5"/>
      <c r="CJ42" s="43">
        <f t="shared" si="0"/>
        <v>264084333.52000004</v>
      </c>
      <c r="CK42" s="43">
        <f t="shared" si="2"/>
        <v>-490283.3401666666</v>
      </c>
      <c r="CL42" s="43">
        <f t="shared" si="3"/>
        <v>-2075175.6699999995</v>
      </c>
      <c r="CM42" s="43">
        <f t="shared" si="4"/>
        <v>0</v>
      </c>
      <c r="CN42" s="43">
        <f t="shared" si="5"/>
        <v>0</v>
      </c>
      <c r="CO42" s="43">
        <f t="shared" si="6"/>
        <v>0</v>
      </c>
      <c r="CP42" s="43">
        <f t="shared" si="7"/>
        <v>261518874.50999999</v>
      </c>
      <c r="CQ42" s="20"/>
      <c r="CR42" s="20"/>
      <c r="CS42" s="20"/>
      <c r="CT42" s="20">
        <f t="shared" si="9"/>
        <v>0</v>
      </c>
      <c r="CU42" s="20"/>
      <c r="CV42" s="43">
        <v>264084333.52000001</v>
      </c>
      <c r="CW42" s="51">
        <f t="shared" si="8"/>
        <v>0</v>
      </c>
      <c r="DU42" t="s">
        <v>284</v>
      </c>
    </row>
    <row r="43" spans="1:125" x14ac:dyDescent="0.25">
      <c r="A43" t="s">
        <v>77</v>
      </c>
      <c r="B43" t="s">
        <v>285</v>
      </c>
      <c r="C43" s="43">
        <v>112938.12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112938.12</v>
      </c>
      <c r="J43" s="44">
        <v>112938.12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112938.12</v>
      </c>
      <c r="Q43" s="44">
        <v>112938.12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112938.12</v>
      </c>
      <c r="X43" s="44">
        <v>112938.12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112938.12</v>
      </c>
      <c r="AE43" s="44">
        <v>112938.12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112938.12</v>
      </c>
      <c r="AL43" s="44">
        <v>167593.60999999999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167593.60999999999</v>
      </c>
      <c r="AS43" s="44">
        <v>167593.47</v>
      </c>
      <c r="AT43" s="44">
        <v>0</v>
      </c>
      <c r="AU43" s="44">
        <v>0</v>
      </c>
      <c r="AV43" s="44">
        <v>0</v>
      </c>
      <c r="AW43" s="44">
        <v>0</v>
      </c>
      <c r="AX43" s="44">
        <v>0</v>
      </c>
      <c r="AY43" s="44">
        <v>167593.47</v>
      </c>
      <c r="AZ43" s="44">
        <v>167593.47</v>
      </c>
      <c r="BA43" s="44">
        <v>0</v>
      </c>
      <c r="BB43" s="44">
        <v>0</v>
      </c>
      <c r="BC43" s="44">
        <v>0</v>
      </c>
      <c r="BD43" s="44">
        <v>0</v>
      </c>
      <c r="BE43" s="44">
        <v>0</v>
      </c>
      <c r="BF43" s="44">
        <v>167593.47</v>
      </c>
      <c r="BG43" s="44">
        <v>167593.47</v>
      </c>
      <c r="BH43" s="44">
        <v>0</v>
      </c>
      <c r="BI43" s="44">
        <v>0</v>
      </c>
      <c r="BJ43" s="44">
        <v>0</v>
      </c>
      <c r="BK43" s="44">
        <v>0</v>
      </c>
      <c r="BL43" s="44">
        <v>0</v>
      </c>
      <c r="BM43" s="44">
        <v>167593.47</v>
      </c>
      <c r="BN43" s="44">
        <v>167593.46</v>
      </c>
      <c r="BO43" s="44">
        <v>0</v>
      </c>
      <c r="BP43" s="44">
        <v>0</v>
      </c>
      <c r="BQ43" s="44">
        <v>0</v>
      </c>
      <c r="BR43" s="44">
        <v>0</v>
      </c>
      <c r="BS43" s="44">
        <v>0</v>
      </c>
      <c r="BT43" s="44">
        <v>167593.46</v>
      </c>
      <c r="BU43" s="44">
        <v>167593.47</v>
      </c>
      <c r="BV43" s="44">
        <v>0</v>
      </c>
      <c r="BW43" s="44">
        <v>0</v>
      </c>
      <c r="BX43" s="44">
        <v>0</v>
      </c>
      <c r="BY43" s="44">
        <v>0</v>
      </c>
      <c r="BZ43" s="44">
        <v>0</v>
      </c>
      <c r="CA43" s="44">
        <v>167593.47</v>
      </c>
      <c r="CB43" s="44">
        <v>167583.25</v>
      </c>
      <c r="CC43" s="44">
        <v>0</v>
      </c>
      <c r="CD43" s="44">
        <v>0</v>
      </c>
      <c r="CE43" s="44">
        <v>0</v>
      </c>
      <c r="CF43" s="44">
        <v>0</v>
      </c>
      <c r="CG43" s="44">
        <v>0</v>
      </c>
      <c r="CH43" s="44">
        <v>167583.25</v>
      </c>
      <c r="CI43" s="5"/>
      <c r="CJ43" s="43">
        <f t="shared" si="0"/>
        <v>1737834.7999999998</v>
      </c>
      <c r="CK43" s="43">
        <f t="shared" si="2"/>
        <v>0</v>
      </c>
      <c r="CL43" s="43">
        <f t="shared" si="3"/>
        <v>0</v>
      </c>
      <c r="CM43" s="43">
        <f t="shared" si="4"/>
        <v>0</v>
      </c>
      <c r="CN43" s="43">
        <f t="shared" si="5"/>
        <v>0</v>
      </c>
      <c r="CO43" s="43">
        <f t="shared" si="6"/>
        <v>0</v>
      </c>
      <c r="CP43" s="43">
        <f t="shared" si="7"/>
        <v>1737834.7999999998</v>
      </c>
      <c r="CQ43" s="20"/>
      <c r="CR43" s="20"/>
      <c r="CS43" s="20"/>
      <c r="CT43" s="20">
        <f t="shared" si="9"/>
        <v>0</v>
      </c>
      <c r="CU43" s="20"/>
      <c r="CV43" s="43">
        <v>1737834.8</v>
      </c>
      <c r="CW43" s="51">
        <f t="shared" si="8"/>
        <v>0</v>
      </c>
      <c r="DU43" t="s">
        <v>285</v>
      </c>
    </row>
    <row r="44" spans="1:125" x14ac:dyDescent="0.25">
      <c r="A44" t="s">
        <v>78</v>
      </c>
      <c r="B44" t="s">
        <v>286</v>
      </c>
      <c r="C44" s="43">
        <v>28813839.800000001</v>
      </c>
      <c r="D44" s="44">
        <v>-17897.169999999998</v>
      </c>
      <c r="E44" s="44">
        <v>-1473106.13</v>
      </c>
      <c r="F44" s="44">
        <v>0</v>
      </c>
      <c r="G44" s="44">
        <v>0</v>
      </c>
      <c r="H44" s="44">
        <v>0</v>
      </c>
      <c r="I44" s="44">
        <v>27322836.5</v>
      </c>
      <c r="J44" s="44">
        <v>28813839.800000001</v>
      </c>
      <c r="K44" s="44">
        <v>-17897.169999999998</v>
      </c>
      <c r="L44" s="44">
        <v>-1468856.13</v>
      </c>
      <c r="M44" s="44">
        <v>0</v>
      </c>
      <c r="N44" s="44">
        <v>0</v>
      </c>
      <c r="O44" s="44">
        <v>0</v>
      </c>
      <c r="P44" s="44">
        <v>27327086.5</v>
      </c>
      <c r="Q44" s="44">
        <v>28813839.800000001</v>
      </c>
      <c r="R44" s="44">
        <v>-17131.03</v>
      </c>
      <c r="S44" s="44">
        <v>-1468856.17</v>
      </c>
      <c r="T44" s="44">
        <v>0</v>
      </c>
      <c r="U44" s="44">
        <v>0</v>
      </c>
      <c r="V44" s="44">
        <v>0</v>
      </c>
      <c r="W44" s="44">
        <v>27327852.600000001</v>
      </c>
      <c r="X44" s="44">
        <v>28813839.800000001</v>
      </c>
      <c r="Y44" s="44">
        <v>-17131.03</v>
      </c>
      <c r="Z44" s="44">
        <v>-1470558.77</v>
      </c>
      <c r="AA44" s="44">
        <v>0</v>
      </c>
      <c r="AB44" s="44">
        <v>0</v>
      </c>
      <c r="AC44" s="44">
        <v>0</v>
      </c>
      <c r="AD44" s="44">
        <v>27326150</v>
      </c>
      <c r="AE44" s="44">
        <v>28813839.800000001</v>
      </c>
      <c r="AF44" s="44">
        <v>-17131.03</v>
      </c>
      <c r="AG44" s="44">
        <v>-1470504.54</v>
      </c>
      <c r="AH44" s="44">
        <v>0</v>
      </c>
      <c r="AI44" s="44">
        <v>0</v>
      </c>
      <c r="AJ44" s="44">
        <v>0</v>
      </c>
      <c r="AK44" s="44">
        <v>27326204.23</v>
      </c>
      <c r="AL44" s="44">
        <v>28213038.719999999</v>
      </c>
      <c r="AM44" s="44">
        <v>-17131.03</v>
      </c>
      <c r="AN44" s="44">
        <v>-1501500.32</v>
      </c>
      <c r="AO44" s="44">
        <v>0</v>
      </c>
      <c r="AP44" s="44">
        <v>0</v>
      </c>
      <c r="AQ44" s="44">
        <v>0</v>
      </c>
      <c r="AR44" s="44">
        <v>26694407.370000001</v>
      </c>
      <c r="AS44" s="44">
        <v>28212286.879999999</v>
      </c>
      <c r="AT44" s="44">
        <v>-17131.03</v>
      </c>
      <c r="AU44" s="44">
        <v>-1500821.21</v>
      </c>
      <c r="AV44" s="44">
        <v>0</v>
      </c>
      <c r="AW44" s="44">
        <v>0</v>
      </c>
      <c r="AX44" s="44">
        <v>0</v>
      </c>
      <c r="AY44" s="44">
        <v>26694334.640000001</v>
      </c>
      <c r="AZ44" s="44">
        <v>28212286.879999999</v>
      </c>
      <c r="BA44" s="44">
        <v>17131.03</v>
      </c>
      <c r="BB44" s="44">
        <v>-1500796.63</v>
      </c>
      <c r="BC44" s="44">
        <v>0</v>
      </c>
      <c r="BD44" s="44">
        <v>0</v>
      </c>
      <c r="BE44" s="44">
        <v>0</v>
      </c>
      <c r="BF44" s="44">
        <v>26728621.280000001</v>
      </c>
      <c r="BG44" s="44">
        <v>28212286.879999999</v>
      </c>
      <c r="BH44" s="44">
        <v>-51393.1</v>
      </c>
      <c r="BI44" s="44">
        <v>-1500681.26</v>
      </c>
      <c r="BJ44" s="44">
        <v>0</v>
      </c>
      <c r="BK44" s="44">
        <v>0</v>
      </c>
      <c r="BL44" s="44">
        <v>0</v>
      </c>
      <c r="BM44" s="44">
        <v>26660212.530000001</v>
      </c>
      <c r="BN44" s="44">
        <v>28212286.879999999</v>
      </c>
      <c r="BO44" s="44">
        <v>-17131.03</v>
      </c>
      <c r="BP44" s="44">
        <v>-1504157.85</v>
      </c>
      <c r="BQ44" s="44">
        <v>0</v>
      </c>
      <c r="BR44" s="44">
        <v>0</v>
      </c>
      <c r="BS44" s="44">
        <v>0</v>
      </c>
      <c r="BT44" s="44">
        <v>26690998</v>
      </c>
      <c r="BU44" s="44">
        <v>28212286.879999999</v>
      </c>
      <c r="BV44" s="44">
        <v>-17131.03</v>
      </c>
      <c r="BW44" s="44">
        <v>-1529066.52</v>
      </c>
      <c r="BX44" s="44">
        <v>0</v>
      </c>
      <c r="BY44" s="44">
        <v>0</v>
      </c>
      <c r="BZ44" s="44">
        <v>0</v>
      </c>
      <c r="CA44" s="44">
        <v>26666089.329999998</v>
      </c>
      <c r="CB44" s="44">
        <v>28210691.579999998</v>
      </c>
      <c r="CC44" s="44">
        <v>-17131.031666666669</v>
      </c>
      <c r="CD44" s="44">
        <v>-1492438.7800000003</v>
      </c>
      <c r="CE44" s="44">
        <v>0</v>
      </c>
      <c r="CF44" s="44">
        <v>0</v>
      </c>
      <c r="CG44" s="44">
        <v>0</v>
      </c>
      <c r="CH44" s="44">
        <v>26701121.77</v>
      </c>
      <c r="CI44" s="5"/>
      <c r="CJ44" s="43">
        <f t="shared" si="0"/>
        <v>341554363.69999999</v>
      </c>
      <c r="CK44" s="43">
        <f t="shared" si="2"/>
        <v>-207104.65166666667</v>
      </c>
      <c r="CL44" s="43">
        <f t="shared" si="3"/>
        <v>-17881344.309999999</v>
      </c>
      <c r="CM44" s="43">
        <f t="shared" si="4"/>
        <v>0</v>
      </c>
      <c r="CN44" s="43">
        <f t="shared" si="5"/>
        <v>0</v>
      </c>
      <c r="CO44" s="43">
        <f t="shared" si="6"/>
        <v>0</v>
      </c>
      <c r="CP44" s="43">
        <f t="shared" si="7"/>
        <v>323465914.74999994</v>
      </c>
      <c r="CQ44" s="20"/>
      <c r="CR44" s="20"/>
      <c r="CS44" s="20">
        <v>-41943.940197875723</v>
      </c>
      <c r="CT44" s="20">
        <f t="shared" si="9"/>
        <v>-41943.940197875723</v>
      </c>
      <c r="CU44" s="20"/>
      <c r="CV44" s="43">
        <v>341554363.69999999</v>
      </c>
      <c r="CW44" s="51">
        <f t="shared" si="8"/>
        <v>0</v>
      </c>
      <c r="DU44" t="s">
        <v>286</v>
      </c>
    </row>
    <row r="45" spans="1:125" x14ac:dyDescent="0.25">
      <c r="A45" t="s">
        <v>79</v>
      </c>
      <c r="B45" t="s">
        <v>287</v>
      </c>
      <c r="C45" s="43">
        <v>1997418.98</v>
      </c>
      <c r="D45" s="44">
        <v>-6921.92</v>
      </c>
      <c r="E45" s="44">
        <v>0</v>
      </c>
      <c r="F45" s="44">
        <v>0</v>
      </c>
      <c r="G45" s="44">
        <v>0</v>
      </c>
      <c r="H45" s="44">
        <v>0</v>
      </c>
      <c r="I45" s="44">
        <v>1990497.06</v>
      </c>
      <c r="J45" s="44">
        <v>1997418.98</v>
      </c>
      <c r="K45" s="44">
        <v>-6921.92</v>
      </c>
      <c r="L45" s="44">
        <v>0</v>
      </c>
      <c r="M45" s="44">
        <v>0</v>
      </c>
      <c r="N45" s="44">
        <v>0</v>
      </c>
      <c r="O45" s="44">
        <v>0</v>
      </c>
      <c r="P45" s="44">
        <v>1990497.06</v>
      </c>
      <c r="Q45" s="44">
        <v>1997418.98</v>
      </c>
      <c r="R45" s="44">
        <v>-6921.92</v>
      </c>
      <c r="S45" s="44">
        <v>0</v>
      </c>
      <c r="T45" s="44">
        <v>0</v>
      </c>
      <c r="U45" s="44">
        <v>0</v>
      </c>
      <c r="V45" s="44">
        <v>0</v>
      </c>
      <c r="W45" s="44">
        <v>1990497.06</v>
      </c>
      <c r="X45" s="44">
        <v>1997418.98</v>
      </c>
      <c r="Y45" s="44">
        <v>-6921.92</v>
      </c>
      <c r="Z45" s="44">
        <v>0</v>
      </c>
      <c r="AA45" s="44">
        <v>0</v>
      </c>
      <c r="AB45" s="44">
        <v>0</v>
      </c>
      <c r="AC45" s="44">
        <v>0</v>
      </c>
      <c r="AD45" s="44">
        <v>1990497.06</v>
      </c>
      <c r="AE45" s="44">
        <v>1997418.98</v>
      </c>
      <c r="AF45" s="44">
        <v>-6921.92</v>
      </c>
      <c r="AG45" s="44">
        <v>0</v>
      </c>
      <c r="AH45" s="44">
        <v>0</v>
      </c>
      <c r="AI45" s="44">
        <v>0</v>
      </c>
      <c r="AJ45" s="44">
        <v>0</v>
      </c>
      <c r="AK45" s="44">
        <v>1990497.06</v>
      </c>
      <c r="AL45" s="44">
        <v>1819166.84</v>
      </c>
      <c r="AM45" s="44">
        <v>-6921.92</v>
      </c>
      <c r="AN45" s="44">
        <v>0</v>
      </c>
      <c r="AO45" s="44">
        <v>0</v>
      </c>
      <c r="AP45" s="44">
        <v>0</v>
      </c>
      <c r="AQ45" s="44">
        <v>0</v>
      </c>
      <c r="AR45" s="44">
        <v>1812244.92</v>
      </c>
      <c r="AS45" s="44">
        <v>2094306.63</v>
      </c>
      <c r="AT45" s="44">
        <v>-6921.92</v>
      </c>
      <c r="AU45" s="44">
        <v>0</v>
      </c>
      <c r="AV45" s="44">
        <v>0</v>
      </c>
      <c r="AW45" s="44">
        <v>0</v>
      </c>
      <c r="AX45" s="44">
        <v>0</v>
      </c>
      <c r="AY45" s="44">
        <v>2087384.71</v>
      </c>
      <c r="AZ45" s="44">
        <v>2094306.63</v>
      </c>
      <c r="BA45" s="44">
        <v>6921.92</v>
      </c>
      <c r="BB45" s="44">
        <v>0</v>
      </c>
      <c r="BC45" s="44">
        <v>0</v>
      </c>
      <c r="BD45" s="44">
        <v>0</v>
      </c>
      <c r="BE45" s="44">
        <v>0</v>
      </c>
      <c r="BF45" s="44">
        <v>2101228.5499999998</v>
      </c>
      <c r="BG45" s="44">
        <v>2094306.63</v>
      </c>
      <c r="BH45" s="44">
        <v>-20765.75</v>
      </c>
      <c r="BI45" s="44">
        <v>0</v>
      </c>
      <c r="BJ45" s="44">
        <v>0</v>
      </c>
      <c r="BK45" s="44">
        <v>0</v>
      </c>
      <c r="BL45" s="44">
        <v>0</v>
      </c>
      <c r="BM45" s="44">
        <v>2073540.88</v>
      </c>
      <c r="BN45" s="44">
        <v>2094306.63</v>
      </c>
      <c r="BO45" s="44">
        <v>-6921.92</v>
      </c>
      <c r="BP45" s="44">
        <v>0</v>
      </c>
      <c r="BQ45" s="44">
        <v>0</v>
      </c>
      <c r="BR45" s="44">
        <v>0</v>
      </c>
      <c r="BS45" s="44">
        <v>0</v>
      </c>
      <c r="BT45" s="44">
        <v>2087384.71</v>
      </c>
      <c r="BU45" s="44">
        <v>2094306.63</v>
      </c>
      <c r="BV45" s="44">
        <v>-6921.92</v>
      </c>
      <c r="BW45" s="44">
        <v>0</v>
      </c>
      <c r="BX45" s="44">
        <v>0</v>
      </c>
      <c r="BY45" s="44">
        <v>0</v>
      </c>
      <c r="BZ45" s="44">
        <v>0</v>
      </c>
      <c r="CA45" s="44">
        <v>2087384.71</v>
      </c>
      <c r="CB45" s="44">
        <v>2094124.79</v>
      </c>
      <c r="CC45" s="44">
        <v>-6921.916666666667</v>
      </c>
      <c r="CD45" s="44">
        <v>0</v>
      </c>
      <c r="CE45" s="44">
        <v>0</v>
      </c>
      <c r="CF45" s="44">
        <v>0</v>
      </c>
      <c r="CG45" s="44">
        <v>0</v>
      </c>
      <c r="CH45" s="44">
        <v>2087202.87</v>
      </c>
      <c r="CI45" s="5"/>
      <c r="CJ45" s="43">
        <f t="shared" si="0"/>
        <v>24371919.679999996</v>
      </c>
      <c r="CK45" s="43">
        <f t="shared" si="2"/>
        <v>-83063.026666666672</v>
      </c>
      <c r="CL45" s="43">
        <f t="shared" si="3"/>
        <v>0</v>
      </c>
      <c r="CM45" s="43">
        <f t="shared" si="4"/>
        <v>0</v>
      </c>
      <c r="CN45" s="43">
        <f t="shared" si="5"/>
        <v>0</v>
      </c>
      <c r="CO45" s="43">
        <f t="shared" si="6"/>
        <v>0</v>
      </c>
      <c r="CP45" s="43">
        <f t="shared" si="7"/>
        <v>24288856.650000002</v>
      </c>
      <c r="CQ45" s="20"/>
      <c r="CR45" s="20"/>
      <c r="CS45" s="20">
        <v>-55433.373020115308</v>
      </c>
      <c r="CT45" s="20">
        <f t="shared" si="9"/>
        <v>-55433.373020115308</v>
      </c>
      <c r="CU45" s="20"/>
      <c r="CV45" s="43">
        <v>24371919.68</v>
      </c>
      <c r="CW45" s="51">
        <f t="shared" si="8"/>
        <v>0</v>
      </c>
      <c r="DU45" t="s">
        <v>287</v>
      </c>
    </row>
    <row r="46" spans="1:125" x14ac:dyDescent="0.25">
      <c r="A46" t="s">
        <v>80</v>
      </c>
      <c r="B46" t="s">
        <v>288</v>
      </c>
      <c r="C46" s="43">
        <v>1107487.57</v>
      </c>
      <c r="D46" s="44">
        <v>0</v>
      </c>
      <c r="E46" s="44">
        <v>-53065.46</v>
      </c>
      <c r="F46" s="44">
        <v>0</v>
      </c>
      <c r="G46" s="44">
        <v>0</v>
      </c>
      <c r="H46" s="44">
        <v>0</v>
      </c>
      <c r="I46" s="44">
        <v>1054422.1100000001</v>
      </c>
      <c r="J46" s="44">
        <v>1107487.57</v>
      </c>
      <c r="K46" s="44">
        <v>0</v>
      </c>
      <c r="L46" s="44">
        <v>-52815.46</v>
      </c>
      <c r="M46" s="44">
        <v>0</v>
      </c>
      <c r="N46" s="44">
        <v>0</v>
      </c>
      <c r="O46" s="44">
        <v>0</v>
      </c>
      <c r="P46" s="44">
        <v>1054672.1100000001</v>
      </c>
      <c r="Q46" s="44">
        <v>1107487.57</v>
      </c>
      <c r="R46" s="44">
        <v>0</v>
      </c>
      <c r="S46" s="44">
        <v>-52815.46</v>
      </c>
      <c r="T46" s="44">
        <v>0</v>
      </c>
      <c r="U46" s="44">
        <v>0</v>
      </c>
      <c r="V46" s="44">
        <v>0</v>
      </c>
      <c r="W46" s="44">
        <v>1054672.1100000001</v>
      </c>
      <c r="X46" s="44">
        <v>1107487.57</v>
      </c>
      <c r="Y46" s="44">
        <v>0</v>
      </c>
      <c r="Z46" s="44">
        <v>-52815.46</v>
      </c>
      <c r="AA46" s="44">
        <v>0</v>
      </c>
      <c r="AB46" s="44">
        <v>0</v>
      </c>
      <c r="AC46" s="44">
        <v>0</v>
      </c>
      <c r="AD46" s="44">
        <v>1054672.1100000001</v>
      </c>
      <c r="AE46" s="44">
        <v>1107487.57</v>
      </c>
      <c r="AF46" s="44">
        <v>0</v>
      </c>
      <c r="AG46" s="44">
        <v>-52815.46</v>
      </c>
      <c r="AH46" s="44">
        <v>0</v>
      </c>
      <c r="AI46" s="44">
        <v>0</v>
      </c>
      <c r="AJ46" s="44">
        <v>0</v>
      </c>
      <c r="AK46" s="44">
        <v>1054672.1100000001</v>
      </c>
      <c r="AL46" s="44">
        <v>1058389.4099999999</v>
      </c>
      <c r="AM46" s="44">
        <v>0</v>
      </c>
      <c r="AN46" s="44">
        <v>-52815.46</v>
      </c>
      <c r="AO46" s="44">
        <v>0</v>
      </c>
      <c r="AP46" s="44">
        <v>0</v>
      </c>
      <c r="AQ46" s="44">
        <v>0</v>
      </c>
      <c r="AR46" s="44">
        <v>1005573.95</v>
      </c>
      <c r="AS46" s="44">
        <v>1059745.1200000001</v>
      </c>
      <c r="AT46" s="44">
        <v>0</v>
      </c>
      <c r="AU46" s="44">
        <v>-52815.46</v>
      </c>
      <c r="AV46" s="44">
        <v>0</v>
      </c>
      <c r="AW46" s="44">
        <v>0</v>
      </c>
      <c r="AX46" s="44">
        <v>0</v>
      </c>
      <c r="AY46" s="44">
        <v>1006929.66</v>
      </c>
      <c r="AZ46" s="44">
        <v>1059745.1200000001</v>
      </c>
      <c r="BA46" s="44">
        <v>0</v>
      </c>
      <c r="BB46" s="44">
        <v>-52815.46</v>
      </c>
      <c r="BC46" s="44">
        <v>0</v>
      </c>
      <c r="BD46" s="44">
        <v>0</v>
      </c>
      <c r="BE46" s="44">
        <v>0</v>
      </c>
      <c r="BF46" s="44">
        <v>1006929.66</v>
      </c>
      <c r="BG46" s="44">
        <v>1059745.1200000001</v>
      </c>
      <c r="BH46" s="44">
        <v>0</v>
      </c>
      <c r="BI46" s="44">
        <v>-52815.46</v>
      </c>
      <c r="BJ46" s="44">
        <v>0</v>
      </c>
      <c r="BK46" s="44">
        <v>0</v>
      </c>
      <c r="BL46" s="44">
        <v>0</v>
      </c>
      <c r="BM46" s="44">
        <v>1006929.66</v>
      </c>
      <c r="BN46" s="44">
        <v>1059745.1200000001</v>
      </c>
      <c r="BO46" s="44">
        <v>0</v>
      </c>
      <c r="BP46" s="44">
        <v>-52815.46</v>
      </c>
      <c r="BQ46" s="44">
        <v>0</v>
      </c>
      <c r="BR46" s="44">
        <v>0</v>
      </c>
      <c r="BS46" s="44">
        <v>0</v>
      </c>
      <c r="BT46" s="44">
        <v>1006929.66</v>
      </c>
      <c r="BU46" s="44">
        <v>1059745.1200000001</v>
      </c>
      <c r="BV46" s="44">
        <v>0</v>
      </c>
      <c r="BW46" s="44">
        <v>-52815.46</v>
      </c>
      <c r="BX46" s="44">
        <v>0</v>
      </c>
      <c r="BY46" s="44">
        <v>0</v>
      </c>
      <c r="BZ46" s="44">
        <v>0</v>
      </c>
      <c r="CA46" s="44">
        <v>1006929.66</v>
      </c>
      <c r="CB46" s="44">
        <v>1059683.4099999999</v>
      </c>
      <c r="CC46" s="44">
        <v>0</v>
      </c>
      <c r="CD46" s="44">
        <v>-52815.46</v>
      </c>
      <c r="CE46" s="44">
        <v>0</v>
      </c>
      <c r="CF46" s="44">
        <v>0</v>
      </c>
      <c r="CG46" s="44">
        <v>0</v>
      </c>
      <c r="CH46" s="44">
        <v>1006867.95</v>
      </c>
      <c r="CI46" s="5"/>
      <c r="CJ46" s="43">
        <f t="shared" si="0"/>
        <v>12954236.270000003</v>
      </c>
      <c r="CK46" s="43">
        <f t="shared" si="2"/>
        <v>0</v>
      </c>
      <c r="CL46" s="43">
        <f t="shared" si="3"/>
        <v>-634035.52</v>
      </c>
      <c r="CM46" s="43">
        <f t="shared" si="4"/>
        <v>0</v>
      </c>
      <c r="CN46" s="43">
        <f t="shared" si="5"/>
        <v>0</v>
      </c>
      <c r="CO46" s="43">
        <f t="shared" si="6"/>
        <v>0</v>
      </c>
      <c r="CP46" s="43">
        <f t="shared" si="7"/>
        <v>12320200.75</v>
      </c>
      <c r="CQ46" s="20"/>
      <c r="CR46" s="20"/>
      <c r="CS46" s="20"/>
      <c r="CT46" s="20">
        <f t="shared" si="9"/>
        <v>0</v>
      </c>
      <c r="CU46" s="20"/>
      <c r="CV46" s="43">
        <v>12954236.27</v>
      </c>
      <c r="CW46" s="51">
        <f t="shared" si="8"/>
        <v>0</v>
      </c>
      <c r="DU46" t="s">
        <v>288</v>
      </c>
    </row>
    <row r="47" spans="1:125" x14ac:dyDescent="0.25">
      <c r="A47" t="s">
        <v>81</v>
      </c>
      <c r="B47" t="s">
        <v>289</v>
      </c>
      <c r="C47" s="43">
        <v>203846.52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203846.52</v>
      </c>
      <c r="J47" s="44">
        <v>203846.52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203846.52</v>
      </c>
      <c r="Q47" s="44">
        <v>203846.52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203846.52</v>
      </c>
      <c r="X47" s="44">
        <v>203846.52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203846.52</v>
      </c>
      <c r="AE47" s="44">
        <v>203846.52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203846.52</v>
      </c>
      <c r="AL47" s="44">
        <v>222871.42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222871.42</v>
      </c>
      <c r="AS47" s="44">
        <v>222866.45</v>
      </c>
      <c r="AT47" s="44">
        <v>0</v>
      </c>
      <c r="AU47" s="44">
        <v>0</v>
      </c>
      <c r="AV47" s="44">
        <v>0</v>
      </c>
      <c r="AW47" s="44">
        <v>0</v>
      </c>
      <c r="AX47" s="44">
        <v>0</v>
      </c>
      <c r="AY47" s="44">
        <v>222866.45</v>
      </c>
      <c r="AZ47" s="44">
        <v>222866.45</v>
      </c>
      <c r="BA47" s="44">
        <v>0</v>
      </c>
      <c r="BB47" s="44">
        <v>0</v>
      </c>
      <c r="BC47" s="44">
        <v>0</v>
      </c>
      <c r="BD47" s="44">
        <v>0</v>
      </c>
      <c r="BE47" s="44">
        <v>0</v>
      </c>
      <c r="BF47" s="44">
        <v>222866.45</v>
      </c>
      <c r="BG47" s="44">
        <v>222866.45</v>
      </c>
      <c r="BH47" s="44">
        <v>0</v>
      </c>
      <c r="BI47" s="44">
        <v>0</v>
      </c>
      <c r="BJ47" s="44">
        <v>0</v>
      </c>
      <c r="BK47" s="44">
        <v>0</v>
      </c>
      <c r="BL47" s="44">
        <v>0</v>
      </c>
      <c r="BM47" s="44">
        <v>222866.45</v>
      </c>
      <c r="BN47" s="44">
        <v>222866.45</v>
      </c>
      <c r="BO47" s="44">
        <v>0</v>
      </c>
      <c r="BP47" s="44">
        <v>0</v>
      </c>
      <c r="BQ47" s="44">
        <v>0</v>
      </c>
      <c r="BR47" s="44">
        <v>0</v>
      </c>
      <c r="BS47" s="44">
        <v>0</v>
      </c>
      <c r="BT47" s="44">
        <v>222866.45</v>
      </c>
      <c r="BU47" s="44">
        <v>222866.46</v>
      </c>
      <c r="BV47" s="44">
        <v>0</v>
      </c>
      <c r="BW47" s="44">
        <v>0</v>
      </c>
      <c r="BX47" s="44">
        <v>0</v>
      </c>
      <c r="BY47" s="44">
        <v>0</v>
      </c>
      <c r="BZ47" s="44">
        <v>0</v>
      </c>
      <c r="CA47" s="44">
        <v>222866.46</v>
      </c>
      <c r="CB47" s="44">
        <v>222855.39</v>
      </c>
      <c r="CC47" s="44">
        <v>0</v>
      </c>
      <c r="CD47" s="44">
        <v>0</v>
      </c>
      <c r="CE47" s="44">
        <v>0</v>
      </c>
      <c r="CF47" s="44">
        <v>0</v>
      </c>
      <c r="CG47" s="44">
        <v>0</v>
      </c>
      <c r="CH47" s="44">
        <v>222855.39</v>
      </c>
      <c r="CI47" s="5"/>
      <c r="CJ47" s="43">
        <f t="shared" si="0"/>
        <v>2579291.67</v>
      </c>
      <c r="CK47" s="43">
        <f t="shared" si="2"/>
        <v>0</v>
      </c>
      <c r="CL47" s="43">
        <f t="shared" si="3"/>
        <v>0</v>
      </c>
      <c r="CM47" s="43">
        <f t="shared" si="4"/>
        <v>0</v>
      </c>
      <c r="CN47" s="43">
        <f t="shared" si="5"/>
        <v>0</v>
      </c>
      <c r="CO47" s="43">
        <f t="shared" si="6"/>
        <v>0</v>
      </c>
      <c r="CP47" s="43">
        <f t="shared" si="7"/>
        <v>2579291.67</v>
      </c>
      <c r="CQ47" s="20"/>
      <c r="CR47" s="20"/>
      <c r="CS47" s="20"/>
      <c r="CT47" s="20">
        <f t="shared" si="9"/>
        <v>0</v>
      </c>
      <c r="CU47" s="20"/>
      <c r="CV47" s="43">
        <v>2579291.67</v>
      </c>
      <c r="CW47" s="51">
        <f t="shared" si="8"/>
        <v>0</v>
      </c>
      <c r="DU47" t="s">
        <v>289</v>
      </c>
    </row>
    <row r="48" spans="1:125" x14ac:dyDescent="0.25">
      <c r="A48" t="s">
        <v>82</v>
      </c>
      <c r="B48" t="s">
        <v>290</v>
      </c>
      <c r="C48" s="43">
        <v>234040.73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234040.73</v>
      </c>
      <c r="J48" s="44">
        <v>234040.73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234040.73</v>
      </c>
      <c r="Q48" s="44">
        <v>234040.73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234040.73</v>
      </c>
      <c r="X48" s="44">
        <v>234040.73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234040.73</v>
      </c>
      <c r="AE48" s="44">
        <v>234040.73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234040.73</v>
      </c>
      <c r="AL48" s="44">
        <v>278096.90999999997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278096.90999999997</v>
      </c>
      <c r="AS48" s="44">
        <v>278156.46999999997</v>
      </c>
      <c r="AT48" s="44">
        <v>0</v>
      </c>
      <c r="AU48" s="44">
        <v>0</v>
      </c>
      <c r="AV48" s="44">
        <v>0</v>
      </c>
      <c r="AW48" s="44">
        <v>0</v>
      </c>
      <c r="AX48" s="44">
        <v>0</v>
      </c>
      <c r="AY48" s="44">
        <v>278156.46999999997</v>
      </c>
      <c r="AZ48" s="44">
        <v>278156.46999999997</v>
      </c>
      <c r="BA48" s="44">
        <v>0</v>
      </c>
      <c r="BB48" s="44">
        <v>0</v>
      </c>
      <c r="BC48" s="44">
        <v>0</v>
      </c>
      <c r="BD48" s="44">
        <v>0</v>
      </c>
      <c r="BE48" s="44">
        <v>0</v>
      </c>
      <c r="BF48" s="44">
        <v>278156.46999999997</v>
      </c>
      <c r="BG48" s="44">
        <v>278156.46999999997</v>
      </c>
      <c r="BH48" s="44">
        <v>0</v>
      </c>
      <c r="BI48" s="44">
        <v>0</v>
      </c>
      <c r="BJ48" s="44">
        <v>0</v>
      </c>
      <c r="BK48" s="44">
        <v>0</v>
      </c>
      <c r="BL48" s="44">
        <v>0</v>
      </c>
      <c r="BM48" s="44">
        <v>278156.46999999997</v>
      </c>
      <c r="BN48" s="44">
        <v>278156.46000000002</v>
      </c>
      <c r="BO48" s="44">
        <v>0</v>
      </c>
      <c r="BP48" s="44">
        <v>0</v>
      </c>
      <c r="BQ48" s="44">
        <v>0</v>
      </c>
      <c r="BR48" s="44">
        <v>0</v>
      </c>
      <c r="BS48" s="44">
        <v>0</v>
      </c>
      <c r="BT48" s="44">
        <v>278156.46000000002</v>
      </c>
      <c r="BU48" s="44">
        <v>278156.46999999997</v>
      </c>
      <c r="BV48" s="44">
        <v>0</v>
      </c>
      <c r="BW48" s="44">
        <v>0</v>
      </c>
      <c r="BX48" s="44">
        <v>0</v>
      </c>
      <c r="BY48" s="44">
        <v>0</v>
      </c>
      <c r="BZ48" s="44">
        <v>0</v>
      </c>
      <c r="CA48" s="44">
        <v>278156.46999999997</v>
      </c>
      <c r="CB48" s="44">
        <v>278143.98</v>
      </c>
      <c r="CC48" s="44">
        <v>0</v>
      </c>
      <c r="CD48" s="44">
        <v>0</v>
      </c>
      <c r="CE48" s="44">
        <v>0</v>
      </c>
      <c r="CF48" s="44">
        <v>0</v>
      </c>
      <c r="CG48" s="44">
        <v>0</v>
      </c>
      <c r="CH48" s="44">
        <v>278143.98</v>
      </c>
      <c r="CI48" s="5"/>
      <c r="CJ48" s="43">
        <f t="shared" si="0"/>
        <v>3117226.8799999994</v>
      </c>
      <c r="CK48" s="43">
        <f t="shared" si="2"/>
        <v>0</v>
      </c>
      <c r="CL48" s="43">
        <f t="shared" si="3"/>
        <v>0</v>
      </c>
      <c r="CM48" s="43">
        <f t="shared" si="4"/>
        <v>0</v>
      </c>
      <c r="CN48" s="43">
        <f t="shared" si="5"/>
        <v>0</v>
      </c>
      <c r="CO48" s="43">
        <f t="shared" si="6"/>
        <v>0</v>
      </c>
      <c r="CP48" s="43">
        <f t="shared" si="7"/>
        <v>3117226.8799999994</v>
      </c>
      <c r="CQ48" s="20"/>
      <c r="CR48" s="20"/>
      <c r="CS48" s="20"/>
      <c r="CT48" s="20">
        <f t="shared" si="9"/>
        <v>0</v>
      </c>
      <c r="CU48" s="20"/>
      <c r="CV48" s="43">
        <v>3117226.88</v>
      </c>
      <c r="CW48" s="51">
        <f t="shared" si="8"/>
        <v>0</v>
      </c>
      <c r="DU48" t="s">
        <v>290</v>
      </c>
    </row>
    <row r="49" spans="1:125" x14ac:dyDescent="0.25">
      <c r="A49" t="s">
        <v>83</v>
      </c>
      <c r="B49" t="s">
        <v>291</v>
      </c>
      <c r="C49" s="43">
        <v>243162.19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243162.19</v>
      </c>
      <c r="J49" s="44">
        <v>243162.19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243162.19</v>
      </c>
      <c r="Q49" s="44">
        <v>243162.19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243162.19</v>
      </c>
      <c r="X49" s="44">
        <v>243162.19</v>
      </c>
      <c r="Y49" s="44">
        <v>0</v>
      </c>
      <c r="Z49" s="44">
        <v>0</v>
      </c>
      <c r="AA49" s="44">
        <v>0</v>
      </c>
      <c r="AB49" s="44">
        <v>0</v>
      </c>
      <c r="AC49" s="44">
        <v>0</v>
      </c>
      <c r="AD49" s="44">
        <v>243162.19</v>
      </c>
      <c r="AE49" s="44">
        <v>243162.19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243162.19</v>
      </c>
      <c r="AL49" s="44">
        <v>237000.49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237000.49</v>
      </c>
      <c r="AS49" s="44">
        <v>237002.33</v>
      </c>
      <c r="AT49" s="44">
        <v>0</v>
      </c>
      <c r="AU49" s="44">
        <v>0</v>
      </c>
      <c r="AV49" s="44">
        <v>0</v>
      </c>
      <c r="AW49" s="44">
        <v>0</v>
      </c>
      <c r="AX49" s="44">
        <v>0</v>
      </c>
      <c r="AY49" s="44">
        <v>237002.33</v>
      </c>
      <c r="AZ49" s="44">
        <v>237002.32</v>
      </c>
      <c r="BA49" s="44">
        <v>0</v>
      </c>
      <c r="BB49" s="44">
        <v>0</v>
      </c>
      <c r="BC49" s="44">
        <v>0</v>
      </c>
      <c r="BD49" s="44">
        <v>0</v>
      </c>
      <c r="BE49" s="44">
        <v>0</v>
      </c>
      <c r="BF49" s="44">
        <v>237002.32</v>
      </c>
      <c r="BG49" s="44">
        <v>237002.33</v>
      </c>
      <c r="BH49" s="44">
        <v>0</v>
      </c>
      <c r="BI49" s="44">
        <v>0</v>
      </c>
      <c r="BJ49" s="44">
        <v>0</v>
      </c>
      <c r="BK49" s="44">
        <v>0</v>
      </c>
      <c r="BL49" s="44">
        <v>0</v>
      </c>
      <c r="BM49" s="44">
        <v>237002.33</v>
      </c>
      <c r="BN49" s="44">
        <v>237002.32</v>
      </c>
      <c r="BO49" s="44">
        <v>0</v>
      </c>
      <c r="BP49" s="44">
        <v>0</v>
      </c>
      <c r="BQ49" s="44">
        <v>0</v>
      </c>
      <c r="BR49" s="44">
        <v>0</v>
      </c>
      <c r="BS49" s="44">
        <v>0</v>
      </c>
      <c r="BT49" s="44">
        <v>237002.32</v>
      </c>
      <c r="BU49" s="44">
        <v>237002.33</v>
      </c>
      <c r="BV49" s="44">
        <v>0</v>
      </c>
      <c r="BW49" s="44">
        <v>0</v>
      </c>
      <c r="BX49" s="44">
        <v>0</v>
      </c>
      <c r="BY49" s="44">
        <v>0</v>
      </c>
      <c r="BZ49" s="44">
        <v>0</v>
      </c>
      <c r="CA49" s="44">
        <v>237002.33</v>
      </c>
      <c r="CB49" s="44">
        <v>236992.1</v>
      </c>
      <c r="CC49" s="44">
        <v>0</v>
      </c>
      <c r="CD49" s="44">
        <v>0</v>
      </c>
      <c r="CE49" s="44">
        <v>0</v>
      </c>
      <c r="CF49" s="44">
        <v>0</v>
      </c>
      <c r="CG49" s="44">
        <v>0</v>
      </c>
      <c r="CH49" s="44">
        <v>236992.1</v>
      </c>
      <c r="CI49" s="5"/>
      <c r="CJ49" s="43">
        <f t="shared" si="0"/>
        <v>2874815.17</v>
      </c>
      <c r="CK49" s="43">
        <f t="shared" si="2"/>
        <v>0</v>
      </c>
      <c r="CL49" s="43">
        <f t="shared" si="3"/>
        <v>0</v>
      </c>
      <c r="CM49" s="43">
        <f t="shared" si="4"/>
        <v>0</v>
      </c>
      <c r="CN49" s="43">
        <f t="shared" si="5"/>
        <v>0</v>
      </c>
      <c r="CO49" s="43">
        <f t="shared" si="6"/>
        <v>0</v>
      </c>
      <c r="CP49" s="43">
        <f t="shared" si="7"/>
        <v>2874815.17</v>
      </c>
      <c r="CQ49" s="20"/>
      <c r="CR49" s="20"/>
      <c r="CS49" s="20"/>
      <c r="CT49" s="20">
        <f t="shared" si="9"/>
        <v>0</v>
      </c>
      <c r="CU49" s="20"/>
      <c r="CV49" s="43">
        <v>2874815.17</v>
      </c>
      <c r="CW49" s="51">
        <f t="shared" si="8"/>
        <v>0</v>
      </c>
      <c r="DU49" t="s">
        <v>291</v>
      </c>
    </row>
    <row r="50" spans="1:125" x14ac:dyDescent="0.25">
      <c r="A50" t="s">
        <v>84</v>
      </c>
      <c r="B50" t="s">
        <v>292</v>
      </c>
      <c r="C50" s="43">
        <v>91632.14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91632.14</v>
      </c>
      <c r="J50" s="44">
        <v>91632.14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91632.14</v>
      </c>
      <c r="Q50" s="44">
        <v>91632.14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91632.14</v>
      </c>
      <c r="X50" s="44">
        <v>91632.14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91632.14</v>
      </c>
      <c r="AE50" s="44">
        <v>91632.14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91632.14</v>
      </c>
      <c r="AL50" s="44">
        <v>52119.26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52119.26</v>
      </c>
      <c r="AS50" s="44">
        <v>51063.56</v>
      </c>
      <c r="AT50" s="44">
        <v>0</v>
      </c>
      <c r="AU50" s="44">
        <v>0</v>
      </c>
      <c r="AV50" s="44">
        <v>0</v>
      </c>
      <c r="AW50" s="44">
        <v>0</v>
      </c>
      <c r="AX50" s="44">
        <v>0</v>
      </c>
      <c r="AY50" s="44">
        <v>51063.56</v>
      </c>
      <c r="AZ50" s="44">
        <v>51063.56</v>
      </c>
      <c r="BA50" s="44">
        <v>0</v>
      </c>
      <c r="BB50" s="44">
        <v>0</v>
      </c>
      <c r="BC50" s="44">
        <v>0</v>
      </c>
      <c r="BD50" s="44">
        <v>0</v>
      </c>
      <c r="BE50" s="44">
        <v>0</v>
      </c>
      <c r="BF50" s="44">
        <v>51063.56</v>
      </c>
      <c r="BG50" s="44">
        <v>51063.56</v>
      </c>
      <c r="BH50" s="44">
        <v>0</v>
      </c>
      <c r="BI50" s="44">
        <v>0</v>
      </c>
      <c r="BJ50" s="44">
        <v>0</v>
      </c>
      <c r="BK50" s="44">
        <v>0</v>
      </c>
      <c r="BL50" s="44">
        <v>0</v>
      </c>
      <c r="BM50" s="44">
        <v>51063.56</v>
      </c>
      <c r="BN50" s="44">
        <v>51063.55</v>
      </c>
      <c r="BO50" s="44">
        <v>0</v>
      </c>
      <c r="BP50" s="44">
        <v>0</v>
      </c>
      <c r="BQ50" s="44">
        <v>0</v>
      </c>
      <c r="BR50" s="44">
        <v>0</v>
      </c>
      <c r="BS50" s="44">
        <v>0</v>
      </c>
      <c r="BT50" s="44">
        <v>51063.55</v>
      </c>
      <c r="BU50" s="44">
        <v>51063.55</v>
      </c>
      <c r="BV50" s="44">
        <v>0</v>
      </c>
      <c r="BW50" s="44">
        <v>0</v>
      </c>
      <c r="BX50" s="44">
        <v>0</v>
      </c>
      <c r="BY50" s="44">
        <v>0</v>
      </c>
      <c r="BZ50" s="44">
        <v>0</v>
      </c>
      <c r="CA50" s="44">
        <v>51063.55</v>
      </c>
      <c r="CB50" s="44">
        <v>51059.61</v>
      </c>
      <c r="CC50" s="44">
        <v>0</v>
      </c>
      <c r="CD50" s="44">
        <v>0</v>
      </c>
      <c r="CE50" s="44">
        <v>0</v>
      </c>
      <c r="CF50" s="44">
        <v>0</v>
      </c>
      <c r="CG50" s="44">
        <v>0</v>
      </c>
      <c r="CH50" s="44">
        <v>51059.61</v>
      </c>
      <c r="CI50" s="5"/>
      <c r="CJ50" s="43">
        <f t="shared" si="0"/>
        <v>816657.35000000021</v>
      </c>
      <c r="CK50" s="43">
        <f t="shared" si="2"/>
        <v>0</v>
      </c>
      <c r="CL50" s="43">
        <f t="shared" si="3"/>
        <v>0</v>
      </c>
      <c r="CM50" s="43">
        <f t="shared" si="4"/>
        <v>0</v>
      </c>
      <c r="CN50" s="43">
        <f t="shared" si="5"/>
        <v>0</v>
      </c>
      <c r="CO50" s="43">
        <f t="shared" si="6"/>
        <v>0</v>
      </c>
      <c r="CP50" s="43">
        <f t="shared" si="7"/>
        <v>816657.35000000021</v>
      </c>
      <c r="CQ50" s="20"/>
      <c r="CR50" s="20"/>
      <c r="CS50" s="20"/>
      <c r="CT50" s="20">
        <f t="shared" si="9"/>
        <v>0</v>
      </c>
      <c r="CU50" s="20"/>
      <c r="CV50" s="43">
        <v>816657.35</v>
      </c>
      <c r="CW50" s="51">
        <f t="shared" si="8"/>
        <v>0</v>
      </c>
      <c r="DU50" t="s">
        <v>292</v>
      </c>
    </row>
    <row r="51" spans="1:125" x14ac:dyDescent="0.25">
      <c r="A51" t="s">
        <v>85</v>
      </c>
      <c r="B51" t="s">
        <v>293</v>
      </c>
      <c r="C51" s="43">
        <v>284535.92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284535.92</v>
      </c>
      <c r="J51" s="44">
        <v>284535.92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284535.92</v>
      </c>
      <c r="Q51" s="44">
        <v>284535.92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284535.92</v>
      </c>
      <c r="X51" s="44">
        <v>284535.92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284535.92</v>
      </c>
      <c r="AE51" s="44">
        <v>284535.92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284535.92</v>
      </c>
      <c r="AL51" s="44">
        <v>290654.77</v>
      </c>
      <c r="AM51" s="44">
        <v>0</v>
      </c>
      <c r="AN51" s="44">
        <v>-0.01</v>
      </c>
      <c r="AO51" s="44">
        <v>0</v>
      </c>
      <c r="AP51" s="44">
        <v>0</v>
      </c>
      <c r="AQ51" s="44">
        <v>0</v>
      </c>
      <c r="AR51" s="44">
        <v>290654.76</v>
      </c>
      <c r="AS51" s="44">
        <v>290656.8</v>
      </c>
      <c r="AT51" s="44">
        <v>0</v>
      </c>
      <c r="AU51" s="44">
        <v>0</v>
      </c>
      <c r="AV51" s="44">
        <v>0</v>
      </c>
      <c r="AW51" s="44">
        <v>0</v>
      </c>
      <c r="AX51" s="44">
        <v>0</v>
      </c>
      <c r="AY51" s="44">
        <v>290656.8</v>
      </c>
      <c r="AZ51" s="44">
        <v>290656.8</v>
      </c>
      <c r="BA51" s="44">
        <v>0</v>
      </c>
      <c r="BB51" s="44">
        <v>0</v>
      </c>
      <c r="BC51" s="44">
        <v>0</v>
      </c>
      <c r="BD51" s="44">
        <v>0</v>
      </c>
      <c r="BE51" s="44">
        <v>0</v>
      </c>
      <c r="BF51" s="44">
        <v>290656.8</v>
      </c>
      <c r="BG51" s="44">
        <v>290656.81</v>
      </c>
      <c r="BH51" s="44">
        <v>0</v>
      </c>
      <c r="BI51" s="44">
        <v>0</v>
      </c>
      <c r="BJ51" s="44">
        <v>0</v>
      </c>
      <c r="BK51" s="44">
        <v>0</v>
      </c>
      <c r="BL51" s="44">
        <v>0</v>
      </c>
      <c r="BM51" s="44">
        <v>290656.81</v>
      </c>
      <c r="BN51" s="44">
        <v>290656.8</v>
      </c>
      <c r="BO51" s="44">
        <v>0</v>
      </c>
      <c r="BP51" s="44">
        <v>0</v>
      </c>
      <c r="BQ51" s="44">
        <v>0</v>
      </c>
      <c r="BR51" s="44">
        <v>0</v>
      </c>
      <c r="BS51" s="44">
        <v>0</v>
      </c>
      <c r="BT51" s="44">
        <v>290656.8</v>
      </c>
      <c r="BU51" s="44">
        <v>290656.81</v>
      </c>
      <c r="BV51" s="44">
        <v>0</v>
      </c>
      <c r="BW51" s="44">
        <v>0</v>
      </c>
      <c r="BX51" s="44">
        <v>0</v>
      </c>
      <c r="BY51" s="44">
        <v>0</v>
      </c>
      <c r="BZ51" s="44">
        <v>0</v>
      </c>
      <c r="CA51" s="44">
        <v>290656.81</v>
      </c>
      <c r="CB51" s="44">
        <v>290642.61</v>
      </c>
      <c r="CC51" s="44">
        <v>0</v>
      </c>
      <c r="CD51" s="44">
        <v>0</v>
      </c>
      <c r="CE51" s="44">
        <v>0</v>
      </c>
      <c r="CF51" s="44">
        <v>0</v>
      </c>
      <c r="CG51" s="44">
        <v>0</v>
      </c>
      <c r="CH51" s="44">
        <v>290642.61</v>
      </c>
      <c r="CI51" s="5"/>
      <c r="CJ51" s="43">
        <f t="shared" si="0"/>
        <v>3457260.9999999995</v>
      </c>
      <c r="CK51" s="43">
        <f t="shared" si="2"/>
        <v>0</v>
      </c>
      <c r="CL51" s="43">
        <f t="shared" si="3"/>
        <v>-0.01</v>
      </c>
      <c r="CM51" s="43">
        <f t="shared" si="4"/>
        <v>0</v>
      </c>
      <c r="CN51" s="43">
        <f t="shared" si="5"/>
        <v>0</v>
      </c>
      <c r="CO51" s="43">
        <f t="shared" si="6"/>
        <v>0</v>
      </c>
      <c r="CP51" s="43">
        <f t="shared" si="7"/>
        <v>3457260.9899999998</v>
      </c>
      <c r="CQ51" s="20"/>
      <c r="CR51" s="20"/>
      <c r="CS51" s="20"/>
      <c r="CT51" s="20">
        <f t="shared" si="9"/>
        <v>0</v>
      </c>
      <c r="CU51" s="20"/>
      <c r="CV51" s="43">
        <v>3457261</v>
      </c>
      <c r="CW51" s="51">
        <f t="shared" si="8"/>
        <v>0</v>
      </c>
      <c r="DU51" t="s">
        <v>293</v>
      </c>
    </row>
    <row r="52" spans="1:125" x14ac:dyDescent="0.25">
      <c r="A52" t="s">
        <v>86</v>
      </c>
      <c r="B52" t="s">
        <v>294</v>
      </c>
      <c r="C52" s="43">
        <v>9333802.4800000004</v>
      </c>
      <c r="D52" s="44">
        <v>-6064.44</v>
      </c>
      <c r="E52" s="44">
        <v>-207404.91</v>
      </c>
      <c r="F52" s="44">
        <v>0</v>
      </c>
      <c r="G52" s="44">
        <v>0</v>
      </c>
      <c r="H52" s="44">
        <v>0</v>
      </c>
      <c r="I52" s="44">
        <v>9120333.1300000008</v>
      </c>
      <c r="J52" s="44">
        <v>9333802.4800000004</v>
      </c>
      <c r="K52" s="44">
        <v>-6064.44</v>
      </c>
      <c r="L52" s="44">
        <v>-206904.9</v>
      </c>
      <c r="M52" s="44">
        <v>0</v>
      </c>
      <c r="N52" s="44">
        <v>0</v>
      </c>
      <c r="O52" s="44">
        <v>0</v>
      </c>
      <c r="P52" s="44">
        <v>9120833.1400000006</v>
      </c>
      <c r="Q52" s="44">
        <v>9333802.4800000004</v>
      </c>
      <c r="R52" s="44">
        <v>-5950.82</v>
      </c>
      <c r="S52" s="44">
        <v>-254692.32</v>
      </c>
      <c r="T52" s="44">
        <v>0</v>
      </c>
      <c r="U52" s="44">
        <v>0</v>
      </c>
      <c r="V52" s="44">
        <v>0</v>
      </c>
      <c r="W52" s="44">
        <v>9073159.3399999999</v>
      </c>
      <c r="X52" s="44">
        <v>9333802.4800000004</v>
      </c>
      <c r="Y52" s="44">
        <v>-5950.82</v>
      </c>
      <c r="Z52" s="44">
        <v>-254483.99</v>
      </c>
      <c r="AA52" s="44">
        <v>0</v>
      </c>
      <c r="AB52" s="44">
        <v>0</v>
      </c>
      <c r="AC52" s="44">
        <v>0</v>
      </c>
      <c r="AD52" s="44">
        <v>9073367.6699999999</v>
      </c>
      <c r="AE52" s="44">
        <v>9333802.4800000004</v>
      </c>
      <c r="AF52" s="44">
        <v>-5950.82</v>
      </c>
      <c r="AG52" s="44">
        <v>-254483.99</v>
      </c>
      <c r="AH52" s="44">
        <v>0</v>
      </c>
      <c r="AI52" s="44">
        <v>0</v>
      </c>
      <c r="AJ52" s="44">
        <v>0</v>
      </c>
      <c r="AK52" s="44">
        <v>9073367.6699999999</v>
      </c>
      <c r="AL52" s="44">
        <v>8816594.4900000002</v>
      </c>
      <c r="AM52" s="44">
        <v>-5950.82</v>
      </c>
      <c r="AN52" s="44">
        <v>-254483.99</v>
      </c>
      <c r="AO52" s="44">
        <v>0</v>
      </c>
      <c r="AP52" s="44">
        <v>0</v>
      </c>
      <c r="AQ52" s="44">
        <v>0</v>
      </c>
      <c r="AR52" s="44">
        <v>8556159.6799999997</v>
      </c>
      <c r="AS52" s="44">
        <v>8816355.9499999993</v>
      </c>
      <c r="AT52" s="44">
        <v>-5950.82</v>
      </c>
      <c r="AU52" s="44">
        <v>-254483.99</v>
      </c>
      <c r="AV52" s="44">
        <v>0</v>
      </c>
      <c r="AW52" s="44">
        <v>0</v>
      </c>
      <c r="AX52" s="44">
        <v>0</v>
      </c>
      <c r="AY52" s="44">
        <v>8555921.1400000006</v>
      </c>
      <c r="AZ52" s="44">
        <v>8816355.9499999993</v>
      </c>
      <c r="BA52" s="44">
        <v>-5950.82</v>
      </c>
      <c r="BB52" s="44">
        <v>-254482</v>
      </c>
      <c r="BC52" s="44">
        <v>0</v>
      </c>
      <c r="BD52" s="44">
        <v>0</v>
      </c>
      <c r="BE52" s="44">
        <v>0</v>
      </c>
      <c r="BF52" s="44">
        <v>8555923.1300000008</v>
      </c>
      <c r="BG52" s="44">
        <v>8816355.9499999993</v>
      </c>
      <c r="BH52" s="44">
        <v>-5950.82</v>
      </c>
      <c r="BI52" s="44">
        <v>-254484</v>
      </c>
      <c r="BJ52" s="44">
        <v>0</v>
      </c>
      <c r="BK52" s="44">
        <v>0</v>
      </c>
      <c r="BL52" s="44">
        <v>0</v>
      </c>
      <c r="BM52" s="44">
        <v>8555921.1300000008</v>
      </c>
      <c r="BN52" s="44">
        <v>8816355.9499999993</v>
      </c>
      <c r="BO52" s="44">
        <v>-5950.82</v>
      </c>
      <c r="BP52" s="44">
        <v>-254484</v>
      </c>
      <c r="BQ52" s="44">
        <v>0</v>
      </c>
      <c r="BR52" s="44">
        <v>0</v>
      </c>
      <c r="BS52" s="44">
        <v>0</v>
      </c>
      <c r="BT52" s="44">
        <v>8555921.1300000008</v>
      </c>
      <c r="BU52" s="44">
        <v>8816355.9499999993</v>
      </c>
      <c r="BV52" s="44">
        <v>-5950.82</v>
      </c>
      <c r="BW52" s="44">
        <v>-254439.77</v>
      </c>
      <c r="BX52" s="44">
        <v>0</v>
      </c>
      <c r="BY52" s="44">
        <v>0</v>
      </c>
      <c r="BZ52" s="44">
        <v>0</v>
      </c>
      <c r="CA52" s="44">
        <v>8555965.3599999994</v>
      </c>
      <c r="CB52" s="44">
        <v>8816006.0099999998</v>
      </c>
      <c r="CC52" s="44">
        <v>-5950.8182719999995</v>
      </c>
      <c r="CD52" s="44">
        <v>-254756.5</v>
      </c>
      <c r="CE52" s="44">
        <v>0</v>
      </c>
      <c r="CF52" s="44">
        <v>0</v>
      </c>
      <c r="CG52" s="44">
        <v>0</v>
      </c>
      <c r="CH52" s="44">
        <v>8555298.6899999995</v>
      </c>
      <c r="CI52" s="5"/>
      <c r="CJ52" s="43">
        <f t="shared" si="0"/>
        <v>108383392.65000002</v>
      </c>
      <c r="CK52" s="43">
        <f t="shared" si="2"/>
        <v>-71637.078271999999</v>
      </c>
      <c r="CL52" s="43">
        <f t="shared" si="3"/>
        <v>-2959584.36</v>
      </c>
      <c r="CM52" s="43">
        <f t="shared" si="4"/>
        <v>0</v>
      </c>
      <c r="CN52" s="43">
        <f t="shared" si="5"/>
        <v>0</v>
      </c>
      <c r="CO52" s="43">
        <f t="shared" si="6"/>
        <v>0</v>
      </c>
      <c r="CP52" s="43">
        <f t="shared" si="7"/>
        <v>105352171.20999999</v>
      </c>
      <c r="CQ52" s="20"/>
      <c r="CR52" s="20"/>
      <c r="CS52" s="20"/>
      <c r="CT52" s="20">
        <f t="shared" si="9"/>
        <v>0</v>
      </c>
      <c r="CU52" s="20"/>
      <c r="CV52" s="43">
        <v>108383392.65000001</v>
      </c>
      <c r="CW52" s="51">
        <f t="shared" si="8"/>
        <v>0</v>
      </c>
      <c r="DU52" t="s">
        <v>294</v>
      </c>
    </row>
    <row r="53" spans="1:125" x14ac:dyDescent="0.25">
      <c r="A53" t="s">
        <v>87</v>
      </c>
      <c r="B53" t="s">
        <v>295</v>
      </c>
      <c r="C53" s="43">
        <v>5600779.1699999999</v>
      </c>
      <c r="D53" s="44">
        <v>-4764.92</v>
      </c>
      <c r="E53" s="44">
        <v>-14458.33</v>
      </c>
      <c r="F53" s="44">
        <v>0</v>
      </c>
      <c r="G53" s="44">
        <v>0</v>
      </c>
      <c r="H53" s="44">
        <v>0</v>
      </c>
      <c r="I53" s="44">
        <v>5581555.9199999999</v>
      </c>
      <c r="J53" s="44">
        <v>5600779.1699999999</v>
      </c>
      <c r="K53" s="44">
        <v>-4764.92</v>
      </c>
      <c r="L53" s="44">
        <v>-14208.33</v>
      </c>
      <c r="M53" s="44">
        <v>0</v>
      </c>
      <c r="N53" s="44">
        <v>0</v>
      </c>
      <c r="O53" s="44">
        <v>0</v>
      </c>
      <c r="P53" s="44">
        <v>5581805.9199999999</v>
      </c>
      <c r="Q53" s="44">
        <v>5600779.1699999999</v>
      </c>
      <c r="R53" s="44">
        <v>-4675.6400000000003</v>
      </c>
      <c r="S53" s="44">
        <v>-14208.33</v>
      </c>
      <c r="T53" s="44">
        <v>0</v>
      </c>
      <c r="U53" s="44">
        <v>0</v>
      </c>
      <c r="V53" s="44">
        <v>0</v>
      </c>
      <c r="W53" s="44">
        <v>5581895.2000000002</v>
      </c>
      <c r="X53" s="44">
        <v>5600779.1699999999</v>
      </c>
      <c r="Y53" s="44">
        <v>-4675.6400000000003</v>
      </c>
      <c r="Z53" s="44">
        <v>-14208.33</v>
      </c>
      <c r="AA53" s="44">
        <v>0</v>
      </c>
      <c r="AB53" s="44">
        <v>0</v>
      </c>
      <c r="AC53" s="44">
        <v>0</v>
      </c>
      <c r="AD53" s="44">
        <v>5581895.2000000002</v>
      </c>
      <c r="AE53" s="44">
        <v>5600779.1699999999</v>
      </c>
      <c r="AF53" s="44">
        <v>-4675.6400000000003</v>
      </c>
      <c r="AG53" s="44">
        <v>-14208.33</v>
      </c>
      <c r="AH53" s="44">
        <v>0</v>
      </c>
      <c r="AI53" s="44">
        <v>0</v>
      </c>
      <c r="AJ53" s="44">
        <v>0</v>
      </c>
      <c r="AK53" s="44">
        <v>5581895.2000000002</v>
      </c>
      <c r="AL53" s="44">
        <v>5430693.2300000004</v>
      </c>
      <c r="AM53" s="44">
        <v>-4675.6400000000003</v>
      </c>
      <c r="AN53" s="44">
        <v>-14208.33</v>
      </c>
      <c r="AO53" s="44">
        <v>0</v>
      </c>
      <c r="AP53" s="44">
        <v>0</v>
      </c>
      <c r="AQ53" s="44">
        <v>0</v>
      </c>
      <c r="AR53" s="44">
        <v>5411809.2599999998</v>
      </c>
      <c r="AS53" s="44">
        <v>5412395.9500000002</v>
      </c>
      <c r="AT53" s="44">
        <v>-4675.6400000000003</v>
      </c>
      <c r="AU53" s="44">
        <v>-14208.33</v>
      </c>
      <c r="AV53" s="44">
        <v>0</v>
      </c>
      <c r="AW53" s="44">
        <v>0</v>
      </c>
      <c r="AX53" s="44">
        <v>0</v>
      </c>
      <c r="AY53" s="44">
        <v>5393511.9800000004</v>
      </c>
      <c r="AZ53" s="44">
        <v>5412395.9500000002</v>
      </c>
      <c r="BA53" s="44">
        <v>-4675.6400000000003</v>
      </c>
      <c r="BB53" s="44">
        <v>-14208.33</v>
      </c>
      <c r="BC53" s="44">
        <v>0</v>
      </c>
      <c r="BD53" s="44">
        <v>0</v>
      </c>
      <c r="BE53" s="44">
        <v>0</v>
      </c>
      <c r="BF53" s="44">
        <v>5393511.9800000004</v>
      </c>
      <c r="BG53" s="44">
        <v>5412395.9500000002</v>
      </c>
      <c r="BH53" s="44">
        <v>-4675.6400000000003</v>
      </c>
      <c r="BI53" s="44">
        <v>-14208.33</v>
      </c>
      <c r="BJ53" s="44">
        <v>0</v>
      </c>
      <c r="BK53" s="44">
        <v>0</v>
      </c>
      <c r="BL53" s="44">
        <v>0</v>
      </c>
      <c r="BM53" s="44">
        <v>5393511.9800000004</v>
      </c>
      <c r="BN53" s="44">
        <v>5412395.9500000002</v>
      </c>
      <c r="BO53" s="44">
        <v>-4675.6400000000003</v>
      </c>
      <c r="BP53" s="44">
        <v>-14208.33</v>
      </c>
      <c r="BQ53" s="44">
        <v>0</v>
      </c>
      <c r="BR53" s="44">
        <v>0</v>
      </c>
      <c r="BS53" s="44">
        <v>0</v>
      </c>
      <c r="BT53" s="44">
        <v>5393511.9800000004</v>
      </c>
      <c r="BU53" s="44">
        <v>5412395.9500000002</v>
      </c>
      <c r="BV53" s="44">
        <v>-4675.6400000000003</v>
      </c>
      <c r="BW53" s="44">
        <v>-13864.58</v>
      </c>
      <c r="BX53" s="44">
        <v>0</v>
      </c>
      <c r="BY53" s="44">
        <v>0</v>
      </c>
      <c r="BZ53" s="44">
        <v>0</v>
      </c>
      <c r="CA53" s="44">
        <v>5393855.7300000004</v>
      </c>
      <c r="CB53" s="44">
        <v>5412872.6900000004</v>
      </c>
      <c r="CC53" s="44">
        <v>-4675.6429280000002</v>
      </c>
      <c r="CD53" s="44">
        <v>-13864.58</v>
      </c>
      <c r="CE53" s="44">
        <v>0</v>
      </c>
      <c r="CF53" s="44">
        <v>0</v>
      </c>
      <c r="CG53" s="44">
        <v>0</v>
      </c>
      <c r="CH53" s="44">
        <v>5394332.4699999997</v>
      </c>
      <c r="CI53" s="5"/>
      <c r="CJ53" s="43">
        <f t="shared" si="0"/>
        <v>65909441.520000011</v>
      </c>
      <c r="CK53" s="43">
        <f t="shared" si="2"/>
        <v>-56286.242928</v>
      </c>
      <c r="CL53" s="43">
        <f t="shared" si="3"/>
        <v>-170062.45999999996</v>
      </c>
      <c r="CM53" s="43">
        <f t="shared" si="4"/>
        <v>0</v>
      </c>
      <c r="CN53" s="43">
        <f t="shared" si="5"/>
        <v>0</v>
      </c>
      <c r="CO53" s="43">
        <f t="shared" si="6"/>
        <v>0</v>
      </c>
      <c r="CP53" s="43">
        <f t="shared" si="7"/>
        <v>65683092.820000008</v>
      </c>
      <c r="CQ53" s="20"/>
      <c r="CR53" s="20"/>
      <c r="CS53" s="20"/>
      <c r="CT53" s="20">
        <f t="shared" si="9"/>
        <v>0</v>
      </c>
      <c r="CU53" s="20"/>
      <c r="CV53" s="43">
        <v>65909441.520000003</v>
      </c>
      <c r="CW53" s="51">
        <f t="shared" si="8"/>
        <v>0</v>
      </c>
      <c r="DU53" t="s">
        <v>295</v>
      </c>
    </row>
    <row r="54" spans="1:125" x14ac:dyDescent="0.25">
      <c r="A54" t="s">
        <v>88</v>
      </c>
      <c r="B54" t="s">
        <v>296</v>
      </c>
      <c r="C54" s="43">
        <v>5804089.7699999996</v>
      </c>
      <c r="D54" s="44">
        <v>-4061.01</v>
      </c>
      <c r="E54" s="44">
        <v>0</v>
      </c>
      <c r="F54" s="44">
        <v>0</v>
      </c>
      <c r="G54" s="44">
        <v>0</v>
      </c>
      <c r="H54" s="44">
        <v>0</v>
      </c>
      <c r="I54" s="44">
        <v>5800028.7599999998</v>
      </c>
      <c r="J54" s="44">
        <v>5804089.7699999996</v>
      </c>
      <c r="K54" s="44">
        <v>-4061.01</v>
      </c>
      <c r="L54" s="44">
        <v>0</v>
      </c>
      <c r="M54" s="44">
        <v>0</v>
      </c>
      <c r="N54" s="44">
        <v>0</v>
      </c>
      <c r="O54" s="44">
        <v>0</v>
      </c>
      <c r="P54" s="44">
        <v>5800028.7599999998</v>
      </c>
      <c r="Q54" s="44">
        <v>5804089.7699999996</v>
      </c>
      <c r="R54" s="44">
        <v>-3984.92</v>
      </c>
      <c r="S54" s="44">
        <v>0</v>
      </c>
      <c r="T54" s="44">
        <v>0</v>
      </c>
      <c r="U54" s="44">
        <v>0</v>
      </c>
      <c r="V54" s="44">
        <v>0</v>
      </c>
      <c r="W54" s="44">
        <v>5800104.8499999996</v>
      </c>
      <c r="X54" s="44">
        <v>5804089.7699999996</v>
      </c>
      <c r="Y54" s="44">
        <v>-3984.92</v>
      </c>
      <c r="Z54" s="44">
        <v>0</v>
      </c>
      <c r="AA54" s="44">
        <v>0</v>
      </c>
      <c r="AB54" s="44">
        <v>0</v>
      </c>
      <c r="AC54" s="44">
        <v>0</v>
      </c>
      <c r="AD54" s="44">
        <v>5800104.8499999996</v>
      </c>
      <c r="AE54" s="44">
        <v>5804089.7699999996</v>
      </c>
      <c r="AF54" s="44">
        <v>-3984.92</v>
      </c>
      <c r="AG54" s="44">
        <v>0</v>
      </c>
      <c r="AH54" s="44">
        <v>0</v>
      </c>
      <c r="AI54" s="44">
        <v>0</v>
      </c>
      <c r="AJ54" s="44">
        <v>0</v>
      </c>
      <c r="AK54" s="44">
        <v>5800104.8499999996</v>
      </c>
      <c r="AL54" s="44">
        <v>5780056.0099999998</v>
      </c>
      <c r="AM54" s="44">
        <v>-3984.92</v>
      </c>
      <c r="AN54" s="44">
        <v>0</v>
      </c>
      <c r="AO54" s="44">
        <v>0</v>
      </c>
      <c r="AP54" s="44">
        <v>0</v>
      </c>
      <c r="AQ54" s="44">
        <v>0</v>
      </c>
      <c r="AR54" s="44">
        <v>5776071.0899999999</v>
      </c>
      <c r="AS54" s="44">
        <v>5779948.9299999997</v>
      </c>
      <c r="AT54" s="44">
        <v>-3984.92</v>
      </c>
      <c r="AU54" s="44">
        <v>0</v>
      </c>
      <c r="AV54" s="44">
        <v>0</v>
      </c>
      <c r="AW54" s="44">
        <v>0</v>
      </c>
      <c r="AX54" s="44">
        <v>0</v>
      </c>
      <c r="AY54" s="44">
        <v>5775964.0099999998</v>
      </c>
      <c r="AZ54" s="44">
        <v>5779948.9299999997</v>
      </c>
      <c r="BA54" s="44">
        <v>-3984.92</v>
      </c>
      <c r="BB54" s="44">
        <v>0</v>
      </c>
      <c r="BC54" s="44">
        <v>0</v>
      </c>
      <c r="BD54" s="44">
        <v>0</v>
      </c>
      <c r="BE54" s="44">
        <v>0</v>
      </c>
      <c r="BF54" s="44">
        <v>5775964.0099999998</v>
      </c>
      <c r="BG54" s="44">
        <v>5779948.9299999997</v>
      </c>
      <c r="BH54" s="44">
        <v>-3984.92</v>
      </c>
      <c r="BI54" s="44">
        <v>0</v>
      </c>
      <c r="BJ54" s="44">
        <v>0</v>
      </c>
      <c r="BK54" s="44">
        <v>0</v>
      </c>
      <c r="BL54" s="44">
        <v>0</v>
      </c>
      <c r="BM54" s="44">
        <v>5775964.0099999998</v>
      </c>
      <c r="BN54" s="44">
        <v>5779948.9299999997</v>
      </c>
      <c r="BO54" s="44">
        <v>-3984.92</v>
      </c>
      <c r="BP54" s="44">
        <v>0</v>
      </c>
      <c r="BQ54" s="44">
        <v>0</v>
      </c>
      <c r="BR54" s="44">
        <v>0</v>
      </c>
      <c r="BS54" s="44">
        <v>0</v>
      </c>
      <c r="BT54" s="44">
        <v>5775964.0099999998</v>
      </c>
      <c r="BU54" s="44">
        <v>5779948.9299999997</v>
      </c>
      <c r="BV54" s="44">
        <v>-3984.92</v>
      </c>
      <c r="BW54" s="44">
        <v>0</v>
      </c>
      <c r="BX54" s="44">
        <v>0</v>
      </c>
      <c r="BY54" s="44">
        <v>0</v>
      </c>
      <c r="BZ54" s="44">
        <v>0</v>
      </c>
      <c r="CA54" s="44">
        <v>5775964.0099999998</v>
      </c>
      <c r="CB54" s="44">
        <v>5779737.3300000001</v>
      </c>
      <c r="CC54" s="44">
        <v>-3984.9229500000001</v>
      </c>
      <c r="CD54" s="44">
        <v>0</v>
      </c>
      <c r="CE54" s="44">
        <v>0</v>
      </c>
      <c r="CF54" s="44">
        <v>0</v>
      </c>
      <c r="CG54" s="44">
        <v>0</v>
      </c>
      <c r="CH54" s="44">
        <v>5775752.4100000001</v>
      </c>
      <c r="CI54" s="5"/>
      <c r="CJ54" s="43">
        <f t="shared" si="0"/>
        <v>69479986.840000004</v>
      </c>
      <c r="CK54" s="43">
        <f t="shared" si="2"/>
        <v>-47971.222949999988</v>
      </c>
      <c r="CL54" s="43">
        <f t="shared" si="3"/>
        <v>0</v>
      </c>
      <c r="CM54" s="43">
        <f t="shared" si="4"/>
        <v>0</v>
      </c>
      <c r="CN54" s="43">
        <f t="shared" si="5"/>
        <v>0</v>
      </c>
      <c r="CO54" s="43">
        <f t="shared" si="6"/>
        <v>0</v>
      </c>
      <c r="CP54" s="43">
        <f t="shared" si="7"/>
        <v>69432015.61999999</v>
      </c>
      <c r="CQ54" s="20"/>
      <c r="CR54" s="20"/>
      <c r="CS54" s="20"/>
      <c r="CT54" s="20">
        <f t="shared" si="9"/>
        <v>0</v>
      </c>
      <c r="CU54" s="20"/>
      <c r="CV54" s="43">
        <v>69479986.840000004</v>
      </c>
      <c r="CW54" s="51">
        <f t="shared" si="8"/>
        <v>0</v>
      </c>
      <c r="DU54" t="s">
        <v>296</v>
      </c>
    </row>
    <row r="55" spans="1:125" x14ac:dyDescent="0.25">
      <c r="A55" t="s">
        <v>89</v>
      </c>
      <c r="B55" t="s">
        <v>297</v>
      </c>
      <c r="C55" s="43">
        <v>12237201.15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12237201.15</v>
      </c>
      <c r="J55" s="44">
        <v>12237201.15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12237201.15</v>
      </c>
      <c r="Q55" s="44">
        <v>12237201.15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12237201.15</v>
      </c>
      <c r="X55" s="44">
        <v>12237201.15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12237201.15</v>
      </c>
      <c r="AE55" s="44">
        <v>12237201.15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12237201.15</v>
      </c>
      <c r="AL55" s="44">
        <v>12775167.25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12775167.279999999</v>
      </c>
      <c r="AS55" s="44">
        <v>12012069.24</v>
      </c>
      <c r="AT55" s="44">
        <v>0</v>
      </c>
      <c r="AU55" s="44">
        <v>0</v>
      </c>
      <c r="AV55" s="44">
        <v>148719.38</v>
      </c>
      <c r="AW55" s="44">
        <v>0</v>
      </c>
      <c r="AX55" s="44">
        <v>0</v>
      </c>
      <c r="AY55" s="44">
        <v>12160788.619999999</v>
      </c>
      <c r="AZ55" s="44">
        <v>12012069.24</v>
      </c>
      <c r="BA55" s="44">
        <v>0</v>
      </c>
      <c r="BB55" s="44">
        <v>0</v>
      </c>
      <c r="BC55" s="44">
        <v>153234.59</v>
      </c>
      <c r="BD55" s="44">
        <v>0</v>
      </c>
      <c r="BE55" s="44">
        <v>0</v>
      </c>
      <c r="BF55" s="44">
        <v>12165303.83</v>
      </c>
      <c r="BG55" s="44">
        <v>12012069.24</v>
      </c>
      <c r="BH55" s="44">
        <v>0</v>
      </c>
      <c r="BI55" s="44">
        <v>0</v>
      </c>
      <c r="BJ55" s="44">
        <v>153234.59</v>
      </c>
      <c r="BK55" s="44">
        <v>0</v>
      </c>
      <c r="BL55" s="44">
        <v>0</v>
      </c>
      <c r="BM55" s="44">
        <v>12165303.83</v>
      </c>
      <c r="BN55" s="44">
        <v>12012069.24</v>
      </c>
      <c r="BO55" s="44">
        <v>0</v>
      </c>
      <c r="BP55" s="44">
        <v>0</v>
      </c>
      <c r="BQ55" s="44">
        <v>153234.59</v>
      </c>
      <c r="BR55" s="44">
        <v>0</v>
      </c>
      <c r="BS55" s="44">
        <v>0</v>
      </c>
      <c r="BT55" s="44">
        <v>12165303.83</v>
      </c>
      <c r="BU55" s="44">
        <v>12012069.24</v>
      </c>
      <c r="BV55" s="44">
        <v>0</v>
      </c>
      <c r="BW55" s="44">
        <v>0</v>
      </c>
      <c r="BX55" s="44">
        <v>153234.59</v>
      </c>
      <c r="BY55" s="44">
        <v>0</v>
      </c>
      <c r="BZ55" s="44">
        <v>0</v>
      </c>
      <c r="CA55" s="44">
        <v>12165303.83</v>
      </c>
      <c r="CB55" s="44">
        <v>12011436.390000001</v>
      </c>
      <c r="CC55" s="44">
        <v>0</v>
      </c>
      <c r="CD55" s="44">
        <v>0</v>
      </c>
      <c r="CE55" s="44">
        <v>153234.59</v>
      </c>
      <c r="CF55" s="44">
        <v>0</v>
      </c>
      <c r="CG55" s="44">
        <v>0</v>
      </c>
      <c r="CH55" s="44">
        <v>12164670.98</v>
      </c>
      <c r="CI55" s="5"/>
      <c r="CJ55" s="43">
        <f t="shared" si="0"/>
        <v>146032955.58999997</v>
      </c>
      <c r="CK55" s="43">
        <f t="shared" si="2"/>
        <v>0</v>
      </c>
      <c r="CL55" s="43">
        <f t="shared" si="3"/>
        <v>0</v>
      </c>
      <c r="CM55" s="43">
        <f t="shared" si="4"/>
        <v>914892.32999999984</v>
      </c>
      <c r="CN55" s="43">
        <f t="shared" si="5"/>
        <v>0</v>
      </c>
      <c r="CO55" s="43">
        <f t="shared" si="6"/>
        <v>0</v>
      </c>
      <c r="CP55" s="43">
        <f t="shared" si="7"/>
        <v>146947847.94999999</v>
      </c>
      <c r="CQ55" s="20"/>
      <c r="CR55" s="20"/>
      <c r="CS55" s="20">
        <v>-783076.85947209317</v>
      </c>
      <c r="CT55" s="20">
        <f t="shared" si="9"/>
        <v>131815.47052790667</v>
      </c>
      <c r="CU55" s="20"/>
      <c r="CV55" s="43">
        <v>146032955.59</v>
      </c>
      <c r="CW55" s="51">
        <f t="shared" si="8"/>
        <v>0</v>
      </c>
      <c r="DU55" t="s">
        <v>297</v>
      </c>
    </row>
    <row r="56" spans="1:125" x14ac:dyDescent="0.25">
      <c r="A56" t="s">
        <v>90</v>
      </c>
      <c r="B56" t="s">
        <v>298</v>
      </c>
      <c r="C56" s="43">
        <v>1573916.4</v>
      </c>
      <c r="D56" s="44">
        <v>-2617.09</v>
      </c>
      <c r="E56" s="44">
        <v>0</v>
      </c>
      <c r="F56" s="44">
        <v>0</v>
      </c>
      <c r="G56" s="44">
        <v>0</v>
      </c>
      <c r="H56" s="44">
        <v>0</v>
      </c>
      <c r="I56" s="44">
        <v>1571299.31</v>
      </c>
      <c r="J56" s="44">
        <v>1573916.4</v>
      </c>
      <c r="K56" s="44">
        <v>-2617.09</v>
      </c>
      <c r="L56" s="44">
        <v>0</v>
      </c>
      <c r="M56" s="44">
        <v>0</v>
      </c>
      <c r="N56" s="44">
        <v>0</v>
      </c>
      <c r="O56" s="44">
        <v>0</v>
      </c>
      <c r="P56" s="44">
        <v>1571299.31</v>
      </c>
      <c r="Q56" s="44">
        <v>1573916.4</v>
      </c>
      <c r="R56" s="44">
        <v>-2568.06</v>
      </c>
      <c r="S56" s="44">
        <v>0</v>
      </c>
      <c r="T56" s="44">
        <v>0</v>
      </c>
      <c r="U56" s="44">
        <v>0</v>
      </c>
      <c r="V56" s="44">
        <v>0</v>
      </c>
      <c r="W56" s="44">
        <v>1571348.34</v>
      </c>
      <c r="X56" s="44">
        <v>1573916.4</v>
      </c>
      <c r="Y56" s="44">
        <v>-2568.06</v>
      </c>
      <c r="Z56" s="44">
        <v>0</v>
      </c>
      <c r="AA56" s="44">
        <v>0</v>
      </c>
      <c r="AB56" s="44">
        <v>0</v>
      </c>
      <c r="AC56" s="44">
        <v>0</v>
      </c>
      <c r="AD56" s="44">
        <v>1571348.34</v>
      </c>
      <c r="AE56" s="44">
        <v>1573916.4</v>
      </c>
      <c r="AF56" s="44">
        <v>-2568.06</v>
      </c>
      <c r="AG56" s="44">
        <v>0</v>
      </c>
      <c r="AH56" s="44">
        <v>0</v>
      </c>
      <c r="AI56" s="44">
        <v>0</v>
      </c>
      <c r="AJ56" s="44">
        <v>0</v>
      </c>
      <c r="AK56" s="44">
        <v>1571348.34</v>
      </c>
      <c r="AL56" s="44">
        <v>1621968.43</v>
      </c>
      <c r="AM56" s="44">
        <v>-2568.06</v>
      </c>
      <c r="AN56" s="44">
        <v>0</v>
      </c>
      <c r="AO56" s="44">
        <v>0</v>
      </c>
      <c r="AP56" s="44">
        <v>0</v>
      </c>
      <c r="AQ56" s="44">
        <v>0</v>
      </c>
      <c r="AR56" s="44">
        <v>1619400.37</v>
      </c>
      <c r="AS56" s="44">
        <v>1622148.67</v>
      </c>
      <c r="AT56" s="44">
        <v>-2568.06</v>
      </c>
      <c r="AU56" s="44">
        <v>0</v>
      </c>
      <c r="AV56" s="44">
        <v>0</v>
      </c>
      <c r="AW56" s="44">
        <v>0</v>
      </c>
      <c r="AX56" s="44">
        <v>0</v>
      </c>
      <c r="AY56" s="44">
        <v>1619580.61</v>
      </c>
      <c r="AZ56" s="44">
        <v>1622148.67</v>
      </c>
      <c r="BA56" s="44">
        <v>-2568.06</v>
      </c>
      <c r="BB56" s="44">
        <v>0</v>
      </c>
      <c r="BC56" s="44">
        <v>0</v>
      </c>
      <c r="BD56" s="44">
        <v>0</v>
      </c>
      <c r="BE56" s="44">
        <v>0</v>
      </c>
      <c r="BF56" s="44">
        <v>1619580.61</v>
      </c>
      <c r="BG56" s="44">
        <v>1622148.67</v>
      </c>
      <c r="BH56" s="44">
        <v>-2568.06</v>
      </c>
      <c r="BI56" s="44">
        <v>0</v>
      </c>
      <c r="BJ56" s="44">
        <v>0</v>
      </c>
      <c r="BK56" s="44">
        <v>0</v>
      </c>
      <c r="BL56" s="44">
        <v>0</v>
      </c>
      <c r="BM56" s="44">
        <v>1619580.61</v>
      </c>
      <c r="BN56" s="44">
        <v>1622148.67</v>
      </c>
      <c r="BO56" s="44">
        <v>-2568.06</v>
      </c>
      <c r="BP56" s="44">
        <v>0</v>
      </c>
      <c r="BQ56" s="44">
        <v>0</v>
      </c>
      <c r="BR56" s="44">
        <v>0</v>
      </c>
      <c r="BS56" s="44">
        <v>0</v>
      </c>
      <c r="BT56" s="44">
        <v>1619580.61</v>
      </c>
      <c r="BU56" s="44">
        <v>1622148.67</v>
      </c>
      <c r="BV56" s="44">
        <v>-2568.06</v>
      </c>
      <c r="BW56" s="44">
        <v>0</v>
      </c>
      <c r="BX56" s="44">
        <v>0</v>
      </c>
      <c r="BY56" s="44">
        <v>0</v>
      </c>
      <c r="BZ56" s="44">
        <v>0</v>
      </c>
      <c r="CA56" s="44">
        <v>1619580.61</v>
      </c>
      <c r="CB56" s="44">
        <v>1622335.56</v>
      </c>
      <c r="CC56" s="44">
        <v>-2568.0614566666663</v>
      </c>
      <c r="CD56" s="44">
        <v>0</v>
      </c>
      <c r="CE56" s="44">
        <v>0</v>
      </c>
      <c r="CF56" s="44">
        <v>0</v>
      </c>
      <c r="CG56" s="44">
        <v>0</v>
      </c>
      <c r="CH56" s="44">
        <v>1619767.5</v>
      </c>
      <c r="CI56" s="5"/>
      <c r="CJ56" s="43">
        <f t="shared" si="0"/>
        <v>19224629.34</v>
      </c>
      <c r="CK56" s="43">
        <f t="shared" si="2"/>
        <v>-30914.781456666671</v>
      </c>
      <c r="CL56" s="43">
        <f t="shared" si="3"/>
        <v>0</v>
      </c>
      <c r="CM56" s="43">
        <f t="shared" si="4"/>
        <v>0</v>
      </c>
      <c r="CN56" s="43">
        <f t="shared" si="5"/>
        <v>0</v>
      </c>
      <c r="CO56" s="43">
        <f t="shared" si="6"/>
        <v>0</v>
      </c>
      <c r="CP56" s="43">
        <f t="shared" si="7"/>
        <v>19193714.559999999</v>
      </c>
      <c r="CQ56" s="20"/>
      <c r="CR56" s="20"/>
      <c r="CS56" s="20"/>
      <c r="CT56" s="20">
        <f t="shared" si="9"/>
        <v>0</v>
      </c>
      <c r="CU56" s="20"/>
      <c r="CV56" s="43">
        <v>19224629.34</v>
      </c>
      <c r="CW56" s="51">
        <f t="shared" si="8"/>
        <v>0</v>
      </c>
      <c r="DU56" t="s">
        <v>298</v>
      </c>
    </row>
    <row r="57" spans="1:125" x14ac:dyDescent="0.25">
      <c r="A57" t="s">
        <v>91</v>
      </c>
      <c r="B57" t="s">
        <v>299</v>
      </c>
      <c r="C57" s="43">
        <v>765753.17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765753.17</v>
      </c>
      <c r="J57" s="44">
        <v>765753.17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765753.17</v>
      </c>
      <c r="Q57" s="44">
        <v>765753.17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765753.17</v>
      </c>
      <c r="X57" s="44">
        <v>765753.17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765753.17</v>
      </c>
      <c r="AE57" s="44">
        <v>765753.17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765753.17</v>
      </c>
      <c r="AL57" s="44">
        <v>708869.13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708869.13</v>
      </c>
      <c r="AS57" s="44">
        <v>713116.41</v>
      </c>
      <c r="AT57" s="44">
        <v>0</v>
      </c>
      <c r="AU57" s="44">
        <v>0</v>
      </c>
      <c r="AV57" s="44">
        <v>0</v>
      </c>
      <c r="AW57" s="44">
        <v>0</v>
      </c>
      <c r="AX57" s="44">
        <v>0</v>
      </c>
      <c r="AY57" s="44">
        <v>713116.41</v>
      </c>
      <c r="AZ57" s="44">
        <v>713116.41</v>
      </c>
      <c r="BA57" s="44">
        <v>0</v>
      </c>
      <c r="BB57" s="44">
        <v>0</v>
      </c>
      <c r="BC57" s="44">
        <v>0</v>
      </c>
      <c r="BD57" s="44">
        <v>0</v>
      </c>
      <c r="BE57" s="44">
        <v>0</v>
      </c>
      <c r="BF57" s="44">
        <v>713116.41</v>
      </c>
      <c r="BG57" s="44">
        <v>713116.41</v>
      </c>
      <c r="BH57" s="44">
        <v>0</v>
      </c>
      <c r="BI57" s="44">
        <v>0</v>
      </c>
      <c r="BJ57" s="44">
        <v>0</v>
      </c>
      <c r="BK57" s="44">
        <v>0</v>
      </c>
      <c r="BL57" s="44">
        <v>0</v>
      </c>
      <c r="BM57" s="44">
        <v>713116.41</v>
      </c>
      <c r="BN57" s="44">
        <v>713116.41</v>
      </c>
      <c r="BO57" s="44">
        <v>0</v>
      </c>
      <c r="BP57" s="44">
        <v>0</v>
      </c>
      <c r="BQ57" s="44">
        <v>0</v>
      </c>
      <c r="BR57" s="44">
        <v>0</v>
      </c>
      <c r="BS57" s="44">
        <v>0</v>
      </c>
      <c r="BT57" s="44">
        <v>713116.41</v>
      </c>
      <c r="BU57" s="44">
        <v>713116.4</v>
      </c>
      <c r="BV57" s="44">
        <v>0</v>
      </c>
      <c r="BW57" s="44">
        <v>0</v>
      </c>
      <c r="BX57" s="44">
        <v>0</v>
      </c>
      <c r="BY57" s="44">
        <v>0</v>
      </c>
      <c r="BZ57" s="44">
        <v>0</v>
      </c>
      <c r="CA57" s="44">
        <v>713116.4</v>
      </c>
      <c r="CB57" s="44">
        <v>713079.23</v>
      </c>
      <c r="CC57" s="44">
        <v>0</v>
      </c>
      <c r="CD57" s="44">
        <v>0</v>
      </c>
      <c r="CE57" s="44">
        <v>0</v>
      </c>
      <c r="CF57" s="44">
        <v>0</v>
      </c>
      <c r="CG57" s="44">
        <v>0</v>
      </c>
      <c r="CH57" s="44">
        <v>713079.23</v>
      </c>
      <c r="CI57" s="5"/>
      <c r="CJ57" s="43">
        <f t="shared" si="0"/>
        <v>8816296.2500000019</v>
      </c>
      <c r="CK57" s="43">
        <f t="shared" si="2"/>
        <v>0</v>
      </c>
      <c r="CL57" s="43">
        <f t="shared" si="3"/>
        <v>0</v>
      </c>
      <c r="CM57" s="43">
        <f t="shared" si="4"/>
        <v>0</v>
      </c>
      <c r="CN57" s="43">
        <f t="shared" si="5"/>
        <v>0</v>
      </c>
      <c r="CO57" s="43">
        <f t="shared" si="6"/>
        <v>0</v>
      </c>
      <c r="CP57" s="43">
        <f t="shared" si="7"/>
        <v>8816296.2500000019</v>
      </c>
      <c r="CQ57" s="20"/>
      <c r="CR57" s="20"/>
      <c r="CS57" s="20"/>
      <c r="CT57" s="20">
        <f t="shared" si="9"/>
        <v>0</v>
      </c>
      <c r="CU57" s="20"/>
      <c r="CV57" s="43">
        <v>8816296.25</v>
      </c>
      <c r="CW57" s="51">
        <f t="shared" si="8"/>
        <v>0</v>
      </c>
      <c r="DU57" t="s">
        <v>299</v>
      </c>
    </row>
    <row r="58" spans="1:125" x14ac:dyDescent="0.25">
      <c r="A58" t="s">
        <v>92</v>
      </c>
      <c r="B58" t="s">
        <v>300</v>
      </c>
      <c r="C58" s="43">
        <v>13899328.52</v>
      </c>
      <c r="D58" s="44">
        <v>-18548.419999999998</v>
      </c>
      <c r="E58" s="44">
        <v>-350766.09</v>
      </c>
      <c r="F58" s="44">
        <v>0</v>
      </c>
      <c r="G58" s="44">
        <v>0</v>
      </c>
      <c r="H58" s="44">
        <v>0</v>
      </c>
      <c r="I58" s="44">
        <v>13530014.01</v>
      </c>
      <c r="J58" s="44">
        <v>13899328.52</v>
      </c>
      <c r="K58" s="44">
        <v>-18548.419999999998</v>
      </c>
      <c r="L58" s="44">
        <v>-350016.09</v>
      </c>
      <c r="M58" s="44">
        <v>0</v>
      </c>
      <c r="N58" s="44">
        <v>0</v>
      </c>
      <c r="O58" s="44">
        <v>0</v>
      </c>
      <c r="P58" s="44">
        <v>13530764.01</v>
      </c>
      <c r="Q58" s="44">
        <v>13899328.52</v>
      </c>
      <c r="R58" s="44">
        <v>-18542.57</v>
      </c>
      <c r="S58" s="44">
        <v>-350016.09</v>
      </c>
      <c r="T58" s="44">
        <v>0</v>
      </c>
      <c r="U58" s="44">
        <v>0</v>
      </c>
      <c r="V58" s="44">
        <v>0</v>
      </c>
      <c r="W58" s="44">
        <v>13530769.859999999</v>
      </c>
      <c r="X58" s="44">
        <v>13899328.52</v>
      </c>
      <c r="Y58" s="44">
        <v>-18542.57</v>
      </c>
      <c r="Z58" s="44">
        <v>-350016.09</v>
      </c>
      <c r="AA58" s="44">
        <v>0</v>
      </c>
      <c r="AB58" s="44">
        <v>0</v>
      </c>
      <c r="AC58" s="44">
        <v>0</v>
      </c>
      <c r="AD58" s="44">
        <v>13530769.859999999</v>
      </c>
      <c r="AE58" s="44">
        <v>13899328.52</v>
      </c>
      <c r="AF58" s="44">
        <v>-18542.57</v>
      </c>
      <c r="AG58" s="44">
        <v>-350016.09</v>
      </c>
      <c r="AH58" s="44">
        <v>0</v>
      </c>
      <c r="AI58" s="44">
        <v>0</v>
      </c>
      <c r="AJ58" s="44">
        <v>0</v>
      </c>
      <c r="AK58" s="44">
        <v>13530769.859999999</v>
      </c>
      <c r="AL58" s="44">
        <v>13693224.07</v>
      </c>
      <c r="AM58" s="44">
        <v>-18542.57</v>
      </c>
      <c r="AN58" s="44">
        <v>-350163.99</v>
      </c>
      <c r="AO58" s="44">
        <v>0</v>
      </c>
      <c r="AP58" s="44">
        <v>0</v>
      </c>
      <c r="AQ58" s="44">
        <v>0</v>
      </c>
      <c r="AR58" s="44">
        <v>13324517.51</v>
      </c>
      <c r="AS58" s="44">
        <v>13694424.390000001</v>
      </c>
      <c r="AT58" s="44">
        <v>-18542.57</v>
      </c>
      <c r="AU58" s="44">
        <v>-350071.93</v>
      </c>
      <c r="AV58" s="44">
        <v>0</v>
      </c>
      <c r="AW58" s="44">
        <v>0</v>
      </c>
      <c r="AX58" s="44">
        <v>0</v>
      </c>
      <c r="AY58" s="44">
        <v>13325809.890000001</v>
      </c>
      <c r="AZ58" s="44">
        <v>13694424.390000001</v>
      </c>
      <c r="BA58" s="44">
        <v>-18542.57</v>
      </c>
      <c r="BB58" s="44">
        <v>-350035.68</v>
      </c>
      <c r="BC58" s="44">
        <v>0</v>
      </c>
      <c r="BD58" s="44">
        <v>0</v>
      </c>
      <c r="BE58" s="44">
        <v>0</v>
      </c>
      <c r="BF58" s="44">
        <v>13325846.140000001</v>
      </c>
      <c r="BG58" s="44">
        <v>13694424.390000001</v>
      </c>
      <c r="BH58" s="44">
        <v>-18542.57</v>
      </c>
      <c r="BI58" s="44">
        <v>-350035.68</v>
      </c>
      <c r="BJ58" s="44">
        <v>0</v>
      </c>
      <c r="BK58" s="44">
        <v>0</v>
      </c>
      <c r="BL58" s="44">
        <v>0</v>
      </c>
      <c r="BM58" s="44">
        <v>13325846.140000001</v>
      </c>
      <c r="BN58" s="44">
        <v>13694424.390000001</v>
      </c>
      <c r="BO58" s="44">
        <v>-18542.57</v>
      </c>
      <c r="BP58" s="44">
        <v>-350035.68</v>
      </c>
      <c r="BQ58" s="44">
        <v>0</v>
      </c>
      <c r="BR58" s="44">
        <v>0</v>
      </c>
      <c r="BS58" s="44">
        <v>0</v>
      </c>
      <c r="BT58" s="44">
        <v>13325846.140000001</v>
      </c>
      <c r="BU58" s="44">
        <v>13694424.4</v>
      </c>
      <c r="BV58" s="44">
        <v>-18542.57</v>
      </c>
      <c r="BW58" s="44">
        <v>-350035.63</v>
      </c>
      <c r="BX58" s="44">
        <v>0</v>
      </c>
      <c r="BY58" s="44">
        <v>0</v>
      </c>
      <c r="BZ58" s="44">
        <v>0</v>
      </c>
      <c r="CA58" s="44">
        <v>13325846.199999999</v>
      </c>
      <c r="CB58" s="44">
        <v>13695654.58</v>
      </c>
      <c r="CC58" s="44">
        <v>-18542.567666666666</v>
      </c>
      <c r="CD58" s="44">
        <v>-350035.68000000005</v>
      </c>
      <c r="CE58" s="44">
        <v>0</v>
      </c>
      <c r="CF58" s="44">
        <v>0</v>
      </c>
      <c r="CG58" s="44">
        <v>0</v>
      </c>
      <c r="CH58" s="44">
        <v>13327076.33</v>
      </c>
      <c r="CI58" s="5"/>
      <c r="CJ58" s="43">
        <f t="shared" si="0"/>
        <v>165357643.21000001</v>
      </c>
      <c r="CK58" s="43">
        <f t="shared" si="2"/>
        <v>-222522.5376666667</v>
      </c>
      <c r="CL58" s="43">
        <f t="shared" si="3"/>
        <v>-4201244.7200000007</v>
      </c>
      <c r="CM58" s="43">
        <f t="shared" si="4"/>
        <v>0</v>
      </c>
      <c r="CN58" s="43">
        <f t="shared" si="5"/>
        <v>0</v>
      </c>
      <c r="CO58" s="43">
        <f t="shared" si="6"/>
        <v>0</v>
      </c>
      <c r="CP58" s="43">
        <f t="shared" si="7"/>
        <v>160933875.95000002</v>
      </c>
      <c r="CQ58" s="20"/>
      <c r="CR58" s="20"/>
      <c r="CS58" s="20"/>
      <c r="CT58" s="20">
        <f t="shared" si="9"/>
        <v>0</v>
      </c>
      <c r="CU58" s="20"/>
      <c r="CV58" s="43">
        <v>165357643.21000001</v>
      </c>
      <c r="CW58" s="51">
        <f t="shared" si="8"/>
        <v>0</v>
      </c>
      <c r="DU58" t="s">
        <v>300</v>
      </c>
    </row>
    <row r="59" spans="1:125" x14ac:dyDescent="0.25">
      <c r="A59" t="s">
        <v>93</v>
      </c>
      <c r="B59" t="s">
        <v>301</v>
      </c>
      <c r="C59" s="43">
        <v>726732.81</v>
      </c>
      <c r="D59" s="44">
        <v>-541.47</v>
      </c>
      <c r="E59" s="44">
        <v>0</v>
      </c>
      <c r="F59" s="44">
        <v>0</v>
      </c>
      <c r="G59" s="44">
        <v>0</v>
      </c>
      <c r="H59" s="44">
        <v>0</v>
      </c>
      <c r="I59" s="44">
        <v>726191.34</v>
      </c>
      <c r="J59" s="44">
        <v>726732.81</v>
      </c>
      <c r="K59" s="44">
        <v>-541.47</v>
      </c>
      <c r="L59" s="44">
        <v>0</v>
      </c>
      <c r="M59" s="44">
        <v>0</v>
      </c>
      <c r="N59" s="44">
        <v>0</v>
      </c>
      <c r="O59" s="44">
        <v>0</v>
      </c>
      <c r="P59" s="44">
        <v>726191.34</v>
      </c>
      <c r="Q59" s="44">
        <v>726732.81</v>
      </c>
      <c r="R59" s="44">
        <v>-531.32000000000005</v>
      </c>
      <c r="S59" s="44">
        <v>0</v>
      </c>
      <c r="T59" s="44">
        <v>0</v>
      </c>
      <c r="U59" s="44">
        <v>0</v>
      </c>
      <c r="V59" s="44">
        <v>0</v>
      </c>
      <c r="W59" s="44">
        <v>726201.49</v>
      </c>
      <c r="X59" s="44">
        <v>726732.81</v>
      </c>
      <c r="Y59" s="44">
        <v>-531.32000000000005</v>
      </c>
      <c r="Z59" s="44">
        <v>0</v>
      </c>
      <c r="AA59" s="44">
        <v>0</v>
      </c>
      <c r="AB59" s="44">
        <v>0</v>
      </c>
      <c r="AC59" s="44">
        <v>0</v>
      </c>
      <c r="AD59" s="44">
        <v>726201.49</v>
      </c>
      <c r="AE59" s="44">
        <v>726732.81</v>
      </c>
      <c r="AF59" s="44">
        <v>-531.32000000000005</v>
      </c>
      <c r="AG59" s="44">
        <v>0</v>
      </c>
      <c r="AH59" s="44">
        <v>0</v>
      </c>
      <c r="AI59" s="44">
        <v>0</v>
      </c>
      <c r="AJ59" s="44">
        <v>0</v>
      </c>
      <c r="AK59" s="44">
        <v>726201.49</v>
      </c>
      <c r="AL59" s="44">
        <v>744655.34</v>
      </c>
      <c r="AM59" s="44">
        <v>-531.32000000000005</v>
      </c>
      <c r="AN59" s="44">
        <v>0</v>
      </c>
      <c r="AO59" s="44">
        <v>0</v>
      </c>
      <c r="AP59" s="44">
        <v>0</v>
      </c>
      <c r="AQ59" s="44">
        <v>0</v>
      </c>
      <c r="AR59" s="44">
        <v>744124.02</v>
      </c>
      <c r="AS59" s="44">
        <v>744623.28</v>
      </c>
      <c r="AT59" s="44">
        <v>-531.32000000000005</v>
      </c>
      <c r="AU59" s="44">
        <v>0</v>
      </c>
      <c r="AV59" s="44">
        <v>0</v>
      </c>
      <c r="AW59" s="44">
        <v>0</v>
      </c>
      <c r="AX59" s="44">
        <v>0</v>
      </c>
      <c r="AY59" s="44">
        <v>744091.96</v>
      </c>
      <c r="AZ59" s="44">
        <v>744623.28</v>
      </c>
      <c r="BA59" s="44">
        <v>-531.32000000000005</v>
      </c>
      <c r="BB59" s="44">
        <v>0</v>
      </c>
      <c r="BC59" s="44">
        <v>0</v>
      </c>
      <c r="BD59" s="44">
        <v>0</v>
      </c>
      <c r="BE59" s="44">
        <v>0</v>
      </c>
      <c r="BF59" s="44">
        <v>744091.96</v>
      </c>
      <c r="BG59" s="44">
        <v>744623.28</v>
      </c>
      <c r="BH59" s="44">
        <v>-531.32000000000005</v>
      </c>
      <c r="BI59" s="44">
        <v>0</v>
      </c>
      <c r="BJ59" s="44">
        <v>0</v>
      </c>
      <c r="BK59" s="44">
        <v>0</v>
      </c>
      <c r="BL59" s="44">
        <v>0</v>
      </c>
      <c r="BM59" s="44">
        <v>744091.96</v>
      </c>
      <c r="BN59" s="44">
        <v>744623.28</v>
      </c>
      <c r="BO59" s="44">
        <v>-531.32000000000005</v>
      </c>
      <c r="BP59" s="44">
        <v>0</v>
      </c>
      <c r="BQ59" s="44">
        <v>0</v>
      </c>
      <c r="BR59" s="44">
        <v>0</v>
      </c>
      <c r="BS59" s="44">
        <v>0</v>
      </c>
      <c r="BT59" s="44">
        <v>744091.96</v>
      </c>
      <c r="BU59" s="44">
        <v>744623.28</v>
      </c>
      <c r="BV59" s="44">
        <v>-531.32000000000005</v>
      </c>
      <c r="BW59" s="44">
        <v>0</v>
      </c>
      <c r="BX59" s="44">
        <v>0</v>
      </c>
      <c r="BY59" s="44">
        <v>0</v>
      </c>
      <c r="BZ59" s="44">
        <v>0</v>
      </c>
      <c r="CA59" s="44">
        <v>744091.96</v>
      </c>
      <c r="CB59" s="44">
        <v>744594.3</v>
      </c>
      <c r="CC59" s="44">
        <v>-531.32305999999994</v>
      </c>
      <c r="CD59" s="44">
        <v>0</v>
      </c>
      <c r="CE59" s="44">
        <v>0</v>
      </c>
      <c r="CF59" s="44">
        <v>0</v>
      </c>
      <c r="CG59" s="44">
        <v>0</v>
      </c>
      <c r="CH59" s="44">
        <v>744062.98</v>
      </c>
      <c r="CI59" s="5"/>
      <c r="CJ59" s="43">
        <f t="shared" si="0"/>
        <v>8846030.0900000017</v>
      </c>
      <c r="CK59" s="43">
        <f t="shared" si="2"/>
        <v>-6396.1430599999994</v>
      </c>
      <c r="CL59" s="43">
        <f t="shared" si="3"/>
        <v>0</v>
      </c>
      <c r="CM59" s="43">
        <f t="shared" si="4"/>
        <v>0</v>
      </c>
      <c r="CN59" s="43">
        <f t="shared" si="5"/>
        <v>0</v>
      </c>
      <c r="CO59" s="43">
        <f t="shared" si="6"/>
        <v>0</v>
      </c>
      <c r="CP59" s="43">
        <f t="shared" si="7"/>
        <v>8839633.9499999993</v>
      </c>
      <c r="CQ59" s="20"/>
      <c r="CR59" s="20"/>
      <c r="CS59" s="20"/>
      <c r="CT59" s="20">
        <f t="shared" si="9"/>
        <v>0</v>
      </c>
      <c r="CU59" s="20"/>
      <c r="CV59" s="43">
        <v>8846030.0899999999</v>
      </c>
      <c r="CW59" s="51">
        <f t="shared" si="8"/>
        <v>0</v>
      </c>
      <c r="DU59" t="s">
        <v>301</v>
      </c>
    </row>
    <row r="60" spans="1:125" x14ac:dyDescent="0.25">
      <c r="A60" t="s">
        <v>94</v>
      </c>
      <c r="B60" t="s">
        <v>302</v>
      </c>
      <c r="C60" s="43">
        <v>392085.36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392085.36</v>
      </c>
      <c r="J60" s="44">
        <v>392085.36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392085.36</v>
      </c>
      <c r="Q60" s="44">
        <v>392085.36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392085.36</v>
      </c>
      <c r="X60" s="44">
        <v>392085.36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392085.36</v>
      </c>
      <c r="AE60" s="44">
        <v>392085.36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392085.36</v>
      </c>
      <c r="AL60" s="44">
        <v>389237.42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389237.42</v>
      </c>
      <c r="AS60" s="44">
        <v>390442.85</v>
      </c>
      <c r="AT60" s="44">
        <v>0</v>
      </c>
      <c r="AU60" s="44">
        <v>0</v>
      </c>
      <c r="AV60" s="44">
        <v>0</v>
      </c>
      <c r="AW60" s="44">
        <v>0</v>
      </c>
      <c r="AX60" s="44">
        <v>0</v>
      </c>
      <c r="AY60" s="44">
        <v>390442.85</v>
      </c>
      <c r="AZ60" s="44">
        <v>390442.85</v>
      </c>
      <c r="BA60" s="44">
        <v>0</v>
      </c>
      <c r="BB60" s="44">
        <v>0</v>
      </c>
      <c r="BC60" s="44">
        <v>0</v>
      </c>
      <c r="BD60" s="44">
        <v>0</v>
      </c>
      <c r="BE60" s="44">
        <v>0</v>
      </c>
      <c r="BF60" s="44">
        <v>390442.85</v>
      </c>
      <c r="BG60" s="44">
        <v>390442.85</v>
      </c>
      <c r="BH60" s="44">
        <v>0</v>
      </c>
      <c r="BI60" s="44">
        <v>0</v>
      </c>
      <c r="BJ60" s="44">
        <v>0</v>
      </c>
      <c r="BK60" s="44">
        <v>0</v>
      </c>
      <c r="BL60" s="44">
        <v>0</v>
      </c>
      <c r="BM60" s="44">
        <v>390442.85</v>
      </c>
      <c r="BN60" s="44">
        <v>390442.85</v>
      </c>
      <c r="BO60" s="44">
        <v>0</v>
      </c>
      <c r="BP60" s="44">
        <v>0</v>
      </c>
      <c r="BQ60" s="44">
        <v>0</v>
      </c>
      <c r="BR60" s="44">
        <v>0</v>
      </c>
      <c r="BS60" s="44">
        <v>0</v>
      </c>
      <c r="BT60" s="44">
        <v>390442.85</v>
      </c>
      <c r="BU60" s="44">
        <v>390442.85</v>
      </c>
      <c r="BV60" s="44">
        <v>0</v>
      </c>
      <c r="BW60" s="44">
        <v>0</v>
      </c>
      <c r="BX60" s="44">
        <v>0</v>
      </c>
      <c r="BY60" s="44">
        <v>0</v>
      </c>
      <c r="BZ60" s="44">
        <v>0</v>
      </c>
      <c r="CA60" s="44">
        <v>390442.85</v>
      </c>
      <c r="CB60" s="44">
        <v>390425.12</v>
      </c>
      <c r="CC60" s="44">
        <v>0</v>
      </c>
      <c r="CD60" s="44">
        <v>0</v>
      </c>
      <c r="CE60" s="44">
        <v>0</v>
      </c>
      <c r="CF60" s="44">
        <v>0</v>
      </c>
      <c r="CG60" s="44">
        <v>0</v>
      </c>
      <c r="CH60" s="44">
        <v>390425.12</v>
      </c>
      <c r="CI60" s="5"/>
      <c r="CJ60" s="43">
        <f t="shared" si="0"/>
        <v>4692303.59</v>
      </c>
      <c r="CK60" s="43">
        <f t="shared" si="2"/>
        <v>0</v>
      </c>
      <c r="CL60" s="43">
        <f t="shared" si="3"/>
        <v>0</v>
      </c>
      <c r="CM60" s="43">
        <f t="shared" si="4"/>
        <v>0</v>
      </c>
      <c r="CN60" s="43">
        <f t="shared" si="5"/>
        <v>0</v>
      </c>
      <c r="CO60" s="43">
        <f t="shared" si="6"/>
        <v>0</v>
      </c>
      <c r="CP60" s="43">
        <f t="shared" si="7"/>
        <v>4692303.59</v>
      </c>
      <c r="CQ60" s="20"/>
      <c r="CR60" s="20"/>
      <c r="CS60" s="20"/>
      <c r="CT60" s="20">
        <f t="shared" si="9"/>
        <v>0</v>
      </c>
      <c r="CU60" s="20"/>
      <c r="CV60" s="43">
        <v>4692303.59</v>
      </c>
      <c r="CW60" s="51">
        <f t="shared" si="8"/>
        <v>0</v>
      </c>
      <c r="DU60" t="s">
        <v>302</v>
      </c>
    </row>
    <row r="61" spans="1:125" x14ac:dyDescent="0.25">
      <c r="A61" t="s">
        <v>95</v>
      </c>
      <c r="B61" t="s">
        <v>303</v>
      </c>
      <c r="C61" s="43">
        <v>276276.93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276276.93</v>
      </c>
      <c r="J61" s="44">
        <v>276276.93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276276.93</v>
      </c>
      <c r="Q61" s="44">
        <v>276276.93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276276.93</v>
      </c>
      <c r="X61" s="44">
        <v>276276.93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4">
        <v>276276.93</v>
      </c>
      <c r="AE61" s="44">
        <v>276276.93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276276.93</v>
      </c>
      <c r="AL61" s="44">
        <v>270425.71999999997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270425.71999999997</v>
      </c>
      <c r="AS61" s="44">
        <v>270420.8</v>
      </c>
      <c r="AT61" s="44">
        <v>0</v>
      </c>
      <c r="AU61" s="44">
        <v>0</v>
      </c>
      <c r="AV61" s="44">
        <v>0</v>
      </c>
      <c r="AW61" s="44">
        <v>0</v>
      </c>
      <c r="AX61" s="44">
        <v>0</v>
      </c>
      <c r="AY61" s="44">
        <v>270420.8</v>
      </c>
      <c r="AZ61" s="44">
        <v>270420.8</v>
      </c>
      <c r="BA61" s="44">
        <v>0</v>
      </c>
      <c r="BB61" s="44">
        <v>0</v>
      </c>
      <c r="BC61" s="44">
        <v>0</v>
      </c>
      <c r="BD61" s="44">
        <v>0</v>
      </c>
      <c r="BE61" s="44">
        <v>0</v>
      </c>
      <c r="BF61" s="44">
        <v>270420.8</v>
      </c>
      <c r="BG61" s="44">
        <v>270420.8</v>
      </c>
      <c r="BH61" s="44">
        <v>0</v>
      </c>
      <c r="BI61" s="44">
        <v>0</v>
      </c>
      <c r="BJ61" s="44">
        <v>0</v>
      </c>
      <c r="BK61" s="44">
        <v>0</v>
      </c>
      <c r="BL61" s="44">
        <v>0</v>
      </c>
      <c r="BM61" s="44">
        <v>270420.8</v>
      </c>
      <c r="BN61" s="44">
        <v>270420.8</v>
      </c>
      <c r="BO61" s="44">
        <v>0</v>
      </c>
      <c r="BP61" s="44">
        <v>0</v>
      </c>
      <c r="BQ61" s="44">
        <v>0</v>
      </c>
      <c r="BR61" s="44">
        <v>0</v>
      </c>
      <c r="BS61" s="44">
        <v>0</v>
      </c>
      <c r="BT61" s="44">
        <v>270420.8</v>
      </c>
      <c r="BU61" s="44">
        <v>270420.81</v>
      </c>
      <c r="BV61" s="44">
        <v>0</v>
      </c>
      <c r="BW61" s="44">
        <v>0</v>
      </c>
      <c r="BX61" s="44">
        <v>0</v>
      </c>
      <c r="BY61" s="44">
        <v>0</v>
      </c>
      <c r="BZ61" s="44">
        <v>0</v>
      </c>
      <c r="CA61" s="44">
        <v>270420.81</v>
      </c>
      <c r="CB61" s="44">
        <v>270409.87</v>
      </c>
      <c r="CC61" s="44">
        <v>0</v>
      </c>
      <c r="CD61" s="44">
        <v>0</v>
      </c>
      <c r="CE61" s="44">
        <v>0</v>
      </c>
      <c r="CF61" s="44">
        <v>0</v>
      </c>
      <c r="CG61" s="44">
        <v>0</v>
      </c>
      <c r="CH61" s="44">
        <v>270409.87</v>
      </c>
      <c r="CI61" s="5"/>
      <c r="CJ61" s="43">
        <f t="shared" si="0"/>
        <v>3274324.2499999995</v>
      </c>
      <c r="CK61" s="43">
        <f t="shared" si="2"/>
        <v>0</v>
      </c>
      <c r="CL61" s="43">
        <f t="shared" si="3"/>
        <v>0</v>
      </c>
      <c r="CM61" s="43">
        <f t="shared" si="4"/>
        <v>0</v>
      </c>
      <c r="CN61" s="43">
        <f t="shared" si="5"/>
        <v>0</v>
      </c>
      <c r="CO61" s="43">
        <f t="shared" si="6"/>
        <v>0</v>
      </c>
      <c r="CP61" s="43">
        <f t="shared" si="7"/>
        <v>3274324.2499999995</v>
      </c>
      <c r="CQ61" s="20"/>
      <c r="CR61" s="20"/>
      <c r="CS61" s="20"/>
      <c r="CT61" s="20">
        <f t="shared" si="9"/>
        <v>0</v>
      </c>
      <c r="CU61" s="20"/>
      <c r="CV61" s="43">
        <v>3274324.25</v>
      </c>
      <c r="CW61" s="51">
        <f t="shared" si="8"/>
        <v>0</v>
      </c>
      <c r="DU61" t="s">
        <v>303</v>
      </c>
    </row>
    <row r="62" spans="1:125" x14ac:dyDescent="0.25">
      <c r="A62" t="s">
        <v>96</v>
      </c>
      <c r="B62" t="s">
        <v>304</v>
      </c>
      <c r="C62" s="43">
        <v>3265235.22</v>
      </c>
      <c r="D62" s="44">
        <v>0</v>
      </c>
      <c r="E62" s="44">
        <v>-231502.93</v>
      </c>
      <c r="F62" s="44">
        <v>0</v>
      </c>
      <c r="G62" s="44">
        <v>0</v>
      </c>
      <c r="H62" s="44">
        <v>0</v>
      </c>
      <c r="I62" s="44">
        <v>3033732.29</v>
      </c>
      <c r="J62" s="44">
        <v>3265235.22</v>
      </c>
      <c r="K62" s="44">
        <v>0</v>
      </c>
      <c r="L62" s="44">
        <v>-231002.93</v>
      </c>
      <c r="M62" s="44">
        <v>0</v>
      </c>
      <c r="N62" s="44">
        <v>0</v>
      </c>
      <c r="O62" s="44">
        <v>0</v>
      </c>
      <c r="P62" s="44">
        <v>3034232.29</v>
      </c>
      <c r="Q62" s="44">
        <v>3265235.22</v>
      </c>
      <c r="R62" s="44">
        <v>0</v>
      </c>
      <c r="S62" s="44">
        <v>-231002.92</v>
      </c>
      <c r="T62" s="44">
        <v>0</v>
      </c>
      <c r="U62" s="44">
        <v>0</v>
      </c>
      <c r="V62" s="44">
        <v>0</v>
      </c>
      <c r="W62" s="44">
        <v>3034232.3</v>
      </c>
      <c r="X62" s="44">
        <v>3265235.22</v>
      </c>
      <c r="Y62" s="44">
        <v>0</v>
      </c>
      <c r="Z62" s="44">
        <v>-231169.6</v>
      </c>
      <c r="AA62" s="44">
        <v>0</v>
      </c>
      <c r="AB62" s="44">
        <v>0</v>
      </c>
      <c r="AC62" s="44">
        <v>0</v>
      </c>
      <c r="AD62" s="44">
        <v>3034065.62</v>
      </c>
      <c r="AE62" s="44">
        <v>3265235.22</v>
      </c>
      <c r="AF62" s="44">
        <v>0</v>
      </c>
      <c r="AG62" s="44">
        <v>-231169.6</v>
      </c>
      <c r="AH62" s="44">
        <v>0</v>
      </c>
      <c r="AI62" s="44">
        <v>0</v>
      </c>
      <c r="AJ62" s="44">
        <v>0</v>
      </c>
      <c r="AK62" s="44">
        <v>3034065.62</v>
      </c>
      <c r="AL62" s="44">
        <v>3199373.95</v>
      </c>
      <c r="AM62" s="44">
        <v>0</v>
      </c>
      <c r="AN62" s="44">
        <v>-231169.49</v>
      </c>
      <c r="AO62" s="44">
        <v>0</v>
      </c>
      <c r="AP62" s="44">
        <v>0</v>
      </c>
      <c r="AQ62" s="44">
        <v>0</v>
      </c>
      <c r="AR62" s="44">
        <v>2968204.46</v>
      </c>
      <c r="AS62" s="44">
        <v>3205929.73</v>
      </c>
      <c r="AT62" s="44">
        <v>0</v>
      </c>
      <c r="AU62" s="44">
        <v>-231132.1</v>
      </c>
      <c r="AV62" s="44">
        <v>0</v>
      </c>
      <c r="AW62" s="44">
        <v>0</v>
      </c>
      <c r="AX62" s="44">
        <v>0</v>
      </c>
      <c r="AY62" s="44">
        <v>2974797.63</v>
      </c>
      <c r="AZ62" s="44">
        <v>3205929.73</v>
      </c>
      <c r="BA62" s="44">
        <v>0</v>
      </c>
      <c r="BB62" s="44">
        <v>-231132.1</v>
      </c>
      <c r="BC62" s="44">
        <v>0</v>
      </c>
      <c r="BD62" s="44">
        <v>0</v>
      </c>
      <c r="BE62" s="44">
        <v>0</v>
      </c>
      <c r="BF62" s="44">
        <v>2974797.63</v>
      </c>
      <c r="BG62" s="44">
        <v>3205929.73</v>
      </c>
      <c r="BH62" s="44">
        <v>0</v>
      </c>
      <c r="BI62" s="44">
        <v>-231132.09</v>
      </c>
      <c r="BJ62" s="44">
        <v>0</v>
      </c>
      <c r="BK62" s="44">
        <v>0</v>
      </c>
      <c r="BL62" s="44">
        <v>0</v>
      </c>
      <c r="BM62" s="44">
        <v>2974797.64</v>
      </c>
      <c r="BN62" s="44">
        <v>3205929.73</v>
      </c>
      <c r="BO62" s="44">
        <v>0</v>
      </c>
      <c r="BP62" s="44">
        <v>-231132.1</v>
      </c>
      <c r="BQ62" s="44">
        <v>0</v>
      </c>
      <c r="BR62" s="44">
        <v>0</v>
      </c>
      <c r="BS62" s="44">
        <v>0</v>
      </c>
      <c r="BT62" s="44">
        <v>2974797.63</v>
      </c>
      <c r="BU62" s="44">
        <v>3205929.73</v>
      </c>
      <c r="BV62" s="44">
        <v>0</v>
      </c>
      <c r="BW62" s="44">
        <v>-231132.03</v>
      </c>
      <c r="BX62" s="44">
        <v>0</v>
      </c>
      <c r="BY62" s="44">
        <v>0</v>
      </c>
      <c r="BZ62" s="44">
        <v>0</v>
      </c>
      <c r="CA62" s="44">
        <v>2974797.7</v>
      </c>
      <c r="CB62" s="44">
        <v>3202627</v>
      </c>
      <c r="CC62" s="44">
        <v>0</v>
      </c>
      <c r="CD62" s="44">
        <v>-231303.96999999997</v>
      </c>
      <c r="CE62" s="44">
        <v>0</v>
      </c>
      <c r="CF62" s="44">
        <v>0</v>
      </c>
      <c r="CG62" s="44">
        <v>0</v>
      </c>
      <c r="CH62" s="44">
        <v>2971323.03</v>
      </c>
      <c r="CI62" s="5"/>
      <c r="CJ62" s="43">
        <f t="shared" si="0"/>
        <v>38757825.700000003</v>
      </c>
      <c r="CK62" s="43">
        <f t="shared" si="2"/>
        <v>0</v>
      </c>
      <c r="CL62" s="43">
        <f t="shared" si="3"/>
        <v>-2773981.8600000003</v>
      </c>
      <c r="CM62" s="43">
        <f t="shared" si="4"/>
        <v>0</v>
      </c>
      <c r="CN62" s="43">
        <f t="shared" si="5"/>
        <v>0</v>
      </c>
      <c r="CO62" s="43">
        <f t="shared" si="6"/>
        <v>0</v>
      </c>
      <c r="CP62" s="43">
        <f t="shared" si="7"/>
        <v>35983843.839999996</v>
      </c>
      <c r="CQ62" s="20"/>
      <c r="CR62" s="20"/>
      <c r="CS62" s="20"/>
      <c r="CT62" s="20">
        <f t="shared" si="9"/>
        <v>0</v>
      </c>
      <c r="CU62" s="20"/>
      <c r="CV62" s="43">
        <v>38757825.700000003</v>
      </c>
      <c r="CW62" s="51">
        <f t="shared" si="8"/>
        <v>0</v>
      </c>
      <c r="DU62" t="s">
        <v>304</v>
      </c>
    </row>
    <row r="63" spans="1:125" x14ac:dyDescent="0.25">
      <c r="A63" t="s">
        <v>97</v>
      </c>
      <c r="B63" t="s">
        <v>305</v>
      </c>
      <c r="C63" s="43">
        <v>20275409.09</v>
      </c>
      <c r="D63" s="44">
        <v>-7105</v>
      </c>
      <c r="E63" s="44">
        <v>-605921.93000000005</v>
      </c>
      <c r="F63" s="44">
        <v>0</v>
      </c>
      <c r="G63" s="44">
        <v>0</v>
      </c>
      <c r="H63" s="44">
        <v>0</v>
      </c>
      <c r="I63" s="44">
        <v>19662382.16</v>
      </c>
      <c r="J63" s="44">
        <v>20275409.09</v>
      </c>
      <c r="K63" s="44">
        <v>-7105</v>
      </c>
      <c r="L63" s="44">
        <v>-604171.93999999994</v>
      </c>
      <c r="M63" s="44">
        <v>0</v>
      </c>
      <c r="N63" s="44">
        <v>0</v>
      </c>
      <c r="O63" s="44">
        <v>0</v>
      </c>
      <c r="P63" s="44">
        <v>19664132.149999999</v>
      </c>
      <c r="Q63" s="44">
        <v>20275409.09</v>
      </c>
      <c r="R63" s="44">
        <v>-7105</v>
      </c>
      <c r="S63" s="44">
        <v>-636208.47</v>
      </c>
      <c r="T63" s="44">
        <v>0</v>
      </c>
      <c r="U63" s="44">
        <v>0</v>
      </c>
      <c r="V63" s="44">
        <v>0</v>
      </c>
      <c r="W63" s="44">
        <v>19632095.620000001</v>
      </c>
      <c r="X63" s="44">
        <v>20275409.09</v>
      </c>
      <c r="Y63" s="44">
        <v>-7105</v>
      </c>
      <c r="Z63" s="44">
        <v>-635938.48</v>
      </c>
      <c r="AA63" s="44">
        <v>0</v>
      </c>
      <c r="AB63" s="44">
        <v>0</v>
      </c>
      <c r="AC63" s="44">
        <v>0</v>
      </c>
      <c r="AD63" s="44">
        <v>19632365.609999999</v>
      </c>
      <c r="AE63" s="44">
        <v>20275409.09</v>
      </c>
      <c r="AF63" s="44">
        <v>-7105</v>
      </c>
      <c r="AG63" s="44">
        <v>-635938.48</v>
      </c>
      <c r="AH63" s="44">
        <v>0</v>
      </c>
      <c r="AI63" s="44">
        <v>0</v>
      </c>
      <c r="AJ63" s="44">
        <v>0</v>
      </c>
      <c r="AK63" s="44">
        <v>19632365.609999999</v>
      </c>
      <c r="AL63" s="44">
        <v>18011360.57</v>
      </c>
      <c r="AM63" s="44">
        <v>-7105</v>
      </c>
      <c r="AN63" s="44">
        <v>-636533.12</v>
      </c>
      <c r="AO63" s="44">
        <v>0</v>
      </c>
      <c r="AP63" s="44">
        <v>0</v>
      </c>
      <c r="AQ63" s="44">
        <v>0</v>
      </c>
      <c r="AR63" s="44">
        <v>17367722.449999999</v>
      </c>
      <c r="AS63" s="44">
        <v>18009549.780000001</v>
      </c>
      <c r="AT63" s="44">
        <v>-7105</v>
      </c>
      <c r="AU63" s="44">
        <v>-636533.1</v>
      </c>
      <c r="AV63" s="44">
        <v>0</v>
      </c>
      <c r="AW63" s="44">
        <v>0</v>
      </c>
      <c r="AX63" s="44">
        <v>0</v>
      </c>
      <c r="AY63" s="44">
        <v>17365911.68</v>
      </c>
      <c r="AZ63" s="44">
        <v>18009549.780000001</v>
      </c>
      <c r="BA63" s="44">
        <v>-7105</v>
      </c>
      <c r="BB63" s="44">
        <v>-636534.1</v>
      </c>
      <c r="BC63" s="44">
        <v>0</v>
      </c>
      <c r="BD63" s="44">
        <v>0</v>
      </c>
      <c r="BE63" s="44">
        <v>0</v>
      </c>
      <c r="BF63" s="44">
        <v>17365910.68</v>
      </c>
      <c r="BG63" s="44">
        <v>18009549.780000001</v>
      </c>
      <c r="BH63" s="44">
        <v>-7105</v>
      </c>
      <c r="BI63" s="44">
        <v>-636533.11</v>
      </c>
      <c r="BJ63" s="44">
        <v>0</v>
      </c>
      <c r="BK63" s="44">
        <v>0</v>
      </c>
      <c r="BL63" s="44">
        <v>0</v>
      </c>
      <c r="BM63" s="44">
        <v>17365911.670000002</v>
      </c>
      <c r="BN63" s="44">
        <v>18009549.780000001</v>
      </c>
      <c r="BO63" s="44">
        <v>-7105</v>
      </c>
      <c r="BP63" s="44">
        <v>-636533.11</v>
      </c>
      <c r="BQ63" s="44">
        <v>0</v>
      </c>
      <c r="BR63" s="44">
        <v>0</v>
      </c>
      <c r="BS63" s="44">
        <v>0</v>
      </c>
      <c r="BT63" s="44">
        <v>17365911.670000002</v>
      </c>
      <c r="BU63" s="44">
        <v>18009549.780000001</v>
      </c>
      <c r="BV63" s="44">
        <v>-7105</v>
      </c>
      <c r="BW63" s="44">
        <v>-636533.09</v>
      </c>
      <c r="BX63" s="44">
        <v>0</v>
      </c>
      <c r="BY63" s="44">
        <v>0</v>
      </c>
      <c r="BZ63" s="44">
        <v>0</v>
      </c>
      <c r="CA63" s="44">
        <v>17365911.690000001</v>
      </c>
      <c r="CB63" s="44">
        <v>18008793.460000001</v>
      </c>
      <c r="CC63" s="44">
        <v>-7105</v>
      </c>
      <c r="CD63" s="44">
        <v>-711622.85</v>
      </c>
      <c r="CE63" s="44">
        <v>0</v>
      </c>
      <c r="CF63" s="44">
        <v>0</v>
      </c>
      <c r="CG63" s="44">
        <v>0</v>
      </c>
      <c r="CH63" s="44">
        <v>17290065.609999999</v>
      </c>
      <c r="CI63" s="5"/>
      <c r="CJ63" s="43">
        <f t="shared" si="0"/>
        <v>227444948.38000003</v>
      </c>
      <c r="CK63" s="43">
        <f t="shared" si="2"/>
        <v>-85260</v>
      </c>
      <c r="CL63" s="43">
        <f t="shared" si="3"/>
        <v>-7649001.7800000003</v>
      </c>
      <c r="CM63" s="43">
        <f t="shared" si="4"/>
        <v>0</v>
      </c>
      <c r="CN63" s="43">
        <f t="shared" si="5"/>
        <v>0</v>
      </c>
      <c r="CO63" s="43">
        <f t="shared" si="6"/>
        <v>0</v>
      </c>
      <c r="CP63" s="43">
        <f t="shared" si="7"/>
        <v>219710686.60000002</v>
      </c>
      <c r="CQ63" s="20"/>
      <c r="CR63" s="20"/>
      <c r="CS63" s="20"/>
      <c r="CT63" s="20">
        <f t="shared" si="9"/>
        <v>0</v>
      </c>
      <c r="CU63" s="20"/>
      <c r="CV63" s="43">
        <v>227444948.38</v>
      </c>
      <c r="CW63" s="51">
        <f t="shared" si="8"/>
        <v>0</v>
      </c>
      <c r="DU63" t="s">
        <v>305</v>
      </c>
    </row>
    <row r="64" spans="1:125" x14ac:dyDescent="0.25">
      <c r="A64" t="s">
        <v>98</v>
      </c>
      <c r="B64" t="s">
        <v>306</v>
      </c>
      <c r="C64" s="43">
        <v>206869.41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206869.41</v>
      </c>
      <c r="J64" s="44">
        <v>206869.41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206869.41</v>
      </c>
      <c r="Q64" s="44">
        <v>206869.41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206869.41</v>
      </c>
      <c r="X64" s="44">
        <v>206869.41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4">
        <v>206869.41</v>
      </c>
      <c r="AE64" s="44">
        <v>206869.41</v>
      </c>
      <c r="AF64" s="44">
        <v>0</v>
      </c>
      <c r="AG64" s="44">
        <v>0</v>
      </c>
      <c r="AH64" s="44">
        <v>0</v>
      </c>
      <c r="AI64" s="44">
        <v>0</v>
      </c>
      <c r="AJ64" s="44">
        <v>0</v>
      </c>
      <c r="AK64" s="44">
        <v>206869.41</v>
      </c>
      <c r="AL64" s="44">
        <v>184590.81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184590.81</v>
      </c>
      <c r="AS64" s="44">
        <v>184526.67</v>
      </c>
      <c r="AT64" s="44">
        <v>0</v>
      </c>
      <c r="AU64" s="44">
        <v>0</v>
      </c>
      <c r="AV64" s="44">
        <v>0</v>
      </c>
      <c r="AW64" s="44">
        <v>0</v>
      </c>
      <c r="AX64" s="44">
        <v>0</v>
      </c>
      <c r="AY64" s="44">
        <v>184526.67</v>
      </c>
      <c r="AZ64" s="44">
        <v>184526.67</v>
      </c>
      <c r="BA64" s="44">
        <v>0</v>
      </c>
      <c r="BB64" s="44">
        <v>0</v>
      </c>
      <c r="BC64" s="44">
        <v>0</v>
      </c>
      <c r="BD64" s="44">
        <v>0</v>
      </c>
      <c r="BE64" s="44">
        <v>0</v>
      </c>
      <c r="BF64" s="44">
        <v>184526.67</v>
      </c>
      <c r="BG64" s="44">
        <v>184526.68</v>
      </c>
      <c r="BH64" s="44">
        <v>0</v>
      </c>
      <c r="BI64" s="44">
        <v>0</v>
      </c>
      <c r="BJ64" s="44">
        <v>0</v>
      </c>
      <c r="BK64" s="44">
        <v>0</v>
      </c>
      <c r="BL64" s="44">
        <v>0</v>
      </c>
      <c r="BM64" s="44">
        <v>184526.68</v>
      </c>
      <c r="BN64" s="44">
        <v>184526.67</v>
      </c>
      <c r="BO64" s="44">
        <v>0</v>
      </c>
      <c r="BP64" s="44">
        <v>0</v>
      </c>
      <c r="BQ64" s="44">
        <v>0</v>
      </c>
      <c r="BR64" s="44">
        <v>0</v>
      </c>
      <c r="BS64" s="44">
        <v>0</v>
      </c>
      <c r="BT64" s="44">
        <v>184526.67</v>
      </c>
      <c r="BU64" s="44">
        <v>184526.68</v>
      </c>
      <c r="BV64" s="44">
        <v>0</v>
      </c>
      <c r="BW64" s="44">
        <v>0</v>
      </c>
      <c r="BX64" s="44">
        <v>0</v>
      </c>
      <c r="BY64" s="44">
        <v>0</v>
      </c>
      <c r="BZ64" s="44">
        <v>0</v>
      </c>
      <c r="CA64" s="44">
        <v>184526.68</v>
      </c>
      <c r="CB64" s="44">
        <v>184519.42</v>
      </c>
      <c r="CC64" s="44">
        <v>0</v>
      </c>
      <c r="CD64" s="44">
        <v>0</v>
      </c>
      <c r="CE64" s="44">
        <v>0</v>
      </c>
      <c r="CF64" s="44">
        <v>0</v>
      </c>
      <c r="CG64" s="44">
        <v>0</v>
      </c>
      <c r="CH64" s="44">
        <v>184519.42</v>
      </c>
      <c r="CI64" s="5"/>
      <c r="CJ64" s="43">
        <f t="shared" si="0"/>
        <v>2326090.65</v>
      </c>
      <c r="CK64" s="43">
        <f t="shared" si="2"/>
        <v>0</v>
      </c>
      <c r="CL64" s="43">
        <f t="shared" si="3"/>
        <v>0</v>
      </c>
      <c r="CM64" s="43">
        <f t="shared" si="4"/>
        <v>0</v>
      </c>
      <c r="CN64" s="43">
        <f t="shared" si="5"/>
        <v>0</v>
      </c>
      <c r="CO64" s="43">
        <f t="shared" si="6"/>
        <v>0</v>
      </c>
      <c r="CP64" s="43">
        <f t="shared" si="7"/>
        <v>2326090.65</v>
      </c>
      <c r="CQ64" s="20"/>
      <c r="CR64" s="20"/>
      <c r="CS64" s="20"/>
      <c r="CT64" s="20">
        <f t="shared" si="9"/>
        <v>0</v>
      </c>
      <c r="CU64" s="20"/>
      <c r="CV64" s="43">
        <v>2326090.65</v>
      </c>
      <c r="CW64" s="51">
        <f t="shared" si="8"/>
        <v>0</v>
      </c>
      <c r="DU64" t="s">
        <v>306</v>
      </c>
    </row>
    <row r="65" spans="1:125" x14ac:dyDescent="0.25">
      <c r="A65" t="s">
        <v>99</v>
      </c>
      <c r="B65" t="s">
        <v>307</v>
      </c>
      <c r="C65" s="43">
        <v>247313.66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247313.66</v>
      </c>
      <c r="J65" s="44">
        <v>247313.66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247313.66</v>
      </c>
      <c r="Q65" s="44">
        <v>247313.66</v>
      </c>
      <c r="R65" s="44">
        <v>0</v>
      </c>
      <c r="S65" s="44">
        <v>0</v>
      </c>
      <c r="T65" s="44">
        <v>0</v>
      </c>
      <c r="U65" s="44">
        <v>0</v>
      </c>
      <c r="V65" s="44">
        <v>0</v>
      </c>
      <c r="W65" s="44">
        <v>247313.66</v>
      </c>
      <c r="X65" s="44">
        <v>247313.66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4">
        <v>247313.66</v>
      </c>
      <c r="AE65" s="44">
        <v>247313.66</v>
      </c>
      <c r="AF65" s="44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247313.66</v>
      </c>
      <c r="AL65" s="44">
        <v>271877.78999999998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271877.78999999998</v>
      </c>
      <c r="AS65" s="44">
        <v>272676.40000000002</v>
      </c>
      <c r="AT65" s="44">
        <v>0</v>
      </c>
      <c r="AU65" s="44">
        <v>0</v>
      </c>
      <c r="AV65" s="44">
        <v>0</v>
      </c>
      <c r="AW65" s="44">
        <v>0</v>
      </c>
      <c r="AX65" s="44">
        <v>0</v>
      </c>
      <c r="AY65" s="44">
        <v>272676.40000000002</v>
      </c>
      <c r="AZ65" s="44">
        <v>272676.40000000002</v>
      </c>
      <c r="BA65" s="44">
        <v>0</v>
      </c>
      <c r="BB65" s="44">
        <v>0</v>
      </c>
      <c r="BC65" s="44">
        <v>0</v>
      </c>
      <c r="BD65" s="44">
        <v>0</v>
      </c>
      <c r="BE65" s="44">
        <v>0</v>
      </c>
      <c r="BF65" s="44">
        <v>272676.40000000002</v>
      </c>
      <c r="BG65" s="44">
        <v>272676.40999999997</v>
      </c>
      <c r="BH65" s="44">
        <v>0</v>
      </c>
      <c r="BI65" s="44">
        <v>0</v>
      </c>
      <c r="BJ65" s="44">
        <v>0</v>
      </c>
      <c r="BK65" s="44">
        <v>0</v>
      </c>
      <c r="BL65" s="44">
        <v>0</v>
      </c>
      <c r="BM65" s="44">
        <v>272676.40999999997</v>
      </c>
      <c r="BN65" s="44">
        <v>272676.40000000002</v>
      </c>
      <c r="BO65" s="44">
        <v>0</v>
      </c>
      <c r="BP65" s="44">
        <v>0</v>
      </c>
      <c r="BQ65" s="44">
        <v>0</v>
      </c>
      <c r="BR65" s="44">
        <v>0</v>
      </c>
      <c r="BS65" s="44">
        <v>0</v>
      </c>
      <c r="BT65" s="44">
        <v>272676.40000000002</v>
      </c>
      <c r="BU65" s="44">
        <v>272676.40999999997</v>
      </c>
      <c r="BV65" s="44">
        <v>0</v>
      </c>
      <c r="BW65" s="44">
        <v>0</v>
      </c>
      <c r="BX65" s="44">
        <v>0</v>
      </c>
      <c r="BY65" s="44">
        <v>0</v>
      </c>
      <c r="BZ65" s="44">
        <v>0</v>
      </c>
      <c r="CA65" s="44">
        <v>272676.40999999997</v>
      </c>
      <c r="CB65" s="44">
        <v>272664.87</v>
      </c>
      <c r="CC65" s="44">
        <v>0</v>
      </c>
      <c r="CD65" s="44">
        <v>0</v>
      </c>
      <c r="CE65" s="44">
        <v>0</v>
      </c>
      <c r="CF65" s="44">
        <v>0</v>
      </c>
      <c r="CG65" s="44">
        <v>0</v>
      </c>
      <c r="CH65" s="44">
        <v>272664.87</v>
      </c>
      <c r="CI65" s="5"/>
      <c r="CJ65" s="43">
        <f t="shared" si="0"/>
        <v>3144492.9800000004</v>
      </c>
      <c r="CK65" s="43">
        <f t="shared" si="2"/>
        <v>0</v>
      </c>
      <c r="CL65" s="43">
        <f t="shared" si="3"/>
        <v>0</v>
      </c>
      <c r="CM65" s="43">
        <f t="shared" si="4"/>
        <v>0</v>
      </c>
      <c r="CN65" s="43">
        <f t="shared" si="5"/>
        <v>0</v>
      </c>
      <c r="CO65" s="43">
        <f t="shared" si="6"/>
        <v>0</v>
      </c>
      <c r="CP65" s="43">
        <f t="shared" si="7"/>
        <v>3144492.9800000004</v>
      </c>
      <c r="CQ65" s="20"/>
      <c r="CR65" s="20"/>
      <c r="CS65" s="20"/>
      <c r="CT65" s="20">
        <f t="shared" si="9"/>
        <v>0</v>
      </c>
      <c r="CU65" s="20"/>
      <c r="CV65" s="43">
        <v>3144492.98</v>
      </c>
      <c r="CW65" s="51">
        <f t="shared" si="8"/>
        <v>0</v>
      </c>
      <c r="DU65" t="s">
        <v>307</v>
      </c>
    </row>
    <row r="66" spans="1:125" x14ac:dyDescent="0.25">
      <c r="A66" t="s">
        <v>100</v>
      </c>
      <c r="B66" t="s">
        <v>308</v>
      </c>
      <c r="C66" s="43">
        <v>1839199.19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1839199.19</v>
      </c>
      <c r="J66" s="44">
        <v>1839199.19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1839199.19</v>
      </c>
      <c r="Q66" s="44">
        <v>1839199.19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1839199.19</v>
      </c>
      <c r="X66" s="44">
        <v>1839199.19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1839199.19</v>
      </c>
      <c r="AE66" s="44">
        <v>1839199.19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1839199.19</v>
      </c>
      <c r="AL66" s="44">
        <v>1866853.84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1866853.84</v>
      </c>
      <c r="AS66" s="44">
        <v>1880580.53</v>
      </c>
      <c r="AT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1880580.53</v>
      </c>
      <c r="AZ66" s="44">
        <v>1880580.52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1880580.52</v>
      </c>
      <c r="BG66" s="44">
        <v>1880580.53</v>
      </c>
      <c r="BH66" s="44">
        <v>0</v>
      </c>
      <c r="BI66" s="44">
        <v>0</v>
      </c>
      <c r="BJ66" s="44">
        <v>0</v>
      </c>
      <c r="BK66" s="44">
        <v>0</v>
      </c>
      <c r="BL66" s="44">
        <v>0</v>
      </c>
      <c r="BM66" s="44">
        <v>1880580.53</v>
      </c>
      <c r="BN66" s="44">
        <v>1880580.52</v>
      </c>
      <c r="BO66" s="44">
        <v>0</v>
      </c>
      <c r="BP66" s="44">
        <v>0</v>
      </c>
      <c r="BQ66" s="44">
        <v>0</v>
      </c>
      <c r="BR66" s="44">
        <v>0</v>
      </c>
      <c r="BS66" s="44">
        <v>0</v>
      </c>
      <c r="BT66" s="44">
        <v>1880580.52</v>
      </c>
      <c r="BU66" s="44">
        <v>1880580.53</v>
      </c>
      <c r="BV66" s="44">
        <v>0</v>
      </c>
      <c r="BW66" s="44">
        <v>0</v>
      </c>
      <c r="BX66" s="44">
        <v>0</v>
      </c>
      <c r="BY66" s="44">
        <v>0</v>
      </c>
      <c r="BZ66" s="44">
        <v>0</v>
      </c>
      <c r="CA66" s="44">
        <v>1880580.53</v>
      </c>
      <c r="CB66" s="44">
        <v>1880489.41</v>
      </c>
      <c r="CC66" s="44">
        <v>0</v>
      </c>
      <c r="CD66" s="44">
        <v>0</v>
      </c>
      <c r="CE66" s="44">
        <v>0</v>
      </c>
      <c r="CF66" s="44">
        <v>0</v>
      </c>
      <c r="CG66" s="44">
        <v>0</v>
      </c>
      <c r="CH66" s="44">
        <v>1880489.41</v>
      </c>
      <c r="CI66" s="5"/>
      <c r="CJ66" s="43">
        <f t="shared" si="0"/>
        <v>22346241.829999998</v>
      </c>
      <c r="CK66" s="43">
        <f t="shared" si="2"/>
        <v>0</v>
      </c>
      <c r="CL66" s="43">
        <f t="shared" si="3"/>
        <v>0</v>
      </c>
      <c r="CM66" s="43">
        <f t="shared" si="4"/>
        <v>0</v>
      </c>
      <c r="CN66" s="43">
        <f t="shared" si="5"/>
        <v>0</v>
      </c>
      <c r="CO66" s="43">
        <f t="shared" si="6"/>
        <v>0</v>
      </c>
      <c r="CP66" s="43">
        <f t="shared" si="7"/>
        <v>22346241.829999998</v>
      </c>
      <c r="CQ66" s="20"/>
      <c r="CR66" s="20"/>
      <c r="CS66" s="20"/>
      <c r="CT66" s="20">
        <f t="shared" si="9"/>
        <v>0</v>
      </c>
      <c r="CU66" s="20"/>
      <c r="CV66" s="43">
        <v>22346241.829999998</v>
      </c>
      <c r="CW66" s="51">
        <f t="shared" si="8"/>
        <v>0</v>
      </c>
      <c r="DU66" t="s">
        <v>308</v>
      </c>
    </row>
    <row r="67" spans="1:125" x14ac:dyDescent="0.25">
      <c r="A67" t="s">
        <v>101</v>
      </c>
      <c r="B67" t="s">
        <v>309</v>
      </c>
      <c r="C67" s="43">
        <v>812928.37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812928.37</v>
      </c>
      <c r="J67" s="44">
        <v>812928.37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812928.37</v>
      </c>
      <c r="Q67" s="44">
        <v>812928.37</v>
      </c>
      <c r="R67" s="44">
        <v>0</v>
      </c>
      <c r="S67" s="44">
        <v>0</v>
      </c>
      <c r="T67" s="44">
        <v>0</v>
      </c>
      <c r="U67" s="44">
        <v>0</v>
      </c>
      <c r="V67" s="44">
        <v>0</v>
      </c>
      <c r="W67" s="44">
        <v>812928.37</v>
      </c>
      <c r="X67" s="44">
        <v>812928.37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D67" s="44">
        <v>812928.37</v>
      </c>
      <c r="AE67" s="44">
        <v>812928.37</v>
      </c>
      <c r="AF67" s="44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812928.37</v>
      </c>
      <c r="AL67" s="44">
        <v>790367.65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790367.65</v>
      </c>
      <c r="AS67" s="44">
        <v>790336.34</v>
      </c>
      <c r="AT67" s="44">
        <v>0</v>
      </c>
      <c r="AU67" s="44">
        <v>0</v>
      </c>
      <c r="AV67" s="44">
        <v>0</v>
      </c>
      <c r="AW67" s="44">
        <v>0</v>
      </c>
      <c r="AX67" s="44">
        <v>0</v>
      </c>
      <c r="AY67" s="44">
        <v>790336.34</v>
      </c>
      <c r="AZ67" s="44">
        <v>790336.34</v>
      </c>
      <c r="BA67" s="44">
        <v>0</v>
      </c>
      <c r="BB67" s="44">
        <v>0</v>
      </c>
      <c r="BC67" s="44">
        <v>0</v>
      </c>
      <c r="BD67" s="44">
        <v>0</v>
      </c>
      <c r="BE67" s="44">
        <v>0</v>
      </c>
      <c r="BF67" s="44">
        <v>790336.34</v>
      </c>
      <c r="BG67" s="44">
        <v>790336.34</v>
      </c>
      <c r="BH67" s="44">
        <v>0</v>
      </c>
      <c r="BI67" s="44">
        <v>0</v>
      </c>
      <c r="BJ67" s="44">
        <v>0</v>
      </c>
      <c r="BK67" s="44">
        <v>0</v>
      </c>
      <c r="BL67" s="44">
        <v>0</v>
      </c>
      <c r="BM67" s="44">
        <v>790336.34</v>
      </c>
      <c r="BN67" s="44">
        <v>790336.33</v>
      </c>
      <c r="BO67" s="44">
        <v>0</v>
      </c>
      <c r="BP67" s="44">
        <v>0</v>
      </c>
      <c r="BQ67" s="44">
        <v>0</v>
      </c>
      <c r="BR67" s="44">
        <v>0</v>
      </c>
      <c r="BS67" s="44">
        <v>0</v>
      </c>
      <c r="BT67" s="44">
        <v>790336.33</v>
      </c>
      <c r="BU67" s="44">
        <v>790336.34</v>
      </c>
      <c r="BV67" s="44">
        <v>0</v>
      </c>
      <c r="BW67" s="44">
        <v>0</v>
      </c>
      <c r="BX67" s="44">
        <v>0</v>
      </c>
      <c r="BY67" s="44">
        <v>0</v>
      </c>
      <c r="BZ67" s="44">
        <v>0</v>
      </c>
      <c r="CA67" s="44">
        <v>790336.34</v>
      </c>
      <c r="CB67" s="44">
        <v>790299.61</v>
      </c>
      <c r="CC67" s="44">
        <v>0</v>
      </c>
      <c r="CD67" s="44">
        <v>0</v>
      </c>
      <c r="CE67" s="44">
        <v>0</v>
      </c>
      <c r="CF67" s="44">
        <v>0</v>
      </c>
      <c r="CG67" s="44">
        <v>0</v>
      </c>
      <c r="CH67" s="44">
        <v>790299.61</v>
      </c>
      <c r="CI67" s="5"/>
      <c r="CJ67" s="43">
        <f t="shared" ref="CJ67:CJ86" si="10">C67+J67+Q67+X67+AE67+AL67+AS67+AZ67+BG67+BN67+BU67+CB67+CO67</f>
        <v>9596990.7999999989</v>
      </c>
      <c r="CK67" s="43">
        <f t="shared" si="2"/>
        <v>0</v>
      </c>
      <c r="CL67" s="43">
        <f t="shared" si="3"/>
        <v>0</v>
      </c>
      <c r="CM67" s="43">
        <f t="shared" si="4"/>
        <v>0</v>
      </c>
      <c r="CN67" s="43">
        <f t="shared" si="5"/>
        <v>0</v>
      </c>
      <c r="CO67" s="43">
        <f t="shared" si="6"/>
        <v>0</v>
      </c>
      <c r="CP67" s="43">
        <f t="shared" si="7"/>
        <v>9596990.7999999989</v>
      </c>
      <c r="CQ67" s="20"/>
      <c r="CR67" s="20"/>
      <c r="CS67" s="20">
        <v>0</v>
      </c>
      <c r="CT67" s="20">
        <f t="shared" si="9"/>
        <v>0</v>
      </c>
      <c r="CU67" s="20"/>
      <c r="CV67" s="43">
        <v>9596990.8000000007</v>
      </c>
      <c r="CW67" s="51">
        <f t="shared" si="8"/>
        <v>0</v>
      </c>
      <c r="DU67" t="s">
        <v>309</v>
      </c>
    </row>
    <row r="68" spans="1:125" x14ac:dyDescent="0.25">
      <c r="A68" t="s">
        <v>102</v>
      </c>
      <c r="B68" t="s">
        <v>310</v>
      </c>
      <c r="C68" s="43">
        <v>92492.6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92492.6</v>
      </c>
      <c r="J68" s="44">
        <v>92492.6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92492.6</v>
      </c>
      <c r="Q68" s="44">
        <v>92492.6</v>
      </c>
      <c r="R68" s="44">
        <v>0</v>
      </c>
      <c r="S68" s="44">
        <v>0</v>
      </c>
      <c r="T68" s="44">
        <v>0</v>
      </c>
      <c r="U68" s="44">
        <v>0</v>
      </c>
      <c r="V68" s="44">
        <v>0</v>
      </c>
      <c r="W68" s="44">
        <v>92492.6</v>
      </c>
      <c r="X68" s="44">
        <v>92492.6</v>
      </c>
      <c r="Y68" s="44">
        <v>0</v>
      </c>
      <c r="Z68" s="44">
        <v>0</v>
      </c>
      <c r="AA68" s="44">
        <v>0</v>
      </c>
      <c r="AB68" s="44">
        <v>0</v>
      </c>
      <c r="AC68" s="44">
        <v>0</v>
      </c>
      <c r="AD68" s="44">
        <v>92492.6</v>
      </c>
      <c r="AE68" s="44">
        <v>92492.6</v>
      </c>
      <c r="AF68" s="44">
        <v>0</v>
      </c>
      <c r="AG68" s="44">
        <v>0</v>
      </c>
      <c r="AH68" s="44">
        <v>0</v>
      </c>
      <c r="AI68" s="44">
        <v>0</v>
      </c>
      <c r="AJ68" s="44">
        <v>0</v>
      </c>
      <c r="AK68" s="44">
        <v>92492.6</v>
      </c>
      <c r="AL68" s="44">
        <v>84256.47</v>
      </c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84256.47</v>
      </c>
      <c r="AS68" s="44">
        <v>103035.24</v>
      </c>
      <c r="AT68" s="44">
        <v>0</v>
      </c>
      <c r="AU68" s="44">
        <v>0</v>
      </c>
      <c r="AV68" s="44">
        <v>0</v>
      </c>
      <c r="AW68" s="44">
        <v>0</v>
      </c>
      <c r="AX68" s="44">
        <v>0</v>
      </c>
      <c r="AY68" s="44">
        <v>103035.24</v>
      </c>
      <c r="AZ68" s="44">
        <v>77187.48</v>
      </c>
      <c r="BA68" s="44">
        <v>0</v>
      </c>
      <c r="BB68" s="44">
        <v>0</v>
      </c>
      <c r="BC68" s="44">
        <v>0</v>
      </c>
      <c r="BD68" s="44">
        <v>0</v>
      </c>
      <c r="BE68" s="44">
        <v>0</v>
      </c>
      <c r="BF68" s="44">
        <v>77187.48</v>
      </c>
      <c r="BG68" s="44">
        <v>77187.48</v>
      </c>
      <c r="BH68" s="44">
        <v>0</v>
      </c>
      <c r="BI68" s="44">
        <v>0</v>
      </c>
      <c r="BJ68" s="44">
        <v>0</v>
      </c>
      <c r="BK68" s="44">
        <v>0</v>
      </c>
      <c r="BL68" s="44">
        <v>0</v>
      </c>
      <c r="BM68" s="44">
        <v>77187.48</v>
      </c>
      <c r="BN68" s="44">
        <v>77187.48</v>
      </c>
      <c r="BO68" s="44">
        <v>0</v>
      </c>
      <c r="BP68" s="44">
        <v>0</v>
      </c>
      <c r="BQ68" s="44">
        <v>0</v>
      </c>
      <c r="BR68" s="44">
        <v>0</v>
      </c>
      <c r="BS68" s="44">
        <v>0</v>
      </c>
      <c r="BT68" s="44">
        <v>77187.48</v>
      </c>
      <c r="BU68" s="44">
        <v>77187.490000000005</v>
      </c>
      <c r="BV68" s="44">
        <v>0</v>
      </c>
      <c r="BW68" s="44">
        <v>0</v>
      </c>
      <c r="BX68" s="44">
        <v>0</v>
      </c>
      <c r="BY68" s="44">
        <v>0</v>
      </c>
      <c r="BZ68" s="44">
        <v>0</v>
      </c>
      <c r="CA68" s="44">
        <v>77187.490000000005</v>
      </c>
      <c r="CB68" s="44">
        <v>206417.48</v>
      </c>
      <c r="CC68" s="44">
        <v>0</v>
      </c>
      <c r="CD68" s="44">
        <v>0</v>
      </c>
      <c r="CE68" s="44">
        <v>0</v>
      </c>
      <c r="CF68" s="44">
        <v>0</v>
      </c>
      <c r="CG68" s="44">
        <v>0</v>
      </c>
      <c r="CH68" s="44">
        <v>206417.48</v>
      </c>
      <c r="CI68" s="5"/>
      <c r="CJ68" s="43">
        <f t="shared" si="10"/>
        <v>1164922.1199999999</v>
      </c>
      <c r="CK68" s="43">
        <f t="shared" ref="CK68:CK131" si="11">D68+K68+R68+Y68+AF68+AM68+AT68+BA68+BH68+BO68+BV68+CC68</f>
        <v>0</v>
      </c>
      <c r="CL68" s="43">
        <f t="shared" ref="CL68:CL131" si="12">E68+L68+S68+Z68+AG68+AN68+AU68+BB68+BI68+BP68+BW68+CD68</f>
        <v>0</v>
      </c>
      <c r="CM68" s="43">
        <f t="shared" ref="CM68:CM131" si="13">F68+M68+T68+AA68+AH68+AO68+AV68+BC68+BJ68+BQ68+BX68+CE68</f>
        <v>0</v>
      </c>
      <c r="CN68" s="43">
        <f t="shared" ref="CN68:CN131" si="14">G68+N68+U68+AB68+AI68+AP68+AW68+BD68+BK68+BR68+BY68+CF68</f>
        <v>0</v>
      </c>
      <c r="CO68" s="43">
        <f t="shared" ref="CO68:CO131" si="15">H68+O68+V68+AC68+AJ68+AQ68+AX68+BE68+BL68+BS68+BZ68+CG68</f>
        <v>0</v>
      </c>
      <c r="CP68" s="43">
        <f t="shared" ref="CP68:CP131" si="16">I68+P68+W68+AD68+AK68+AR68+AY68+BF68+BM68+BT68+CA68+CH68</f>
        <v>1164922.1199999999</v>
      </c>
      <c r="CQ68" s="20"/>
      <c r="CR68" s="20"/>
      <c r="CS68" s="20"/>
      <c r="CT68" s="20">
        <f t="shared" si="9"/>
        <v>0</v>
      </c>
      <c r="CU68" s="20"/>
      <c r="CV68" s="43">
        <v>1164922.1200000001</v>
      </c>
      <c r="CW68" s="51">
        <f t="shared" ref="CW68:CW131" si="17">CV68-CJ68</f>
        <v>0</v>
      </c>
      <c r="DU68" t="s">
        <v>310</v>
      </c>
    </row>
    <row r="69" spans="1:125" x14ac:dyDescent="0.25">
      <c r="A69" t="s">
        <v>103</v>
      </c>
      <c r="B69" t="s">
        <v>311</v>
      </c>
      <c r="C69" s="43">
        <v>1891383.54</v>
      </c>
      <c r="D69" s="44">
        <v>0</v>
      </c>
      <c r="E69" s="44">
        <v>-42588.78</v>
      </c>
      <c r="F69" s="44">
        <v>0</v>
      </c>
      <c r="G69" s="44">
        <v>0</v>
      </c>
      <c r="H69" s="44">
        <v>0</v>
      </c>
      <c r="I69" s="44">
        <v>1848794.76</v>
      </c>
      <c r="J69" s="44">
        <v>1891383.54</v>
      </c>
      <c r="K69" s="44">
        <v>0</v>
      </c>
      <c r="L69" s="44">
        <v>-42338.98</v>
      </c>
      <c r="M69" s="44">
        <v>0</v>
      </c>
      <c r="N69" s="44">
        <v>0</v>
      </c>
      <c r="O69" s="44">
        <v>0</v>
      </c>
      <c r="P69" s="44">
        <v>1849044.56</v>
      </c>
      <c r="Q69" s="44">
        <v>1891383.54</v>
      </c>
      <c r="R69" s="44">
        <v>0</v>
      </c>
      <c r="S69" s="44">
        <v>-42339.08</v>
      </c>
      <c r="T69" s="44">
        <v>0</v>
      </c>
      <c r="U69" s="44">
        <v>0</v>
      </c>
      <c r="V69" s="44">
        <v>0</v>
      </c>
      <c r="W69" s="44">
        <v>1849044.46</v>
      </c>
      <c r="X69" s="44">
        <v>1891383.54</v>
      </c>
      <c r="Y69" s="44">
        <v>0</v>
      </c>
      <c r="Z69" s="44">
        <v>-42339.07</v>
      </c>
      <c r="AA69" s="44">
        <v>0</v>
      </c>
      <c r="AB69" s="44">
        <v>0</v>
      </c>
      <c r="AC69" s="44">
        <v>0</v>
      </c>
      <c r="AD69" s="44">
        <v>1849044.47</v>
      </c>
      <c r="AE69" s="44">
        <v>1891383.54</v>
      </c>
      <c r="AF69" s="44">
        <v>0</v>
      </c>
      <c r="AG69" s="44">
        <v>-42339.07</v>
      </c>
      <c r="AH69" s="44">
        <v>0</v>
      </c>
      <c r="AI69" s="44">
        <v>0</v>
      </c>
      <c r="AJ69" s="44">
        <v>0</v>
      </c>
      <c r="AK69" s="44">
        <v>1849044.47</v>
      </c>
      <c r="AL69" s="44">
        <v>2427020.92</v>
      </c>
      <c r="AM69" s="44">
        <v>0</v>
      </c>
      <c r="AN69" s="44">
        <v>-42338.75</v>
      </c>
      <c r="AO69" s="44">
        <v>0</v>
      </c>
      <c r="AP69" s="44">
        <v>0</v>
      </c>
      <c r="AQ69" s="44">
        <v>0</v>
      </c>
      <c r="AR69" s="44">
        <v>2384682.17</v>
      </c>
      <c r="AS69" s="44">
        <v>2453061.73</v>
      </c>
      <c r="AT69" s="44">
        <v>0</v>
      </c>
      <c r="AU69" s="44">
        <v>-42338.43</v>
      </c>
      <c r="AV69" s="44">
        <v>12161.94</v>
      </c>
      <c r="AW69" s="44">
        <v>0</v>
      </c>
      <c r="AX69" s="44">
        <v>0</v>
      </c>
      <c r="AY69" s="44">
        <v>2422885.2400000002</v>
      </c>
      <c r="AZ69" s="44">
        <v>2453061.73</v>
      </c>
      <c r="BA69" s="44">
        <v>0</v>
      </c>
      <c r="BB69" s="44">
        <v>-42339.01</v>
      </c>
      <c r="BC69" s="44">
        <v>10233.83</v>
      </c>
      <c r="BD69" s="44">
        <v>0</v>
      </c>
      <c r="BE69" s="44">
        <v>0</v>
      </c>
      <c r="BF69" s="44">
        <v>2420956.5499999998</v>
      </c>
      <c r="BG69" s="44">
        <v>2453061.73</v>
      </c>
      <c r="BH69" s="44">
        <v>0</v>
      </c>
      <c r="BI69" s="44">
        <v>-42338.48</v>
      </c>
      <c r="BJ69" s="44">
        <v>10233.83</v>
      </c>
      <c r="BK69" s="44">
        <v>0</v>
      </c>
      <c r="BL69" s="44">
        <v>0</v>
      </c>
      <c r="BM69" s="44">
        <v>2420957.08</v>
      </c>
      <c r="BN69" s="44">
        <v>2453061.73</v>
      </c>
      <c r="BO69" s="44">
        <v>0</v>
      </c>
      <c r="BP69" s="44">
        <v>-42338.85</v>
      </c>
      <c r="BQ69" s="44">
        <v>10233.83</v>
      </c>
      <c r="BR69" s="44">
        <v>0</v>
      </c>
      <c r="BS69" s="44">
        <v>0</v>
      </c>
      <c r="BT69" s="44">
        <v>2420956.71</v>
      </c>
      <c r="BU69" s="44">
        <v>2453061.7400000002</v>
      </c>
      <c r="BV69" s="44">
        <v>0</v>
      </c>
      <c r="BW69" s="44">
        <v>-42339.12</v>
      </c>
      <c r="BX69" s="44">
        <v>10233.83</v>
      </c>
      <c r="BY69" s="44">
        <v>0</v>
      </c>
      <c r="BZ69" s="44">
        <v>0</v>
      </c>
      <c r="CA69" s="44">
        <v>2420956.4500000002</v>
      </c>
      <c r="CB69" s="44">
        <v>2452895.86</v>
      </c>
      <c r="CC69" s="44">
        <v>0</v>
      </c>
      <c r="CD69" s="44">
        <v>-42338.28</v>
      </c>
      <c r="CE69" s="44">
        <v>10233.83</v>
      </c>
      <c r="CF69" s="44">
        <v>0</v>
      </c>
      <c r="CG69" s="44">
        <v>0</v>
      </c>
      <c r="CH69" s="44">
        <v>2420791.41</v>
      </c>
      <c r="CI69" s="5"/>
      <c r="CJ69" s="43">
        <f t="shared" si="10"/>
        <v>26602143.140000001</v>
      </c>
      <c r="CK69" s="43">
        <f t="shared" si="11"/>
        <v>0</v>
      </c>
      <c r="CL69" s="43">
        <f t="shared" si="12"/>
        <v>-508315.9</v>
      </c>
      <c r="CM69" s="43">
        <f t="shared" si="13"/>
        <v>63331.090000000004</v>
      </c>
      <c r="CN69" s="43">
        <f t="shared" si="14"/>
        <v>0</v>
      </c>
      <c r="CO69" s="43">
        <f t="shared" si="15"/>
        <v>0</v>
      </c>
      <c r="CP69" s="43">
        <f t="shared" si="16"/>
        <v>26157158.329999998</v>
      </c>
      <c r="CQ69" s="20"/>
      <c r="CR69" s="20"/>
      <c r="CS69" s="20">
        <v>-164742.33156807395</v>
      </c>
      <c r="CT69" s="20">
        <f t="shared" ref="CT69:CT132" si="18">(CM69+CS69)</f>
        <v>-101411.24156807395</v>
      </c>
      <c r="CU69" s="20"/>
      <c r="CV69" s="43">
        <v>26602143.140000001</v>
      </c>
      <c r="CW69" s="51">
        <f t="shared" si="17"/>
        <v>0</v>
      </c>
      <c r="DU69" t="s">
        <v>311</v>
      </c>
    </row>
    <row r="70" spans="1:125" x14ac:dyDescent="0.25">
      <c r="A70" t="s">
        <v>104</v>
      </c>
      <c r="B70" t="s">
        <v>312</v>
      </c>
      <c r="C70" s="43">
        <v>3084568.82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3084568.82</v>
      </c>
      <c r="J70" s="44">
        <v>3084568.82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3084568.82</v>
      </c>
      <c r="Q70" s="44">
        <v>3084568.82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44">
        <v>3084568.82</v>
      </c>
      <c r="X70" s="44">
        <v>3084568.82</v>
      </c>
      <c r="Y70" s="44">
        <v>0</v>
      </c>
      <c r="Z70" s="44">
        <v>0</v>
      </c>
      <c r="AA70" s="44">
        <v>0</v>
      </c>
      <c r="AB70" s="44">
        <v>0</v>
      </c>
      <c r="AC70" s="44">
        <v>0</v>
      </c>
      <c r="AD70" s="44">
        <v>3084568.82</v>
      </c>
      <c r="AE70" s="44">
        <v>3084568.82</v>
      </c>
      <c r="AF70" s="44">
        <v>0</v>
      </c>
      <c r="AG70" s="44">
        <v>0</v>
      </c>
      <c r="AH70" s="44">
        <v>0</v>
      </c>
      <c r="AI70" s="44">
        <v>0</v>
      </c>
      <c r="AJ70" s="44">
        <v>0</v>
      </c>
      <c r="AK70" s="44">
        <v>3084568.82</v>
      </c>
      <c r="AL70" s="44">
        <v>3022666.71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3022666.71</v>
      </c>
      <c r="AS70" s="44">
        <v>3022610.75</v>
      </c>
      <c r="AT70" s="44">
        <v>0</v>
      </c>
      <c r="AU70" s="44">
        <v>0</v>
      </c>
      <c r="AV70" s="44">
        <v>0</v>
      </c>
      <c r="AW70" s="44">
        <v>0</v>
      </c>
      <c r="AX70" s="44">
        <v>0</v>
      </c>
      <c r="AY70" s="44">
        <v>3022610.75</v>
      </c>
      <c r="AZ70" s="44">
        <v>3022610.75</v>
      </c>
      <c r="BA70" s="44">
        <v>0</v>
      </c>
      <c r="BB70" s="44">
        <v>0</v>
      </c>
      <c r="BC70" s="44">
        <v>0</v>
      </c>
      <c r="BD70" s="44">
        <v>0</v>
      </c>
      <c r="BE70" s="44">
        <v>0</v>
      </c>
      <c r="BF70" s="44">
        <v>3022610.75</v>
      </c>
      <c r="BG70" s="44">
        <v>3022610.76</v>
      </c>
      <c r="BH70" s="44">
        <v>0</v>
      </c>
      <c r="BI70" s="44">
        <v>0</v>
      </c>
      <c r="BJ70" s="44">
        <v>0</v>
      </c>
      <c r="BK70" s="44">
        <v>0</v>
      </c>
      <c r="BL70" s="44">
        <v>0</v>
      </c>
      <c r="BM70" s="44">
        <v>3022610.76</v>
      </c>
      <c r="BN70" s="44">
        <v>3022610.75</v>
      </c>
      <c r="BO70" s="44">
        <v>0</v>
      </c>
      <c r="BP70" s="44">
        <v>0</v>
      </c>
      <c r="BQ70" s="44">
        <v>0</v>
      </c>
      <c r="BR70" s="44">
        <v>0</v>
      </c>
      <c r="BS70" s="44">
        <v>0</v>
      </c>
      <c r="BT70" s="44">
        <v>3022610.75</v>
      </c>
      <c r="BU70" s="44">
        <v>3022610.76</v>
      </c>
      <c r="BV70" s="44">
        <v>0</v>
      </c>
      <c r="BW70" s="44">
        <v>0</v>
      </c>
      <c r="BX70" s="44">
        <v>0</v>
      </c>
      <c r="BY70" s="44">
        <v>0</v>
      </c>
      <c r="BZ70" s="44">
        <v>0</v>
      </c>
      <c r="CA70" s="44">
        <v>3022610.76</v>
      </c>
      <c r="CB70" s="44">
        <v>3022487.49</v>
      </c>
      <c r="CC70" s="44">
        <v>0</v>
      </c>
      <c r="CD70" s="44">
        <v>0</v>
      </c>
      <c r="CE70" s="44">
        <v>0</v>
      </c>
      <c r="CF70" s="44">
        <v>0</v>
      </c>
      <c r="CG70" s="44">
        <v>0</v>
      </c>
      <c r="CH70" s="44">
        <v>3022487.49</v>
      </c>
      <c r="CI70" s="5"/>
      <c r="CJ70" s="43">
        <f t="shared" si="10"/>
        <v>36581052.07</v>
      </c>
      <c r="CK70" s="43">
        <f t="shared" si="11"/>
        <v>0</v>
      </c>
      <c r="CL70" s="43">
        <f t="shared" si="12"/>
        <v>0</v>
      </c>
      <c r="CM70" s="43">
        <f t="shared" si="13"/>
        <v>0</v>
      </c>
      <c r="CN70" s="43">
        <f t="shared" si="14"/>
        <v>0</v>
      </c>
      <c r="CO70" s="43">
        <f t="shared" si="15"/>
        <v>0</v>
      </c>
      <c r="CP70" s="43">
        <f t="shared" si="16"/>
        <v>36581052.07</v>
      </c>
      <c r="CQ70" s="20"/>
      <c r="CR70" s="20"/>
      <c r="CS70" s="20"/>
      <c r="CT70" s="20">
        <f t="shared" si="18"/>
        <v>0</v>
      </c>
      <c r="CU70" s="20"/>
      <c r="CV70" s="43">
        <v>36581052.07</v>
      </c>
      <c r="CW70" s="51">
        <f t="shared" si="17"/>
        <v>0</v>
      </c>
      <c r="DU70" t="s">
        <v>312</v>
      </c>
    </row>
    <row r="71" spans="1:125" x14ac:dyDescent="0.25">
      <c r="A71" t="s">
        <v>105</v>
      </c>
      <c r="B71" t="s">
        <v>313</v>
      </c>
      <c r="C71" s="43">
        <v>780721.95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780721.95</v>
      </c>
      <c r="J71" s="44">
        <v>780721.95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780721.95</v>
      </c>
      <c r="Q71" s="44">
        <v>780721.95</v>
      </c>
      <c r="R71" s="44">
        <v>0</v>
      </c>
      <c r="S71" s="44">
        <v>0</v>
      </c>
      <c r="T71" s="44">
        <v>0</v>
      </c>
      <c r="U71" s="44">
        <v>0</v>
      </c>
      <c r="V71" s="44">
        <v>0</v>
      </c>
      <c r="W71" s="44">
        <v>780721.95</v>
      </c>
      <c r="X71" s="44">
        <v>780721.95</v>
      </c>
      <c r="Y71" s="44">
        <v>0</v>
      </c>
      <c r="Z71" s="44">
        <v>0</v>
      </c>
      <c r="AA71" s="44">
        <v>0</v>
      </c>
      <c r="AB71" s="44">
        <v>0</v>
      </c>
      <c r="AC71" s="44">
        <v>0</v>
      </c>
      <c r="AD71" s="44">
        <v>780721.95</v>
      </c>
      <c r="AE71" s="44">
        <v>780721.95</v>
      </c>
      <c r="AF71" s="44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780721.95</v>
      </c>
      <c r="AL71" s="44">
        <v>607251.97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607251.97</v>
      </c>
      <c r="AS71" s="44">
        <v>607215.64</v>
      </c>
      <c r="AT71" s="44">
        <v>0</v>
      </c>
      <c r="AU71" s="44">
        <v>0</v>
      </c>
      <c r="AV71" s="44">
        <v>0</v>
      </c>
      <c r="AW71" s="44">
        <v>0</v>
      </c>
      <c r="AX71" s="44">
        <v>0</v>
      </c>
      <c r="AY71" s="44">
        <v>607215.64</v>
      </c>
      <c r="AZ71" s="44">
        <v>607215.64</v>
      </c>
      <c r="BA71" s="44">
        <v>0</v>
      </c>
      <c r="BB71" s="44">
        <v>0</v>
      </c>
      <c r="BC71" s="44">
        <v>0</v>
      </c>
      <c r="BD71" s="44">
        <v>0</v>
      </c>
      <c r="BE71" s="44">
        <v>0</v>
      </c>
      <c r="BF71" s="44">
        <v>607215.64</v>
      </c>
      <c r="BG71" s="44">
        <v>607215.65</v>
      </c>
      <c r="BH71" s="44">
        <v>0</v>
      </c>
      <c r="BI71" s="44">
        <v>0</v>
      </c>
      <c r="BJ71" s="44">
        <v>0</v>
      </c>
      <c r="BK71" s="44">
        <v>0</v>
      </c>
      <c r="BL71" s="44">
        <v>0</v>
      </c>
      <c r="BM71" s="44">
        <v>607215.65</v>
      </c>
      <c r="BN71" s="44">
        <v>607215.64</v>
      </c>
      <c r="BO71" s="44">
        <v>0</v>
      </c>
      <c r="BP71" s="44">
        <v>0</v>
      </c>
      <c r="BQ71" s="44">
        <v>0</v>
      </c>
      <c r="BR71" s="44">
        <v>0</v>
      </c>
      <c r="BS71" s="44">
        <v>0</v>
      </c>
      <c r="BT71" s="44">
        <v>607215.64</v>
      </c>
      <c r="BU71" s="44">
        <v>607215.65</v>
      </c>
      <c r="BV71" s="44">
        <v>0</v>
      </c>
      <c r="BW71" s="44">
        <v>0</v>
      </c>
      <c r="BX71" s="44">
        <v>0</v>
      </c>
      <c r="BY71" s="44">
        <v>0</v>
      </c>
      <c r="BZ71" s="44">
        <v>0</v>
      </c>
      <c r="CA71" s="44">
        <v>607215.65</v>
      </c>
      <c r="CB71" s="44">
        <v>607180.72</v>
      </c>
      <c r="CC71" s="44">
        <v>0</v>
      </c>
      <c r="CD71" s="44">
        <v>0</v>
      </c>
      <c r="CE71" s="44">
        <v>0</v>
      </c>
      <c r="CF71" s="44">
        <v>0</v>
      </c>
      <c r="CG71" s="44">
        <v>0</v>
      </c>
      <c r="CH71" s="44">
        <v>607180.72</v>
      </c>
      <c r="CI71" s="5"/>
      <c r="CJ71" s="43">
        <f t="shared" si="10"/>
        <v>8154120.6599999992</v>
      </c>
      <c r="CK71" s="43">
        <f t="shared" si="11"/>
        <v>0</v>
      </c>
      <c r="CL71" s="43">
        <f t="shared" si="12"/>
        <v>0</v>
      </c>
      <c r="CM71" s="43">
        <f t="shared" si="13"/>
        <v>0</v>
      </c>
      <c r="CN71" s="43">
        <f t="shared" si="14"/>
        <v>0</v>
      </c>
      <c r="CO71" s="43">
        <f t="shared" si="15"/>
        <v>0</v>
      </c>
      <c r="CP71" s="43">
        <f t="shared" si="16"/>
        <v>8154120.6599999992</v>
      </c>
      <c r="CQ71" s="20"/>
      <c r="CR71" s="20"/>
      <c r="CS71" s="20"/>
      <c r="CT71" s="20">
        <f t="shared" si="18"/>
        <v>0</v>
      </c>
      <c r="CU71" s="20"/>
      <c r="CV71" s="43">
        <v>8154120.6600000001</v>
      </c>
      <c r="CW71" s="51">
        <f t="shared" si="17"/>
        <v>0</v>
      </c>
      <c r="DU71" t="s">
        <v>313</v>
      </c>
    </row>
    <row r="72" spans="1:125" x14ac:dyDescent="0.25">
      <c r="A72" t="s">
        <v>106</v>
      </c>
      <c r="B72" t="s">
        <v>314</v>
      </c>
      <c r="C72" s="43">
        <v>202887.86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202887.86</v>
      </c>
      <c r="J72" s="44">
        <v>202887.86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202887.86</v>
      </c>
      <c r="Q72" s="44">
        <v>202887.86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202887.86</v>
      </c>
      <c r="X72" s="44">
        <v>202887.86</v>
      </c>
      <c r="Y72" s="44">
        <v>0</v>
      </c>
      <c r="Z72" s="44">
        <v>0</v>
      </c>
      <c r="AA72" s="44">
        <v>0</v>
      </c>
      <c r="AB72" s="44">
        <v>0</v>
      </c>
      <c r="AC72" s="44">
        <v>0</v>
      </c>
      <c r="AD72" s="44">
        <v>202887.86</v>
      </c>
      <c r="AE72" s="44">
        <v>202887.86</v>
      </c>
      <c r="AF72" s="44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202887.86</v>
      </c>
      <c r="AL72" s="44">
        <v>199584.74</v>
      </c>
      <c r="AM72" s="44">
        <v>0</v>
      </c>
      <c r="AN72" s="44">
        <v>0</v>
      </c>
      <c r="AO72" s="44">
        <v>0</v>
      </c>
      <c r="AP72" s="44">
        <v>0</v>
      </c>
      <c r="AQ72" s="44">
        <v>0</v>
      </c>
      <c r="AR72" s="44">
        <v>199584.74</v>
      </c>
      <c r="AS72" s="44">
        <v>204535.42</v>
      </c>
      <c r="AT72" s="44">
        <v>0</v>
      </c>
      <c r="AU72" s="44">
        <v>0</v>
      </c>
      <c r="AV72" s="44">
        <v>0</v>
      </c>
      <c r="AW72" s="44">
        <v>0</v>
      </c>
      <c r="AX72" s="44">
        <v>0</v>
      </c>
      <c r="AY72" s="44">
        <v>204535.42</v>
      </c>
      <c r="AZ72" s="44">
        <v>204535.42</v>
      </c>
      <c r="BA72" s="44">
        <v>0</v>
      </c>
      <c r="BB72" s="44">
        <v>0</v>
      </c>
      <c r="BC72" s="44">
        <v>0</v>
      </c>
      <c r="BD72" s="44">
        <v>0</v>
      </c>
      <c r="BE72" s="44">
        <v>0</v>
      </c>
      <c r="BF72" s="44">
        <v>204535.42</v>
      </c>
      <c r="BG72" s="44">
        <v>204535.42</v>
      </c>
      <c r="BH72" s="44">
        <v>0</v>
      </c>
      <c r="BI72" s="44">
        <v>0</v>
      </c>
      <c r="BJ72" s="44">
        <v>0</v>
      </c>
      <c r="BK72" s="44">
        <v>0</v>
      </c>
      <c r="BL72" s="44">
        <v>0</v>
      </c>
      <c r="BM72" s="44">
        <v>204535.42</v>
      </c>
      <c r="BN72" s="44">
        <v>204535.42</v>
      </c>
      <c r="BO72" s="44">
        <v>0</v>
      </c>
      <c r="BP72" s="44">
        <v>0</v>
      </c>
      <c r="BQ72" s="44">
        <v>0</v>
      </c>
      <c r="BR72" s="44">
        <v>0</v>
      </c>
      <c r="BS72" s="44">
        <v>0</v>
      </c>
      <c r="BT72" s="44">
        <v>204535.42</v>
      </c>
      <c r="BU72" s="44">
        <v>204535.43</v>
      </c>
      <c r="BV72" s="44">
        <v>0</v>
      </c>
      <c r="BW72" s="44">
        <v>0</v>
      </c>
      <c r="BX72" s="44">
        <v>0</v>
      </c>
      <c r="BY72" s="44">
        <v>0</v>
      </c>
      <c r="BZ72" s="44">
        <v>0</v>
      </c>
      <c r="CA72" s="44">
        <v>204535.43</v>
      </c>
      <c r="CB72" s="44">
        <v>204153.5</v>
      </c>
      <c r="CC72" s="44">
        <v>0</v>
      </c>
      <c r="CD72" s="44">
        <v>0</v>
      </c>
      <c r="CE72" s="44">
        <v>0</v>
      </c>
      <c r="CF72" s="44">
        <v>0</v>
      </c>
      <c r="CG72" s="44">
        <v>0</v>
      </c>
      <c r="CH72" s="44">
        <v>204153.5</v>
      </c>
      <c r="CI72" s="5"/>
      <c r="CJ72" s="43">
        <f t="shared" si="10"/>
        <v>2440854.65</v>
      </c>
      <c r="CK72" s="43">
        <f t="shared" si="11"/>
        <v>0</v>
      </c>
      <c r="CL72" s="43">
        <f t="shared" si="12"/>
        <v>0</v>
      </c>
      <c r="CM72" s="43">
        <f t="shared" si="13"/>
        <v>0</v>
      </c>
      <c r="CN72" s="43">
        <f t="shared" si="14"/>
        <v>0</v>
      </c>
      <c r="CO72" s="43">
        <f t="shared" si="15"/>
        <v>0</v>
      </c>
      <c r="CP72" s="43">
        <f t="shared" si="16"/>
        <v>2440854.65</v>
      </c>
      <c r="CQ72" s="20"/>
      <c r="CR72" s="20"/>
      <c r="CS72" s="20"/>
      <c r="CT72" s="20">
        <f t="shared" si="18"/>
        <v>0</v>
      </c>
      <c r="CU72" s="20"/>
      <c r="CV72" s="43">
        <v>2440854.65</v>
      </c>
      <c r="CW72" s="51">
        <f t="shared" si="17"/>
        <v>0</v>
      </c>
      <c r="DU72" t="s">
        <v>314</v>
      </c>
    </row>
    <row r="73" spans="1:125" x14ac:dyDescent="0.25">
      <c r="A73" t="s">
        <v>107</v>
      </c>
      <c r="B73" t="s">
        <v>315</v>
      </c>
      <c r="C73" s="43">
        <v>253547.61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253547.61</v>
      </c>
      <c r="J73" s="44">
        <v>253547.61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253547.61</v>
      </c>
      <c r="Q73" s="44">
        <v>253547.61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253547.61</v>
      </c>
      <c r="X73" s="44">
        <v>253547.61</v>
      </c>
      <c r="Y73" s="44">
        <v>0</v>
      </c>
      <c r="Z73" s="44">
        <v>0</v>
      </c>
      <c r="AA73" s="44">
        <v>0</v>
      </c>
      <c r="AB73" s="44">
        <v>0</v>
      </c>
      <c r="AC73" s="44">
        <v>0</v>
      </c>
      <c r="AD73" s="44">
        <v>253547.61</v>
      </c>
      <c r="AE73" s="44">
        <v>253547.61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253547.61</v>
      </c>
      <c r="AL73" s="44">
        <v>247850.65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247850.65</v>
      </c>
      <c r="AS73" s="44">
        <v>267822.93</v>
      </c>
      <c r="AT73" s="44">
        <v>0</v>
      </c>
      <c r="AU73" s="44">
        <v>0</v>
      </c>
      <c r="AV73" s="44">
        <v>0</v>
      </c>
      <c r="AW73" s="44">
        <v>0</v>
      </c>
      <c r="AX73" s="44">
        <v>0</v>
      </c>
      <c r="AY73" s="44">
        <v>267822.93</v>
      </c>
      <c r="AZ73" s="44">
        <v>267822.92</v>
      </c>
      <c r="BA73" s="44">
        <v>0</v>
      </c>
      <c r="BB73" s="44">
        <v>0</v>
      </c>
      <c r="BC73" s="44">
        <v>0</v>
      </c>
      <c r="BD73" s="44">
        <v>0</v>
      </c>
      <c r="BE73" s="44">
        <v>0</v>
      </c>
      <c r="BF73" s="44">
        <v>267822.92</v>
      </c>
      <c r="BG73" s="44">
        <v>267822.93</v>
      </c>
      <c r="BH73" s="44">
        <v>0</v>
      </c>
      <c r="BI73" s="44">
        <v>0</v>
      </c>
      <c r="BJ73" s="44">
        <v>0</v>
      </c>
      <c r="BK73" s="44">
        <v>0</v>
      </c>
      <c r="BL73" s="44">
        <v>0</v>
      </c>
      <c r="BM73" s="44">
        <v>267822.93</v>
      </c>
      <c r="BN73" s="44">
        <v>267822.92</v>
      </c>
      <c r="BO73" s="44">
        <v>0</v>
      </c>
      <c r="BP73" s="44">
        <v>0</v>
      </c>
      <c r="BQ73" s="44">
        <v>0</v>
      </c>
      <c r="BR73" s="44">
        <v>0</v>
      </c>
      <c r="BS73" s="44">
        <v>0</v>
      </c>
      <c r="BT73" s="44">
        <v>267822.92</v>
      </c>
      <c r="BU73" s="44">
        <v>267822.93</v>
      </c>
      <c r="BV73" s="44">
        <v>0</v>
      </c>
      <c r="BW73" s="44">
        <v>0</v>
      </c>
      <c r="BX73" s="44">
        <v>0</v>
      </c>
      <c r="BY73" s="44">
        <v>0</v>
      </c>
      <c r="BZ73" s="44">
        <v>0</v>
      </c>
      <c r="CA73" s="44">
        <v>267822.93</v>
      </c>
      <c r="CB73" s="44">
        <v>267808.88</v>
      </c>
      <c r="CC73" s="44">
        <v>0</v>
      </c>
      <c r="CD73" s="44">
        <v>0</v>
      </c>
      <c r="CE73" s="44">
        <v>0</v>
      </c>
      <c r="CF73" s="44">
        <v>0</v>
      </c>
      <c r="CG73" s="44">
        <v>0</v>
      </c>
      <c r="CH73" s="44">
        <v>267808.88</v>
      </c>
      <c r="CI73" s="5"/>
      <c r="CJ73" s="43">
        <f t="shared" si="10"/>
        <v>3122512.2099999995</v>
      </c>
      <c r="CK73" s="43">
        <f t="shared" si="11"/>
        <v>0</v>
      </c>
      <c r="CL73" s="43">
        <f t="shared" si="12"/>
        <v>0</v>
      </c>
      <c r="CM73" s="43">
        <f t="shared" si="13"/>
        <v>0</v>
      </c>
      <c r="CN73" s="43">
        <f t="shared" si="14"/>
        <v>0</v>
      </c>
      <c r="CO73" s="43">
        <f t="shared" si="15"/>
        <v>0</v>
      </c>
      <c r="CP73" s="43">
        <f t="shared" si="16"/>
        <v>3122512.2099999995</v>
      </c>
      <c r="CQ73" s="20"/>
      <c r="CR73" s="20"/>
      <c r="CS73" s="20"/>
      <c r="CT73" s="20">
        <f t="shared" si="18"/>
        <v>0</v>
      </c>
      <c r="CU73" s="20"/>
      <c r="CV73" s="43">
        <v>3122512.21</v>
      </c>
      <c r="CW73" s="51">
        <f t="shared" si="17"/>
        <v>0</v>
      </c>
      <c r="DU73" t="s">
        <v>315</v>
      </c>
    </row>
    <row r="74" spans="1:125" x14ac:dyDescent="0.25">
      <c r="A74" t="s">
        <v>108</v>
      </c>
      <c r="B74" t="s">
        <v>316</v>
      </c>
      <c r="C74" s="43">
        <v>84019.17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84019.17</v>
      </c>
      <c r="J74" s="44">
        <v>84019.17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84019.17</v>
      </c>
      <c r="Q74" s="44">
        <v>84019.17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84019.17</v>
      </c>
      <c r="X74" s="44">
        <v>84019.17</v>
      </c>
      <c r="Y74" s="44">
        <v>0</v>
      </c>
      <c r="Z74" s="44">
        <v>0</v>
      </c>
      <c r="AA74" s="44">
        <v>0</v>
      </c>
      <c r="AB74" s="44">
        <v>0</v>
      </c>
      <c r="AC74" s="44">
        <v>0</v>
      </c>
      <c r="AD74" s="44">
        <v>84019.17</v>
      </c>
      <c r="AE74" s="44">
        <v>84019.17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84019.17</v>
      </c>
      <c r="AL74" s="44">
        <v>83933.63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83933.63</v>
      </c>
      <c r="AS74" s="44">
        <v>85501.2</v>
      </c>
      <c r="AT74" s="44">
        <v>0</v>
      </c>
      <c r="AU74" s="44">
        <v>0</v>
      </c>
      <c r="AV74" s="44">
        <v>0</v>
      </c>
      <c r="AW74" s="44">
        <v>0</v>
      </c>
      <c r="AX74" s="44">
        <v>0</v>
      </c>
      <c r="AY74" s="44">
        <v>85501.2</v>
      </c>
      <c r="AZ74" s="44">
        <v>85501.2</v>
      </c>
      <c r="BA74" s="44">
        <v>0</v>
      </c>
      <c r="BB74" s="44">
        <v>0</v>
      </c>
      <c r="BC74" s="44">
        <v>0</v>
      </c>
      <c r="BD74" s="44">
        <v>0</v>
      </c>
      <c r="BE74" s="44">
        <v>0</v>
      </c>
      <c r="BF74" s="44">
        <v>85501.2</v>
      </c>
      <c r="BG74" s="44">
        <v>85501.2</v>
      </c>
      <c r="BH74" s="44">
        <v>0</v>
      </c>
      <c r="BI74" s="44">
        <v>0</v>
      </c>
      <c r="BJ74" s="44">
        <v>0</v>
      </c>
      <c r="BK74" s="44">
        <v>0</v>
      </c>
      <c r="BL74" s="44">
        <v>0</v>
      </c>
      <c r="BM74" s="44">
        <v>85501.2</v>
      </c>
      <c r="BN74" s="44">
        <v>85501.2</v>
      </c>
      <c r="BO74" s="44">
        <v>0</v>
      </c>
      <c r="BP74" s="44">
        <v>0</v>
      </c>
      <c r="BQ74" s="44">
        <v>0</v>
      </c>
      <c r="BR74" s="44">
        <v>0</v>
      </c>
      <c r="BS74" s="44">
        <v>0</v>
      </c>
      <c r="BT74" s="44">
        <v>85501.2</v>
      </c>
      <c r="BU74" s="44">
        <v>85501.21</v>
      </c>
      <c r="BV74" s="44">
        <v>0</v>
      </c>
      <c r="BW74" s="44">
        <v>0</v>
      </c>
      <c r="BX74" s="44">
        <v>0</v>
      </c>
      <c r="BY74" s="44">
        <v>0</v>
      </c>
      <c r="BZ74" s="44">
        <v>0</v>
      </c>
      <c r="CA74" s="44">
        <v>85501.21</v>
      </c>
      <c r="CB74" s="44">
        <v>85467.18</v>
      </c>
      <c r="CC74" s="44">
        <v>0</v>
      </c>
      <c r="CD74" s="44">
        <v>0</v>
      </c>
      <c r="CE74" s="44">
        <v>0</v>
      </c>
      <c r="CF74" s="44">
        <v>0</v>
      </c>
      <c r="CG74" s="44">
        <v>0</v>
      </c>
      <c r="CH74" s="44">
        <v>85467.18</v>
      </c>
      <c r="CI74" s="5"/>
      <c r="CJ74" s="43">
        <f t="shared" si="10"/>
        <v>1017002.6699999997</v>
      </c>
      <c r="CK74" s="43">
        <f t="shared" si="11"/>
        <v>0</v>
      </c>
      <c r="CL74" s="43">
        <f t="shared" si="12"/>
        <v>0</v>
      </c>
      <c r="CM74" s="43">
        <f t="shared" si="13"/>
        <v>0</v>
      </c>
      <c r="CN74" s="43">
        <f t="shared" si="14"/>
        <v>0</v>
      </c>
      <c r="CO74" s="43">
        <f t="shared" si="15"/>
        <v>0</v>
      </c>
      <c r="CP74" s="43">
        <f t="shared" si="16"/>
        <v>1017002.6699999997</v>
      </c>
      <c r="CQ74" s="20"/>
      <c r="CR74" s="20"/>
      <c r="CS74" s="20"/>
      <c r="CT74" s="20">
        <f t="shared" si="18"/>
        <v>0</v>
      </c>
      <c r="CU74" s="20"/>
      <c r="CV74" s="43">
        <v>1017002.67</v>
      </c>
      <c r="CW74" s="51">
        <f t="shared" si="17"/>
        <v>0</v>
      </c>
      <c r="DU74" t="s">
        <v>316</v>
      </c>
    </row>
    <row r="75" spans="1:125" x14ac:dyDescent="0.25">
      <c r="A75" t="s">
        <v>109</v>
      </c>
      <c r="B75" t="s">
        <v>317</v>
      </c>
      <c r="C75" s="43">
        <v>537632.81999999995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537632.81999999995</v>
      </c>
      <c r="J75" s="44">
        <v>537632.81999999995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537632.81999999995</v>
      </c>
      <c r="Q75" s="44">
        <v>537632.81999999995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537632.81999999995</v>
      </c>
      <c r="X75" s="44">
        <v>537632.81999999995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537632.81999999995</v>
      </c>
      <c r="AE75" s="44">
        <v>537632.81999999995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537632.81999999995</v>
      </c>
      <c r="AL75" s="44">
        <v>534570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534570</v>
      </c>
      <c r="AS75" s="44">
        <v>535912.44999999995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535912.44999999995</v>
      </c>
      <c r="AZ75" s="44">
        <v>535912.44999999995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535912.44999999995</v>
      </c>
      <c r="BG75" s="44">
        <v>535912.44999999995</v>
      </c>
      <c r="BH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535912.44999999995</v>
      </c>
      <c r="BN75" s="44">
        <v>535912.43999999994</v>
      </c>
      <c r="BO75" s="44">
        <v>0</v>
      </c>
      <c r="BP75" s="44">
        <v>0</v>
      </c>
      <c r="BQ75" s="44">
        <v>0</v>
      </c>
      <c r="BR75" s="44">
        <v>0</v>
      </c>
      <c r="BS75" s="44">
        <v>0</v>
      </c>
      <c r="BT75" s="44">
        <v>535912.43999999994</v>
      </c>
      <c r="BU75" s="44">
        <v>535912.44999999995</v>
      </c>
      <c r="BV75" s="44">
        <v>0</v>
      </c>
      <c r="BW75" s="44">
        <v>0</v>
      </c>
      <c r="BX75" s="44">
        <v>0</v>
      </c>
      <c r="BY75" s="44">
        <v>0</v>
      </c>
      <c r="BZ75" s="44">
        <v>0</v>
      </c>
      <c r="CA75" s="44">
        <v>535912.44999999995</v>
      </c>
      <c r="CB75" s="44">
        <v>535857.65</v>
      </c>
      <c r="CC75" s="44">
        <v>0</v>
      </c>
      <c r="CD75" s="44">
        <v>0</v>
      </c>
      <c r="CE75" s="44">
        <v>0</v>
      </c>
      <c r="CF75" s="44">
        <v>0</v>
      </c>
      <c r="CG75" s="44">
        <v>0</v>
      </c>
      <c r="CH75" s="44">
        <v>535857.65</v>
      </c>
      <c r="CI75" s="5"/>
      <c r="CJ75" s="43">
        <f t="shared" si="10"/>
        <v>6438153.9900000012</v>
      </c>
      <c r="CK75" s="43">
        <f t="shared" si="11"/>
        <v>0</v>
      </c>
      <c r="CL75" s="43">
        <f t="shared" si="12"/>
        <v>0</v>
      </c>
      <c r="CM75" s="43">
        <f t="shared" si="13"/>
        <v>0</v>
      </c>
      <c r="CN75" s="43">
        <f t="shared" si="14"/>
        <v>0</v>
      </c>
      <c r="CO75" s="43">
        <f t="shared" si="15"/>
        <v>0</v>
      </c>
      <c r="CP75" s="43">
        <f t="shared" si="16"/>
        <v>6438153.9900000012</v>
      </c>
      <c r="CQ75" s="20"/>
      <c r="CR75" s="20"/>
      <c r="CS75" s="20"/>
      <c r="CT75" s="20">
        <f t="shared" si="18"/>
        <v>0</v>
      </c>
      <c r="CU75" s="20"/>
      <c r="CV75" s="43">
        <v>6438153.9900000002</v>
      </c>
      <c r="CW75" s="51">
        <f t="shared" si="17"/>
        <v>0</v>
      </c>
      <c r="DU75" t="s">
        <v>317</v>
      </c>
    </row>
    <row r="76" spans="1:125" x14ac:dyDescent="0.25">
      <c r="A76" t="s">
        <v>110</v>
      </c>
      <c r="B76" t="s">
        <v>318</v>
      </c>
      <c r="C76" s="43">
        <v>34859.919999999998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34859.919999999998</v>
      </c>
      <c r="J76" s="44">
        <v>34859.919999999998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34859.919999999998</v>
      </c>
      <c r="Q76" s="44">
        <v>34859.919999999998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34859.919999999998</v>
      </c>
      <c r="X76" s="44">
        <v>34859.919999999998</v>
      </c>
      <c r="Y76" s="44">
        <v>0</v>
      </c>
      <c r="Z76" s="44">
        <v>0</v>
      </c>
      <c r="AA76" s="44">
        <v>0</v>
      </c>
      <c r="AB76" s="44">
        <v>0</v>
      </c>
      <c r="AC76" s="44">
        <v>0</v>
      </c>
      <c r="AD76" s="44">
        <v>34859.919999999998</v>
      </c>
      <c r="AE76" s="44">
        <v>34859.919999999998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34859.919999999998</v>
      </c>
      <c r="AL76" s="44">
        <v>36066.51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36066.51</v>
      </c>
      <c r="AS76" s="44">
        <v>33095</v>
      </c>
      <c r="AT76" s="44">
        <v>0</v>
      </c>
      <c r="AU76" s="44">
        <v>0</v>
      </c>
      <c r="AV76" s="44">
        <v>0</v>
      </c>
      <c r="AW76" s="44">
        <v>0</v>
      </c>
      <c r="AX76" s="44">
        <v>0</v>
      </c>
      <c r="AY76" s="44">
        <v>33095</v>
      </c>
      <c r="AZ76" s="44">
        <v>33095</v>
      </c>
      <c r="BA76" s="44">
        <v>0</v>
      </c>
      <c r="BB76" s="44">
        <v>0</v>
      </c>
      <c r="BC76" s="44">
        <v>0</v>
      </c>
      <c r="BD76" s="44">
        <v>0</v>
      </c>
      <c r="BE76" s="44">
        <v>0</v>
      </c>
      <c r="BF76" s="44">
        <v>33095</v>
      </c>
      <c r="BG76" s="44">
        <v>33095</v>
      </c>
      <c r="BH76" s="44">
        <v>0</v>
      </c>
      <c r="BI76" s="44">
        <v>0</v>
      </c>
      <c r="BJ76" s="44">
        <v>0</v>
      </c>
      <c r="BK76" s="44">
        <v>0</v>
      </c>
      <c r="BL76" s="44">
        <v>0</v>
      </c>
      <c r="BM76" s="44">
        <v>33095</v>
      </c>
      <c r="BN76" s="44">
        <v>33094.99</v>
      </c>
      <c r="BO76" s="44">
        <v>0</v>
      </c>
      <c r="BP76" s="44">
        <v>0</v>
      </c>
      <c r="BQ76" s="44">
        <v>0</v>
      </c>
      <c r="BR76" s="44">
        <v>0</v>
      </c>
      <c r="BS76" s="44">
        <v>0</v>
      </c>
      <c r="BT76" s="44">
        <v>33094.99</v>
      </c>
      <c r="BU76" s="44">
        <v>33095</v>
      </c>
      <c r="BV76" s="44">
        <v>0</v>
      </c>
      <c r="BW76" s="44">
        <v>0</v>
      </c>
      <c r="BX76" s="44">
        <v>0</v>
      </c>
      <c r="BY76" s="44">
        <v>0</v>
      </c>
      <c r="BZ76" s="44">
        <v>0</v>
      </c>
      <c r="CA76" s="44">
        <v>33095</v>
      </c>
      <c r="CB76" s="44">
        <v>33090.589999999997</v>
      </c>
      <c r="CC76" s="44">
        <v>0</v>
      </c>
      <c r="CD76" s="44">
        <v>0</v>
      </c>
      <c r="CE76" s="44">
        <v>0</v>
      </c>
      <c r="CF76" s="44">
        <v>0</v>
      </c>
      <c r="CG76" s="44">
        <v>0</v>
      </c>
      <c r="CH76" s="44">
        <v>33090.589999999997</v>
      </c>
      <c r="CI76" s="5"/>
      <c r="CJ76" s="43">
        <f t="shared" si="10"/>
        <v>408931.68999999994</v>
      </c>
      <c r="CK76" s="43">
        <f t="shared" si="11"/>
        <v>0</v>
      </c>
      <c r="CL76" s="43">
        <f t="shared" si="12"/>
        <v>0</v>
      </c>
      <c r="CM76" s="43">
        <f t="shared" si="13"/>
        <v>0</v>
      </c>
      <c r="CN76" s="43">
        <f t="shared" si="14"/>
        <v>0</v>
      </c>
      <c r="CO76" s="43">
        <f t="shared" si="15"/>
        <v>0</v>
      </c>
      <c r="CP76" s="43">
        <f t="shared" si="16"/>
        <v>408931.68999999994</v>
      </c>
      <c r="CQ76" s="20"/>
      <c r="CR76" s="20"/>
      <c r="CS76" s="20"/>
      <c r="CT76" s="20">
        <f t="shared" si="18"/>
        <v>0</v>
      </c>
      <c r="CU76" s="20"/>
      <c r="CV76" s="43">
        <v>408931.69</v>
      </c>
      <c r="CW76" s="51">
        <f t="shared" si="17"/>
        <v>0</v>
      </c>
      <c r="DU76" t="s">
        <v>318</v>
      </c>
    </row>
    <row r="77" spans="1:125" x14ac:dyDescent="0.25">
      <c r="A77" t="s">
        <v>111</v>
      </c>
      <c r="B77" t="s">
        <v>319</v>
      </c>
      <c r="C77" s="43">
        <v>188111.3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188111.3</v>
      </c>
      <c r="J77" s="44">
        <v>188111.3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188111.3</v>
      </c>
      <c r="Q77" s="44">
        <v>188111.3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188111.3</v>
      </c>
      <c r="X77" s="44">
        <v>188111.3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188111.3</v>
      </c>
      <c r="AE77" s="44">
        <v>188111.3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188111.3</v>
      </c>
      <c r="AL77" s="44">
        <v>180051.01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180051.01</v>
      </c>
      <c r="AS77" s="44">
        <v>171879.49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171879.49</v>
      </c>
      <c r="AZ77" s="44">
        <v>171879.49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171879.49</v>
      </c>
      <c r="BG77" s="44">
        <v>171879.49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171879.49</v>
      </c>
      <c r="BN77" s="44">
        <v>171879.49</v>
      </c>
      <c r="BO77" s="44">
        <v>0</v>
      </c>
      <c r="BP77" s="44">
        <v>0</v>
      </c>
      <c r="BQ77" s="44">
        <v>0</v>
      </c>
      <c r="BR77" s="44">
        <v>0</v>
      </c>
      <c r="BS77" s="44">
        <v>0</v>
      </c>
      <c r="BT77" s="44">
        <v>171879.49</v>
      </c>
      <c r="BU77" s="44">
        <v>171879.49</v>
      </c>
      <c r="BV77" s="44">
        <v>0</v>
      </c>
      <c r="BW77" s="44">
        <v>0</v>
      </c>
      <c r="BX77" s="44">
        <v>0</v>
      </c>
      <c r="BY77" s="44">
        <v>0</v>
      </c>
      <c r="BZ77" s="44">
        <v>0</v>
      </c>
      <c r="CA77" s="44">
        <v>171879.49</v>
      </c>
      <c r="CB77" s="44">
        <v>171864.32000000001</v>
      </c>
      <c r="CC77" s="44">
        <v>0</v>
      </c>
      <c r="CD77" s="44">
        <v>0</v>
      </c>
      <c r="CE77" s="44">
        <v>0</v>
      </c>
      <c r="CF77" s="44">
        <v>0</v>
      </c>
      <c r="CG77" s="44">
        <v>0</v>
      </c>
      <c r="CH77" s="44">
        <v>171864.32000000001</v>
      </c>
      <c r="CI77" s="5"/>
      <c r="CJ77" s="43">
        <f t="shared" si="10"/>
        <v>2151869.2799999998</v>
      </c>
      <c r="CK77" s="43">
        <f t="shared" si="11"/>
        <v>0</v>
      </c>
      <c r="CL77" s="43">
        <f t="shared" si="12"/>
        <v>0</v>
      </c>
      <c r="CM77" s="43">
        <f t="shared" si="13"/>
        <v>0</v>
      </c>
      <c r="CN77" s="43">
        <f t="shared" si="14"/>
        <v>0</v>
      </c>
      <c r="CO77" s="43">
        <f t="shared" si="15"/>
        <v>0</v>
      </c>
      <c r="CP77" s="43">
        <f t="shared" si="16"/>
        <v>2151869.2799999998</v>
      </c>
      <c r="CQ77" s="20"/>
      <c r="CR77" s="20"/>
      <c r="CS77" s="20"/>
      <c r="CT77" s="20">
        <f t="shared" si="18"/>
        <v>0</v>
      </c>
      <c r="CU77" s="20"/>
      <c r="CV77" s="43">
        <v>2151869.2799999998</v>
      </c>
      <c r="CW77" s="51">
        <f t="shared" si="17"/>
        <v>0</v>
      </c>
      <c r="DU77" t="s">
        <v>319</v>
      </c>
    </row>
    <row r="78" spans="1:125" x14ac:dyDescent="0.25">
      <c r="A78" t="s">
        <v>112</v>
      </c>
      <c r="B78" t="s">
        <v>320</v>
      </c>
      <c r="C78" s="43">
        <v>168007.01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168007.01</v>
      </c>
      <c r="J78" s="44">
        <v>168007.01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168007.01</v>
      </c>
      <c r="Q78" s="44">
        <v>168007.01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168007.01</v>
      </c>
      <c r="X78" s="44">
        <v>168007.01</v>
      </c>
      <c r="Y78" s="44">
        <v>0</v>
      </c>
      <c r="Z78" s="44">
        <v>0</v>
      </c>
      <c r="AA78" s="44">
        <v>0</v>
      </c>
      <c r="AB78" s="44">
        <v>0</v>
      </c>
      <c r="AC78" s="44">
        <v>0</v>
      </c>
      <c r="AD78" s="44">
        <v>168007.01</v>
      </c>
      <c r="AE78" s="44">
        <v>168007.01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168007.01</v>
      </c>
      <c r="AL78" s="44">
        <v>192812.23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192812.23</v>
      </c>
      <c r="AS78" s="44">
        <v>193245.43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193245.43</v>
      </c>
      <c r="AZ78" s="44">
        <v>193245.43</v>
      </c>
      <c r="BA78" s="44">
        <v>0</v>
      </c>
      <c r="BB78" s="44">
        <v>0</v>
      </c>
      <c r="BC78" s="44">
        <v>0</v>
      </c>
      <c r="BD78" s="44">
        <v>0</v>
      </c>
      <c r="BE78" s="44">
        <v>0</v>
      </c>
      <c r="BF78" s="44">
        <v>193245.43</v>
      </c>
      <c r="BG78" s="44">
        <v>193245.43</v>
      </c>
      <c r="BH78" s="44">
        <v>0</v>
      </c>
      <c r="BI78" s="44">
        <v>0</v>
      </c>
      <c r="BJ78" s="44">
        <v>0</v>
      </c>
      <c r="BK78" s="44">
        <v>0</v>
      </c>
      <c r="BL78" s="44">
        <v>0</v>
      </c>
      <c r="BM78" s="44">
        <v>193245.43</v>
      </c>
      <c r="BN78" s="44">
        <v>193245.42</v>
      </c>
      <c r="BO78" s="44">
        <v>0</v>
      </c>
      <c r="BP78" s="44">
        <v>0</v>
      </c>
      <c r="BQ78" s="44">
        <v>0</v>
      </c>
      <c r="BR78" s="44">
        <v>0</v>
      </c>
      <c r="BS78" s="44">
        <v>0</v>
      </c>
      <c r="BT78" s="44">
        <v>193245.42</v>
      </c>
      <c r="BU78" s="44">
        <v>193245.43</v>
      </c>
      <c r="BV78" s="44">
        <v>0</v>
      </c>
      <c r="BW78" s="44">
        <v>0</v>
      </c>
      <c r="BX78" s="44">
        <v>0</v>
      </c>
      <c r="BY78" s="44">
        <v>0</v>
      </c>
      <c r="BZ78" s="44">
        <v>0</v>
      </c>
      <c r="CA78" s="44">
        <v>193245.43</v>
      </c>
      <c r="CB78" s="44">
        <v>193236.33</v>
      </c>
      <c r="CC78" s="44">
        <v>0</v>
      </c>
      <c r="CD78" s="44">
        <v>0</v>
      </c>
      <c r="CE78" s="44">
        <v>0</v>
      </c>
      <c r="CF78" s="44">
        <v>0</v>
      </c>
      <c r="CG78" s="44">
        <v>0</v>
      </c>
      <c r="CH78" s="44">
        <v>193236.33</v>
      </c>
      <c r="CI78" s="5"/>
      <c r="CJ78" s="43">
        <f t="shared" si="10"/>
        <v>2192310.7499999995</v>
      </c>
      <c r="CK78" s="43">
        <f t="shared" si="11"/>
        <v>0</v>
      </c>
      <c r="CL78" s="43">
        <f t="shared" si="12"/>
        <v>0</v>
      </c>
      <c r="CM78" s="43">
        <f t="shared" si="13"/>
        <v>0</v>
      </c>
      <c r="CN78" s="43">
        <f t="shared" si="14"/>
        <v>0</v>
      </c>
      <c r="CO78" s="43">
        <f t="shared" si="15"/>
        <v>0</v>
      </c>
      <c r="CP78" s="43">
        <f t="shared" si="16"/>
        <v>2192310.7499999995</v>
      </c>
      <c r="CQ78" s="20"/>
      <c r="CR78" s="20"/>
      <c r="CS78" s="20"/>
      <c r="CT78" s="20">
        <f t="shared" si="18"/>
        <v>0</v>
      </c>
      <c r="CU78" s="20"/>
      <c r="CV78" s="43">
        <v>2192310.75</v>
      </c>
      <c r="CW78" s="51">
        <f t="shared" si="17"/>
        <v>0</v>
      </c>
      <c r="DU78" t="s">
        <v>320</v>
      </c>
    </row>
    <row r="79" spans="1:125" x14ac:dyDescent="0.25">
      <c r="A79" t="s">
        <v>113</v>
      </c>
      <c r="B79" t="s">
        <v>321</v>
      </c>
      <c r="C79" s="43">
        <v>79156.78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79156.78</v>
      </c>
      <c r="J79" s="44">
        <v>79156.78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79156.78</v>
      </c>
      <c r="Q79" s="44">
        <v>79156.78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79156.78</v>
      </c>
      <c r="X79" s="44">
        <v>79156.78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79156.78</v>
      </c>
      <c r="AE79" s="44">
        <v>79156.78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79156.78</v>
      </c>
      <c r="AL79" s="44">
        <v>11396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11396</v>
      </c>
      <c r="AS79" s="44">
        <v>11398.94</v>
      </c>
      <c r="AT79" s="44">
        <v>0</v>
      </c>
      <c r="AU79" s="44">
        <v>0</v>
      </c>
      <c r="AV79" s="44">
        <v>0</v>
      </c>
      <c r="AW79" s="44">
        <v>0</v>
      </c>
      <c r="AX79" s="44">
        <v>0</v>
      </c>
      <c r="AY79" s="44">
        <v>11398.94</v>
      </c>
      <c r="AZ79" s="44">
        <v>11398.93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11398.93</v>
      </c>
      <c r="BG79" s="44">
        <v>11398.94</v>
      </c>
      <c r="BH79" s="44">
        <v>0</v>
      </c>
      <c r="BI79" s="44">
        <v>0</v>
      </c>
      <c r="BJ79" s="44">
        <v>0</v>
      </c>
      <c r="BK79" s="44">
        <v>0</v>
      </c>
      <c r="BL79" s="44">
        <v>0</v>
      </c>
      <c r="BM79" s="44">
        <v>11398.94</v>
      </c>
      <c r="BN79" s="44">
        <v>11398.93</v>
      </c>
      <c r="BO79" s="44">
        <v>0</v>
      </c>
      <c r="BP79" s="44">
        <v>0</v>
      </c>
      <c r="BQ79" s="44">
        <v>0</v>
      </c>
      <c r="BR79" s="44">
        <v>0</v>
      </c>
      <c r="BS79" s="44">
        <v>0</v>
      </c>
      <c r="BT79" s="44">
        <v>11398.93</v>
      </c>
      <c r="BU79" s="44">
        <v>11398.94</v>
      </c>
      <c r="BV79" s="44">
        <v>0</v>
      </c>
      <c r="BW79" s="44">
        <v>0</v>
      </c>
      <c r="BX79" s="44">
        <v>0</v>
      </c>
      <c r="BY79" s="44">
        <v>0</v>
      </c>
      <c r="BZ79" s="44">
        <v>0</v>
      </c>
      <c r="CA79" s="44">
        <v>11398.94</v>
      </c>
      <c r="CB79" s="44">
        <v>11390.84</v>
      </c>
      <c r="CC79" s="44">
        <v>0</v>
      </c>
      <c r="CD79" s="44">
        <v>0</v>
      </c>
      <c r="CE79" s="44">
        <v>0</v>
      </c>
      <c r="CF79" s="44">
        <v>0</v>
      </c>
      <c r="CG79" s="44">
        <v>0</v>
      </c>
      <c r="CH79" s="44">
        <v>11390.84</v>
      </c>
      <c r="CI79" s="5"/>
      <c r="CJ79" s="43">
        <f t="shared" si="10"/>
        <v>475565.42000000004</v>
      </c>
      <c r="CK79" s="43">
        <f t="shared" si="11"/>
        <v>0</v>
      </c>
      <c r="CL79" s="43">
        <f t="shared" si="12"/>
        <v>0</v>
      </c>
      <c r="CM79" s="43">
        <f t="shared" si="13"/>
        <v>0</v>
      </c>
      <c r="CN79" s="43">
        <f t="shared" si="14"/>
        <v>0</v>
      </c>
      <c r="CO79" s="43">
        <f t="shared" si="15"/>
        <v>0</v>
      </c>
      <c r="CP79" s="43">
        <f t="shared" si="16"/>
        <v>475565.42000000004</v>
      </c>
      <c r="CQ79" s="20"/>
      <c r="CR79" s="20"/>
      <c r="CS79" s="20"/>
      <c r="CT79" s="20">
        <f t="shared" si="18"/>
        <v>0</v>
      </c>
      <c r="CU79" s="20"/>
      <c r="CV79" s="43">
        <v>475565.42</v>
      </c>
      <c r="CW79" s="51">
        <f t="shared" si="17"/>
        <v>0</v>
      </c>
      <c r="DU79" t="s">
        <v>321</v>
      </c>
    </row>
    <row r="80" spans="1:125" x14ac:dyDescent="0.25">
      <c r="A80" t="s">
        <v>114</v>
      </c>
      <c r="B80" t="s">
        <v>322</v>
      </c>
      <c r="C80" s="43">
        <v>33087601.52</v>
      </c>
      <c r="D80" s="44">
        <v>-38896.33</v>
      </c>
      <c r="E80" s="44">
        <v>-445721.33</v>
      </c>
      <c r="F80" s="44">
        <v>0</v>
      </c>
      <c r="G80" s="44">
        <v>0</v>
      </c>
      <c r="H80" s="44">
        <v>0</v>
      </c>
      <c r="I80" s="44">
        <v>32602983.859999999</v>
      </c>
      <c r="J80" s="44">
        <v>33087601.52</v>
      </c>
      <c r="K80" s="44">
        <v>-38896.33</v>
      </c>
      <c r="L80" s="44">
        <v>-443159.06</v>
      </c>
      <c r="M80" s="44">
        <v>0</v>
      </c>
      <c r="N80" s="44">
        <v>0</v>
      </c>
      <c r="O80" s="44">
        <v>0</v>
      </c>
      <c r="P80" s="44">
        <v>32605546.129999999</v>
      </c>
      <c r="Q80" s="44">
        <v>33361204.620000001</v>
      </c>
      <c r="R80" s="44">
        <v>-38896.33</v>
      </c>
      <c r="S80" s="44">
        <v>-442673.41</v>
      </c>
      <c r="T80" s="44">
        <v>0</v>
      </c>
      <c r="U80" s="44">
        <v>0</v>
      </c>
      <c r="V80" s="44">
        <v>0</v>
      </c>
      <c r="W80" s="44">
        <v>32879634.879999999</v>
      </c>
      <c r="X80" s="44">
        <v>33361204.620000001</v>
      </c>
      <c r="Y80" s="44">
        <v>-38896.33</v>
      </c>
      <c r="Z80" s="44">
        <v>-442985.51</v>
      </c>
      <c r="AA80" s="44">
        <v>0</v>
      </c>
      <c r="AB80" s="44">
        <v>0</v>
      </c>
      <c r="AC80" s="44">
        <v>0</v>
      </c>
      <c r="AD80" s="44">
        <v>32879322.780000001</v>
      </c>
      <c r="AE80" s="44">
        <v>33361204.620000001</v>
      </c>
      <c r="AF80" s="44">
        <v>-38896.33</v>
      </c>
      <c r="AG80" s="44">
        <v>-442985.51</v>
      </c>
      <c r="AH80" s="44">
        <v>0</v>
      </c>
      <c r="AI80" s="44">
        <v>0</v>
      </c>
      <c r="AJ80" s="44">
        <v>0</v>
      </c>
      <c r="AK80" s="44">
        <v>32879322.780000001</v>
      </c>
      <c r="AL80" s="44">
        <v>33132240.93</v>
      </c>
      <c r="AM80" s="44">
        <v>-38896.33</v>
      </c>
      <c r="AN80" s="44">
        <v>-442322.97</v>
      </c>
      <c r="AO80" s="44">
        <v>0</v>
      </c>
      <c r="AP80" s="44">
        <v>0</v>
      </c>
      <c r="AQ80" s="44">
        <v>0</v>
      </c>
      <c r="AR80" s="44">
        <v>32651021.630000003</v>
      </c>
      <c r="AS80" s="44">
        <v>33160967.989999998</v>
      </c>
      <c r="AT80" s="44">
        <v>-38896.33</v>
      </c>
      <c r="AU80" s="44">
        <v>-456716.56</v>
      </c>
      <c r="AV80" s="44">
        <v>0</v>
      </c>
      <c r="AW80" s="44">
        <v>0</v>
      </c>
      <c r="AX80" s="44">
        <v>0</v>
      </c>
      <c r="AY80" s="44">
        <v>32665355.100000001</v>
      </c>
      <c r="AZ80" s="44">
        <v>33160967.989999998</v>
      </c>
      <c r="BA80" s="44">
        <v>-38896.33</v>
      </c>
      <c r="BB80" s="44">
        <v>-460358.55</v>
      </c>
      <c r="BC80" s="44">
        <v>0</v>
      </c>
      <c r="BD80" s="44">
        <v>0</v>
      </c>
      <c r="BE80" s="44">
        <v>0</v>
      </c>
      <c r="BF80" s="44">
        <v>32661713.109999999</v>
      </c>
      <c r="BG80" s="44">
        <v>33160968</v>
      </c>
      <c r="BH80" s="44">
        <v>-38896.33</v>
      </c>
      <c r="BI80" s="44">
        <v>-456751.01</v>
      </c>
      <c r="BJ80" s="44">
        <v>0</v>
      </c>
      <c r="BK80" s="44">
        <v>0</v>
      </c>
      <c r="BL80" s="44">
        <v>0</v>
      </c>
      <c r="BM80" s="44">
        <v>32665320.66</v>
      </c>
      <c r="BN80" s="44">
        <v>33160967.989999998</v>
      </c>
      <c r="BO80" s="44">
        <v>-38896.33</v>
      </c>
      <c r="BP80" s="44">
        <v>-444387.72</v>
      </c>
      <c r="BQ80" s="44">
        <v>0</v>
      </c>
      <c r="BR80" s="44">
        <v>0</v>
      </c>
      <c r="BS80" s="44">
        <v>0</v>
      </c>
      <c r="BT80" s="44">
        <v>32677683.940000001</v>
      </c>
      <c r="BU80" s="44">
        <v>33160968</v>
      </c>
      <c r="BV80" s="44">
        <v>-38896.33</v>
      </c>
      <c r="BW80" s="44">
        <v>-434560.25</v>
      </c>
      <c r="BX80" s="44">
        <v>0</v>
      </c>
      <c r="BY80" s="44">
        <v>0</v>
      </c>
      <c r="BZ80" s="44">
        <v>0</v>
      </c>
      <c r="CA80" s="44">
        <v>32687511.420000002</v>
      </c>
      <c r="CB80" s="44">
        <v>33158875.739999998</v>
      </c>
      <c r="CC80" s="44">
        <v>-38896.333333333328</v>
      </c>
      <c r="CD80" s="44">
        <v>-418314.47000000003</v>
      </c>
      <c r="CE80" s="44">
        <v>0</v>
      </c>
      <c r="CF80" s="44">
        <v>0</v>
      </c>
      <c r="CG80" s="44">
        <v>0</v>
      </c>
      <c r="CH80" s="44">
        <v>32701664.940000001</v>
      </c>
      <c r="CI80" s="5"/>
      <c r="CJ80" s="43">
        <f t="shared" si="10"/>
        <v>398354773.54000008</v>
      </c>
      <c r="CK80" s="43">
        <f t="shared" si="11"/>
        <v>-466755.96333333344</v>
      </c>
      <c r="CL80" s="43">
        <f t="shared" si="12"/>
        <v>-5330936.3499999996</v>
      </c>
      <c r="CM80" s="43">
        <f t="shared" si="13"/>
        <v>0</v>
      </c>
      <c r="CN80" s="43">
        <f t="shared" si="14"/>
        <v>0</v>
      </c>
      <c r="CO80" s="43">
        <f t="shared" si="15"/>
        <v>0</v>
      </c>
      <c r="CP80" s="43">
        <f t="shared" si="16"/>
        <v>392557081.23000002</v>
      </c>
      <c r="CQ80" s="20"/>
      <c r="CR80" s="20"/>
      <c r="CS80" s="20"/>
      <c r="CT80" s="20">
        <f t="shared" si="18"/>
        <v>0</v>
      </c>
      <c r="CU80" s="20"/>
      <c r="CV80" s="43">
        <v>398354773.54000002</v>
      </c>
      <c r="CW80" s="51">
        <f t="shared" si="17"/>
        <v>0</v>
      </c>
      <c r="DU80" t="s">
        <v>322</v>
      </c>
    </row>
    <row r="81" spans="1:125" x14ac:dyDescent="0.25">
      <c r="A81" t="s">
        <v>115</v>
      </c>
      <c r="B81" t="s">
        <v>323</v>
      </c>
      <c r="C81" s="43">
        <v>188631.94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188631.94</v>
      </c>
      <c r="J81" s="44">
        <v>188631.94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188631.94</v>
      </c>
      <c r="Q81" s="44">
        <v>188631.94</v>
      </c>
      <c r="R81" s="44">
        <v>0</v>
      </c>
      <c r="S81" s="44">
        <v>0</v>
      </c>
      <c r="T81" s="44">
        <v>0</v>
      </c>
      <c r="U81" s="44">
        <v>0</v>
      </c>
      <c r="V81" s="44">
        <v>0</v>
      </c>
      <c r="W81" s="44">
        <v>188631.94</v>
      </c>
      <c r="X81" s="44">
        <v>188631.94</v>
      </c>
      <c r="Y81" s="44">
        <v>0</v>
      </c>
      <c r="Z81" s="44">
        <v>0</v>
      </c>
      <c r="AA81" s="44">
        <v>0</v>
      </c>
      <c r="AB81" s="44">
        <v>0</v>
      </c>
      <c r="AC81" s="44">
        <v>0</v>
      </c>
      <c r="AD81" s="44">
        <v>188631.94</v>
      </c>
      <c r="AE81" s="44">
        <v>188631.94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188631.94</v>
      </c>
      <c r="AL81" s="44">
        <v>186877.71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186877.71</v>
      </c>
      <c r="AS81" s="44">
        <v>187036.77</v>
      </c>
      <c r="AT81" s="44">
        <v>0</v>
      </c>
      <c r="AU81" s="44">
        <v>0</v>
      </c>
      <c r="AV81" s="44">
        <v>0</v>
      </c>
      <c r="AW81" s="44">
        <v>0</v>
      </c>
      <c r="AX81" s="44">
        <v>0</v>
      </c>
      <c r="AY81" s="44">
        <v>187036.77</v>
      </c>
      <c r="AZ81" s="44">
        <v>187036.77</v>
      </c>
      <c r="BA81" s="44">
        <v>0</v>
      </c>
      <c r="BB81" s="44">
        <v>0</v>
      </c>
      <c r="BC81" s="44">
        <v>0</v>
      </c>
      <c r="BD81" s="44">
        <v>0</v>
      </c>
      <c r="BE81" s="44">
        <v>0</v>
      </c>
      <c r="BF81" s="44">
        <v>187036.77</v>
      </c>
      <c r="BG81" s="44">
        <v>187036.77</v>
      </c>
      <c r="BH81" s="44">
        <v>0</v>
      </c>
      <c r="BI81" s="44">
        <v>0</v>
      </c>
      <c r="BJ81" s="44">
        <v>0</v>
      </c>
      <c r="BK81" s="44">
        <v>0</v>
      </c>
      <c r="BL81" s="44">
        <v>0</v>
      </c>
      <c r="BM81" s="44">
        <v>187036.77</v>
      </c>
      <c r="BN81" s="44">
        <v>187036.76</v>
      </c>
      <c r="BO81" s="44">
        <v>0</v>
      </c>
      <c r="BP81" s="44">
        <v>0</v>
      </c>
      <c r="BQ81" s="44">
        <v>0</v>
      </c>
      <c r="BR81" s="44">
        <v>0</v>
      </c>
      <c r="BS81" s="44">
        <v>0</v>
      </c>
      <c r="BT81" s="44">
        <v>187036.76</v>
      </c>
      <c r="BU81" s="44">
        <v>187036.77</v>
      </c>
      <c r="BV81" s="44">
        <v>0</v>
      </c>
      <c r="BW81" s="44">
        <v>0</v>
      </c>
      <c r="BX81" s="44">
        <v>0</v>
      </c>
      <c r="BY81" s="44">
        <v>0</v>
      </c>
      <c r="BZ81" s="44">
        <v>0</v>
      </c>
      <c r="CA81" s="44">
        <v>187036.77</v>
      </c>
      <c r="CB81" s="44">
        <v>187028.59</v>
      </c>
      <c r="CC81" s="44">
        <v>0</v>
      </c>
      <c r="CD81" s="44">
        <v>0</v>
      </c>
      <c r="CE81" s="44">
        <v>0</v>
      </c>
      <c r="CF81" s="44">
        <v>0</v>
      </c>
      <c r="CG81" s="44">
        <v>0</v>
      </c>
      <c r="CH81" s="44">
        <v>187028.59</v>
      </c>
      <c r="CI81" s="5"/>
      <c r="CJ81" s="43">
        <f t="shared" si="10"/>
        <v>2252249.84</v>
      </c>
      <c r="CK81" s="43">
        <f t="shared" si="11"/>
        <v>0</v>
      </c>
      <c r="CL81" s="43">
        <f t="shared" si="12"/>
        <v>0</v>
      </c>
      <c r="CM81" s="43">
        <f t="shared" si="13"/>
        <v>0</v>
      </c>
      <c r="CN81" s="43">
        <f t="shared" si="14"/>
        <v>0</v>
      </c>
      <c r="CO81" s="43">
        <f t="shared" si="15"/>
        <v>0</v>
      </c>
      <c r="CP81" s="43">
        <f t="shared" si="16"/>
        <v>2252249.84</v>
      </c>
      <c r="CQ81" s="20"/>
      <c r="CR81" s="20"/>
      <c r="CS81" s="20"/>
      <c r="CT81" s="20">
        <f t="shared" si="18"/>
        <v>0</v>
      </c>
      <c r="CU81" s="20"/>
      <c r="CV81" s="43">
        <v>2252249.84</v>
      </c>
      <c r="CW81" s="51">
        <f t="shared" si="17"/>
        <v>0</v>
      </c>
      <c r="DU81" t="s">
        <v>323</v>
      </c>
    </row>
    <row r="82" spans="1:125" x14ac:dyDescent="0.25">
      <c r="A82" t="s">
        <v>116</v>
      </c>
      <c r="B82" t="s">
        <v>324</v>
      </c>
      <c r="C82" s="43">
        <v>94992.66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94992.66</v>
      </c>
      <c r="J82" s="44">
        <v>94992.66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94992.66</v>
      </c>
      <c r="Q82" s="44">
        <v>94992.66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44">
        <v>94992.66</v>
      </c>
      <c r="X82" s="44">
        <v>94992.66</v>
      </c>
      <c r="Y82" s="44">
        <v>0</v>
      </c>
      <c r="Z82" s="44">
        <v>0</v>
      </c>
      <c r="AA82" s="44">
        <v>0</v>
      </c>
      <c r="AB82" s="44">
        <v>0</v>
      </c>
      <c r="AC82" s="44">
        <v>0</v>
      </c>
      <c r="AD82" s="44">
        <v>94992.66</v>
      </c>
      <c r="AE82" s="44">
        <v>94992.66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94992.66</v>
      </c>
      <c r="AL82" s="44">
        <v>302963.11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302963.11</v>
      </c>
      <c r="AS82" s="44">
        <v>301092.78999999998</v>
      </c>
      <c r="AT82" s="44">
        <v>0</v>
      </c>
      <c r="AU82" s="44">
        <v>0</v>
      </c>
      <c r="AV82" s="44">
        <v>0</v>
      </c>
      <c r="AW82" s="44">
        <v>0</v>
      </c>
      <c r="AX82" s="44">
        <v>0</v>
      </c>
      <c r="AY82" s="44">
        <v>301092.78999999998</v>
      </c>
      <c r="AZ82" s="44">
        <v>301092.78999999998</v>
      </c>
      <c r="BA82" s="44">
        <v>0</v>
      </c>
      <c r="BB82" s="44">
        <v>0</v>
      </c>
      <c r="BC82" s="44">
        <v>0</v>
      </c>
      <c r="BD82" s="44">
        <v>0</v>
      </c>
      <c r="BE82" s="44">
        <v>0</v>
      </c>
      <c r="BF82" s="44">
        <v>301092.78999999998</v>
      </c>
      <c r="BG82" s="44">
        <v>301092.78999999998</v>
      </c>
      <c r="BH82" s="44">
        <v>0</v>
      </c>
      <c r="BI82" s="44">
        <v>0</v>
      </c>
      <c r="BJ82" s="44">
        <v>0</v>
      </c>
      <c r="BK82" s="44">
        <v>0</v>
      </c>
      <c r="BL82" s="44">
        <v>0</v>
      </c>
      <c r="BM82" s="44">
        <v>301092.78999999998</v>
      </c>
      <c r="BN82" s="44">
        <v>301092.78000000003</v>
      </c>
      <c r="BO82" s="44">
        <v>0</v>
      </c>
      <c r="BP82" s="44">
        <v>0</v>
      </c>
      <c r="BQ82" s="44">
        <v>0</v>
      </c>
      <c r="BR82" s="44">
        <v>0</v>
      </c>
      <c r="BS82" s="44">
        <v>0</v>
      </c>
      <c r="BT82" s="44">
        <v>301092.78000000003</v>
      </c>
      <c r="BU82" s="44">
        <v>301092.78999999998</v>
      </c>
      <c r="BV82" s="44">
        <v>0</v>
      </c>
      <c r="BW82" s="44">
        <v>0</v>
      </c>
      <c r="BX82" s="44">
        <v>0</v>
      </c>
      <c r="BY82" s="44">
        <v>0</v>
      </c>
      <c r="BZ82" s="44">
        <v>0</v>
      </c>
      <c r="CA82" s="44">
        <v>301092.78999999998</v>
      </c>
      <c r="CB82" s="44">
        <v>301084.12</v>
      </c>
      <c r="CC82" s="44">
        <v>0</v>
      </c>
      <c r="CD82" s="44">
        <v>0</v>
      </c>
      <c r="CE82" s="44">
        <v>0</v>
      </c>
      <c r="CF82" s="44">
        <v>0</v>
      </c>
      <c r="CG82" s="44">
        <v>0</v>
      </c>
      <c r="CH82" s="44">
        <v>301084.12</v>
      </c>
      <c r="CI82" s="5"/>
      <c r="CJ82" s="43">
        <f t="shared" si="10"/>
        <v>2584474.4700000002</v>
      </c>
      <c r="CK82" s="43">
        <f t="shared" si="11"/>
        <v>0</v>
      </c>
      <c r="CL82" s="43">
        <f t="shared" si="12"/>
        <v>0</v>
      </c>
      <c r="CM82" s="43">
        <f t="shared" si="13"/>
        <v>0</v>
      </c>
      <c r="CN82" s="43">
        <f t="shared" si="14"/>
        <v>0</v>
      </c>
      <c r="CO82" s="43">
        <f t="shared" si="15"/>
        <v>0</v>
      </c>
      <c r="CP82" s="43">
        <f t="shared" si="16"/>
        <v>2584474.4700000002</v>
      </c>
      <c r="CQ82" s="20"/>
      <c r="CR82" s="20"/>
      <c r="CS82" s="20"/>
      <c r="CT82" s="20">
        <f t="shared" si="18"/>
        <v>0</v>
      </c>
      <c r="CU82" s="20"/>
      <c r="CV82" s="43">
        <v>2584474.4700000002</v>
      </c>
      <c r="CW82" s="51">
        <f t="shared" si="17"/>
        <v>0</v>
      </c>
      <c r="DU82" t="s">
        <v>324</v>
      </c>
    </row>
    <row r="83" spans="1:125" x14ac:dyDescent="0.25">
      <c r="A83" t="s">
        <v>117</v>
      </c>
      <c r="B83" t="s">
        <v>325</v>
      </c>
      <c r="C83" s="43">
        <v>90722.66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90722.66</v>
      </c>
      <c r="J83" s="44">
        <v>90722.66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90722.66</v>
      </c>
      <c r="Q83" s="44">
        <v>90722.66</v>
      </c>
      <c r="R83" s="44">
        <v>0</v>
      </c>
      <c r="S83" s="44">
        <v>0</v>
      </c>
      <c r="T83" s="44">
        <v>0</v>
      </c>
      <c r="U83" s="44">
        <v>0</v>
      </c>
      <c r="V83" s="44">
        <v>0</v>
      </c>
      <c r="W83" s="44">
        <v>90722.66</v>
      </c>
      <c r="X83" s="44">
        <v>90722.66</v>
      </c>
      <c r="Y83" s="44">
        <v>0</v>
      </c>
      <c r="Z83" s="44">
        <v>0</v>
      </c>
      <c r="AA83" s="44">
        <v>0</v>
      </c>
      <c r="AB83" s="44">
        <v>0</v>
      </c>
      <c r="AC83" s="44">
        <v>0</v>
      </c>
      <c r="AD83" s="44">
        <v>90722.66</v>
      </c>
      <c r="AE83" s="44">
        <v>90722.66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90722.66</v>
      </c>
      <c r="AL83" s="44">
        <v>125246.39</v>
      </c>
      <c r="AM83" s="44">
        <v>0</v>
      </c>
      <c r="AN83" s="44">
        <v>0</v>
      </c>
      <c r="AO83" s="44">
        <v>0</v>
      </c>
      <c r="AP83" s="44">
        <v>-1400</v>
      </c>
      <c r="AQ83" s="44">
        <v>0</v>
      </c>
      <c r="AR83" s="44">
        <v>123846.39</v>
      </c>
      <c r="AS83" s="44">
        <v>125243.07</v>
      </c>
      <c r="AT83" s="44">
        <v>0</v>
      </c>
      <c r="AU83" s="44">
        <v>0</v>
      </c>
      <c r="AV83" s="44">
        <v>0</v>
      </c>
      <c r="AW83" s="44">
        <v>-700</v>
      </c>
      <c r="AX83" s="44">
        <v>0</v>
      </c>
      <c r="AY83" s="44">
        <v>124543.07</v>
      </c>
      <c r="AZ83" s="44">
        <v>125243.07</v>
      </c>
      <c r="BA83" s="44">
        <v>0</v>
      </c>
      <c r="BB83" s="44">
        <v>0</v>
      </c>
      <c r="BC83" s="44">
        <v>0</v>
      </c>
      <c r="BD83" s="44">
        <v>-700</v>
      </c>
      <c r="BE83" s="44">
        <v>0</v>
      </c>
      <c r="BF83" s="44">
        <v>124543.07</v>
      </c>
      <c r="BG83" s="44">
        <v>125243.07</v>
      </c>
      <c r="BH83" s="44">
        <v>0</v>
      </c>
      <c r="BI83" s="44">
        <v>0</v>
      </c>
      <c r="BJ83" s="44">
        <v>0</v>
      </c>
      <c r="BK83" s="44">
        <v>-700</v>
      </c>
      <c r="BL83" s="44">
        <v>0</v>
      </c>
      <c r="BM83" s="44">
        <v>124543.07</v>
      </c>
      <c r="BN83" s="44">
        <v>125243.07</v>
      </c>
      <c r="BO83" s="44">
        <v>0</v>
      </c>
      <c r="BP83" s="44">
        <v>0</v>
      </c>
      <c r="BQ83" s="44">
        <v>0</v>
      </c>
      <c r="BR83" s="44">
        <v>-700</v>
      </c>
      <c r="BS83" s="44">
        <v>0</v>
      </c>
      <c r="BT83" s="44">
        <v>124543.07</v>
      </c>
      <c r="BU83" s="44">
        <v>125243.07</v>
      </c>
      <c r="BV83" s="44">
        <v>0</v>
      </c>
      <c r="BW83" s="44">
        <v>0</v>
      </c>
      <c r="BX83" s="44">
        <v>0</v>
      </c>
      <c r="BY83" s="44">
        <v>-700</v>
      </c>
      <c r="BZ83" s="44">
        <v>0</v>
      </c>
      <c r="CA83" s="44">
        <v>124543.07</v>
      </c>
      <c r="CB83" s="44">
        <v>125235.68</v>
      </c>
      <c r="CC83" s="44">
        <v>0</v>
      </c>
      <c r="CD83" s="44">
        <v>0</v>
      </c>
      <c r="CE83" s="44">
        <v>0</v>
      </c>
      <c r="CF83" s="44">
        <v>-700</v>
      </c>
      <c r="CG83" s="44">
        <v>0</v>
      </c>
      <c r="CH83" s="44">
        <v>124535.67999999999</v>
      </c>
      <c r="CI83" s="5"/>
      <c r="CJ83" s="43">
        <f t="shared" si="10"/>
        <v>1330310.7200000002</v>
      </c>
      <c r="CK83" s="43">
        <f t="shared" si="11"/>
        <v>0</v>
      </c>
      <c r="CL83" s="43">
        <f t="shared" si="12"/>
        <v>0</v>
      </c>
      <c r="CM83" s="43">
        <f t="shared" si="13"/>
        <v>0</v>
      </c>
      <c r="CN83" s="43">
        <f t="shared" si="14"/>
        <v>-5600</v>
      </c>
      <c r="CO83" s="43">
        <f t="shared" si="15"/>
        <v>0</v>
      </c>
      <c r="CP83" s="43">
        <f t="shared" si="16"/>
        <v>1324710.7200000002</v>
      </c>
      <c r="CQ83" s="20"/>
      <c r="CR83" s="20"/>
      <c r="CS83" s="20"/>
      <c r="CT83" s="20">
        <f t="shared" si="18"/>
        <v>0</v>
      </c>
      <c r="CU83" s="20"/>
      <c r="CV83" s="43">
        <v>1330310.72</v>
      </c>
      <c r="CW83" s="51">
        <f t="shared" si="17"/>
        <v>0</v>
      </c>
      <c r="DU83" t="s">
        <v>325</v>
      </c>
    </row>
    <row r="84" spans="1:125" x14ac:dyDescent="0.25">
      <c r="A84" t="s">
        <v>118</v>
      </c>
      <c r="B84" t="s">
        <v>326</v>
      </c>
      <c r="C84" s="43">
        <v>124500.1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124500.1</v>
      </c>
      <c r="J84" s="44">
        <v>124500.1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124500.1</v>
      </c>
      <c r="Q84" s="44">
        <v>124500.1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124500.1</v>
      </c>
      <c r="X84" s="44">
        <v>124500.1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124500.1</v>
      </c>
      <c r="AE84" s="44">
        <v>124500.1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124500.1</v>
      </c>
      <c r="AL84" s="44">
        <v>104041.83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104041.83</v>
      </c>
      <c r="AS84" s="44">
        <v>109833.94</v>
      </c>
      <c r="AT84" s="44">
        <v>0</v>
      </c>
      <c r="AU84" s="44">
        <v>0</v>
      </c>
      <c r="AV84" s="44">
        <v>0</v>
      </c>
      <c r="AW84" s="44">
        <v>0</v>
      </c>
      <c r="AX84" s="44">
        <v>0</v>
      </c>
      <c r="AY84" s="44">
        <v>109833.94</v>
      </c>
      <c r="AZ84" s="44">
        <v>109833.94</v>
      </c>
      <c r="BA84" s="44">
        <v>0</v>
      </c>
      <c r="BB84" s="44">
        <v>0</v>
      </c>
      <c r="BC84" s="44">
        <v>0</v>
      </c>
      <c r="BD84" s="44">
        <v>0</v>
      </c>
      <c r="BE84" s="44">
        <v>0</v>
      </c>
      <c r="BF84" s="44">
        <v>109833.94</v>
      </c>
      <c r="BG84" s="44">
        <v>109833.94</v>
      </c>
      <c r="BH84" s="44">
        <v>0</v>
      </c>
      <c r="BI84" s="44">
        <v>0</v>
      </c>
      <c r="BJ84" s="44">
        <v>0</v>
      </c>
      <c r="BK84" s="44">
        <v>0</v>
      </c>
      <c r="BL84" s="44">
        <v>0</v>
      </c>
      <c r="BM84" s="44">
        <v>109833.94</v>
      </c>
      <c r="BN84" s="44">
        <v>109833.93</v>
      </c>
      <c r="BO84" s="44">
        <v>0</v>
      </c>
      <c r="BP84" s="44">
        <v>0</v>
      </c>
      <c r="BQ84" s="44">
        <v>0</v>
      </c>
      <c r="BR84" s="44">
        <v>0</v>
      </c>
      <c r="BS84" s="44">
        <v>0</v>
      </c>
      <c r="BT84" s="44">
        <v>109833.93</v>
      </c>
      <c r="BU84" s="44">
        <v>109833.94</v>
      </c>
      <c r="BV84" s="44">
        <v>0</v>
      </c>
      <c r="BW84" s="44">
        <v>0</v>
      </c>
      <c r="BX84" s="44">
        <v>0</v>
      </c>
      <c r="BY84" s="44">
        <v>0</v>
      </c>
      <c r="BZ84" s="44">
        <v>0</v>
      </c>
      <c r="CA84" s="44">
        <v>109833.94</v>
      </c>
      <c r="CB84" s="44">
        <v>109827.6</v>
      </c>
      <c r="CC84" s="44">
        <v>0</v>
      </c>
      <c r="CD84" s="44">
        <v>0</v>
      </c>
      <c r="CE84" s="44">
        <v>0</v>
      </c>
      <c r="CF84" s="44">
        <v>0</v>
      </c>
      <c r="CG84" s="44">
        <v>0</v>
      </c>
      <c r="CH84" s="44">
        <v>109827.6</v>
      </c>
      <c r="CI84" s="5"/>
      <c r="CJ84" s="43">
        <f t="shared" si="10"/>
        <v>1385539.6199999999</v>
      </c>
      <c r="CK84" s="43">
        <f t="shared" si="11"/>
        <v>0</v>
      </c>
      <c r="CL84" s="43">
        <f t="shared" si="12"/>
        <v>0</v>
      </c>
      <c r="CM84" s="43">
        <f t="shared" si="13"/>
        <v>0</v>
      </c>
      <c r="CN84" s="43">
        <f t="shared" si="14"/>
        <v>0</v>
      </c>
      <c r="CO84" s="43">
        <f t="shared" si="15"/>
        <v>0</v>
      </c>
      <c r="CP84" s="43">
        <f t="shared" si="16"/>
        <v>1385539.6199999999</v>
      </c>
      <c r="CQ84" s="20"/>
      <c r="CR84" s="20"/>
      <c r="CS84" s="20"/>
      <c r="CT84" s="20">
        <f t="shared" si="18"/>
        <v>0</v>
      </c>
      <c r="CU84" s="20"/>
      <c r="CV84" s="43">
        <v>1385539.62</v>
      </c>
      <c r="CW84" s="51">
        <f t="shared" si="17"/>
        <v>0</v>
      </c>
      <c r="DU84" t="s">
        <v>326</v>
      </c>
    </row>
    <row r="85" spans="1:125" x14ac:dyDescent="0.25">
      <c r="A85" t="s">
        <v>119</v>
      </c>
      <c r="B85" t="s">
        <v>327</v>
      </c>
      <c r="C85" s="43">
        <v>197239.86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197239.86</v>
      </c>
      <c r="J85" s="44">
        <v>197239.86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197239.86</v>
      </c>
      <c r="Q85" s="44">
        <v>197239.86</v>
      </c>
      <c r="R85" s="44">
        <v>0</v>
      </c>
      <c r="S85" s="44">
        <v>0</v>
      </c>
      <c r="T85" s="44">
        <v>0</v>
      </c>
      <c r="U85" s="44">
        <v>0</v>
      </c>
      <c r="V85" s="44">
        <v>0</v>
      </c>
      <c r="W85" s="44">
        <v>197239.86</v>
      </c>
      <c r="X85" s="44">
        <v>197239.86</v>
      </c>
      <c r="Y85" s="44">
        <v>0</v>
      </c>
      <c r="Z85" s="44">
        <v>0</v>
      </c>
      <c r="AA85" s="44">
        <v>0</v>
      </c>
      <c r="AB85" s="44">
        <v>0</v>
      </c>
      <c r="AC85" s="44">
        <v>0</v>
      </c>
      <c r="AD85" s="44">
        <v>197239.86</v>
      </c>
      <c r="AE85" s="44">
        <v>197239.86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197239.86</v>
      </c>
      <c r="AL85" s="44">
        <v>201080.06</v>
      </c>
      <c r="AM85" s="44">
        <v>0</v>
      </c>
      <c r="AN85" s="44">
        <v>-0.02</v>
      </c>
      <c r="AO85" s="44">
        <v>0</v>
      </c>
      <c r="AP85" s="44">
        <v>0</v>
      </c>
      <c r="AQ85" s="44">
        <v>0</v>
      </c>
      <c r="AR85" s="44">
        <v>201080.04</v>
      </c>
      <c r="AS85" s="44">
        <v>202559.24</v>
      </c>
      <c r="AT85" s="44">
        <v>0</v>
      </c>
      <c r="AU85" s="44">
        <v>0</v>
      </c>
      <c r="AV85" s="44">
        <v>0</v>
      </c>
      <c r="AW85" s="44">
        <v>0</v>
      </c>
      <c r="AX85" s="44">
        <v>0</v>
      </c>
      <c r="AY85" s="44">
        <v>202559.24</v>
      </c>
      <c r="AZ85" s="44">
        <v>202559.24</v>
      </c>
      <c r="BA85" s="44">
        <v>0</v>
      </c>
      <c r="BB85" s="44">
        <v>0</v>
      </c>
      <c r="BC85" s="44">
        <v>0</v>
      </c>
      <c r="BD85" s="44">
        <v>0</v>
      </c>
      <c r="BE85" s="44">
        <v>0</v>
      </c>
      <c r="BF85" s="44">
        <v>202559.24</v>
      </c>
      <c r="BG85" s="44">
        <v>202559.24</v>
      </c>
      <c r="BH85" s="44">
        <v>0</v>
      </c>
      <c r="BI85" s="44">
        <v>0</v>
      </c>
      <c r="BJ85" s="44">
        <v>0</v>
      </c>
      <c r="BK85" s="44">
        <v>0</v>
      </c>
      <c r="BL85" s="44">
        <v>0</v>
      </c>
      <c r="BM85" s="44">
        <v>202559.24</v>
      </c>
      <c r="BN85" s="44">
        <v>202559.23</v>
      </c>
      <c r="BO85" s="44">
        <v>0</v>
      </c>
      <c r="BP85" s="44">
        <v>0</v>
      </c>
      <c r="BQ85" s="44">
        <v>0</v>
      </c>
      <c r="BR85" s="44">
        <v>0</v>
      </c>
      <c r="BS85" s="44">
        <v>0</v>
      </c>
      <c r="BT85" s="44">
        <v>202559.23</v>
      </c>
      <c r="BU85" s="44">
        <v>202559.24</v>
      </c>
      <c r="BV85" s="44">
        <v>0</v>
      </c>
      <c r="BW85" s="44">
        <v>0</v>
      </c>
      <c r="BX85" s="44">
        <v>0</v>
      </c>
      <c r="BY85" s="44">
        <v>0</v>
      </c>
      <c r="BZ85" s="44">
        <v>0</v>
      </c>
      <c r="CA85" s="44">
        <v>202559.24</v>
      </c>
      <c r="CB85" s="44">
        <v>202550.44</v>
      </c>
      <c r="CC85" s="44">
        <v>0</v>
      </c>
      <c r="CD85" s="44">
        <v>0</v>
      </c>
      <c r="CE85" s="44">
        <v>0</v>
      </c>
      <c r="CF85" s="44">
        <v>0</v>
      </c>
      <c r="CG85" s="44">
        <v>0</v>
      </c>
      <c r="CH85" s="44">
        <v>202550.44</v>
      </c>
      <c r="CI85" s="5"/>
      <c r="CJ85" s="43">
        <f t="shared" si="10"/>
        <v>2402625.9899999998</v>
      </c>
      <c r="CK85" s="43">
        <f t="shared" si="11"/>
        <v>0</v>
      </c>
      <c r="CL85" s="43">
        <f t="shared" si="12"/>
        <v>-0.02</v>
      </c>
      <c r="CM85" s="43">
        <f t="shared" si="13"/>
        <v>0</v>
      </c>
      <c r="CN85" s="43">
        <f t="shared" si="14"/>
        <v>0</v>
      </c>
      <c r="CO85" s="43">
        <f t="shared" si="15"/>
        <v>0</v>
      </c>
      <c r="CP85" s="43">
        <f t="shared" si="16"/>
        <v>2402625.9699999997</v>
      </c>
      <c r="CQ85" s="20"/>
      <c r="CR85" s="20"/>
      <c r="CS85" s="20"/>
      <c r="CT85" s="20">
        <f t="shared" si="18"/>
        <v>0</v>
      </c>
      <c r="CU85" s="20"/>
      <c r="CV85" s="43">
        <v>2402625.9900000002</v>
      </c>
      <c r="CW85" s="51">
        <f t="shared" si="17"/>
        <v>0</v>
      </c>
      <c r="DU85" t="s">
        <v>327</v>
      </c>
    </row>
    <row r="86" spans="1:125" x14ac:dyDescent="0.25">
      <c r="A86" t="s">
        <v>120</v>
      </c>
      <c r="B86" t="s">
        <v>328</v>
      </c>
      <c r="C86" s="43">
        <v>122146.6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122146.6</v>
      </c>
      <c r="J86" s="44">
        <v>122146.6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122146.6</v>
      </c>
      <c r="Q86" s="44">
        <v>122146.6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4">
        <v>122146.6</v>
      </c>
      <c r="X86" s="44">
        <v>122146.6</v>
      </c>
      <c r="Y86" s="44">
        <v>0</v>
      </c>
      <c r="Z86" s="44">
        <v>0</v>
      </c>
      <c r="AA86" s="44">
        <v>0</v>
      </c>
      <c r="AB86" s="44">
        <v>0</v>
      </c>
      <c r="AC86" s="44">
        <v>0</v>
      </c>
      <c r="AD86" s="44">
        <v>122146.6</v>
      </c>
      <c r="AE86" s="44">
        <v>122146.6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122146.6</v>
      </c>
      <c r="AL86" s="44">
        <v>124956.44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124956.44</v>
      </c>
      <c r="AS86" s="44">
        <v>124941.73</v>
      </c>
      <c r="AT86" s="44">
        <v>0</v>
      </c>
      <c r="AU86" s="44">
        <v>0</v>
      </c>
      <c r="AV86" s="44">
        <v>0</v>
      </c>
      <c r="AW86" s="44">
        <v>0</v>
      </c>
      <c r="AX86" s="44">
        <v>0</v>
      </c>
      <c r="AY86" s="44">
        <v>124941.73</v>
      </c>
      <c r="AZ86" s="44">
        <v>124941.73</v>
      </c>
      <c r="BA86" s="44">
        <v>0</v>
      </c>
      <c r="BB86" s="44">
        <v>0</v>
      </c>
      <c r="BC86" s="44">
        <v>0</v>
      </c>
      <c r="BD86" s="44">
        <v>0</v>
      </c>
      <c r="BE86" s="44">
        <v>0</v>
      </c>
      <c r="BF86" s="44">
        <v>124941.73</v>
      </c>
      <c r="BG86" s="44">
        <v>124941.73</v>
      </c>
      <c r="BH86" s="44">
        <v>0</v>
      </c>
      <c r="BI86" s="44">
        <v>0</v>
      </c>
      <c r="BJ86" s="44">
        <v>0</v>
      </c>
      <c r="BK86" s="44">
        <v>0</v>
      </c>
      <c r="BL86" s="44">
        <v>0</v>
      </c>
      <c r="BM86" s="44">
        <v>124941.73</v>
      </c>
      <c r="BN86" s="44">
        <v>124941.73</v>
      </c>
      <c r="BO86" s="44">
        <v>0</v>
      </c>
      <c r="BP86" s="44">
        <v>0</v>
      </c>
      <c r="BQ86" s="44">
        <v>0</v>
      </c>
      <c r="BR86" s="44">
        <v>0</v>
      </c>
      <c r="BS86" s="44">
        <v>0</v>
      </c>
      <c r="BT86" s="44">
        <v>124941.73</v>
      </c>
      <c r="BU86" s="44">
        <v>124941.74</v>
      </c>
      <c r="BV86" s="44">
        <v>0</v>
      </c>
      <c r="BW86" s="44">
        <v>0</v>
      </c>
      <c r="BX86" s="44">
        <v>0</v>
      </c>
      <c r="BY86" s="44">
        <v>0</v>
      </c>
      <c r="BZ86" s="44">
        <v>0</v>
      </c>
      <c r="CA86" s="44">
        <v>124941.74</v>
      </c>
      <c r="CB86" s="44">
        <v>120928.63</v>
      </c>
      <c r="CC86" s="44">
        <v>0</v>
      </c>
      <c r="CD86" s="44">
        <v>0</v>
      </c>
      <c r="CE86" s="44">
        <v>0</v>
      </c>
      <c r="CF86" s="44">
        <v>0</v>
      </c>
      <c r="CG86" s="44">
        <v>0</v>
      </c>
      <c r="CH86" s="44">
        <v>120928.63</v>
      </c>
      <c r="CI86" s="5"/>
      <c r="CJ86" s="43">
        <f t="shared" si="10"/>
        <v>1481326.73</v>
      </c>
      <c r="CK86" s="43">
        <f t="shared" si="11"/>
        <v>0</v>
      </c>
      <c r="CL86" s="43">
        <f t="shared" si="12"/>
        <v>0</v>
      </c>
      <c r="CM86" s="43">
        <f t="shared" si="13"/>
        <v>0</v>
      </c>
      <c r="CN86" s="43">
        <f t="shared" si="14"/>
        <v>0</v>
      </c>
      <c r="CO86" s="43">
        <f t="shared" si="15"/>
        <v>0</v>
      </c>
      <c r="CP86" s="43">
        <f t="shared" si="16"/>
        <v>1481326.73</v>
      </c>
      <c r="CQ86" s="20"/>
      <c r="CR86" s="20"/>
      <c r="CS86" s="20"/>
      <c r="CT86" s="20">
        <f t="shared" si="18"/>
        <v>0</v>
      </c>
      <c r="CU86" s="20"/>
      <c r="CV86" s="43">
        <v>1481326.73</v>
      </c>
      <c r="CW86" s="51">
        <f t="shared" si="17"/>
        <v>0</v>
      </c>
      <c r="DU86" t="s">
        <v>328</v>
      </c>
    </row>
    <row r="87" spans="1:125" x14ac:dyDescent="0.25">
      <c r="A87" t="s">
        <v>121</v>
      </c>
      <c r="B87" t="s">
        <v>329</v>
      </c>
      <c r="C87" s="43">
        <v>256416.88</v>
      </c>
      <c r="D87" s="44">
        <v>0</v>
      </c>
      <c r="E87" s="44">
        <v>0</v>
      </c>
      <c r="F87" s="44">
        <v>0</v>
      </c>
      <c r="G87" s="44">
        <v>0</v>
      </c>
      <c r="H87" s="44">
        <v>79189.81</v>
      </c>
      <c r="I87" s="44">
        <f>_xlfn.SINGLE(SUM(C87:H87))</f>
        <v>335606.69</v>
      </c>
      <c r="J87" s="44">
        <v>335606.69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335606.69</v>
      </c>
      <c r="Q87" s="44">
        <v>335606.69</v>
      </c>
      <c r="R87" s="44">
        <v>0</v>
      </c>
      <c r="S87" s="44">
        <v>0</v>
      </c>
      <c r="T87" s="44">
        <v>0</v>
      </c>
      <c r="U87" s="44">
        <v>0</v>
      </c>
      <c r="V87" s="44">
        <v>0</v>
      </c>
      <c r="W87" s="44">
        <v>335606.69</v>
      </c>
      <c r="X87" s="44">
        <v>335606.69</v>
      </c>
      <c r="Y87" s="44">
        <v>0</v>
      </c>
      <c r="Z87" s="44">
        <v>0</v>
      </c>
      <c r="AA87" s="44">
        <v>0</v>
      </c>
      <c r="AB87" s="44">
        <v>0</v>
      </c>
      <c r="AC87" s="44">
        <v>0</v>
      </c>
      <c r="AD87" s="44">
        <v>335606.69</v>
      </c>
      <c r="AE87" s="44">
        <v>335606.69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335606.69</v>
      </c>
      <c r="AL87" s="44">
        <v>335606.69</v>
      </c>
      <c r="AM87" s="44">
        <v>0</v>
      </c>
      <c r="AN87" s="44">
        <v>0</v>
      </c>
      <c r="AO87" s="44">
        <v>0</v>
      </c>
      <c r="AP87" s="44">
        <v>-28908.33</v>
      </c>
      <c r="AQ87" s="44">
        <v>0</v>
      </c>
      <c r="AR87" s="44">
        <v>306698.36</v>
      </c>
      <c r="AS87" s="44">
        <v>356434.74</v>
      </c>
      <c r="AT87" s="44">
        <v>0</v>
      </c>
      <c r="AU87" s="44">
        <v>0</v>
      </c>
      <c r="AV87" s="44">
        <v>0</v>
      </c>
      <c r="AW87" s="44">
        <v>0</v>
      </c>
      <c r="AX87" s="44">
        <v>0</v>
      </c>
      <c r="AY87" s="44">
        <v>356434.74</v>
      </c>
      <c r="AZ87" s="44">
        <v>356434.74</v>
      </c>
      <c r="BA87" s="44">
        <v>0</v>
      </c>
      <c r="BB87" s="44">
        <v>0</v>
      </c>
      <c r="BC87" s="44">
        <v>0</v>
      </c>
      <c r="BD87" s="44">
        <v>0</v>
      </c>
      <c r="BE87" s="44">
        <v>0</v>
      </c>
      <c r="BF87" s="44">
        <v>356434.74</v>
      </c>
      <c r="BG87" s="44">
        <v>356434.75</v>
      </c>
      <c r="BH87" s="44">
        <v>0</v>
      </c>
      <c r="BI87" s="44">
        <v>0</v>
      </c>
      <c r="BJ87" s="44">
        <v>0</v>
      </c>
      <c r="BK87" s="44">
        <v>0</v>
      </c>
      <c r="BL87" s="44">
        <v>0</v>
      </c>
      <c r="BM87" s="44">
        <v>356434.75</v>
      </c>
      <c r="BN87" s="44">
        <v>356434.74</v>
      </c>
      <c r="BO87" s="44">
        <v>0</v>
      </c>
      <c r="BP87" s="44">
        <v>0</v>
      </c>
      <c r="BQ87" s="44">
        <v>0</v>
      </c>
      <c r="BR87" s="44">
        <v>0</v>
      </c>
      <c r="BS87" s="44">
        <v>0</v>
      </c>
      <c r="BT87" s="44">
        <v>356434.74</v>
      </c>
      <c r="BU87" s="44">
        <v>356434.75</v>
      </c>
      <c r="BV87" s="44">
        <v>0</v>
      </c>
      <c r="BW87" s="44">
        <v>0</v>
      </c>
      <c r="BX87" s="44">
        <v>0</v>
      </c>
      <c r="BY87" s="44">
        <v>0</v>
      </c>
      <c r="BZ87" s="44">
        <v>0</v>
      </c>
      <c r="CA87" s="44">
        <v>356434.75</v>
      </c>
      <c r="CB87" s="44">
        <v>356414.11</v>
      </c>
      <c r="CC87" s="44">
        <v>0</v>
      </c>
      <c r="CD87" s="44">
        <v>0</v>
      </c>
      <c r="CE87" s="44">
        <v>0</v>
      </c>
      <c r="CF87" s="44">
        <v>0</v>
      </c>
      <c r="CG87" s="44">
        <v>0</v>
      </c>
      <c r="CH87" s="44">
        <v>356414.11</v>
      </c>
      <c r="CI87" s="5"/>
      <c r="CJ87" s="43">
        <f>C87+J87+Q87+X87+AE87+AL87+AS87+AZ87+BG87+BN87+BU87+CB87+CO87</f>
        <v>4152227.9699999997</v>
      </c>
      <c r="CK87" s="43">
        <f t="shared" si="11"/>
        <v>0</v>
      </c>
      <c r="CL87" s="43">
        <f t="shared" si="12"/>
        <v>0</v>
      </c>
      <c r="CM87" s="43">
        <f t="shared" si="13"/>
        <v>0</v>
      </c>
      <c r="CN87" s="43">
        <f t="shared" si="14"/>
        <v>-28908.33</v>
      </c>
      <c r="CO87" s="43">
        <f t="shared" si="15"/>
        <v>79189.81</v>
      </c>
      <c r="CP87" s="43">
        <f t="shared" si="16"/>
        <v>4123319.64</v>
      </c>
      <c r="CQ87" s="20"/>
      <c r="CR87" s="20"/>
      <c r="CS87" s="20"/>
      <c r="CT87" s="20">
        <f t="shared" si="18"/>
        <v>0</v>
      </c>
      <c r="CU87" s="20"/>
      <c r="CV87" s="43">
        <v>4152227.97</v>
      </c>
      <c r="CW87" s="51">
        <f t="shared" si="17"/>
        <v>0</v>
      </c>
      <c r="DU87" t="s">
        <v>329</v>
      </c>
    </row>
    <row r="88" spans="1:125" x14ac:dyDescent="0.25">
      <c r="A88" t="s">
        <v>122</v>
      </c>
      <c r="B88" t="s">
        <v>330</v>
      </c>
      <c r="C88" s="43">
        <v>310639.3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310639.3</v>
      </c>
      <c r="J88" s="44">
        <v>310639.3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310639.3</v>
      </c>
      <c r="Q88" s="44">
        <v>310639.3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310639.3</v>
      </c>
      <c r="X88" s="44">
        <v>310639.3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310639.3</v>
      </c>
      <c r="AE88" s="44">
        <v>310639.3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310639.3</v>
      </c>
      <c r="AL88" s="44">
        <v>29151.86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29151.86</v>
      </c>
      <c r="AS88" s="44">
        <v>29133.01</v>
      </c>
      <c r="AT88" s="44">
        <v>0</v>
      </c>
      <c r="AU88" s="44">
        <v>0</v>
      </c>
      <c r="AV88" s="44">
        <v>0</v>
      </c>
      <c r="AW88" s="44">
        <v>0</v>
      </c>
      <c r="AX88" s="44">
        <v>0</v>
      </c>
      <c r="AY88" s="44">
        <v>29133.01</v>
      </c>
      <c r="AZ88" s="44">
        <v>29133.01</v>
      </c>
      <c r="BA88" s="44">
        <v>0</v>
      </c>
      <c r="BB88" s="44">
        <v>0</v>
      </c>
      <c r="BC88" s="44">
        <v>0</v>
      </c>
      <c r="BD88" s="44">
        <v>0</v>
      </c>
      <c r="BE88" s="44">
        <v>0</v>
      </c>
      <c r="BF88" s="44">
        <v>29133.01</v>
      </c>
      <c r="BG88" s="44">
        <v>29133.01</v>
      </c>
      <c r="BH88" s="44">
        <v>0</v>
      </c>
      <c r="BI88" s="44">
        <v>0</v>
      </c>
      <c r="BJ88" s="44">
        <v>0</v>
      </c>
      <c r="BK88" s="44">
        <v>0</v>
      </c>
      <c r="BL88" s="44">
        <v>0</v>
      </c>
      <c r="BM88" s="44">
        <v>29133.01</v>
      </c>
      <c r="BN88" s="44">
        <v>29133.01</v>
      </c>
      <c r="BO88" s="44">
        <v>0</v>
      </c>
      <c r="BP88" s="44">
        <v>0</v>
      </c>
      <c r="BQ88" s="44">
        <v>0</v>
      </c>
      <c r="BR88" s="44">
        <v>0</v>
      </c>
      <c r="BS88" s="44">
        <v>0</v>
      </c>
      <c r="BT88" s="44">
        <v>29133.01</v>
      </c>
      <c r="BU88" s="44">
        <v>29133</v>
      </c>
      <c r="BV88" s="44">
        <v>0</v>
      </c>
      <c r="BW88" s="44">
        <v>0</v>
      </c>
      <c r="BX88" s="44">
        <v>0</v>
      </c>
      <c r="BY88" s="44">
        <v>0</v>
      </c>
      <c r="BZ88" s="44">
        <v>0</v>
      </c>
      <c r="CA88" s="44">
        <v>29133</v>
      </c>
      <c r="CB88" s="44">
        <v>29104.7</v>
      </c>
      <c r="CC88" s="44">
        <v>0</v>
      </c>
      <c r="CD88" s="44">
        <v>0</v>
      </c>
      <c r="CE88" s="44">
        <v>0</v>
      </c>
      <c r="CF88" s="44">
        <v>0</v>
      </c>
      <c r="CG88" s="44">
        <v>0</v>
      </c>
      <c r="CH88" s="44">
        <v>29104.7</v>
      </c>
      <c r="CI88" s="5"/>
      <c r="CJ88" s="43">
        <f t="shared" ref="CJ88:CJ151" si="19">C88+J88+Q88+X88+AE88+AL88+AS88+AZ88+BG88+BN88+BU88+CB88+CO88</f>
        <v>1757118.1</v>
      </c>
      <c r="CK88" s="43">
        <f t="shared" si="11"/>
        <v>0</v>
      </c>
      <c r="CL88" s="43">
        <f t="shared" si="12"/>
        <v>0</v>
      </c>
      <c r="CM88" s="43">
        <f t="shared" si="13"/>
        <v>0</v>
      </c>
      <c r="CN88" s="43">
        <f t="shared" si="14"/>
        <v>0</v>
      </c>
      <c r="CO88" s="43">
        <f t="shared" si="15"/>
        <v>0</v>
      </c>
      <c r="CP88" s="43">
        <f t="shared" si="16"/>
        <v>1757118.1</v>
      </c>
      <c r="CQ88" s="20"/>
      <c r="CR88" s="20"/>
      <c r="CS88" s="20"/>
      <c r="CT88" s="20">
        <f t="shared" si="18"/>
        <v>0</v>
      </c>
      <c r="CU88" s="20"/>
      <c r="CV88" s="43">
        <v>1757118.1</v>
      </c>
      <c r="CW88" s="51">
        <f t="shared" si="17"/>
        <v>0</v>
      </c>
      <c r="DU88" t="s">
        <v>330</v>
      </c>
    </row>
    <row r="89" spans="1:125" x14ac:dyDescent="0.25">
      <c r="A89" t="s">
        <v>123</v>
      </c>
      <c r="B89" t="s">
        <v>331</v>
      </c>
      <c r="C89" s="43">
        <v>3201661.05</v>
      </c>
      <c r="D89" s="44">
        <v>0</v>
      </c>
      <c r="E89" s="44">
        <v>-18952.38</v>
      </c>
      <c r="F89" s="44">
        <v>0</v>
      </c>
      <c r="G89" s="44">
        <v>0</v>
      </c>
      <c r="H89" s="44">
        <v>0</v>
      </c>
      <c r="I89" s="44">
        <v>3182708.67</v>
      </c>
      <c r="J89" s="44">
        <v>3201661.05</v>
      </c>
      <c r="K89" s="44">
        <v>0</v>
      </c>
      <c r="L89" s="44">
        <v>-18702.38</v>
      </c>
      <c r="M89" s="44">
        <v>0</v>
      </c>
      <c r="N89" s="44">
        <v>0</v>
      </c>
      <c r="O89" s="44">
        <v>0</v>
      </c>
      <c r="P89" s="44">
        <v>3182958.67</v>
      </c>
      <c r="Q89" s="44">
        <v>3201661.05</v>
      </c>
      <c r="R89" s="44">
        <v>0</v>
      </c>
      <c r="S89" s="44">
        <v>-18702.38</v>
      </c>
      <c r="T89" s="44">
        <v>0</v>
      </c>
      <c r="U89" s="44">
        <v>0</v>
      </c>
      <c r="V89" s="44">
        <v>0</v>
      </c>
      <c r="W89" s="44">
        <v>3182958.67</v>
      </c>
      <c r="X89" s="44">
        <v>3201661.05</v>
      </c>
      <c r="Y89" s="44">
        <v>0</v>
      </c>
      <c r="Z89" s="44">
        <v>-18702.38</v>
      </c>
      <c r="AA89" s="44">
        <v>0</v>
      </c>
      <c r="AB89" s="44">
        <v>0</v>
      </c>
      <c r="AC89" s="44">
        <v>0</v>
      </c>
      <c r="AD89" s="44">
        <v>3182958.67</v>
      </c>
      <c r="AE89" s="44">
        <v>3201661.05</v>
      </c>
      <c r="AF89" s="44">
        <v>0</v>
      </c>
      <c r="AG89" s="44">
        <v>-18702.38</v>
      </c>
      <c r="AH89" s="44">
        <v>0</v>
      </c>
      <c r="AI89" s="44">
        <v>0</v>
      </c>
      <c r="AJ89" s="44">
        <v>0</v>
      </c>
      <c r="AK89" s="44">
        <v>3182958.67</v>
      </c>
      <c r="AL89" s="44">
        <v>3118564.33</v>
      </c>
      <c r="AM89" s="44">
        <v>0</v>
      </c>
      <c r="AN89" s="44">
        <v>-18702.38</v>
      </c>
      <c r="AO89" s="44">
        <v>0</v>
      </c>
      <c r="AP89" s="44">
        <v>0</v>
      </c>
      <c r="AQ89" s="44">
        <v>0</v>
      </c>
      <c r="AR89" s="44">
        <v>3099861.95</v>
      </c>
      <c r="AS89" s="44">
        <v>3118497.34</v>
      </c>
      <c r="AT89" s="44">
        <v>0</v>
      </c>
      <c r="AU89" s="44">
        <v>-18702.38</v>
      </c>
      <c r="AV89" s="44">
        <v>5279.99</v>
      </c>
      <c r="AW89" s="44">
        <v>0</v>
      </c>
      <c r="AX89" s="44">
        <v>0</v>
      </c>
      <c r="AY89" s="44">
        <v>3105074.95</v>
      </c>
      <c r="AZ89" s="44">
        <v>3118497.33</v>
      </c>
      <c r="BA89" s="44">
        <v>0</v>
      </c>
      <c r="BB89" s="44">
        <v>-18702.38</v>
      </c>
      <c r="BC89" s="44">
        <v>18121.97</v>
      </c>
      <c r="BD89" s="44">
        <v>0</v>
      </c>
      <c r="BE89" s="44">
        <v>0</v>
      </c>
      <c r="BF89" s="44">
        <v>3117916.92</v>
      </c>
      <c r="BG89" s="44">
        <v>3118497.34</v>
      </c>
      <c r="BH89" s="44">
        <v>0</v>
      </c>
      <c r="BI89" s="44">
        <v>-18702.38</v>
      </c>
      <c r="BJ89" s="44">
        <v>18121.97</v>
      </c>
      <c r="BK89" s="44">
        <v>0</v>
      </c>
      <c r="BL89" s="44">
        <v>0</v>
      </c>
      <c r="BM89" s="44">
        <v>3117916.93</v>
      </c>
      <c r="BN89" s="44">
        <v>3118497.33</v>
      </c>
      <c r="BO89" s="44">
        <v>0</v>
      </c>
      <c r="BP89" s="44">
        <v>-18702.38</v>
      </c>
      <c r="BQ89" s="44">
        <v>18121.97</v>
      </c>
      <c r="BR89" s="44">
        <v>0</v>
      </c>
      <c r="BS89" s="44">
        <v>0</v>
      </c>
      <c r="BT89" s="44">
        <v>3117916.92</v>
      </c>
      <c r="BU89" s="44">
        <v>3118497.34</v>
      </c>
      <c r="BV89" s="44">
        <v>0</v>
      </c>
      <c r="BW89" s="44">
        <v>-18702.38</v>
      </c>
      <c r="BX89" s="44">
        <v>18121.97</v>
      </c>
      <c r="BY89" s="44">
        <v>0</v>
      </c>
      <c r="BZ89" s="44">
        <v>0</v>
      </c>
      <c r="CA89" s="44">
        <v>3117916.93</v>
      </c>
      <c r="CB89" s="44">
        <v>3118346.75</v>
      </c>
      <c r="CC89" s="44">
        <v>0</v>
      </c>
      <c r="CD89" s="44">
        <v>-18702.38</v>
      </c>
      <c r="CE89" s="44">
        <v>18121.97</v>
      </c>
      <c r="CF89" s="44">
        <v>0</v>
      </c>
      <c r="CG89" s="44">
        <v>0</v>
      </c>
      <c r="CH89" s="44">
        <v>3117766.34</v>
      </c>
      <c r="CI89" s="5"/>
      <c r="CJ89" s="43">
        <f t="shared" si="19"/>
        <v>37837703.010000005</v>
      </c>
      <c r="CK89" s="43">
        <f t="shared" si="11"/>
        <v>0</v>
      </c>
      <c r="CL89" s="43">
        <f t="shared" si="12"/>
        <v>-224678.56000000003</v>
      </c>
      <c r="CM89" s="43">
        <f t="shared" si="13"/>
        <v>95889.84</v>
      </c>
      <c r="CN89" s="43">
        <f t="shared" si="14"/>
        <v>0</v>
      </c>
      <c r="CO89" s="43">
        <f t="shared" si="15"/>
        <v>0</v>
      </c>
      <c r="CP89" s="43">
        <f t="shared" si="16"/>
        <v>37708914.290000007</v>
      </c>
      <c r="CQ89" s="20"/>
      <c r="CR89" s="20"/>
      <c r="CS89" s="20">
        <v>-4948.0645118905231</v>
      </c>
      <c r="CT89" s="20">
        <f t="shared" si="18"/>
        <v>90941.775488109473</v>
      </c>
      <c r="CU89" s="20"/>
      <c r="CV89" s="43">
        <v>37837703.009999998</v>
      </c>
      <c r="CW89" s="51">
        <f t="shared" si="17"/>
        <v>0</v>
      </c>
      <c r="DU89" t="s">
        <v>331</v>
      </c>
    </row>
    <row r="90" spans="1:125" x14ac:dyDescent="0.25">
      <c r="A90" t="s">
        <v>124</v>
      </c>
      <c r="B90" t="s">
        <v>332</v>
      </c>
      <c r="C90" s="43">
        <v>939588.43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939588.43</v>
      </c>
      <c r="J90" s="44">
        <v>939588.43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939588.43</v>
      </c>
      <c r="Q90" s="44">
        <v>939588.43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44">
        <v>939588.43</v>
      </c>
      <c r="X90" s="44">
        <v>939588.43</v>
      </c>
      <c r="Y90" s="44">
        <v>0</v>
      </c>
      <c r="Z90" s="44">
        <v>0</v>
      </c>
      <c r="AA90" s="44">
        <v>0</v>
      </c>
      <c r="AB90" s="44">
        <v>0</v>
      </c>
      <c r="AC90" s="44">
        <v>0</v>
      </c>
      <c r="AD90" s="44">
        <v>939588.43</v>
      </c>
      <c r="AE90" s="44">
        <v>939588.43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939588.43</v>
      </c>
      <c r="AL90" s="44">
        <v>915427.57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915427.57</v>
      </c>
      <c r="AS90" s="44">
        <v>915408.77</v>
      </c>
      <c r="AT90" s="44">
        <v>0</v>
      </c>
      <c r="AU90" s="44">
        <v>0</v>
      </c>
      <c r="AV90" s="44">
        <v>0</v>
      </c>
      <c r="AW90" s="44">
        <v>0</v>
      </c>
      <c r="AX90" s="44">
        <v>0</v>
      </c>
      <c r="AY90" s="44">
        <v>915408.77</v>
      </c>
      <c r="AZ90" s="44">
        <v>915408.77</v>
      </c>
      <c r="BA90" s="44">
        <v>0</v>
      </c>
      <c r="BB90" s="44">
        <v>0</v>
      </c>
      <c r="BC90" s="44">
        <v>0</v>
      </c>
      <c r="BD90" s="44">
        <v>0</v>
      </c>
      <c r="BE90" s="44">
        <v>0</v>
      </c>
      <c r="BF90" s="44">
        <v>915408.77</v>
      </c>
      <c r="BG90" s="44">
        <v>915408.77</v>
      </c>
      <c r="BH90" s="44">
        <v>0</v>
      </c>
      <c r="BI90" s="44">
        <v>0</v>
      </c>
      <c r="BJ90" s="44">
        <v>0</v>
      </c>
      <c r="BK90" s="44">
        <v>0</v>
      </c>
      <c r="BL90" s="44">
        <v>0</v>
      </c>
      <c r="BM90" s="44">
        <v>915408.77</v>
      </c>
      <c r="BN90" s="44">
        <v>915408.77</v>
      </c>
      <c r="BO90" s="44">
        <v>0</v>
      </c>
      <c r="BP90" s="44">
        <v>0</v>
      </c>
      <c r="BQ90" s="44">
        <v>0</v>
      </c>
      <c r="BR90" s="44">
        <v>0</v>
      </c>
      <c r="BS90" s="44">
        <v>0</v>
      </c>
      <c r="BT90" s="44">
        <v>915408.77</v>
      </c>
      <c r="BU90" s="44">
        <v>915408.77</v>
      </c>
      <c r="BV90" s="44">
        <v>0</v>
      </c>
      <c r="BW90" s="44">
        <v>0</v>
      </c>
      <c r="BX90" s="44">
        <v>0</v>
      </c>
      <c r="BY90" s="44">
        <v>0</v>
      </c>
      <c r="BZ90" s="44">
        <v>0</v>
      </c>
      <c r="CA90" s="44">
        <v>915408.77</v>
      </c>
      <c r="CB90" s="44">
        <v>915370.1</v>
      </c>
      <c r="CC90" s="44">
        <v>0</v>
      </c>
      <c r="CD90" s="44">
        <v>0</v>
      </c>
      <c r="CE90" s="44">
        <v>0</v>
      </c>
      <c r="CF90" s="44">
        <v>0</v>
      </c>
      <c r="CG90" s="44">
        <v>0</v>
      </c>
      <c r="CH90" s="44">
        <v>915370.1</v>
      </c>
      <c r="CI90" s="5"/>
      <c r="CJ90" s="43">
        <f t="shared" si="19"/>
        <v>11105783.669999998</v>
      </c>
      <c r="CK90" s="43">
        <f t="shared" si="11"/>
        <v>0</v>
      </c>
      <c r="CL90" s="43">
        <f t="shared" si="12"/>
        <v>0</v>
      </c>
      <c r="CM90" s="43">
        <f t="shared" si="13"/>
        <v>0</v>
      </c>
      <c r="CN90" s="43">
        <f t="shared" si="14"/>
        <v>0</v>
      </c>
      <c r="CO90" s="43">
        <f t="shared" si="15"/>
        <v>0</v>
      </c>
      <c r="CP90" s="43">
        <f t="shared" si="16"/>
        <v>11105783.669999998</v>
      </c>
      <c r="CQ90" s="20"/>
      <c r="CR90" s="20"/>
      <c r="CS90" s="20"/>
      <c r="CT90" s="20">
        <f t="shared" si="18"/>
        <v>0</v>
      </c>
      <c r="CU90" s="20"/>
      <c r="CV90" s="43">
        <v>11105783.67</v>
      </c>
      <c r="CW90" s="51">
        <f t="shared" si="17"/>
        <v>0</v>
      </c>
      <c r="DU90" t="s">
        <v>332</v>
      </c>
    </row>
    <row r="91" spans="1:125" x14ac:dyDescent="0.25">
      <c r="A91" t="s">
        <v>125</v>
      </c>
      <c r="B91" t="s">
        <v>333</v>
      </c>
      <c r="C91" s="43">
        <v>616432.06000000006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616432.06000000006</v>
      </c>
      <c r="J91" s="44">
        <v>616432.06000000006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616432.06000000006</v>
      </c>
      <c r="Q91" s="44">
        <v>616432.06000000006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44">
        <v>616432.06000000006</v>
      </c>
      <c r="X91" s="44">
        <v>616432.06000000006</v>
      </c>
      <c r="Y91" s="44">
        <v>0</v>
      </c>
      <c r="Z91" s="44">
        <v>0</v>
      </c>
      <c r="AA91" s="44">
        <v>0</v>
      </c>
      <c r="AB91" s="44">
        <v>0</v>
      </c>
      <c r="AC91" s="44">
        <v>0</v>
      </c>
      <c r="AD91" s="44">
        <v>616432.06000000006</v>
      </c>
      <c r="AE91" s="44">
        <v>616432.06000000006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616432.06000000006</v>
      </c>
      <c r="AL91" s="44">
        <v>614110.71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614110.71</v>
      </c>
      <c r="AS91" s="44">
        <v>616074.26</v>
      </c>
      <c r="AT91" s="44">
        <v>0</v>
      </c>
      <c r="AU91" s="44">
        <v>0</v>
      </c>
      <c r="AV91" s="44">
        <v>0</v>
      </c>
      <c r="AW91" s="44">
        <v>0</v>
      </c>
      <c r="AX91" s="44">
        <v>0</v>
      </c>
      <c r="AY91" s="44">
        <v>616074.26</v>
      </c>
      <c r="AZ91" s="44">
        <v>616074.26</v>
      </c>
      <c r="BA91" s="44">
        <v>0</v>
      </c>
      <c r="BB91" s="44">
        <v>0</v>
      </c>
      <c r="BC91" s="44">
        <v>0</v>
      </c>
      <c r="BD91" s="44">
        <v>0</v>
      </c>
      <c r="BE91" s="44">
        <v>0</v>
      </c>
      <c r="BF91" s="44">
        <v>616074.26</v>
      </c>
      <c r="BG91" s="44">
        <v>616074.26</v>
      </c>
      <c r="BH91" s="44">
        <v>0</v>
      </c>
      <c r="BI91" s="44">
        <v>0</v>
      </c>
      <c r="BJ91" s="44">
        <v>0</v>
      </c>
      <c r="BK91" s="44">
        <v>0</v>
      </c>
      <c r="BL91" s="44">
        <v>0</v>
      </c>
      <c r="BM91" s="44">
        <v>616074.26</v>
      </c>
      <c r="BN91" s="44">
        <v>616074.26</v>
      </c>
      <c r="BO91" s="44">
        <v>0</v>
      </c>
      <c r="BP91" s="44">
        <v>0</v>
      </c>
      <c r="BQ91" s="44">
        <v>0</v>
      </c>
      <c r="BR91" s="44">
        <v>0</v>
      </c>
      <c r="BS91" s="44">
        <v>0</v>
      </c>
      <c r="BT91" s="44">
        <v>616074.26</v>
      </c>
      <c r="BU91" s="44">
        <v>616074.26</v>
      </c>
      <c r="BV91" s="44">
        <v>0</v>
      </c>
      <c r="BW91" s="44">
        <v>0</v>
      </c>
      <c r="BX91" s="44">
        <v>0</v>
      </c>
      <c r="BY91" s="44">
        <v>0</v>
      </c>
      <c r="BZ91" s="44">
        <v>0</v>
      </c>
      <c r="CA91" s="44">
        <v>616074.26</v>
      </c>
      <c r="CB91" s="44">
        <v>616049.76</v>
      </c>
      <c r="CC91" s="44">
        <v>0</v>
      </c>
      <c r="CD91" s="44">
        <v>0</v>
      </c>
      <c r="CE91" s="44">
        <v>0</v>
      </c>
      <c r="CF91" s="44">
        <v>0</v>
      </c>
      <c r="CG91" s="44">
        <v>0</v>
      </c>
      <c r="CH91" s="44">
        <v>616049.76</v>
      </c>
      <c r="CI91" s="5"/>
      <c r="CJ91" s="43">
        <f t="shared" si="19"/>
        <v>7392692.0699999994</v>
      </c>
      <c r="CK91" s="43">
        <f t="shared" si="11"/>
        <v>0</v>
      </c>
      <c r="CL91" s="43">
        <f t="shared" si="12"/>
        <v>0</v>
      </c>
      <c r="CM91" s="43">
        <f t="shared" si="13"/>
        <v>0</v>
      </c>
      <c r="CN91" s="43">
        <f t="shared" si="14"/>
        <v>0</v>
      </c>
      <c r="CO91" s="43">
        <f t="shared" si="15"/>
        <v>0</v>
      </c>
      <c r="CP91" s="43">
        <f t="shared" si="16"/>
        <v>7392692.0699999994</v>
      </c>
      <c r="CQ91" s="20"/>
      <c r="CR91" s="20"/>
      <c r="CS91" s="20"/>
      <c r="CT91" s="20">
        <f t="shared" si="18"/>
        <v>0</v>
      </c>
      <c r="CU91" s="20"/>
      <c r="CV91" s="43">
        <v>7392692.0700000003</v>
      </c>
      <c r="CW91" s="51">
        <f t="shared" si="17"/>
        <v>0</v>
      </c>
      <c r="DU91" t="s">
        <v>333</v>
      </c>
    </row>
    <row r="92" spans="1:125" x14ac:dyDescent="0.25">
      <c r="A92" t="s">
        <v>126</v>
      </c>
      <c r="B92" t="s">
        <v>334</v>
      </c>
      <c r="C92" s="43">
        <v>12740265.42</v>
      </c>
      <c r="D92" s="44">
        <v>-35294.17</v>
      </c>
      <c r="E92" s="44">
        <v>-219819.89</v>
      </c>
      <c r="F92" s="44">
        <v>0</v>
      </c>
      <c r="G92" s="44">
        <v>0</v>
      </c>
      <c r="H92" s="44">
        <v>0</v>
      </c>
      <c r="I92" s="44">
        <v>12485151.359999999</v>
      </c>
      <c r="J92" s="44">
        <v>12740265.42</v>
      </c>
      <c r="K92" s="44">
        <v>-35294.17</v>
      </c>
      <c r="L92" s="44">
        <v>-218569.91</v>
      </c>
      <c r="M92" s="44">
        <v>0</v>
      </c>
      <c r="N92" s="44">
        <v>0</v>
      </c>
      <c r="O92" s="44">
        <v>0</v>
      </c>
      <c r="P92" s="44">
        <v>12486401.34</v>
      </c>
      <c r="Q92" s="44">
        <v>12740265.42</v>
      </c>
      <c r="R92" s="44">
        <v>-35294.17</v>
      </c>
      <c r="S92" s="44">
        <v>-218569.91</v>
      </c>
      <c r="T92" s="44">
        <v>0</v>
      </c>
      <c r="U92" s="44">
        <v>0</v>
      </c>
      <c r="V92" s="44">
        <v>0</v>
      </c>
      <c r="W92" s="44">
        <v>12486401.34</v>
      </c>
      <c r="X92" s="44">
        <v>12740265.42</v>
      </c>
      <c r="Y92" s="44">
        <v>-35294.17</v>
      </c>
      <c r="Z92" s="44">
        <v>-218569.91</v>
      </c>
      <c r="AA92" s="44">
        <v>0</v>
      </c>
      <c r="AB92" s="44">
        <v>0</v>
      </c>
      <c r="AC92" s="44">
        <v>0</v>
      </c>
      <c r="AD92" s="44">
        <v>12486401.34</v>
      </c>
      <c r="AE92" s="44">
        <v>12740265.42</v>
      </c>
      <c r="AF92" s="44">
        <v>-35294.17</v>
      </c>
      <c r="AG92" s="44">
        <v>-218569.91</v>
      </c>
      <c r="AH92" s="44">
        <v>0</v>
      </c>
      <c r="AI92" s="44">
        <v>0</v>
      </c>
      <c r="AJ92" s="44">
        <v>0</v>
      </c>
      <c r="AK92" s="44">
        <v>12486401.34</v>
      </c>
      <c r="AL92" s="44">
        <v>13026918.59</v>
      </c>
      <c r="AM92" s="44">
        <v>-35294.17</v>
      </c>
      <c r="AN92" s="44">
        <v>-244726.77</v>
      </c>
      <c r="AO92" s="44">
        <v>0</v>
      </c>
      <c r="AP92" s="44">
        <v>0</v>
      </c>
      <c r="AQ92" s="44">
        <v>0</v>
      </c>
      <c r="AR92" s="44">
        <v>12746897.65</v>
      </c>
      <c r="AS92" s="44">
        <v>12668853.039999999</v>
      </c>
      <c r="AT92" s="44">
        <v>-35294.17</v>
      </c>
      <c r="AU92" s="44">
        <v>-226501.13</v>
      </c>
      <c r="AV92" s="44">
        <v>0</v>
      </c>
      <c r="AW92" s="44">
        <v>0</v>
      </c>
      <c r="AX92" s="44">
        <v>0</v>
      </c>
      <c r="AY92" s="44">
        <v>12407057.74</v>
      </c>
      <c r="AZ92" s="44">
        <v>12668853.039999999</v>
      </c>
      <c r="BA92" s="44">
        <v>-35294.17</v>
      </c>
      <c r="BB92" s="44">
        <v>-226501.1</v>
      </c>
      <c r="BC92" s="44">
        <v>0</v>
      </c>
      <c r="BD92" s="44">
        <v>0</v>
      </c>
      <c r="BE92" s="44">
        <v>0</v>
      </c>
      <c r="BF92" s="44">
        <v>12407057.77</v>
      </c>
      <c r="BG92" s="44">
        <v>12668853.039999999</v>
      </c>
      <c r="BH92" s="44">
        <v>-35294.17</v>
      </c>
      <c r="BI92" s="44">
        <v>-226472.35</v>
      </c>
      <c r="BJ92" s="44">
        <v>0</v>
      </c>
      <c r="BK92" s="44">
        <v>0</v>
      </c>
      <c r="BL92" s="44">
        <v>0</v>
      </c>
      <c r="BM92" s="44">
        <v>12407086.52</v>
      </c>
      <c r="BN92" s="44">
        <v>12668853.039999999</v>
      </c>
      <c r="BO92" s="44">
        <v>-35294.17</v>
      </c>
      <c r="BP92" s="44">
        <v>-226472.35</v>
      </c>
      <c r="BQ92" s="44">
        <v>0</v>
      </c>
      <c r="BR92" s="44">
        <v>0</v>
      </c>
      <c r="BS92" s="44">
        <v>0</v>
      </c>
      <c r="BT92" s="44">
        <v>12407086.52</v>
      </c>
      <c r="BU92" s="44">
        <v>12668853.050000001</v>
      </c>
      <c r="BV92" s="44">
        <v>-35294.17</v>
      </c>
      <c r="BW92" s="44">
        <v>-226472.35</v>
      </c>
      <c r="BX92" s="44">
        <v>0</v>
      </c>
      <c r="BY92" s="44">
        <v>0</v>
      </c>
      <c r="BZ92" s="44">
        <v>0</v>
      </c>
      <c r="CA92" s="44">
        <v>12407086.529999999</v>
      </c>
      <c r="CB92" s="44">
        <v>12670328.689999999</v>
      </c>
      <c r="CC92" s="44">
        <v>-35294.166666666672</v>
      </c>
      <c r="CD92" s="44">
        <v>-226472.28999999998</v>
      </c>
      <c r="CE92" s="44">
        <v>0</v>
      </c>
      <c r="CF92" s="44">
        <v>0</v>
      </c>
      <c r="CG92" s="44">
        <v>0</v>
      </c>
      <c r="CH92" s="44">
        <v>12408562.23</v>
      </c>
      <c r="CI92" s="5"/>
      <c r="CJ92" s="43">
        <f t="shared" si="19"/>
        <v>152742839.58999997</v>
      </c>
      <c r="CK92" s="43">
        <f t="shared" si="11"/>
        <v>-423530.03666666656</v>
      </c>
      <c r="CL92" s="43">
        <f t="shared" si="12"/>
        <v>-2697717.8700000006</v>
      </c>
      <c r="CM92" s="43">
        <f t="shared" si="13"/>
        <v>0</v>
      </c>
      <c r="CN92" s="43">
        <f t="shared" si="14"/>
        <v>0</v>
      </c>
      <c r="CO92" s="43">
        <f t="shared" si="15"/>
        <v>0</v>
      </c>
      <c r="CP92" s="43">
        <f t="shared" si="16"/>
        <v>149621591.67999998</v>
      </c>
      <c r="CQ92" s="20"/>
      <c r="CR92" s="20"/>
      <c r="CS92" s="20"/>
      <c r="CT92" s="20">
        <f t="shared" si="18"/>
        <v>0</v>
      </c>
      <c r="CU92" s="20"/>
      <c r="CV92" s="43">
        <v>152742839.59</v>
      </c>
      <c r="CW92" s="51">
        <f t="shared" si="17"/>
        <v>0</v>
      </c>
      <c r="DU92" t="s">
        <v>334</v>
      </c>
    </row>
    <row r="93" spans="1:125" x14ac:dyDescent="0.25">
      <c r="A93" t="s">
        <v>127</v>
      </c>
      <c r="B93" t="s">
        <v>335</v>
      </c>
      <c r="C93" s="43">
        <v>6029221.9500000002</v>
      </c>
      <c r="D93" s="44">
        <v>-16836.810000000001</v>
      </c>
      <c r="E93" s="44">
        <v>-192150.9</v>
      </c>
      <c r="F93" s="44">
        <v>0</v>
      </c>
      <c r="G93" s="44">
        <v>0</v>
      </c>
      <c r="H93" s="44">
        <v>0</v>
      </c>
      <c r="I93" s="44">
        <v>5820234.2400000002</v>
      </c>
      <c r="J93" s="44">
        <v>6029221.9500000002</v>
      </c>
      <c r="K93" s="44">
        <v>-16836.810000000001</v>
      </c>
      <c r="L93" s="44">
        <v>-191650.9</v>
      </c>
      <c r="M93" s="44">
        <v>0</v>
      </c>
      <c r="N93" s="44">
        <v>0</v>
      </c>
      <c r="O93" s="44">
        <v>0</v>
      </c>
      <c r="P93" s="44">
        <v>5820734.2400000002</v>
      </c>
      <c r="Q93" s="44">
        <v>6029221.9500000002</v>
      </c>
      <c r="R93" s="44">
        <v>-16716.86</v>
      </c>
      <c r="S93" s="44">
        <v>-191650.9</v>
      </c>
      <c r="T93" s="44">
        <v>0</v>
      </c>
      <c r="U93" s="44">
        <v>0</v>
      </c>
      <c r="V93" s="44">
        <v>0</v>
      </c>
      <c r="W93" s="44">
        <v>5820854.1900000004</v>
      </c>
      <c r="X93" s="44">
        <v>6029221.9500000002</v>
      </c>
      <c r="Y93" s="44">
        <v>-16716.86</v>
      </c>
      <c r="Z93" s="44">
        <v>-191650.9</v>
      </c>
      <c r="AA93" s="44">
        <v>0</v>
      </c>
      <c r="AB93" s="44">
        <v>0</v>
      </c>
      <c r="AC93" s="44">
        <v>0</v>
      </c>
      <c r="AD93" s="44">
        <v>5820854.1900000004</v>
      </c>
      <c r="AE93" s="44">
        <v>6029221.9500000002</v>
      </c>
      <c r="AF93" s="44">
        <v>-16716.86</v>
      </c>
      <c r="AG93" s="44">
        <v>-191650.9</v>
      </c>
      <c r="AH93" s="44">
        <v>0</v>
      </c>
      <c r="AI93" s="44">
        <v>0</v>
      </c>
      <c r="AJ93" s="44">
        <v>0</v>
      </c>
      <c r="AK93" s="44">
        <v>5820854.1900000004</v>
      </c>
      <c r="AL93" s="44">
        <v>5192670.1900000004</v>
      </c>
      <c r="AM93" s="44">
        <v>-16716.86</v>
      </c>
      <c r="AN93" s="44">
        <v>-214879.26</v>
      </c>
      <c r="AO93" s="44">
        <v>0</v>
      </c>
      <c r="AP93" s="44">
        <v>0</v>
      </c>
      <c r="AQ93" s="44">
        <v>0</v>
      </c>
      <c r="AR93" s="44">
        <v>4961074.07</v>
      </c>
      <c r="AS93" s="44">
        <v>5185634.3</v>
      </c>
      <c r="AT93" s="44">
        <v>-16716.86</v>
      </c>
      <c r="AU93" s="44">
        <v>-214879.24</v>
      </c>
      <c r="AV93" s="44">
        <v>0</v>
      </c>
      <c r="AW93" s="44">
        <v>0</v>
      </c>
      <c r="AX93" s="44">
        <v>0</v>
      </c>
      <c r="AY93" s="44">
        <v>4954038.2</v>
      </c>
      <c r="AZ93" s="44">
        <v>5185634.29</v>
      </c>
      <c r="BA93" s="44">
        <v>-16716.86</v>
      </c>
      <c r="BB93" s="44">
        <v>-214630.83</v>
      </c>
      <c r="BC93" s="44">
        <v>0</v>
      </c>
      <c r="BD93" s="44">
        <v>0</v>
      </c>
      <c r="BE93" s="44">
        <v>0</v>
      </c>
      <c r="BF93" s="44">
        <v>4954286.5999999996</v>
      </c>
      <c r="BG93" s="44">
        <v>5185634.3</v>
      </c>
      <c r="BH93" s="44">
        <v>-16716.86</v>
      </c>
      <c r="BI93" s="44">
        <v>-214630.83</v>
      </c>
      <c r="BJ93" s="44">
        <v>0</v>
      </c>
      <c r="BK93" s="44">
        <v>0</v>
      </c>
      <c r="BL93" s="44">
        <v>0</v>
      </c>
      <c r="BM93" s="44">
        <v>4954286.6100000003</v>
      </c>
      <c r="BN93" s="44">
        <v>5185634.29</v>
      </c>
      <c r="BO93" s="44">
        <v>-16716.86</v>
      </c>
      <c r="BP93" s="44">
        <v>-214630.83</v>
      </c>
      <c r="BQ93" s="44">
        <v>0</v>
      </c>
      <c r="BR93" s="44">
        <v>0</v>
      </c>
      <c r="BS93" s="44">
        <v>0</v>
      </c>
      <c r="BT93" s="44">
        <v>4954286.5999999996</v>
      </c>
      <c r="BU93" s="44">
        <v>5185634.3</v>
      </c>
      <c r="BV93" s="44">
        <v>-16716.86</v>
      </c>
      <c r="BW93" s="44">
        <v>-214630.81</v>
      </c>
      <c r="BX93" s="44">
        <v>0</v>
      </c>
      <c r="BY93" s="44">
        <v>0</v>
      </c>
      <c r="BZ93" s="44">
        <v>0</v>
      </c>
      <c r="CA93" s="44">
        <v>4954286.63</v>
      </c>
      <c r="CB93" s="44">
        <v>5186400.96</v>
      </c>
      <c r="CC93" s="44">
        <v>-16716.864166666666</v>
      </c>
      <c r="CD93" s="44">
        <v>-270590.88</v>
      </c>
      <c r="CE93" s="44">
        <v>0</v>
      </c>
      <c r="CF93" s="44">
        <v>0</v>
      </c>
      <c r="CG93" s="44">
        <v>0</v>
      </c>
      <c r="CH93" s="44">
        <v>4899093.22</v>
      </c>
      <c r="CI93" s="5"/>
      <c r="CJ93" s="43">
        <f t="shared" si="19"/>
        <v>66453352.379999988</v>
      </c>
      <c r="CK93" s="43">
        <f t="shared" si="11"/>
        <v>-200842.22416666665</v>
      </c>
      <c r="CL93" s="43">
        <f t="shared" si="12"/>
        <v>-2517627.1800000002</v>
      </c>
      <c r="CM93" s="43">
        <f t="shared" si="13"/>
        <v>0</v>
      </c>
      <c r="CN93" s="43">
        <f t="shared" si="14"/>
        <v>0</v>
      </c>
      <c r="CO93" s="43">
        <f t="shared" si="15"/>
        <v>0</v>
      </c>
      <c r="CP93" s="43">
        <f t="shared" si="16"/>
        <v>63734882.980000012</v>
      </c>
      <c r="CQ93" s="20"/>
      <c r="CR93" s="20"/>
      <c r="CS93" s="20"/>
      <c r="CT93" s="20">
        <f t="shared" si="18"/>
        <v>0</v>
      </c>
      <c r="CU93" s="20"/>
      <c r="CV93" s="43">
        <v>66453352.380000003</v>
      </c>
      <c r="CW93" s="51">
        <f t="shared" si="17"/>
        <v>0</v>
      </c>
      <c r="DU93" t="s">
        <v>335</v>
      </c>
    </row>
    <row r="94" spans="1:125" x14ac:dyDescent="0.25">
      <c r="A94" t="s">
        <v>128</v>
      </c>
      <c r="B94" t="s">
        <v>336</v>
      </c>
      <c r="C94" s="43">
        <v>1497.61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1497.61</v>
      </c>
      <c r="J94" s="44">
        <v>1497.61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1497.61</v>
      </c>
      <c r="Q94" s="44">
        <v>1497.61</v>
      </c>
      <c r="R94" s="44">
        <v>0</v>
      </c>
      <c r="S94" s="44">
        <v>0</v>
      </c>
      <c r="T94" s="44">
        <v>0</v>
      </c>
      <c r="U94" s="44">
        <v>0</v>
      </c>
      <c r="V94" s="44">
        <v>0</v>
      </c>
      <c r="W94" s="44">
        <v>1497.61</v>
      </c>
      <c r="X94" s="44">
        <v>1497.61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4">
        <v>1497.61</v>
      </c>
      <c r="AE94" s="44">
        <v>1497.61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1497.61</v>
      </c>
      <c r="AL94" s="44">
        <v>35548.33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35548.33</v>
      </c>
      <c r="AS94" s="44">
        <v>35534.78</v>
      </c>
      <c r="AT94" s="44">
        <v>0</v>
      </c>
      <c r="AU94" s="44">
        <v>0</v>
      </c>
      <c r="AV94" s="44">
        <v>0</v>
      </c>
      <c r="AW94" s="44">
        <v>0</v>
      </c>
      <c r="AX94" s="44">
        <v>0</v>
      </c>
      <c r="AY94" s="44">
        <v>35534.78</v>
      </c>
      <c r="AZ94" s="44">
        <v>35534.78</v>
      </c>
      <c r="BA94" s="44">
        <v>0</v>
      </c>
      <c r="BB94" s="44">
        <v>0</v>
      </c>
      <c r="BC94" s="44">
        <v>0</v>
      </c>
      <c r="BD94" s="44">
        <v>0</v>
      </c>
      <c r="BE94" s="44">
        <v>0</v>
      </c>
      <c r="BF94" s="44">
        <v>35534.78</v>
      </c>
      <c r="BG94" s="44">
        <v>35534.78</v>
      </c>
      <c r="BH94" s="44">
        <v>0</v>
      </c>
      <c r="BI94" s="44">
        <v>0</v>
      </c>
      <c r="BJ94" s="44">
        <v>0</v>
      </c>
      <c r="BK94" s="44">
        <v>0</v>
      </c>
      <c r="BL94" s="44">
        <v>0</v>
      </c>
      <c r="BM94" s="44">
        <v>35534.78</v>
      </c>
      <c r="BN94" s="44">
        <v>35534.769999999997</v>
      </c>
      <c r="BO94" s="44">
        <v>0</v>
      </c>
      <c r="BP94" s="44">
        <v>0</v>
      </c>
      <c r="BQ94" s="44">
        <v>0</v>
      </c>
      <c r="BR94" s="44">
        <v>0</v>
      </c>
      <c r="BS94" s="44">
        <v>0</v>
      </c>
      <c r="BT94" s="44">
        <v>35534.769999999997</v>
      </c>
      <c r="BU94" s="44">
        <v>35534.78</v>
      </c>
      <c r="BV94" s="44">
        <v>0</v>
      </c>
      <c r="BW94" s="44">
        <v>0</v>
      </c>
      <c r="BX94" s="44">
        <v>0</v>
      </c>
      <c r="BY94" s="44">
        <v>0</v>
      </c>
      <c r="BZ94" s="44">
        <v>0</v>
      </c>
      <c r="CA94" s="44">
        <v>35534.78</v>
      </c>
      <c r="CB94" s="44">
        <v>35504.75</v>
      </c>
      <c r="CC94" s="44">
        <v>0</v>
      </c>
      <c r="CD94" s="44">
        <v>0</v>
      </c>
      <c r="CE94" s="44">
        <v>0</v>
      </c>
      <c r="CF94" s="44">
        <v>0</v>
      </c>
      <c r="CG94" s="44">
        <v>0</v>
      </c>
      <c r="CH94" s="44">
        <v>35504.75</v>
      </c>
      <c r="CI94" s="5"/>
      <c r="CJ94" s="43">
        <f t="shared" si="19"/>
        <v>256215.02</v>
      </c>
      <c r="CK94" s="43">
        <f t="shared" si="11"/>
        <v>0</v>
      </c>
      <c r="CL94" s="43">
        <f t="shared" si="12"/>
        <v>0</v>
      </c>
      <c r="CM94" s="43">
        <f t="shared" si="13"/>
        <v>0</v>
      </c>
      <c r="CN94" s="43">
        <f t="shared" si="14"/>
        <v>0</v>
      </c>
      <c r="CO94" s="43">
        <f t="shared" si="15"/>
        <v>0</v>
      </c>
      <c r="CP94" s="43">
        <f t="shared" si="16"/>
        <v>256215.02</v>
      </c>
      <c r="CQ94" s="20"/>
      <c r="CR94" s="20"/>
      <c r="CS94" s="20"/>
      <c r="CT94" s="20">
        <f t="shared" si="18"/>
        <v>0</v>
      </c>
      <c r="CU94" s="20"/>
      <c r="CV94" s="43">
        <v>256215.02</v>
      </c>
      <c r="CW94" s="51">
        <f t="shared" si="17"/>
        <v>0</v>
      </c>
      <c r="DU94" t="s">
        <v>336</v>
      </c>
    </row>
    <row r="95" spans="1:125" x14ac:dyDescent="0.25">
      <c r="A95" t="s">
        <v>129</v>
      </c>
      <c r="B95" t="s">
        <v>337</v>
      </c>
      <c r="C95" s="43">
        <v>589014.80000000005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589014.80000000005</v>
      </c>
      <c r="J95" s="44">
        <v>589014.80000000005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589014.80000000005</v>
      </c>
      <c r="Q95" s="44">
        <v>589014.80000000005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589014.80000000005</v>
      </c>
      <c r="X95" s="44">
        <v>589014.80000000005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589014.80000000005</v>
      </c>
      <c r="AE95" s="44">
        <v>589014.80000000005</v>
      </c>
      <c r="AF95" s="44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589014.80000000005</v>
      </c>
      <c r="AL95" s="44">
        <v>585377.85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585377.85</v>
      </c>
      <c r="AS95" s="44">
        <v>572090.01</v>
      </c>
      <c r="AT95" s="44">
        <v>0</v>
      </c>
      <c r="AU95" s="44">
        <v>0</v>
      </c>
      <c r="AV95" s="44">
        <v>0</v>
      </c>
      <c r="AW95" s="44">
        <v>0</v>
      </c>
      <c r="AX95" s="44">
        <v>0</v>
      </c>
      <c r="AY95" s="44">
        <v>572090.01</v>
      </c>
      <c r="AZ95" s="44">
        <v>572090.01</v>
      </c>
      <c r="BA95" s="44">
        <v>0</v>
      </c>
      <c r="BB95" s="44">
        <v>0</v>
      </c>
      <c r="BC95" s="44">
        <v>0</v>
      </c>
      <c r="BD95" s="44">
        <v>0</v>
      </c>
      <c r="BE95" s="44">
        <v>0</v>
      </c>
      <c r="BF95" s="44">
        <v>572090.01</v>
      </c>
      <c r="BG95" s="44">
        <v>572090.01</v>
      </c>
      <c r="BH95" s="44">
        <v>0</v>
      </c>
      <c r="BI95" s="44">
        <v>0</v>
      </c>
      <c r="BJ95" s="44">
        <v>0</v>
      </c>
      <c r="BK95" s="44">
        <v>0</v>
      </c>
      <c r="BL95" s="44">
        <v>0</v>
      </c>
      <c r="BM95" s="44">
        <v>572090.01</v>
      </c>
      <c r="BN95" s="44">
        <v>572090.01</v>
      </c>
      <c r="BO95" s="44">
        <v>0</v>
      </c>
      <c r="BP95" s="44">
        <v>0</v>
      </c>
      <c r="BQ95" s="44">
        <v>0</v>
      </c>
      <c r="BR95" s="44">
        <v>0</v>
      </c>
      <c r="BS95" s="44">
        <v>0</v>
      </c>
      <c r="BT95" s="44">
        <v>572090.01</v>
      </c>
      <c r="BU95" s="44">
        <v>572090.01</v>
      </c>
      <c r="BV95" s="44">
        <v>0</v>
      </c>
      <c r="BW95" s="44">
        <v>0</v>
      </c>
      <c r="BX95" s="44">
        <v>0</v>
      </c>
      <c r="BY95" s="44">
        <v>0</v>
      </c>
      <c r="BZ95" s="44">
        <v>0</v>
      </c>
      <c r="CA95" s="44">
        <v>572090.01</v>
      </c>
      <c r="CB95" s="44">
        <v>572063.24</v>
      </c>
      <c r="CC95" s="44">
        <v>0</v>
      </c>
      <c r="CD95" s="44">
        <v>0</v>
      </c>
      <c r="CE95" s="44">
        <v>0</v>
      </c>
      <c r="CF95" s="44">
        <v>0</v>
      </c>
      <c r="CG95" s="44">
        <v>0</v>
      </c>
      <c r="CH95" s="44">
        <v>572063.24</v>
      </c>
      <c r="CI95" s="5"/>
      <c r="CJ95" s="43">
        <f t="shared" si="19"/>
        <v>6962965.1399999997</v>
      </c>
      <c r="CK95" s="43">
        <f t="shared" si="11"/>
        <v>0</v>
      </c>
      <c r="CL95" s="43">
        <f t="shared" si="12"/>
        <v>0</v>
      </c>
      <c r="CM95" s="43">
        <f t="shared" si="13"/>
        <v>0</v>
      </c>
      <c r="CN95" s="43">
        <f t="shared" si="14"/>
        <v>0</v>
      </c>
      <c r="CO95" s="43">
        <f t="shared" si="15"/>
        <v>0</v>
      </c>
      <c r="CP95" s="43">
        <f t="shared" si="16"/>
        <v>6962965.1399999997</v>
      </c>
      <c r="CQ95" s="20"/>
      <c r="CR95" s="20"/>
      <c r="CS95" s="20"/>
      <c r="CT95" s="20">
        <f t="shared" si="18"/>
        <v>0</v>
      </c>
      <c r="CU95" s="20"/>
      <c r="CV95" s="43">
        <v>6962965.1399999997</v>
      </c>
      <c r="CW95" s="51">
        <f t="shared" si="17"/>
        <v>0</v>
      </c>
      <c r="DU95" t="s">
        <v>337</v>
      </c>
    </row>
    <row r="96" spans="1:125" x14ac:dyDescent="0.25">
      <c r="A96" t="s">
        <v>130</v>
      </c>
      <c r="B96" t="s">
        <v>338</v>
      </c>
      <c r="C96" s="43">
        <v>232600.51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232600.51</v>
      </c>
      <c r="J96" s="44">
        <v>232600.51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232600.51</v>
      </c>
      <c r="Q96" s="44">
        <v>232600.51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232600.51</v>
      </c>
      <c r="X96" s="44">
        <v>232600.51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232600.51</v>
      </c>
      <c r="AE96" s="44">
        <v>232600.51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232600.51</v>
      </c>
      <c r="AL96" s="44">
        <v>243847.11</v>
      </c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243847.11</v>
      </c>
      <c r="AS96" s="44">
        <v>243842.78</v>
      </c>
      <c r="AT96" s="44">
        <v>0</v>
      </c>
      <c r="AU96" s="44">
        <v>0</v>
      </c>
      <c r="AV96" s="44">
        <v>0</v>
      </c>
      <c r="AW96" s="44">
        <v>0</v>
      </c>
      <c r="AX96" s="44">
        <v>0</v>
      </c>
      <c r="AY96" s="44">
        <v>243842.78</v>
      </c>
      <c r="AZ96" s="44">
        <v>243842.78</v>
      </c>
      <c r="BA96" s="44">
        <v>0</v>
      </c>
      <c r="BB96" s="44">
        <v>0</v>
      </c>
      <c r="BC96" s="44">
        <v>0</v>
      </c>
      <c r="BD96" s="44">
        <v>0</v>
      </c>
      <c r="BE96" s="44">
        <v>0</v>
      </c>
      <c r="BF96" s="44">
        <v>243842.78</v>
      </c>
      <c r="BG96" s="44">
        <v>243842.78</v>
      </c>
      <c r="BH96" s="44">
        <v>0</v>
      </c>
      <c r="BI96" s="44">
        <v>0</v>
      </c>
      <c r="BJ96" s="44">
        <v>0</v>
      </c>
      <c r="BK96" s="44">
        <v>0</v>
      </c>
      <c r="BL96" s="44">
        <v>0</v>
      </c>
      <c r="BM96" s="44">
        <v>243842.78</v>
      </c>
      <c r="BN96" s="44">
        <v>243842.78</v>
      </c>
      <c r="BO96" s="44">
        <v>0</v>
      </c>
      <c r="BP96" s="44">
        <v>0</v>
      </c>
      <c r="BQ96" s="44">
        <v>0</v>
      </c>
      <c r="BR96" s="44">
        <v>0</v>
      </c>
      <c r="BS96" s="44">
        <v>0</v>
      </c>
      <c r="BT96" s="44">
        <v>243842.78</v>
      </c>
      <c r="BU96" s="44">
        <v>243842.78</v>
      </c>
      <c r="BV96" s="44">
        <v>0</v>
      </c>
      <c r="BW96" s="44">
        <v>0</v>
      </c>
      <c r="BX96" s="44">
        <v>0</v>
      </c>
      <c r="BY96" s="44">
        <v>0</v>
      </c>
      <c r="BZ96" s="44">
        <v>0</v>
      </c>
      <c r="CA96" s="44">
        <v>243842.78</v>
      </c>
      <c r="CB96" s="44">
        <v>243833.15</v>
      </c>
      <c r="CC96" s="44">
        <v>0</v>
      </c>
      <c r="CD96" s="44">
        <v>0</v>
      </c>
      <c r="CE96" s="44">
        <v>0</v>
      </c>
      <c r="CF96" s="44">
        <v>0</v>
      </c>
      <c r="CG96" s="44">
        <v>0</v>
      </c>
      <c r="CH96" s="44">
        <v>243833.15</v>
      </c>
      <c r="CI96" s="5"/>
      <c r="CJ96" s="43">
        <f t="shared" si="19"/>
        <v>2869896.7099999995</v>
      </c>
      <c r="CK96" s="43">
        <f t="shared" si="11"/>
        <v>0</v>
      </c>
      <c r="CL96" s="43">
        <f t="shared" si="12"/>
        <v>0</v>
      </c>
      <c r="CM96" s="43">
        <f t="shared" si="13"/>
        <v>0</v>
      </c>
      <c r="CN96" s="43">
        <f t="shared" si="14"/>
        <v>0</v>
      </c>
      <c r="CO96" s="43">
        <f t="shared" si="15"/>
        <v>0</v>
      </c>
      <c r="CP96" s="43">
        <f t="shared" si="16"/>
        <v>2869896.7099999995</v>
      </c>
      <c r="CQ96" s="20"/>
      <c r="CR96" s="20"/>
      <c r="CS96" s="20"/>
      <c r="CT96" s="20">
        <f t="shared" si="18"/>
        <v>0</v>
      </c>
      <c r="CU96" s="20"/>
      <c r="CV96" s="43">
        <v>2869896.71</v>
      </c>
      <c r="CW96" s="51">
        <f t="shared" si="17"/>
        <v>0</v>
      </c>
      <c r="DU96" t="s">
        <v>338</v>
      </c>
    </row>
    <row r="97" spans="1:125" x14ac:dyDescent="0.25">
      <c r="A97" t="s">
        <v>131</v>
      </c>
      <c r="B97" t="s">
        <v>339</v>
      </c>
      <c r="C97" s="43">
        <v>205063.92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205063.92</v>
      </c>
      <c r="J97" s="44">
        <v>205063.92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205063.92</v>
      </c>
      <c r="Q97" s="44">
        <v>205063.92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205063.92</v>
      </c>
      <c r="X97" s="44">
        <v>205063.92</v>
      </c>
      <c r="Y97" s="44">
        <v>0</v>
      </c>
      <c r="Z97" s="44">
        <v>0</v>
      </c>
      <c r="AA97" s="44">
        <v>0</v>
      </c>
      <c r="AB97" s="44">
        <v>0</v>
      </c>
      <c r="AC97" s="44">
        <v>0</v>
      </c>
      <c r="AD97" s="44">
        <v>205063.92</v>
      </c>
      <c r="AE97" s="44">
        <v>205063.92</v>
      </c>
      <c r="AF97" s="44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205063.92</v>
      </c>
      <c r="AL97" s="44">
        <v>207868.99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207868.99</v>
      </c>
      <c r="AS97" s="44">
        <v>206614.95</v>
      </c>
      <c r="AT97" s="44">
        <v>0</v>
      </c>
      <c r="AU97" s="44">
        <v>0</v>
      </c>
      <c r="AV97" s="44">
        <v>0</v>
      </c>
      <c r="AW97" s="44">
        <v>0</v>
      </c>
      <c r="AX97" s="44">
        <v>0</v>
      </c>
      <c r="AY97" s="44">
        <v>206614.95</v>
      </c>
      <c r="AZ97" s="44">
        <v>206614.95</v>
      </c>
      <c r="BA97" s="44">
        <v>0</v>
      </c>
      <c r="BB97" s="44">
        <v>0</v>
      </c>
      <c r="BC97" s="44">
        <v>0</v>
      </c>
      <c r="BD97" s="44">
        <v>0</v>
      </c>
      <c r="BE97" s="44">
        <v>0</v>
      </c>
      <c r="BF97" s="44">
        <v>206614.95</v>
      </c>
      <c r="BG97" s="44">
        <v>206614.96</v>
      </c>
      <c r="BH97" s="44">
        <v>0</v>
      </c>
      <c r="BI97" s="44">
        <v>0</v>
      </c>
      <c r="BJ97" s="44">
        <v>0</v>
      </c>
      <c r="BK97" s="44">
        <v>0</v>
      </c>
      <c r="BL97" s="44">
        <v>0</v>
      </c>
      <c r="BM97" s="44">
        <v>206614.96</v>
      </c>
      <c r="BN97" s="44">
        <v>206614.95</v>
      </c>
      <c r="BO97" s="44">
        <v>0</v>
      </c>
      <c r="BP97" s="44">
        <v>0</v>
      </c>
      <c r="BQ97" s="44">
        <v>0</v>
      </c>
      <c r="BR97" s="44">
        <v>0</v>
      </c>
      <c r="BS97" s="44">
        <v>0</v>
      </c>
      <c r="BT97" s="44">
        <v>206614.95</v>
      </c>
      <c r="BU97" s="44">
        <v>206614.96</v>
      </c>
      <c r="BV97" s="44">
        <v>0</v>
      </c>
      <c r="BW97" s="44">
        <v>0</v>
      </c>
      <c r="BX97" s="44">
        <v>0</v>
      </c>
      <c r="BY97" s="44">
        <v>0</v>
      </c>
      <c r="BZ97" s="44">
        <v>0</v>
      </c>
      <c r="CA97" s="44">
        <v>206614.96</v>
      </c>
      <c r="CB97" s="44">
        <v>206603.38</v>
      </c>
      <c r="CC97" s="44">
        <v>0</v>
      </c>
      <c r="CD97" s="44">
        <v>0</v>
      </c>
      <c r="CE97" s="44">
        <v>0</v>
      </c>
      <c r="CF97" s="44">
        <v>0</v>
      </c>
      <c r="CG97" s="44">
        <v>0</v>
      </c>
      <c r="CH97" s="44">
        <v>206603.38</v>
      </c>
      <c r="CI97" s="5"/>
      <c r="CJ97" s="43">
        <f t="shared" si="19"/>
        <v>2472866.7399999998</v>
      </c>
      <c r="CK97" s="43">
        <f t="shared" si="11"/>
        <v>0</v>
      </c>
      <c r="CL97" s="43">
        <f t="shared" si="12"/>
        <v>0</v>
      </c>
      <c r="CM97" s="43">
        <f t="shared" si="13"/>
        <v>0</v>
      </c>
      <c r="CN97" s="43">
        <f t="shared" si="14"/>
        <v>0</v>
      </c>
      <c r="CO97" s="43">
        <f t="shared" si="15"/>
        <v>0</v>
      </c>
      <c r="CP97" s="43">
        <f t="shared" si="16"/>
        <v>2472866.7399999998</v>
      </c>
      <c r="CQ97" s="20"/>
      <c r="CR97" s="20"/>
      <c r="CS97" s="20"/>
      <c r="CT97" s="20">
        <f t="shared" si="18"/>
        <v>0</v>
      </c>
      <c r="CU97" s="20"/>
      <c r="CV97" s="43">
        <v>2472866.7400000002</v>
      </c>
      <c r="CW97" s="51">
        <f t="shared" si="17"/>
        <v>0</v>
      </c>
      <c r="DU97" t="s">
        <v>339</v>
      </c>
    </row>
    <row r="98" spans="1:125" x14ac:dyDescent="0.25">
      <c r="A98" t="s">
        <v>132</v>
      </c>
      <c r="B98" t="s">
        <v>340</v>
      </c>
      <c r="C98" s="43">
        <v>111079.18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111079.18</v>
      </c>
      <c r="J98" s="44">
        <v>111079.18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111079.18</v>
      </c>
      <c r="Q98" s="44">
        <v>111079.18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111079.18</v>
      </c>
      <c r="X98" s="44">
        <v>111079.18</v>
      </c>
      <c r="Y98" s="44">
        <v>0</v>
      </c>
      <c r="Z98" s="44">
        <v>0</v>
      </c>
      <c r="AA98" s="44">
        <v>0</v>
      </c>
      <c r="AB98" s="44">
        <v>0</v>
      </c>
      <c r="AC98" s="44">
        <v>0</v>
      </c>
      <c r="AD98" s="44">
        <v>111079.18</v>
      </c>
      <c r="AE98" s="44">
        <v>111079.18</v>
      </c>
      <c r="AF98" s="44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111079.18</v>
      </c>
      <c r="AL98" s="44">
        <v>119539.14</v>
      </c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119539.14</v>
      </c>
      <c r="AS98" s="44">
        <v>118746.84</v>
      </c>
      <c r="AT98" s="44">
        <v>0</v>
      </c>
      <c r="AU98" s="44">
        <v>0</v>
      </c>
      <c r="AV98" s="44">
        <v>0</v>
      </c>
      <c r="AW98" s="44">
        <v>0</v>
      </c>
      <c r="AX98" s="44">
        <v>0</v>
      </c>
      <c r="AY98" s="44">
        <v>118746.84</v>
      </c>
      <c r="AZ98" s="44">
        <v>118746.84</v>
      </c>
      <c r="BA98" s="44">
        <v>0</v>
      </c>
      <c r="BB98" s="44">
        <v>0</v>
      </c>
      <c r="BC98" s="44">
        <v>0</v>
      </c>
      <c r="BD98" s="44">
        <v>0</v>
      </c>
      <c r="BE98" s="44">
        <v>0</v>
      </c>
      <c r="BF98" s="44">
        <v>118746.84</v>
      </c>
      <c r="BG98" s="44">
        <v>118746.84</v>
      </c>
      <c r="BH98" s="44">
        <v>0</v>
      </c>
      <c r="BI98" s="44">
        <v>0</v>
      </c>
      <c r="BJ98" s="44">
        <v>0</v>
      </c>
      <c r="BK98" s="44">
        <v>0</v>
      </c>
      <c r="BL98" s="44">
        <v>0</v>
      </c>
      <c r="BM98" s="44">
        <v>118746.84</v>
      </c>
      <c r="BN98" s="44">
        <v>118746.84</v>
      </c>
      <c r="BO98" s="44">
        <v>0</v>
      </c>
      <c r="BP98" s="44">
        <v>0</v>
      </c>
      <c r="BQ98" s="44">
        <v>0</v>
      </c>
      <c r="BR98" s="44">
        <v>0</v>
      </c>
      <c r="BS98" s="44">
        <v>0</v>
      </c>
      <c r="BT98" s="44">
        <v>118746.84</v>
      </c>
      <c r="BU98" s="44">
        <v>118746.84</v>
      </c>
      <c r="BV98" s="44">
        <v>0</v>
      </c>
      <c r="BW98" s="44">
        <v>0</v>
      </c>
      <c r="BX98" s="44">
        <v>0</v>
      </c>
      <c r="BY98" s="44">
        <v>0</v>
      </c>
      <c r="BZ98" s="44">
        <v>0</v>
      </c>
      <c r="CA98" s="44">
        <v>118746.84</v>
      </c>
      <c r="CB98" s="44">
        <v>118741.07</v>
      </c>
      <c r="CC98" s="44">
        <v>0</v>
      </c>
      <c r="CD98" s="44">
        <v>0</v>
      </c>
      <c r="CE98" s="44">
        <v>0</v>
      </c>
      <c r="CF98" s="44">
        <v>0</v>
      </c>
      <c r="CG98" s="44">
        <v>0</v>
      </c>
      <c r="CH98" s="44">
        <v>118741.07</v>
      </c>
      <c r="CI98" s="5"/>
      <c r="CJ98" s="43">
        <f t="shared" si="19"/>
        <v>1387410.31</v>
      </c>
      <c r="CK98" s="43">
        <f t="shared" si="11"/>
        <v>0</v>
      </c>
      <c r="CL98" s="43">
        <f t="shared" si="12"/>
        <v>0</v>
      </c>
      <c r="CM98" s="43">
        <f t="shared" si="13"/>
        <v>0</v>
      </c>
      <c r="CN98" s="43">
        <f t="shared" si="14"/>
        <v>0</v>
      </c>
      <c r="CO98" s="43">
        <f t="shared" si="15"/>
        <v>0</v>
      </c>
      <c r="CP98" s="43">
        <f t="shared" si="16"/>
        <v>1387410.31</v>
      </c>
      <c r="CQ98" s="20"/>
      <c r="CR98" s="20"/>
      <c r="CS98" s="20"/>
      <c r="CT98" s="20">
        <f t="shared" si="18"/>
        <v>0</v>
      </c>
      <c r="CU98" s="20"/>
      <c r="CV98" s="43">
        <v>1387410.31</v>
      </c>
      <c r="CW98" s="51">
        <f t="shared" si="17"/>
        <v>0</v>
      </c>
      <c r="DU98" t="s">
        <v>340</v>
      </c>
    </row>
    <row r="99" spans="1:125" x14ac:dyDescent="0.25">
      <c r="A99" t="s">
        <v>133</v>
      </c>
      <c r="B99" t="s">
        <v>341</v>
      </c>
      <c r="C99" s="43">
        <v>321764.88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321764.88</v>
      </c>
      <c r="J99" s="44">
        <v>321764.88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321764.88</v>
      </c>
      <c r="Q99" s="44">
        <v>321764.88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321764.88</v>
      </c>
      <c r="X99" s="44">
        <v>321764.88</v>
      </c>
      <c r="Y99" s="44">
        <v>0</v>
      </c>
      <c r="Z99" s="44">
        <v>0</v>
      </c>
      <c r="AA99" s="44">
        <v>0</v>
      </c>
      <c r="AB99" s="44">
        <v>0</v>
      </c>
      <c r="AC99" s="44">
        <v>0</v>
      </c>
      <c r="AD99" s="44">
        <v>321764.88</v>
      </c>
      <c r="AE99" s="44">
        <v>321764.88</v>
      </c>
      <c r="AF99" s="44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321764.88</v>
      </c>
      <c r="AL99" s="44">
        <v>288608.46000000002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288608.46000000002</v>
      </c>
      <c r="AS99" s="44">
        <v>288609.28999999998</v>
      </c>
      <c r="AT99" s="44">
        <v>0</v>
      </c>
      <c r="AU99" s="44">
        <v>0</v>
      </c>
      <c r="AV99" s="44">
        <v>0</v>
      </c>
      <c r="AW99" s="44">
        <v>0</v>
      </c>
      <c r="AX99" s="44">
        <v>0</v>
      </c>
      <c r="AY99" s="44">
        <v>288609.28999999998</v>
      </c>
      <c r="AZ99" s="44">
        <v>288609.28999999998</v>
      </c>
      <c r="BA99" s="44">
        <v>0</v>
      </c>
      <c r="BB99" s="44">
        <v>0</v>
      </c>
      <c r="BC99" s="44">
        <v>0</v>
      </c>
      <c r="BD99" s="44">
        <v>0</v>
      </c>
      <c r="BE99" s="44">
        <v>0</v>
      </c>
      <c r="BF99" s="44">
        <v>288609.28999999998</v>
      </c>
      <c r="BG99" s="44">
        <v>288609.28999999998</v>
      </c>
      <c r="BH99" s="44">
        <v>0</v>
      </c>
      <c r="BI99" s="44">
        <v>0</v>
      </c>
      <c r="BJ99" s="44">
        <v>0</v>
      </c>
      <c r="BK99" s="44">
        <v>0</v>
      </c>
      <c r="BL99" s="44">
        <v>0</v>
      </c>
      <c r="BM99" s="44">
        <v>288609.28999999998</v>
      </c>
      <c r="BN99" s="44">
        <v>288609.28999999998</v>
      </c>
      <c r="BO99" s="44">
        <v>0</v>
      </c>
      <c r="BP99" s="44">
        <v>0</v>
      </c>
      <c r="BQ99" s="44">
        <v>0</v>
      </c>
      <c r="BR99" s="44">
        <v>0</v>
      </c>
      <c r="BS99" s="44">
        <v>0</v>
      </c>
      <c r="BT99" s="44">
        <v>288609.28999999998</v>
      </c>
      <c r="BU99" s="44">
        <v>288609.28999999998</v>
      </c>
      <c r="BV99" s="44">
        <v>0</v>
      </c>
      <c r="BW99" s="44">
        <v>0</v>
      </c>
      <c r="BX99" s="44">
        <v>0</v>
      </c>
      <c r="BY99" s="44">
        <v>0</v>
      </c>
      <c r="BZ99" s="44">
        <v>0</v>
      </c>
      <c r="CA99" s="44">
        <v>288609.28999999998</v>
      </c>
      <c r="CB99" s="44">
        <v>288597.59000000003</v>
      </c>
      <c r="CC99" s="44">
        <v>0</v>
      </c>
      <c r="CD99" s="44">
        <v>0</v>
      </c>
      <c r="CE99" s="44">
        <v>0</v>
      </c>
      <c r="CF99" s="44">
        <v>0</v>
      </c>
      <c r="CG99" s="44">
        <v>0</v>
      </c>
      <c r="CH99" s="44">
        <v>288597.59000000003</v>
      </c>
      <c r="CI99" s="5"/>
      <c r="CJ99" s="43">
        <f t="shared" si="19"/>
        <v>3629076.9</v>
      </c>
      <c r="CK99" s="43">
        <f t="shared" si="11"/>
        <v>0</v>
      </c>
      <c r="CL99" s="43">
        <f t="shared" si="12"/>
        <v>0</v>
      </c>
      <c r="CM99" s="43">
        <f t="shared" si="13"/>
        <v>0</v>
      </c>
      <c r="CN99" s="43">
        <f t="shared" si="14"/>
        <v>0</v>
      </c>
      <c r="CO99" s="43">
        <f t="shared" si="15"/>
        <v>0</v>
      </c>
      <c r="CP99" s="43">
        <f t="shared" si="16"/>
        <v>3629076.9</v>
      </c>
      <c r="CQ99" s="20"/>
      <c r="CR99" s="20"/>
      <c r="CS99" s="20"/>
      <c r="CT99" s="20">
        <f t="shared" si="18"/>
        <v>0</v>
      </c>
      <c r="CU99" s="20"/>
      <c r="CV99" s="43">
        <v>3629076.9</v>
      </c>
      <c r="CW99" s="51">
        <f t="shared" si="17"/>
        <v>0</v>
      </c>
      <c r="DU99" t="s">
        <v>341</v>
      </c>
    </row>
    <row r="100" spans="1:125" x14ac:dyDescent="0.25">
      <c r="A100" t="s">
        <v>134</v>
      </c>
      <c r="B100" t="s">
        <v>342</v>
      </c>
      <c r="C100" s="43">
        <v>43579.94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43579.94</v>
      </c>
      <c r="J100" s="44">
        <v>43579.94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43579.94</v>
      </c>
      <c r="Q100" s="44">
        <v>43579.94</v>
      </c>
      <c r="R100" s="44">
        <v>0</v>
      </c>
      <c r="S100" s="44">
        <v>0</v>
      </c>
      <c r="T100" s="44">
        <v>0</v>
      </c>
      <c r="U100" s="44">
        <v>0</v>
      </c>
      <c r="V100" s="44">
        <v>0</v>
      </c>
      <c r="W100" s="44">
        <v>43579.94</v>
      </c>
      <c r="X100" s="44">
        <v>43579.94</v>
      </c>
      <c r="Y100" s="44">
        <v>0</v>
      </c>
      <c r="Z100" s="44">
        <v>0</v>
      </c>
      <c r="AA100" s="44">
        <v>0</v>
      </c>
      <c r="AB100" s="44">
        <v>0</v>
      </c>
      <c r="AC100" s="44">
        <v>0</v>
      </c>
      <c r="AD100" s="44">
        <v>43579.94</v>
      </c>
      <c r="AE100" s="44">
        <v>43579.94</v>
      </c>
      <c r="AF100" s="44">
        <v>0</v>
      </c>
      <c r="AG100" s="44">
        <v>0</v>
      </c>
      <c r="AH100" s="44">
        <v>0</v>
      </c>
      <c r="AI100" s="44">
        <v>0</v>
      </c>
      <c r="AJ100" s="44">
        <v>0</v>
      </c>
      <c r="AK100" s="44">
        <v>43579.94</v>
      </c>
      <c r="AL100" s="44">
        <v>40513.050000000003</v>
      </c>
      <c r="AM100" s="44">
        <v>0</v>
      </c>
      <c r="AN100" s="44">
        <v>0</v>
      </c>
      <c r="AO100" s="44">
        <v>0</v>
      </c>
      <c r="AP100" s="44">
        <v>0</v>
      </c>
      <c r="AQ100" s="44">
        <v>0</v>
      </c>
      <c r="AR100" s="44">
        <v>40513.050000000003</v>
      </c>
      <c r="AS100" s="44">
        <v>40511.56</v>
      </c>
      <c r="AT100" s="44">
        <v>0</v>
      </c>
      <c r="AU100" s="44">
        <v>0</v>
      </c>
      <c r="AV100" s="44">
        <v>0</v>
      </c>
      <c r="AW100" s="44">
        <v>0</v>
      </c>
      <c r="AX100" s="44">
        <v>0</v>
      </c>
      <c r="AY100" s="44">
        <v>40511.56</v>
      </c>
      <c r="AZ100" s="44">
        <v>40511.56</v>
      </c>
      <c r="BA100" s="44">
        <v>0</v>
      </c>
      <c r="BB100" s="44">
        <v>0</v>
      </c>
      <c r="BC100" s="44">
        <v>0</v>
      </c>
      <c r="BD100" s="44">
        <v>0</v>
      </c>
      <c r="BE100" s="44">
        <v>0</v>
      </c>
      <c r="BF100" s="44">
        <v>40511.56</v>
      </c>
      <c r="BG100" s="44">
        <v>40511.56</v>
      </c>
      <c r="BH100" s="44">
        <v>0</v>
      </c>
      <c r="BI100" s="44">
        <v>0</v>
      </c>
      <c r="BJ100" s="44">
        <v>0</v>
      </c>
      <c r="BK100" s="44">
        <v>0</v>
      </c>
      <c r="BL100" s="44">
        <v>0</v>
      </c>
      <c r="BM100" s="44">
        <v>40511.56</v>
      </c>
      <c r="BN100" s="44">
        <v>40511.56</v>
      </c>
      <c r="BO100" s="44">
        <v>0</v>
      </c>
      <c r="BP100" s="44">
        <v>0</v>
      </c>
      <c r="BQ100" s="44">
        <v>0</v>
      </c>
      <c r="BR100" s="44">
        <v>0</v>
      </c>
      <c r="BS100" s="44">
        <v>0</v>
      </c>
      <c r="BT100" s="44">
        <v>40511.56</v>
      </c>
      <c r="BU100" s="44">
        <v>40511.57</v>
      </c>
      <c r="BV100" s="44">
        <v>0</v>
      </c>
      <c r="BW100" s="44">
        <v>0</v>
      </c>
      <c r="BX100" s="44">
        <v>0</v>
      </c>
      <c r="BY100" s="44">
        <v>0</v>
      </c>
      <c r="BZ100" s="44">
        <v>0</v>
      </c>
      <c r="CA100" s="44">
        <v>40511.57</v>
      </c>
      <c r="CB100" s="44">
        <v>40509.019999999997</v>
      </c>
      <c r="CC100" s="44">
        <v>0</v>
      </c>
      <c r="CD100" s="44">
        <v>0</v>
      </c>
      <c r="CE100" s="44">
        <v>0</v>
      </c>
      <c r="CF100" s="44">
        <v>0</v>
      </c>
      <c r="CG100" s="44">
        <v>0</v>
      </c>
      <c r="CH100" s="44">
        <v>40509.019999999997</v>
      </c>
      <c r="CI100" s="5"/>
      <c r="CJ100" s="43">
        <f t="shared" si="19"/>
        <v>501479.58</v>
      </c>
      <c r="CK100" s="43">
        <f t="shared" si="11"/>
        <v>0</v>
      </c>
      <c r="CL100" s="43">
        <f t="shared" si="12"/>
        <v>0</v>
      </c>
      <c r="CM100" s="43">
        <f t="shared" si="13"/>
        <v>0</v>
      </c>
      <c r="CN100" s="43">
        <f t="shared" si="14"/>
        <v>0</v>
      </c>
      <c r="CO100" s="43">
        <f t="shared" si="15"/>
        <v>0</v>
      </c>
      <c r="CP100" s="43">
        <f t="shared" si="16"/>
        <v>501479.58</v>
      </c>
      <c r="CQ100" s="20"/>
      <c r="CR100" s="20"/>
      <c r="CS100" s="20"/>
      <c r="CT100" s="20">
        <f t="shared" si="18"/>
        <v>0</v>
      </c>
      <c r="CU100" s="20"/>
      <c r="CV100" s="43">
        <v>501479.58</v>
      </c>
      <c r="CW100" s="51">
        <f t="shared" si="17"/>
        <v>0</v>
      </c>
      <c r="DU100" t="s">
        <v>342</v>
      </c>
    </row>
    <row r="101" spans="1:125" x14ac:dyDescent="0.25">
      <c r="A101" t="s">
        <v>135</v>
      </c>
      <c r="B101" t="s">
        <v>343</v>
      </c>
      <c r="C101" s="43">
        <v>144669.91</v>
      </c>
      <c r="D101" s="44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144669.91</v>
      </c>
      <c r="J101" s="44">
        <v>144669.91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144669.91</v>
      </c>
      <c r="Q101" s="44">
        <v>144669.91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144669.91</v>
      </c>
      <c r="X101" s="44">
        <v>144669.91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144669.91</v>
      </c>
      <c r="AE101" s="44">
        <v>144669.91</v>
      </c>
      <c r="AF101" s="44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144669.91</v>
      </c>
      <c r="AL101" s="44">
        <v>134234.03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134234.03</v>
      </c>
      <c r="AS101" s="44">
        <v>134231.01999999999</v>
      </c>
      <c r="AT101" s="44">
        <v>0</v>
      </c>
      <c r="AU101" s="44">
        <v>0</v>
      </c>
      <c r="AV101" s="44">
        <v>0</v>
      </c>
      <c r="AW101" s="44">
        <v>0</v>
      </c>
      <c r="AX101" s="44">
        <v>0</v>
      </c>
      <c r="AY101" s="44">
        <v>134231.01999999999</v>
      </c>
      <c r="AZ101" s="44">
        <v>134231.01999999999</v>
      </c>
      <c r="BA101" s="44">
        <v>0</v>
      </c>
      <c r="BB101" s="44">
        <v>0</v>
      </c>
      <c r="BC101" s="44">
        <v>0</v>
      </c>
      <c r="BD101" s="44">
        <v>0</v>
      </c>
      <c r="BE101" s="44">
        <v>0</v>
      </c>
      <c r="BF101" s="44">
        <v>134231.01999999999</v>
      </c>
      <c r="BG101" s="44">
        <v>134231.01999999999</v>
      </c>
      <c r="BH101" s="44">
        <v>0</v>
      </c>
      <c r="BI101" s="44">
        <v>0</v>
      </c>
      <c r="BJ101" s="44">
        <v>0</v>
      </c>
      <c r="BK101" s="44">
        <v>0</v>
      </c>
      <c r="BL101" s="44">
        <v>0</v>
      </c>
      <c r="BM101" s="44">
        <v>134231.01999999999</v>
      </c>
      <c r="BN101" s="44">
        <v>134231.01999999999</v>
      </c>
      <c r="BO101" s="44">
        <v>0</v>
      </c>
      <c r="BP101" s="44">
        <v>0</v>
      </c>
      <c r="BQ101" s="44">
        <v>0</v>
      </c>
      <c r="BR101" s="44">
        <v>0</v>
      </c>
      <c r="BS101" s="44">
        <v>0</v>
      </c>
      <c r="BT101" s="44">
        <v>134231.01999999999</v>
      </c>
      <c r="BU101" s="44">
        <v>134231.03</v>
      </c>
      <c r="BV101" s="44">
        <v>0</v>
      </c>
      <c r="BW101" s="44">
        <v>0</v>
      </c>
      <c r="BX101" s="44">
        <v>0</v>
      </c>
      <c r="BY101" s="44">
        <v>0</v>
      </c>
      <c r="BZ101" s="44">
        <v>0</v>
      </c>
      <c r="CA101" s="44">
        <v>134231.03</v>
      </c>
      <c r="CB101" s="44">
        <v>134222.41</v>
      </c>
      <c r="CC101" s="44">
        <v>0</v>
      </c>
      <c r="CD101" s="44">
        <v>0</v>
      </c>
      <c r="CE101" s="44">
        <v>0</v>
      </c>
      <c r="CF101" s="44">
        <v>0</v>
      </c>
      <c r="CG101" s="44">
        <v>0</v>
      </c>
      <c r="CH101" s="44">
        <v>134222.41</v>
      </c>
      <c r="CI101" s="5"/>
      <c r="CJ101" s="43">
        <f t="shared" si="19"/>
        <v>1662961.1</v>
      </c>
      <c r="CK101" s="43">
        <f t="shared" si="11"/>
        <v>0</v>
      </c>
      <c r="CL101" s="43">
        <f t="shared" si="12"/>
        <v>0</v>
      </c>
      <c r="CM101" s="43">
        <f t="shared" si="13"/>
        <v>0</v>
      </c>
      <c r="CN101" s="43">
        <f t="shared" si="14"/>
        <v>0</v>
      </c>
      <c r="CO101" s="43">
        <f t="shared" si="15"/>
        <v>0</v>
      </c>
      <c r="CP101" s="43">
        <f t="shared" si="16"/>
        <v>1662961.1</v>
      </c>
      <c r="CQ101" s="20"/>
      <c r="CR101" s="20"/>
      <c r="CS101" s="20"/>
      <c r="CT101" s="20">
        <f t="shared" si="18"/>
        <v>0</v>
      </c>
      <c r="CU101" s="20"/>
      <c r="CV101" s="43">
        <v>1662961.1</v>
      </c>
      <c r="CW101" s="51">
        <f t="shared" si="17"/>
        <v>0</v>
      </c>
      <c r="DU101" t="s">
        <v>343</v>
      </c>
    </row>
    <row r="102" spans="1:125" x14ac:dyDescent="0.25">
      <c r="A102" t="s">
        <v>136</v>
      </c>
      <c r="B102" t="s">
        <v>344</v>
      </c>
      <c r="C102" s="43">
        <v>213584.65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213584.65</v>
      </c>
      <c r="J102" s="44">
        <v>213584.65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213584.65</v>
      </c>
      <c r="Q102" s="44">
        <v>213584.65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44">
        <v>213584.65</v>
      </c>
      <c r="X102" s="44">
        <v>213584.65</v>
      </c>
      <c r="Y102" s="44">
        <v>0</v>
      </c>
      <c r="Z102" s="44">
        <v>0</v>
      </c>
      <c r="AA102" s="44">
        <v>0</v>
      </c>
      <c r="AB102" s="44">
        <v>0</v>
      </c>
      <c r="AC102" s="44">
        <v>0</v>
      </c>
      <c r="AD102" s="44">
        <v>213584.65</v>
      </c>
      <c r="AE102" s="44">
        <v>213584.65</v>
      </c>
      <c r="AF102" s="44">
        <v>0</v>
      </c>
      <c r="AG102" s="44">
        <v>0</v>
      </c>
      <c r="AH102" s="44">
        <v>0</v>
      </c>
      <c r="AI102" s="44">
        <v>0</v>
      </c>
      <c r="AJ102" s="44">
        <v>0</v>
      </c>
      <c r="AK102" s="44">
        <v>213584.65</v>
      </c>
      <c r="AL102" s="44">
        <v>257376.15</v>
      </c>
      <c r="AM102" s="44">
        <v>0</v>
      </c>
      <c r="AN102" s="44">
        <v>0</v>
      </c>
      <c r="AO102" s="44">
        <v>0</v>
      </c>
      <c r="AP102" s="44">
        <v>0</v>
      </c>
      <c r="AQ102" s="44">
        <v>0</v>
      </c>
      <c r="AR102" s="44">
        <v>257376.15</v>
      </c>
      <c r="AS102" s="44">
        <v>257359.72</v>
      </c>
      <c r="AT102" s="44">
        <v>0</v>
      </c>
      <c r="AU102" s="44">
        <v>0</v>
      </c>
      <c r="AV102" s="44">
        <v>0</v>
      </c>
      <c r="AW102" s="44">
        <v>0</v>
      </c>
      <c r="AX102" s="44">
        <v>0</v>
      </c>
      <c r="AY102" s="44">
        <v>257359.72</v>
      </c>
      <c r="AZ102" s="44">
        <v>257359.72</v>
      </c>
      <c r="BA102" s="44">
        <v>0</v>
      </c>
      <c r="BB102" s="44">
        <v>0</v>
      </c>
      <c r="BC102" s="44">
        <v>0</v>
      </c>
      <c r="BD102" s="44">
        <v>0</v>
      </c>
      <c r="BE102" s="44">
        <v>0</v>
      </c>
      <c r="BF102" s="44">
        <v>257359.72</v>
      </c>
      <c r="BG102" s="44">
        <v>257359.72</v>
      </c>
      <c r="BH102" s="44">
        <v>0</v>
      </c>
      <c r="BI102" s="44">
        <v>0</v>
      </c>
      <c r="BJ102" s="44">
        <v>0</v>
      </c>
      <c r="BK102" s="44">
        <v>0</v>
      </c>
      <c r="BL102" s="44">
        <v>0</v>
      </c>
      <c r="BM102" s="44">
        <v>257359.72</v>
      </c>
      <c r="BN102" s="44">
        <v>257359.71</v>
      </c>
      <c r="BO102" s="44">
        <v>0</v>
      </c>
      <c r="BP102" s="44">
        <v>0</v>
      </c>
      <c r="BQ102" s="44">
        <v>0</v>
      </c>
      <c r="BR102" s="44">
        <v>0</v>
      </c>
      <c r="BS102" s="44">
        <v>0</v>
      </c>
      <c r="BT102" s="44">
        <v>257359.71</v>
      </c>
      <c r="BU102" s="44">
        <v>257359.72</v>
      </c>
      <c r="BV102" s="44">
        <v>0</v>
      </c>
      <c r="BW102" s="44">
        <v>0</v>
      </c>
      <c r="BX102" s="44">
        <v>0</v>
      </c>
      <c r="BY102" s="44">
        <v>0</v>
      </c>
      <c r="BZ102" s="44">
        <v>0</v>
      </c>
      <c r="CA102" s="44">
        <v>257359.72</v>
      </c>
      <c r="CB102" s="44">
        <v>257345.19</v>
      </c>
      <c r="CC102" s="44">
        <v>0</v>
      </c>
      <c r="CD102" s="44">
        <v>0</v>
      </c>
      <c r="CE102" s="44">
        <v>0</v>
      </c>
      <c r="CF102" s="44">
        <v>0</v>
      </c>
      <c r="CG102" s="44">
        <v>0</v>
      </c>
      <c r="CH102" s="44">
        <v>257345.19</v>
      </c>
      <c r="CI102" s="5"/>
      <c r="CJ102" s="43">
        <f t="shared" si="19"/>
        <v>2869443.18</v>
      </c>
      <c r="CK102" s="43">
        <f t="shared" si="11"/>
        <v>0</v>
      </c>
      <c r="CL102" s="43">
        <f t="shared" si="12"/>
        <v>0</v>
      </c>
      <c r="CM102" s="43">
        <f t="shared" si="13"/>
        <v>0</v>
      </c>
      <c r="CN102" s="43">
        <f t="shared" si="14"/>
        <v>0</v>
      </c>
      <c r="CO102" s="43">
        <f t="shared" si="15"/>
        <v>0</v>
      </c>
      <c r="CP102" s="43">
        <f t="shared" si="16"/>
        <v>2869443.18</v>
      </c>
      <c r="CQ102" s="20"/>
      <c r="CR102" s="20"/>
      <c r="CS102" s="20"/>
      <c r="CT102" s="20">
        <f t="shared" si="18"/>
        <v>0</v>
      </c>
      <c r="CU102" s="20"/>
      <c r="CV102" s="43">
        <v>2869443.18</v>
      </c>
      <c r="CW102" s="51">
        <f t="shared" si="17"/>
        <v>0</v>
      </c>
      <c r="DU102" t="s">
        <v>344</v>
      </c>
    </row>
    <row r="103" spans="1:125" x14ac:dyDescent="0.25">
      <c r="A103" t="s">
        <v>137</v>
      </c>
      <c r="B103" t="s">
        <v>345</v>
      </c>
      <c r="C103" s="43">
        <v>65166.55</v>
      </c>
      <c r="D103" s="44">
        <v>0</v>
      </c>
      <c r="E103" s="44">
        <v>0</v>
      </c>
      <c r="F103" s="44">
        <v>0</v>
      </c>
      <c r="G103" s="44">
        <v>-4177.32</v>
      </c>
      <c r="H103" s="44">
        <v>0</v>
      </c>
      <c r="I103" s="44">
        <v>60989.23</v>
      </c>
      <c r="J103" s="44">
        <v>65166.55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65166.55</v>
      </c>
      <c r="Q103" s="44">
        <v>65166.55</v>
      </c>
      <c r="R103" s="44">
        <v>0</v>
      </c>
      <c r="S103" s="44">
        <v>0</v>
      </c>
      <c r="T103" s="44">
        <v>0</v>
      </c>
      <c r="U103" s="44">
        <v>0</v>
      </c>
      <c r="V103" s="44">
        <v>0</v>
      </c>
      <c r="W103" s="44">
        <v>65166.55</v>
      </c>
      <c r="X103" s="44">
        <v>65166.55</v>
      </c>
      <c r="Y103" s="44">
        <v>0</v>
      </c>
      <c r="Z103" s="44">
        <v>0</v>
      </c>
      <c r="AA103" s="44">
        <v>0</v>
      </c>
      <c r="AB103" s="44">
        <v>0</v>
      </c>
      <c r="AC103" s="44">
        <v>0</v>
      </c>
      <c r="AD103" s="44">
        <v>65166.55</v>
      </c>
      <c r="AE103" s="44">
        <v>65166.55</v>
      </c>
      <c r="AF103" s="44">
        <v>0</v>
      </c>
      <c r="AG103" s="44">
        <v>0</v>
      </c>
      <c r="AH103" s="44">
        <v>0</v>
      </c>
      <c r="AI103" s="44">
        <v>0</v>
      </c>
      <c r="AJ103" s="44">
        <v>0</v>
      </c>
      <c r="AK103" s="44">
        <v>65166.55</v>
      </c>
      <c r="AL103" s="44">
        <v>64033.26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64033.26</v>
      </c>
      <c r="AS103" s="44">
        <v>64205.69</v>
      </c>
      <c r="AT103" s="44">
        <v>0</v>
      </c>
      <c r="AU103" s="44">
        <v>0</v>
      </c>
      <c r="AV103" s="44">
        <v>0</v>
      </c>
      <c r="AW103" s="44">
        <v>0</v>
      </c>
      <c r="AX103" s="44">
        <v>0</v>
      </c>
      <c r="AY103" s="44">
        <v>64205.69</v>
      </c>
      <c r="AZ103" s="44">
        <v>64205.69</v>
      </c>
      <c r="BA103" s="44">
        <v>0</v>
      </c>
      <c r="BB103" s="44">
        <v>0</v>
      </c>
      <c r="BC103" s="44">
        <v>0</v>
      </c>
      <c r="BD103" s="44">
        <v>0</v>
      </c>
      <c r="BE103" s="44">
        <v>0</v>
      </c>
      <c r="BF103" s="44">
        <v>64205.69</v>
      </c>
      <c r="BG103" s="44">
        <v>64205.69</v>
      </c>
      <c r="BH103" s="44">
        <v>0</v>
      </c>
      <c r="BI103" s="44">
        <v>0</v>
      </c>
      <c r="BJ103" s="44">
        <v>0</v>
      </c>
      <c r="BK103" s="44">
        <v>0</v>
      </c>
      <c r="BL103" s="44">
        <v>0</v>
      </c>
      <c r="BM103" s="44">
        <v>64205.69</v>
      </c>
      <c r="BN103" s="44">
        <v>64205.69</v>
      </c>
      <c r="BO103" s="44">
        <v>0</v>
      </c>
      <c r="BP103" s="44">
        <v>0</v>
      </c>
      <c r="BQ103" s="44">
        <v>0</v>
      </c>
      <c r="BR103" s="44">
        <v>0</v>
      </c>
      <c r="BS103" s="44">
        <v>0</v>
      </c>
      <c r="BT103" s="44">
        <v>64205.69</v>
      </c>
      <c r="BU103" s="44">
        <v>64205.69</v>
      </c>
      <c r="BV103" s="44">
        <v>0</v>
      </c>
      <c r="BW103" s="44">
        <v>0</v>
      </c>
      <c r="BX103" s="44">
        <v>0</v>
      </c>
      <c r="BY103" s="44">
        <v>0</v>
      </c>
      <c r="BZ103" s="44">
        <v>0</v>
      </c>
      <c r="CA103" s="44">
        <v>64205.69</v>
      </c>
      <c r="CB103" s="44">
        <v>64202.93</v>
      </c>
      <c r="CC103" s="44">
        <v>0</v>
      </c>
      <c r="CD103" s="44">
        <v>0</v>
      </c>
      <c r="CE103" s="44">
        <v>0</v>
      </c>
      <c r="CF103" s="44">
        <v>0</v>
      </c>
      <c r="CG103" s="44">
        <v>0</v>
      </c>
      <c r="CH103" s="44">
        <v>64202.93</v>
      </c>
      <c r="CI103" s="5"/>
      <c r="CJ103" s="43">
        <f t="shared" si="19"/>
        <v>775097.39</v>
      </c>
      <c r="CK103" s="43">
        <f t="shared" si="11"/>
        <v>0</v>
      </c>
      <c r="CL103" s="43">
        <f t="shared" si="12"/>
        <v>0</v>
      </c>
      <c r="CM103" s="43">
        <f t="shared" si="13"/>
        <v>0</v>
      </c>
      <c r="CN103" s="43">
        <f t="shared" si="14"/>
        <v>-4177.32</v>
      </c>
      <c r="CO103" s="43">
        <f t="shared" si="15"/>
        <v>0</v>
      </c>
      <c r="CP103" s="43">
        <f t="shared" si="16"/>
        <v>770920.07</v>
      </c>
      <c r="CQ103" s="20"/>
      <c r="CR103" s="20"/>
      <c r="CS103" s="20"/>
      <c r="CT103" s="20">
        <f t="shared" si="18"/>
        <v>0</v>
      </c>
      <c r="CU103" s="20"/>
      <c r="CV103" s="43">
        <v>775097.39</v>
      </c>
      <c r="CW103" s="51">
        <f t="shared" si="17"/>
        <v>0</v>
      </c>
      <c r="DU103" t="s">
        <v>345</v>
      </c>
    </row>
    <row r="104" spans="1:125" x14ac:dyDescent="0.25">
      <c r="A104" t="s">
        <v>138</v>
      </c>
      <c r="B104" t="s">
        <v>346</v>
      </c>
      <c r="C104" s="43">
        <v>1019868.87</v>
      </c>
      <c r="D104" s="44">
        <v>-4436.6899999999996</v>
      </c>
      <c r="E104" s="44">
        <v>0</v>
      </c>
      <c r="F104" s="44">
        <v>0</v>
      </c>
      <c r="G104" s="44">
        <v>0</v>
      </c>
      <c r="H104" s="44">
        <v>0</v>
      </c>
      <c r="I104" s="44">
        <v>1015432.18</v>
      </c>
      <c r="J104" s="44">
        <v>1019868.87</v>
      </c>
      <c r="K104" s="44">
        <v>-4436.6899999999996</v>
      </c>
      <c r="L104" s="44">
        <v>0</v>
      </c>
      <c r="M104" s="44">
        <v>0</v>
      </c>
      <c r="N104" s="44">
        <v>0</v>
      </c>
      <c r="O104" s="44">
        <v>0</v>
      </c>
      <c r="P104" s="44">
        <v>1015432.18</v>
      </c>
      <c r="Q104" s="44">
        <v>1019868.87</v>
      </c>
      <c r="R104" s="44">
        <v>-4379.3</v>
      </c>
      <c r="S104" s="44">
        <v>0</v>
      </c>
      <c r="T104" s="44">
        <v>0</v>
      </c>
      <c r="U104" s="44">
        <v>0</v>
      </c>
      <c r="V104" s="44">
        <v>0</v>
      </c>
      <c r="W104" s="44">
        <v>1015489.57</v>
      </c>
      <c r="X104" s="44">
        <v>1019868.87</v>
      </c>
      <c r="Y104" s="44">
        <v>-4379.3</v>
      </c>
      <c r="Z104" s="44">
        <v>0</v>
      </c>
      <c r="AA104" s="44">
        <v>0</v>
      </c>
      <c r="AB104" s="44">
        <v>0</v>
      </c>
      <c r="AC104" s="44">
        <v>0</v>
      </c>
      <c r="AD104" s="44">
        <v>1015489.57</v>
      </c>
      <c r="AE104" s="44">
        <v>1019868.87</v>
      </c>
      <c r="AF104" s="44">
        <v>-4379.3</v>
      </c>
      <c r="AG104" s="44">
        <v>0</v>
      </c>
      <c r="AH104" s="44">
        <v>0</v>
      </c>
      <c r="AI104" s="44">
        <v>0</v>
      </c>
      <c r="AJ104" s="44">
        <v>0</v>
      </c>
      <c r="AK104" s="44">
        <v>1015489.57</v>
      </c>
      <c r="AL104" s="44">
        <v>1025516.35</v>
      </c>
      <c r="AM104" s="44">
        <v>-4379.3</v>
      </c>
      <c r="AN104" s="44">
        <v>0</v>
      </c>
      <c r="AO104" s="44">
        <v>0</v>
      </c>
      <c r="AP104" s="44">
        <v>0</v>
      </c>
      <c r="AQ104" s="44">
        <v>0</v>
      </c>
      <c r="AR104" s="44">
        <v>1021137.05</v>
      </c>
      <c r="AS104" s="44">
        <v>1026546.08</v>
      </c>
      <c r="AT104" s="44">
        <v>-4379.3</v>
      </c>
      <c r="AU104" s="44">
        <v>0</v>
      </c>
      <c r="AV104" s="44">
        <v>0</v>
      </c>
      <c r="AW104" s="44">
        <v>0</v>
      </c>
      <c r="AX104" s="44">
        <v>0</v>
      </c>
      <c r="AY104" s="44">
        <v>1022166.78</v>
      </c>
      <c r="AZ104" s="44">
        <v>1026546.08</v>
      </c>
      <c r="BA104" s="44">
        <v>4379.3</v>
      </c>
      <c r="BB104" s="44">
        <v>0</v>
      </c>
      <c r="BC104" s="44">
        <v>0</v>
      </c>
      <c r="BD104" s="44">
        <v>0</v>
      </c>
      <c r="BE104" s="44">
        <v>0</v>
      </c>
      <c r="BF104" s="44">
        <v>1030925.38</v>
      </c>
      <c r="BG104" s="44">
        <v>1026546.07</v>
      </c>
      <c r="BH104" s="44">
        <v>-13137.91</v>
      </c>
      <c r="BI104" s="44">
        <v>0</v>
      </c>
      <c r="BJ104" s="44">
        <v>0</v>
      </c>
      <c r="BK104" s="44">
        <v>0</v>
      </c>
      <c r="BL104" s="44">
        <v>0</v>
      </c>
      <c r="BM104" s="44">
        <v>1013408.16</v>
      </c>
      <c r="BN104" s="44">
        <v>1026546.07</v>
      </c>
      <c r="BO104" s="44">
        <v>-4379.3</v>
      </c>
      <c r="BP104" s="44">
        <v>0</v>
      </c>
      <c r="BQ104" s="44">
        <v>0</v>
      </c>
      <c r="BR104" s="44">
        <v>0</v>
      </c>
      <c r="BS104" s="44">
        <v>0</v>
      </c>
      <c r="BT104" s="44">
        <v>1022166.77</v>
      </c>
      <c r="BU104" s="44">
        <v>1026546.08</v>
      </c>
      <c r="BV104" s="44">
        <v>-4379.3</v>
      </c>
      <c r="BW104" s="44">
        <v>0</v>
      </c>
      <c r="BX104" s="44">
        <v>0</v>
      </c>
      <c r="BY104" s="44">
        <v>0</v>
      </c>
      <c r="BZ104" s="44">
        <v>0</v>
      </c>
      <c r="CA104" s="44">
        <v>1022166.78</v>
      </c>
      <c r="CB104" s="44">
        <v>1026493.09</v>
      </c>
      <c r="CC104" s="44">
        <v>-4379.3029999999999</v>
      </c>
      <c r="CD104" s="44">
        <v>0</v>
      </c>
      <c r="CE104" s="44">
        <v>0</v>
      </c>
      <c r="CF104" s="44">
        <v>0</v>
      </c>
      <c r="CG104" s="44">
        <v>0</v>
      </c>
      <c r="CH104" s="44">
        <v>1022113.79</v>
      </c>
      <c r="CI104" s="5"/>
      <c r="CJ104" s="43">
        <f t="shared" si="19"/>
        <v>12284084.17</v>
      </c>
      <c r="CK104" s="43">
        <f t="shared" si="11"/>
        <v>-52666.393000000004</v>
      </c>
      <c r="CL104" s="43">
        <f t="shared" si="12"/>
        <v>0</v>
      </c>
      <c r="CM104" s="43">
        <f t="shared" si="13"/>
        <v>0</v>
      </c>
      <c r="CN104" s="43">
        <f t="shared" si="14"/>
        <v>0</v>
      </c>
      <c r="CO104" s="43">
        <f t="shared" si="15"/>
        <v>0</v>
      </c>
      <c r="CP104" s="43">
        <f t="shared" si="16"/>
        <v>12231417.779999997</v>
      </c>
      <c r="CQ104" s="20"/>
      <c r="CR104" s="20"/>
      <c r="CS104" s="20"/>
      <c r="CT104" s="20">
        <f t="shared" si="18"/>
        <v>0</v>
      </c>
      <c r="CU104" s="20"/>
      <c r="CV104" s="43">
        <v>12284084.17</v>
      </c>
      <c r="CW104" s="51">
        <f t="shared" si="17"/>
        <v>0</v>
      </c>
      <c r="DU104" t="s">
        <v>346</v>
      </c>
    </row>
    <row r="105" spans="1:125" x14ac:dyDescent="0.25">
      <c r="A105" t="s">
        <v>139</v>
      </c>
      <c r="B105" t="s">
        <v>347</v>
      </c>
      <c r="C105" s="43">
        <v>134775.93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134775.93</v>
      </c>
      <c r="J105" s="44">
        <v>134775.93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134775.93</v>
      </c>
      <c r="Q105" s="44">
        <v>134775.93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44">
        <v>134775.93</v>
      </c>
      <c r="X105" s="44">
        <v>134775.93</v>
      </c>
      <c r="Y105" s="44">
        <v>0</v>
      </c>
      <c r="Z105" s="44">
        <v>0</v>
      </c>
      <c r="AA105" s="44">
        <v>0</v>
      </c>
      <c r="AB105" s="44">
        <v>0</v>
      </c>
      <c r="AC105" s="44">
        <v>0</v>
      </c>
      <c r="AD105" s="44">
        <v>134775.93</v>
      </c>
      <c r="AE105" s="44">
        <v>134775.93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134775.93</v>
      </c>
      <c r="AL105" s="44">
        <v>160498.35999999999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160498.35999999999</v>
      </c>
      <c r="AS105" s="44">
        <v>160495.93</v>
      </c>
      <c r="AT105" s="44">
        <v>0</v>
      </c>
      <c r="AU105" s="44">
        <v>0</v>
      </c>
      <c r="AV105" s="44">
        <v>0</v>
      </c>
      <c r="AW105" s="44">
        <v>0</v>
      </c>
      <c r="AX105" s="44">
        <v>0</v>
      </c>
      <c r="AY105" s="44">
        <v>160495.93</v>
      </c>
      <c r="AZ105" s="44">
        <v>160495.93</v>
      </c>
      <c r="BA105" s="44">
        <v>0</v>
      </c>
      <c r="BB105" s="44">
        <v>0</v>
      </c>
      <c r="BC105" s="44">
        <v>0</v>
      </c>
      <c r="BD105" s="44">
        <v>0</v>
      </c>
      <c r="BE105" s="44">
        <v>0</v>
      </c>
      <c r="BF105" s="44">
        <v>160495.93</v>
      </c>
      <c r="BG105" s="44">
        <v>160495.94</v>
      </c>
      <c r="BH105" s="44">
        <v>0</v>
      </c>
      <c r="BI105" s="44">
        <v>0</v>
      </c>
      <c r="BJ105" s="44">
        <v>0</v>
      </c>
      <c r="BK105" s="44">
        <v>0</v>
      </c>
      <c r="BL105" s="44">
        <v>0</v>
      </c>
      <c r="BM105" s="44">
        <v>160495.94</v>
      </c>
      <c r="BN105" s="44">
        <v>160495.93</v>
      </c>
      <c r="BO105" s="44">
        <v>0</v>
      </c>
      <c r="BP105" s="44">
        <v>0</v>
      </c>
      <c r="BQ105" s="44">
        <v>0</v>
      </c>
      <c r="BR105" s="44">
        <v>0</v>
      </c>
      <c r="BS105" s="44">
        <v>0</v>
      </c>
      <c r="BT105" s="44">
        <v>160495.93</v>
      </c>
      <c r="BU105" s="44">
        <v>160495.94</v>
      </c>
      <c r="BV105" s="44">
        <v>0</v>
      </c>
      <c r="BW105" s="44">
        <v>0</v>
      </c>
      <c r="BX105" s="44">
        <v>0</v>
      </c>
      <c r="BY105" s="44">
        <v>0</v>
      </c>
      <c r="BZ105" s="44">
        <v>0</v>
      </c>
      <c r="CA105" s="44">
        <v>160495.94</v>
      </c>
      <c r="CB105" s="44">
        <v>160487.1</v>
      </c>
      <c r="CC105" s="44">
        <v>0</v>
      </c>
      <c r="CD105" s="44">
        <v>0</v>
      </c>
      <c r="CE105" s="44">
        <v>0</v>
      </c>
      <c r="CF105" s="44">
        <v>0</v>
      </c>
      <c r="CG105" s="44">
        <v>0</v>
      </c>
      <c r="CH105" s="44">
        <v>160487.1</v>
      </c>
      <c r="CI105" s="5"/>
      <c r="CJ105" s="43">
        <f t="shared" si="19"/>
        <v>1797344.7799999998</v>
      </c>
      <c r="CK105" s="43">
        <f t="shared" si="11"/>
        <v>0</v>
      </c>
      <c r="CL105" s="43">
        <f t="shared" si="12"/>
        <v>0</v>
      </c>
      <c r="CM105" s="43">
        <f t="shared" si="13"/>
        <v>0</v>
      </c>
      <c r="CN105" s="43">
        <f t="shared" si="14"/>
        <v>0</v>
      </c>
      <c r="CO105" s="43">
        <f t="shared" si="15"/>
        <v>0</v>
      </c>
      <c r="CP105" s="43">
        <f t="shared" si="16"/>
        <v>1797344.7799999998</v>
      </c>
      <c r="CQ105" s="20"/>
      <c r="CR105" s="20"/>
      <c r="CS105" s="20"/>
      <c r="CT105" s="20">
        <f t="shared" si="18"/>
        <v>0</v>
      </c>
      <c r="CU105" s="20"/>
      <c r="CV105" s="43">
        <v>1797344.78</v>
      </c>
      <c r="CW105" s="51">
        <f t="shared" si="17"/>
        <v>0</v>
      </c>
      <c r="DU105" t="s">
        <v>347</v>
      </c>
    </row>
    <row r="106" spans="1:125" x14ac:dyDescent="0.25">
      <c r="A106" t="s">
        <v>140</v>
      </c>
      <c r="B106" t="s">
        <v>348</v>
      </c>
      <c r="C106" s="43">
        <v>237845.54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237845.54</v>
      </c>
      <c r="J106" s="44">
        <v>237845.54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237845.54</v>
      </c>
      <c r="Q106" s="44">
        <v>237845.54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237845.54</v>
      </c>
      <c r="X106" s="44">
        <v>237845.54</v>
      </c>
      <c r="Y106" s="44">
        <v>0</v>
      </c>
      <c r="Z106" s="44">
        <v>0</v>
      </c>
      <c r="AA106" s="44">
        <v>0</v>
      </c>
      <c r="AB106" s="44">
        <v>0</v>
      </c>
      <c r="AC106" s="44">
        <v>0</v>
      </c>
      <c r="AD106" s="44">
        <v>237845.54</v>
      </c>
      <c r="AE106" s="44">
        <v>237845.54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237845.54</v>
      </c>
      <c r="AL106" s="44">
        <v>239207.11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239207.11</v>
      </c>
      <c r="AS106" s="44">
        <v>239211.97</v>
      </c>
      <c r="AT106" s="44">
        <v>0</v>
      </c>
      <c r="AU106" s="44">
        <v>0</v>
      </c>
      <c r="AV106" s="44">
        <v>0</v>
      </c>
      <c r="AW106" s="44">
        <v>0</v>
      </c>
      <c r="AX106" s="44">
        <v>0</v>
      </c>
      <c r="AY106" s="44">
        <v>239211.97</v>
      </c>
      <c r="AZ106" s="44">
        <v>239211.97</v>
      </c>
      <c r="BA106" s="44">
        <v>0</v>
      </c>
      <c r="BB106" s="44">
        <v>0</v>
      </c>
      <c r="BC106" s="44">
        <v>0</v>
      </c>
      <c r="BD106" s="44">
        <v>0</v>
      </c>
      <c r="BE106" s="44">
        <v>0</v>
      </c>
      <c r="BF106" s="44">
        <v>239211.97</v>
      </c>
      <c r="BG106" s="44">
        <v>239211.97</v>
      </c>
      <c r="BH106" s="44">
        <v>0</v>
      </c>
      <c r="BI106" s="44">
        <v>0</v>
      </c>
      <c r="BJ106" s="44">
        <v>0</v>
      </c>
      <c r="BK106" s="44">
        <v>0</v>
      </c>
      <c r="BL106" s="44">
        <v>0</v>
      </c>
      <c r="BM106" s="44">
        <v>239211.97</v>
      </c>
      <c r="BN106" s="44">
        <v>239211.97</v>
      </c>
      <c r="BO106" s="44">
        <v>0</v>
      </c>
      <c r="BP106" s="44">
        <v>0</v>
      </c>
      <c r="BQ106" s="44">
        <v>0</v>
      </c>
      <c r="BR106" s="44">
        <v>0</v>
      </c>
      <c r="BS106" s="44">
        <v>0</v>
      </c>
      <c r="BT106" s="44">
        <v>239211.97</v>
      </c>
      <c r="BU106" s="44">
        <v>239211.97</v>
      </c>
      <c r="BV106" s="44">
        <v>0</v>
      </c>
      <c r="BW106" s="44">
        <v>0</v>
      </c>
      <c r="BX106" s="44">
        <v>0</v>
      </c>
      <c r="BY106" s="44">
        <v>0</v>
      </c>
      <c r="BZ106" s="44">
        <v>0</v>
      </c>
      <c r="CA106" s="44">
        <v>239211.97</v>
      </c>
      <c r="CB106" s="44">
        <v>239200.78</v>
      </c>
      <c r="CC106" s="44">
        <v>0</v>
      </c>
      <c r="CD106" s="44">
        <v>0</v>
      </c>
      <c r="CE106" s="44">
        <v>0</v>
      </c>
      <c r="CF106" s="44">
        <v>0</v>
      </c>
      <c r="CG106" s="44">
        <v>0</v>
      </c>
      <c r="CH106" s="44">
        <v>239200.78</v>
      </c>
      <c r="CI106" s="5"/>
      <c r="CJ106" s="43">
        <f t="shared" si="19"/>
        <v>2863695.4400000004</v>
      </c>
      <c r="CK106" s="43">
        <f t="shared" si="11"/>
        <v>0</v>
      </c>
      <c r="CL106" s="43">
        <f t="shared" si="12"/>
        <v>0</v>
      </c>
      <c r="CM106" s="43">
        <f t="shared" si="13"/>
        <v>0</v>
      </c>
      <c r="CN106" s="43">
        <f t="shared" si="14"/>
        <v>0</v>
      </c>
      <c r="CO106" s="43">
        <f t="shared" si="15"/>
        <v>0</v>
      </c>
      <c r="CP106" s="43">
        <f t="shared" si="16"/>
        <v>2863695.4400000004</v>
      </c>
      <c r="CQ106" s="20"/>
      <c r="CR106" s="20"/>
      <c r="CS106" s="20"/>
      <c r="CT106" s="20">
        <f t="shared" si="18"/>
        <v>0</v>
      </c>
      <c r="CU106" s="20"/>
      <c r="CV106" s="43">
        <v>2863695.44</v>
      </c>
      <c r="CW106" s="51">
        <f t="shared" si="17"/>
        <v>0</v>
      </c>
      <c r="DU106" t="s">
        <v>348</v>
      </c>
    </row>
    <row r="107" spans="1:125" x14ac:dyDescent="0.25">
      <c r="A107" t="s">
        <v>141</v>
      </c>
      <c r="B107" t="s">
        <v>349</v>
      </c>
      <c r="C107" s="43">
        <v>101384.57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101384.57</v>
      </c>
      <c r="J107" s="44">
        <v>101384.57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101384.57</v>
      </c>
      <c r="Q107" s="44">
        <v>101384.57</v>
      </c>
      <c r="R107" s="44">
        <v>0</v>
      </c>
      <c r="S107" s="44">
        <v>0</v>
      </c>
      <c r="T107" s="44">
        <v>0</v>
      </c>
      <c r="U107" s="44">
        <v>0</v>
      </c>
      <c r="V107" s="44">
        <v>0</v>
      </c>
      <c r="W107" s="44">
        <v>101384.57</v>
      </c>
      <c r="X107" s="44">
        <v>101384.57</v>
      </c>
      <c r="Y107" s="44">
        <v>0</v>
      </c>
      <c r="Z107" s="44">
        <v>0</v>
      </c>
      <c r="AA107" s="44">
        <v>0</v>
      </c>
      <c r="AB107" s="44">
        <v>0</v>
      </c>
      <c r="AC107" s="44">
        <v>0</v>
      </c>
      <c r="AD107" s="44">
        <v>101384.57</v>
      </c>
      <c r="AE107" s="44">
        <v>101384.57</v>
      </c>
      <c r="AF107" s="44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101384.57</v>
      </c>
      <c r="AL107" s="44">
        <v>125237.2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125237.2</v>
      </c>
      <c r="AS107" s="44">
        <v>126069.89</v>
      </c>
      <c r="AT107" s="44">
        <v>0</v>
      </c>
      <c r="AU107" s="44">
        <v>0</v>
      </c>
      <c r="AV107" s="44">
        <v>0</v>
      </c>
      <c r="AW107" s="44">
        <v>0</v>
      </c>
      <c r="AX107" s="44">
        <v>0</v>
      </c>
      <c r="AY107" s="44">
        <v>126069.89</v>
      </c>
      <c r="AZ107" s="44">
        <v>126069.89</v>
      </c>
      <c r="BA107" s="44">
        <v>0</v>
      </c>
      <c r="BB107" s="44">
        <v>0</v>
      </c>
      <c r="BC107" s="44">
        <v>0</v>
      </c>
      <c r="BD107" s="44">
        <v>0</v>
      </c>
      <c r="BE107" s="44">
        <v>0</v>
      </c>
      <c r="BF107" s="44">
        <v>126069.89</v>
      </c>
      <c r="BG107" s="44">
        <v>126069.89</v>
      </c>
      <c r="BH107" s="44">
        <v>0</v>
      </c>
      <c r="BI107" s="44">
        <v>0</v>
      </c>
      <c r="BJ107" s="44">
        <v>0</v>
      </c>
      <c r="BK107" s="44">
        <v>0</v>
      </c>
      <c r="BL107" s="44">
        <v>0</v>
      </c>
      <c r="BM107" s="44">
        <v>126069.89</v>
      </c>
      <c r="BN107" s="44">
        <v>126069.89</v>
      </c>
      <c r="BO107" s="44">
        <v>0</v>
      </c>
      <c r="BP107" s="44">
        <v>0</v>
      </c>
      <c r="BQ107" s="44">
        <v>0</v>
      </c>
      <c r="BR107" s="44">
        <v>0</v>
      </c>
      <c r="BS107" s="44">
        <v>0</v>
      </c>
      <c r="BT107" s="44">
        <v>126069.89</v>
      </c>
      <c r="BU107" s="44">
        <v>126069.9</v>
      </c>
      <c r="BV107" s="44">
        <v>0</v>
      </c>
      <c r="BW107" s="44">
        <v>0</v>
      </c>
      <c r="BX107" s="44">
        <v>0</v>
      </c>
      <c r="BY107" s="44">
        <v>0</v>
      </c>
      <c r="BZ107" s="44">
        <v>0</v>
      </c>
      <c r="CA107" s="44">
        <v>126069.9</v>
      </c>
      <c r="CB107" s="44">
        <v>126062.28</v>
      </c>
      <c r="CC107" s="44">
        <v>0</v>
      </c>
      <c r="CD107" s="44">
        <v>0</v>
      </c>
      <c r="CE107" s="44">
        <v>0</v>
      </c>
      <c r="CF107" s="44">
        <v>0</v>
      </c>
      <c r="CG107" s="44">
        <v>0</v>
      </c>
      <c r="CH107" s="44">
        <v>126062.28</v>
      </c>
      <c r="CI107" s="5"/>
      <c r="CJ107" s="43">
        <f t="shared" si="19"/>
        <v>1388571.79</v>
      </c>
      <c r="CK107" s="43">
        <f t="shared" si="11"/>
        <v>0</v>
      </c>
      <c r="CL107" s="43">
        <f t="shared" si="12"/>
        <v>0</v>
      </c>
      <c r="CM107" s="43">
        <f t="shared" si="13"/>
        <v>0</v>
      </c>
      <c r="CN107" s="43">
        <f t="shared" si="14"/>
        <v>0</v>
      </c>
      <c r="CO107" s="43">
        <f t="shared" si="15"/>
        <v>0</v>
      </c>
      <c r="CP107" s="43">
        <f t="shared" si="16"/>
        <v>1388571.79</v>
      </c>
      <c r="CQ107" s="20"/>
      <c r="CR107" s="20"/>
      <c r="CS107" s="20"/>
      <c r="CT107" s="20">
        <f t="shared" si="18"/>
        <v>0</v>
      </c>
      <c r="CU107" s="20"/>
      <c r="CV107" s="43">
        <v>1388571.79</v>
      </c>
      <c r="CW107" s="51">
        <f t="shared" si="17"/>
        <v>0</v>
      </c>
      <c r="DU107" t="s">
        <v>349</v>
      </c>
    </row>
    <row r="108" spans="1:125" x14ac:dyDescent="0.25">
      <c r="A108" t="s">
        <v>142</v>
      </c>
      <c r="B108" t="s">
        <v>350</v>
      </c>
      <c r="C108" s="43">
        <v>135411.09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135411.09</v>
      </c>
      <c r="J108" s="44">
        <v>135411.09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135411.09</v>
      </c>
      <c r="Q108" s="44">
        <v>135411.09</v>
      </c>
      <c r="R108" s="44">
        <v>0</v>
      </c>
      <c r="S108" s="44">
        <v>0</v>
      </c>
      <c r="T108" s="44">
        <v>0</v>
      </c>
      <c r="U108" s="44">
        <v>0</v>
      </c>
      <c r="V108" s="44">
        <v>0</v>
      </c>
      <c r="W108" s="44">
        <v>135411.09</v>
      </c>
      <c r="X108" s="44">
        <v>135411.09</v>
      </c>
      <c r="Y108" s="44">
        <v>0</v>
      </c>
      <c r="Z108" s="44">
        <v>0</v>
      </c>
      <c r="AA108" s="44">
        <v>0</v>
      </c>
      <c r="AB108" s="44">
        <v>0</v>
      </c>
      <c r="AC108" s="44">
        <v>0</v>
      </c>
      <c r="AD108" s="44">
        <v>135411.09</v>
      </c>
      <c r="AE108" s="44">
        <v>135411.09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135411.09</v>
      </c>
      <c r="AL108" s="44">
        <v>96030.080000000002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96030.080000000002</v>
      </c>
      <c r="AS108" s="44">
        <v>96015.05</v>
      </c>
      <c r="AT108" s="44">
        <v>0</v>
      </c>
      <c r="AU108" s="44">
        <v>0</v>
      </c>
      <c r="AV108" s="44">
        <v>0</v>
      </c>
      <c r="AW108" s="44">
        <v>0</v>
      </c>
      <c r="AX108" s="44">
        <v>0</v>
      </c>
      <c r="AY108" s="44">
        <v>96015.05</v>
      </c>
      <c r="AZ108" s="44">
        <v>120383.49</v>
      </c>
      <c r="BA108" s="44">
        <v>0</v>
      </c>
      <c r="BB108" s="44">
        <v>0</v>
      </c>
      <c r="BC108" s="44">
        <v>0</v>
      </c>
      <c r="BD108" s="44">
        <v>0</v>
      </c>
      <c r="BE108" s="44">
        <v>0</v>
      </c>
      <c r="BF108" s="44">
        <v>120383.49</v>
      </c>
      <c r="BG108" s="44">
        <v>120383.5</v>
      </c>
      <c r="BH108" s="44">
        <v>0</v>
      </c>
      <c r="BI108" s="44">
        <v>0</v>
      </c>
      <c r="BJ108" s="44">
        <v>0</v>
      </c>
      <c r="BK108" s="44">
        <v>0</v>
      </c>
      <c r="BL108" s="44">
        <v>0</v>
      </c>
      <c r="BM108" s="44">
        <v>120383.5</v>
      </c>
      <c r="BN108" s="44">
        <v>120383.49</v>
      </c>
      <c r="BO108" s="44">
        <v>0</v>
      </c>
      <c r="BP108" s="44">
        <v>0</v>
      </c>
      <c r="BQ108" s="44">
        <v>0</v>
      </c>
      <c r="BR108" s="44">
        <v>0</v>
      </c>
      <c r="BS108" s="44">
        <v>0</v>
      </c>
      <c r="BT108" s="44">
        <v>120383.49</v>
      </c>
      <c r="BU108" s="44">
        <v>120383.5</v>
      </c>
      <c r="BV108" s="44">
        <v>0</v>
      </c>
      <c r="BW108" s="44">
        <v>0</v>
      </c>
      <c r="BX108" s="44">
        <v>0</v>
      </c>
      <c r="BY108" s="44">
        <v>0</v>
      </c>
      <c r="BZ108" s="44">
        <v>0</v>
      </c>
      <c r="CA108" s="44">
        <v>120383.5</v>
      </c>
      <c r="CB108" s="44">
        <v>120375.79</v>
      </c>
      <c r="CC108" s="44">
        <v>0</v>
      </c>
      <c r="CD108" s="44">
        <v>0</v>
      </c>
      <c r="CE108" s="44">
        <v>0</v>
      </c>
      <c r="CF108" s="44">
        <v>0</v>
      </c>
      <c r="CG108" s="44">
        <v>0</v>
      </c>
      <c r="CH108" s="56">
        <v>120375.79</v>
      </c>
      <c r="CI108" s="5"/>
      <c r="CJ108" s="43">
        <f t="shared" si="19"/>
        <v>1471010.3499999999</v>
      </c>
      <c r="CK108" s="43">
        <f t="shared" si="11"/>
        <v>0</v>
      </c>
      <c r="CL108" s="43">
        <f t="shared" si="12"/>
        <v>0</v>
      </c>
      <c r="CM108" s="43">
        <f t="shared" si="13"/>
        <v>0</v>
      </c>
      <c r="CN108" s="43">
        <f t="shared" si="14"/>
        <v>0</v>
      </c>
      <c r="CO108" s="43">
        <f t="shared" si="15"/>
        <v>0</v>
      </c>
      <c r="CP108" s="43">
        <f t="shared" si="16"/>
        <v>1471010.3499999999</v>
      </c>
      <c r="CQ108" s="20"/>
      <c r="CR108" s="20"/>
      <c r="CS108" s="20"/>
      <c r="CT108" s="20">
        <f t="shared" si="18"/>
        <v>0</v>
      </c>
      <c r="CU108" s="20"/>
      <c r="CV108" s="43">
        <v>1471010.353336968</v>
      </c>
      <c r="CW108" s="51">
        <f t="shared" si="17"/>
        <v>3.336968133226037E-3</v>
      </c>
      <c r="DU108" t="s">
        <v>350</v>
      </c>
    </row>
    <row r="109" spans="1:125" x14ac:dyDescent="0.25">
      <c r="A109" t="s">
        <v>143</v>
      </c>
      <c r="B109" t="s">
        <v>351</v>
      </c>
      <c r="C109" s="43">
        <v>128389.41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128389.41</v>
      </c>
      <c r="J109" s="44">
        <v>128389.41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128389.41</v>
      </c>
      <c r="Q109" s="44">
        <v>128389.41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128389.41</v>
      </c>
      <c r="X109" s="44">
        <v>128389.41</v>
      </c>
      <c r="Y109" s="44">
        <v>0</v>
      </c>
      <c r="Z109" s="44">
        <v>0</v>
      </c>
      <c r="AA109" s="44">
        <v>0</v>
      </c>
      <c r="AB109" s="44">
        <v>0</v>
      </c>
      <c r="AC109" s="44">
        <v>0</v>
      </c>
      <c r="AD109" s="44">
        <v>128389.41</v>
      </c>
      <c r="AE109" s="44">
        <v>128389.41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128389.41</v>
      </c>
      <c r="AL109" s="44">
        <v>93265.06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93265.06</v>
      </c>
      <c r="AS109" s="44">
        <v>99691.48</v>
      </c>
      <c r="AT109" s="44">
        <v>0</v>
      </c>
      <c r="AU109" s="44">
        <v>0</v>
      </c>
      <c r="AV109" s="44">
        <v>0</v>
      </c>
      <c r="AW109" s="44">
        <v>0</v>
      </c>
      <c r="AX109" s="44">
        <v>0</v>
      </c>
      <c r="AY109" s="44">
        <v>99691.48</v>
      </c>
      <c r="AZ109" s="44">
        <v>99691.48</v>
      </c>
      <c r="BA109" s="44">
        <v>0</v>
      </c>
      <c r="BB109" s="44">
        <v>0</v>
      </c>
      <c r="BC109" s="44">
        <v>0</v>
      </c>
      <c r="BD109" s="44">
        <v>0</v>
      </c>
      <c r="BE109" s="44">
        <v>0</v>
      </c>
      <c r="BF109" s="44">
        <v>99691.48</v>
      </c>
      <c r="BG109" s="44">
        <v>99691.49</v>
      </c>
      <c r="BH109" s="44">
        <v>0</v>
      </c>
      <c r="BI109" s="44">
        <v>0</v>
      </c>
      <c r="BJ109" s="44">
        <v>0</v>
      </c>
      <c r="BK109" s="44">
        <v>0</v>
      </c>
      <c r="BL109" s="44">
        <v>0</v>
      </c>
      <c r="BM109" s="44">
        <v>99691.49</v>
      </c>
      <c r="BN109" s="44">
        <v>99691.48</v>
      </c>
      <c r="BO109" s="44">
        <v>0</v>
      </c>
      <c r="BP109" s="44">
        <v>0</v>
      </c>
      <c r="BQ109" s="44">
        <v>0</v>
      </c>
      <c r="BR109" s="44">
        <v>0</v>
      </c>
      <c r="BS109" s="44">
        <v>0</v>
      </c>
      <c r="BT109" s="44">
        <v>99691.48</v>
      </c>
      <c r="BU109" s="44">
        <v>99691.49</v>
      </c>
      <c r="BV109" s="44">
        <v>0</v>
      </c>
      <c r="BW109" s="44">
        <v>0</v>
      </c>
      <c r="BX109" s="44">
        <v>0</v>
      </c>
      <c r="BY109" s="44">
        <v>0</v>
      </c>
      <c r="BZ109" s="44">
        <v>0</v>
      </c>
      <c r="CA109" s="44">
        <v>99691.49</v>
      </c>
      <c r="CB109" s="44">
        <v>99679.65</v>
      </c>
      <c r="CC109" s="44">
        <v>0</v>
      </c>
      <c r="CD109" s="44">
        <v>0</v>
      </c>
      <c r="CE109" s="44">
        <v>0</v>
      </c>
      <c r="CF109" s="44">
        <v>0</v>
      </c>
      <c r="CG109" s="44">
        <v>0</v>
      </c>
      <c r="CH109" s="44">
        <v>99679.65</v>
      </c>
      <c r="CI109" s="5"/>
      <c r="CJ109" s="43">
        <f t="shared" si="19"/>
        <v>1333349.18</v>
      </c>
      <c r="CK109" s="43">
        <f t="shared" si="11"/>
        <v>0</v>
      </c>
      <c r="CL109" s="43">
        <f t="shared" si="12"/>
        <v>0</v>
      </c>
      <c r="CM109" s="43">
        <f t="shared" si="13"/>
        <v>0</v>
      </c>
      <c r="CN109" s="43">
        <f t="shared" si="14"/>
        <v>0</v>
      </c>
      <c r="CO109" s="43">
        <f t="shared" si="15"/>
        <v>0</v>
      </c>
      <c r="CP109" s="43">
        <f t="shared" si="16"/>
        <v>1333349.18</v>
      </c>
      <c r="CQ109" s="20"/>
      <c r="CR109" s="20"/>
      <c r="CS109" s="20"/>
      <c r="CT109" s="20">
        <f t="shared" si="18"/>
        <v>0</v>
      </c>
      <c r="CU109" s="20"/>
      <c r="CV109" s="43">
        <v>1333349.18</v>
      </c>
      <c r="CW109" s="51">
        <f t="shared" si="17"/>
        <v>0</v>
      </c>
      <c r="DU109" t="s">
        <v>351</v>
      </c>
    </row>
    <row r="110" spans="1:125" x14ac:dyDescent="0.25">
      <c r="A110" t="s">
        <v>144</v>
      </c>
      <c r="B110" t="s">
        <v>352</v>
      </c>
      <c r="C110" s="43">
        <v>10548904.66</v>
      </c>
      <c r="D110" s="44">
        <v>-28465.42</v>
      </c>
      <c r="E110" s="44">
        <v>-60163.53</v>
      </c>
      <c r="F110" s="44">
        <v>0</v>
      </c>
      <c r="G110" s="44">
        <v>0</v>
      </c>
      <c r="H110" s="44">
        <v>0</v>
      </c>
      <c r="I110" s="44">
        <v>10460275.710000001</v>
      </c>
      <c r="J110" s="44">
        <v>10548904.66</v>
      </c>
      <c r="K110" s="44">
        <v>-28465.42</v>
      </c>
      <c r="L110" s="44">
        <v>-59630.21</v>
      </c>
      <c r="M110" s="44">
        <v>0</v>
      </c>
      <c r="N110" s="44">
        <v>0</v>
      </c>
      <c r="O110" s="44">
        <v>0</v>
      </c>
      <c r="P110" s="44">
        <v>10460809.029999999</v>
      </c>
      <c r="Q110" s="44">
        <v>10548904.66</v>
      </c>
      <c r="R110" s="44">
        <v>-28465.42</v>
      </c>
      <c r="S110" s="44">
        <v>-59521.87</v>
      </c>
      <c r="T110" s="44">
        <v>0</v>
      </c>
      <c r="U110" s="44">
        <v>0</v>
      </c>
      <c r="V110" s="44">
        <v>0</v>
      </c>
      <c r="W110" s="44">
        <v>10460917.369999999</v>
      </c>
      <c r="X110" s="44">
        <v>10548904.66</v>
      </c>
      <c r="Y110" s="44">
        <v>-28465.42</v>
      </c>
      <c r="Z110" s="44">
        <v>-59521.87</v>
      </c>
      <c r="AA110" s="44">
        <v>0</v>
      </c>
      <c r="AB110" s="44">
        <v>0</v>
      </c>
      <c r="AC110" s="44">
        <v>0</v>
      </c>
      <c r="AD110" s="44">
        <v>10460917.369999999</v>
      </c>
      <c r="AE110" s="44">
        <v>10548904.66</v>
      </c>
      <c r="AF110" s="44">
        <v>-28465.42</v>
      </c>
      <c r="AG110" s="44">
        <v>-59521.87</v>
      </c>
      <c r="AH110" s="44">
        <v>0</v>
      </c>
      <c r="AI110" s="44">
        <v>0</v>
      </c>
      <c r="AJ110" s="44">
        <v>0</v>
      </c>
      <c r="AK110" s="44">
        <v>10460917.369999999</v>
      </c>
      <c r="AL110" s="44">
        <v>10648028.73</v>
      </c>
      <c r="AM110" s="44">
        <v>-28465.42</v>
      </c>
      <c r="AN110" s="44">
        <v>-59499.37</v>
      </c>
      <c r="AO110" s="44">
        <v>0</v>
      </c>
      <c r="AP110" s="44">
        <v>0</v>
      </c>
      <c r="AQ110" s="44">
        <v>0</v>
      </c>
      <c r="AR110" s="44">
        <v>10560063.940000001</v>
      </c>
      <c r="AS110" s="44">
        <v>10638036.289999999</v>
      </c>
      <c r="AT110" s="44">
        <v>-28465.42</v>
      </c>
      <c r="AU110" s="44">
        <v>-59510.62</v>
      </c>
      <c r="AV110" s="44">
        <v>0</v>
      </c>
      <c r="AW110" s="44">
        <v>0</v>
      </c>
      <c r="AX110" s="44">
        <v>0</v>
      </c>
      <c r="AY110" s="44">
        <v>10550060.25</v>
      </c>
      <c r="AZ110" s="44">
        <v>10638036.289999999</v>
      </c>
      <c r="BA110" s="44">
        <v>-28465.42</v>
      </c>
      <c r="BB110" s="44">
        <v>-59510.63</v>
      </c>
      <c r="BC110" s="44">
        <v>0</v>
      </c>
      <c r="BD110" s="44">
        <v>0</v>
      </c>
      <c r="BE110" s="44">
        <v>0</v>
      </c>
      <c r="BF110" s="44">
        <v>10550060.24</v>
      </c>
      <c r="BG110" s="44">
        <v>10638036.289999999</v>
      </c>
      <c r="BH110" s="44">
        <v>-28465.42</v>
      </c>
      <c r="BI110" s="44">
        <v>-59510.62</v>
      </c>
      <c r="BJ110" s="44">
        <v>0</v>
      </c>
      <c r="BK110" s="44">
        <v>0</v>
      </c>
      <c r="BL110" s="44">
        <v>0</v>
      </c>
      <c r="BM110" s="44">
        <v>10550060.25</v>
      </c>
      <c r="BN110" s="44">
        <v>10638036.289999999</v>
      </c>
      <c r="BO110" s="44">
        <v>-28465.42</v>
      </c>
      <c r="BP110" s="44">
        <v>-59510.62</v>
      </c>
      <c r="BQ110" s="44">
        <v>0</v>
      </c>
      <c r="BR110" s="44">
        <v>0</v>
      </c>
      <c r="BS110" s="44">
        <v>0</v>
      </c>
      <c r="BT110" s="44">
        <v>10550060.25</v>
      </c>
      <c r="BU110" s="44">
        <v>10638036.289999999</v>
      </c>
      <c r="BV110" s="44">
        <v>-28465.42</v>
      </c>
      <c r="BW110" s="44">
        <v>-59510.62</v>
      </c>
      <c r="BX110" s="44">
        <v>0</v>
      </c>
      <c r="BY110" s="44">
        <v>0</v>
      </c>
      <c r="BZ110" s="44">
        <v>0</v>
      </c>
      <c r="CA110" s="44">
        <v>10550060.25</v>
      </c>
      <c r="CB110" s="44">
        <v>10639102.34</v>
      </c>
      <c r="CC110" s="44">
        <v>-28465.416666666668</v>
      </c>
      <c r="CD110" s="44">
        <v>-59510.62</v>
      </c>
      <c r="CE110" s="44">
        <v>0</v>
      </c>
      <c r="CF110" s="44">
        <v>0</v>
      </c>
      <c r="CG110" s="44">
        <v>0</v>
      </c>
      <c r="CH110" s="44">
        <v>10551126.300000001</v>
      </c>
      <c r="CI110" s="5"/>
      <c r="CJ110" s="43">
        <f t="shared" si="19"/>
        <v>127221835.81999996</v>
      </c>
      <c r="CK110" s="43">
        <f t="shared" si="11"/>
        <v>-341585.03666666656</v>
      </c>
      <c r="CL110" s="43">
        <f t="shared" si="12"/>
        <v>-714922.45</v>
      </c>
      <c r="CM110" s="43">
        <f t="shared" si="13"/>
        <v>0</v>
      </c>
      <c r="CN110" s="43">
        <f t="shared" si="14"/>
        <v>0</v>
      </c>
      <c r="CO110" s="43">
        <f t="shared" si="15"/>
        <v>0</v>
      </c>
      <c r="CP110" s="43">
        <f t="shared" si="16"/>
        <v>126165328.32999998</v>
      </c>
      <c r="CQ110" s="20"/>
      <c r="CR110" s="20"/>
      <c r="CS110" s="20"/>
      <c r="CT110" s="20">
        <f t="shared" si="18"/>
        <v>0</v>
      </c>
      <c r="CU110" s="20"/>
      <c r="CV110" s="43">
        <v>127221835.81999999</v>
      </c>
      <c r="CW110" s="51">
        <f t="shared" si="17"/>
        <v>0</v>
      </c>
      <c r="DU110" t="s">
        <v>352</v>
      </c>
    </row>
    <row r="111" spans="1:125" x14ac:dyDescent="0.25">
      <c r="A111" t="s">
        <v>145</v>
      </c>
      <c r="B111" t="s">
        <v>353</v>
      </c>
      <c r="C111" s="43">
        <v>36848.67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36848.67</v>
      </c>
      <c r="J111" s="44">
        <v>36848.67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36848.67</v>
      </c>
      <c r="Q111" s="44">
        <v>36848.67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36848.67</v>
      </c>
      <c r="X111" s="44">
        <v>36848.67</v>
      </c>
      <c r="Y111" s="44">
        <v>0</v>
      </c>
      <c r="Z111" s="44">
        <v>0</v>
      </c>
      <c r="AA111" s="44">
        <v>0</v>
      </c>
      <c r="AB111" s="44">
        <v>0</v>
      </c>
      <c r="AC111" s="44">
        <v>0</v>
      </c>
      <c r="AD111" s="44">
        <v>36848.67</v>
      </c>
      <c r="AE111" s="44">
        <v>36848.67</v>
      </c>
      <c r="AF111" s="44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36848.67</v>
      </c>
      <c r="AL111" s="44">
        <v>40419.21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40419.21</v>
      </c>
      <c r="AS111" s="44">
        <v>40639.589999999997</v>
      </c>
      <c r="AT111" s="44">
        <v>0</v>
      </c>
      <c r="AU111" s="44">
        <v>0</v>
      </c>
      <c r="AV111" s="44">
        <v>0</v>
      </c>
      <c r="AW111" s="44">
        <v>0</v>
      </c>
      <c r="AX111" s="44">
        <v>0</v>
      </c>
      <c r="AY111" s="44">
        <v>40639.589999999997</v>
      </c>
      <c r="AZ111" s="44">
        <v>40639.58</v>
      </c>
      <c r="BA111" s="44">
        <v>0</v>
      </c>
      <c r="BB111" s="44">
        <v>0</v>
      </c>
      <c r="BC111" s="44">
        <v>0</v>
      </c>
      <c r="BD111" s="44">
        <v>0</v>
      </c>
      <c r="BE111" s="44">
        <v>0</v>
      </c>
      <c r="BF111" s="44">
        <v>40639.58</v>
      </c>
      <c r="BG111" s="44">
        <v>40639.589999999997</v>
      </c>
      <c r="BH111" s="44">
        <v>0</v>
      </c>
      <c r="BI111" s="44">
        <v>0</v>
      </c>
      <c r="BJ111" s="44">
        <v>0</v>
      </c>
      <c r="BK111" s="44">
        <v>0</v>
      </c>
      <c r="BL111" s="44">
        <v>0</v>
      </c>
      <c r="BM111" s="44">
        <v>40639.589999999997</v>
      </c>
      <c r="BN111" s="44">
        <v>40639.58</v>
      </c>
      <c r="BO111" s="44">
        <v>0</v>
      </c>
      <c r="BP111" s="44">
        <v>0</v>
      </c>
      <c r="BQ111" s="44">
        <v>0</v>
      </c>
      <c r="BR111" s="44">
        <v>0</v>
      </c>
      <c r="BS111" s="44">
        <v>0</v>
      </c>
      <c r="BT111" s="44">
        <v>40639.58</v>
      </c>
      <c r="BU111" s="44">
        <v>40639.589999999997</v>
      </c>
      <c r="BV111" s="44">
        <v>0</v>
      </c>
      <c r="BW111" s="44">
        <v>0</v>
      </c>
      <c r="BX111" s="44">
        <v>0</v>
      </c>
      <c r="BY111" s="44">
        <v>0</v>
      </c>
      <c r="BZ111" s="44">
        <v>0</v>
      </c>
      <c r="CA111" s="44">
        <v>40639.589999999997</v>
      </c>
      <c r="CB111" s="44">
        <v>40634.730000000003</v>
      </c>
      <c r="CC111" s="44">
        <v>0</v>
      </c>
      <c r="CD111" s="44">
        <v>0</v>
      </c>
      <c r="CE111" s="44">
        <v>0</v>
      </c>
      <c r="CF111" s="44">
        <v>0</v>
      </c>
      <c r="CG111" s="44">
        <v>0</v>
      </c>
      <c r="CH111" s="44">
        <v>40634.730000000003</v>
      </c>
      <c r="CI111" s="5"/>
      <c r="CJ111" s="43">
        <f t="shared" si="19"/>
        <v>468495.22</v>
      </c>
      <c r="CK111" s="43">
        <f t="shared" si="11"/>
        <v>0</v>
      </c>
      <c r="CL111" s="43">
        <f t="shared" si="12"/>
        <v>0</v>
      </c>
      <c r="CM111" s="43">
        <f t="shared" si="13"/>
        <v>0</v>
      </c>
      <c r="CN111" s="43">
        <f t="shared" si="14"/>
        <v>0</v>
      </c>
      <c r="CO111" s="43">
        <f t="shared" si="15"/>
        <v>0</v>
      </c>
      <c r="CP111" s="43">
        <f t="shared" si="16"/>
        <v>468495.22</v>
      </c>
      <c r="CQ111" s="20"/>
      <c r="CR111" s="20"/>
      <c r="CS111" s="20"/>
      <c r="CT111" s="20">
        <f t="shared" si="18"/>
        <v>0</v>
      </c>
      <c r="CU111" s="20"/>
      <c r="CV111" s="43">
        <v>468495.22</v>
      </c>
      <c r="CW111" s="51">
        <f t="shared" si="17"/>
        <v>0</v>
      </c>
      <c r="DU111" t="s">
        <v>353</v>
      </c>
    </row>
    <row r="112" spans="1:125" x14ac:dyDescent="0.25">
      <c r="A112" t="s">
        <v>146</v>
      </c>
      <c r="B112" t="s">
        <v>354</v>
      </c>
      <c r="C112" s="43">
        <v>644672.57999999996</v>
      </c>
      <c r="D112" s="44">
        <v>-9137.83</v>
      </c>
      <c r="E112" s="44">
        <v>0</v>
      </c>
      <c r="F112" s="44">
        <v>0</v>
      </c>
      <c r="G112" s="44">
        <v>0</v>
      </c>
      <c r="H112" s="44">
        <v>0</v>
      </c>
      <c r="I112" s="44">
        <v>635534.75</v>
      </c>
      <c r="J112" s="44">
        <v>644672.57999999996</v>
      </c>
      <c r="K112" s="44">
        <v>-9137.83</v>
      </c>
      <c r="L112" s="44">
        <v>0</v>
      </c>
      <c r="M112" s="44">
        <v>0</v>
      </c>
      <c r="N112" s="44">
        <v>0</v>
      </c>
      <c r="O112" s="44">
        <v>0</v>
      </c>
      <c r="P112" s="44">
        <v>635534.75</v>
      </c>
      <c r="Q112" s="44">
        <v>644672.57999999996</v>
      </c>
      <c r="R112" s="44">
        <v>-8992.7800000000007</v>
      </c>
      <c r="S112" s="44">
        <v>0</v>
      </c>
      <c r="T112" s="44">
        <v>0</v>
      </c>
      <c r="U112" s="44">
        <v>0</v>
      </c>
      <c r="V112" s="44">
        <v>0</v>
      </c>
      <c r="W112" s="44">
        <v>635679.80000000005</v>
      </c>
      <c r="X112" s="44">
        <v>644672.57999999996</v>
      </c>
      <c r="Y112" s="44">
        <v>-8992.7800000000007</v>
      </c>
      <c r="Z112" s="44">
        <v>0</v>
      </c>
      <c r="AA112" s="44">
        <v>0</v>
      </c>
      <c r="AB112" s="44">
        <v>0</v>
      </c>
      <c r="AC112" s="44">
        <v>0</v>
      </c>
      <c r="AD112" s="44">
        <v>635679.80000000005</v>
      </c>
      <c r="AE112" s="44">
        <v>644672.57999999996</v>
      </c>
      <c r="AF112" s="44">
        <v>-8992.7800000000007</v>
      </c>
      <c r="AG112" s="44">
        <v>0</v>
      </c>
      <c r="AH112" s="44">
        <v>0</v>
      </c>
      <c r="AI112" s="44">
        <v>0</v>
      </c>
      <c r="AJ112" s="44">
        <v>0</v>
      </c>
      <c r="AK112" s="44">
        <v>635679.80000000005</v>
      </c>
      <c r="AL112" s="44">
        <v>738846.53</v>
      </c>
      <c r="AM112" s="44">
        <v>-8992.7800000000007</v>
      </c>
      <c r="AN112" s="44">
        <v>0</v>
      </c>
      <c r="AO112" s="44">
        <v>0</v>
      </c>
      <c r="AP112" s="44">
        <v>0</v>
      </c>
      <c r="AQ112" s="44">
        <v>0</v>
      </c>
      <c r="AR112" s="44">
        <v>729853.75</v>
      </c>
      <c r="AS112" s="44">
        <v>738948.11</v>
      </c>
      <c r="AT112" s="44">
        <v>-8992.7800000000007</v>
      </c>
      <c r="AU112" s="44">
        <v>0</v>
      </c>
      <c r="AV112" s="44">
        <v>0</v>
      </c>
      <c r="AW112" s="44">
        <v>0</v>
      </c>
      <c r="AX112" s="44">
        <v>0</v>
      </c>
      <c r="AY112" s="44">
        <v>729955.33</v>
      </c>
      <c r="AZ112" s="44">
        <v>738948.11</v>
      </c>
      <c r="BA112" s="44">
        <v>-8992.7800000000007</v>
      </c>
      <c r="BB112" s="44">
        <v>0</v>
      </c>
      <c r="BC112" s="44">
        <v>0</v>
      </c>
      <c r="BD112" s="44">
        <v>0</v>
      </c>
      <c r="BE112" s="44">
        <v>0</v>
      </c>
      <c r="BF112" s="44">
        <v>729955.33</v>
      </c>
      <c r="BG112" s="44">
        <v>738948.11</v>
      </c>
      <c r="BH112" s="44">
        <v>-8992.7800000000007</v>
      </c>
      <c r="BI112" s="44">
        <v>0</v>
      </c>
      <c r="BJ112" s="44">
        <v>0</v>
      </c>
      <c r="BK112" s="44">
        <v>0</v>
      </c>
      <c r="BL112" s="44">
        <v>0</v>
      </c>
      <c r="BM112" s="44">
        <v>729955.33</v>
      </c>
      <c r="BN112" s="44">
        <v>738948.1</v>
      </c>
      <c r="BO112" s="44">
        <v>-8992.7800000000007</v>
      </c>
      <c r="BP112" s="44">
        <v>0</v>
      </c>
      <c r="BQ112" s="44">
        <v>0</v>
      </c>
      <c r="BR112" s="44">
        <v>0</v>
      </c>
      <c r="BS112" s="44">
        <v>0</v>
      </c>
      <c r="BT112" s="44">
        <v>729955.32</v>
      </c>
      <c r="BU112" s="44">
        <v>738948.11</v>
      </c>
      <c r="BV112" s="44">
        <v>-8992.7800000000007</v>
      </c>
      <c r="BW112" s="44">
        <v>0</v>
      </c>
      <c r="BX112" s="44">
        <v>0</v>
      </c>
      <c r="BY112" s="44">
        <v>0</v>
      </c>
      <c r="BZ112" s="44">
        <v>0</v>
      </c>
      <c r="CA112" s="44">
        <v>729955.33</v>
      </c>
      <c r="CB112" s="44">
        <v>739053.43</v>
      </c>
      <c r="CC112" s="44">
        <v>-8992.7828333333327</v>
      </c>
      <c r="CD112" s="44">
        <v>0</v>
      </c>
      <c r="CE112" s="44">
        <v>0</v>
      </c>
      <c r="CF112" s="44">
        <v>0</v>
      </c>
      <c r="CG112" s="44">
        <v>0</v>
      </c>
      <c r="CH112" s="44">
        <v>730060.65</v>
      </c>
      <c r="CI112" s="5"/>
      <c r="CJ112" s="43">
        <f t="shared" si="19"/>
        <v>8396003.4000000004</v>
      </c>
      <c r="CK112" s="43">
        <f t="shared" si="11"/>
        <v>-108203.46283333332</v>
      </c>
      <c r="CL112" s="43">
        <f t="shared" si="12"/>
        <v>0</v>
      </c>
      <c r="CM112" s="43">
        <f t="shared" si="13"/>
        <v>0</v>
      </c>
      <c r="CN112" s="43">
        <f t="shared" si="14"/>
        <v>0</v>
      </c>
      <c r="CO112" s="43">
        <f t="shared" si="15"/>
        <v>0</v>
      </c>
      <c r="CP112" s="43">
        <f t="shared" si="16"/>
        <v>8287799.9400000013</v>
      </c>
      <c r="CQ112" s="20"/>
      <c r="CR112" s="20"/>
      <c r="CS112" s="20"/>
      <c r="CT112" s="20">
        <f t="shared" si="18"/>
        <v>0</v>
      </c>
      <c r="CU112" s="20"/>
      <c r="CV112" s="43">
        <v>8396003.4000000004</v>
      </c>
      <c r="CW112" s="51">
        <f t="shared" si="17"/>
        <v>0</v>
      </c>
      <c r="DU112" t="s">
        <v>354</v>
      </c>
    </row>
    <row r="113" spans="1:125" x14ac:dyDescent="0.25">
      <c r="A113" t="s">
        <v>147</v>
      </c>
      <c r="B113" t="s">
        <v>355</v>
      </c>
      <c r="C113" s="43">
        <v>1127718.94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  <c r="I113" s="44">
        <v>1127718.94</v>
      </c>
      <c r="J113" s="44">
        <v>1127718.94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1127718.94</v>
      </c>
      <c r="Q113" s="44">
        <v>1127718.94</v>
      </c>
      <c r="R113" s="44">
        <v>0</v>
      </c>
      <c r="S113" s="44">
        <v>0</v>
      </c>
      <c r="T113" s="44">
        <v>0</v>
      </c>
      <c r="U113" s="44">
        <v>0</v>
      </c>
      <c r="V113" s="44">
        <v>0</v>
      </c>
      <c r="W113" s="44">
        <v>1127718.94</v>
      </c>
      <c r="X113" s="44">
        <v>1127718.94</v>
      </c>
      <c r="Y113" s="44">
        <v>0</v>
      </c>
      <c r="Z113" s="44">
        <v>0</v>
      </c>
      <c r="AA113" s="44">
        <v>0</v>
      </c>
      <c r="AB113" s="44">
        <v>0</v>
      </c>
      <c r="AC113" s="44">
        <v>0</v>
      </c>
      <c r="AD113" s="44">
        <v>1127718.94</v>
      </c>
      <c r="AE113" s="44">
        <v>1127718.94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1127718.94</v>
      </c>
      <c r="AL113" s="44">
        <v>999911.01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999911.01</v>
      </c>
      <c r="AS113" s="44">
        <v>1003028.99</v>
      </c>
      <c r="AT113" s="44">
        <v>0</v>
      </c>
      <c r="AU113" s="44">
        <v>0</v>
      </c>
      <c r="AV113" s="44">
        <v>-2783.61</v>
      </c>
      <c r="AW113" s="44">
        <v>0</v>
      </c>
      <c r="AX113" s="44">
        <v>0</v>
      </c>
      <c r="AY113" s="44">
        <v>1000245.38</v>
      </c>
      <c r="AZ113" s="44">
        <v>1003028.99</v>
      </c>
      <c r="BA113" s="44">
        <v>0</v>
      </c>
      <c r="BB113" s="44">
        <v>0</v>
      </c>
      <c r="BC113" s="44">
        <v>-2366.4899999999998</v>
      </c>
      <c r="BD113" s="44">
        <v>0</v>
      </c>
      <c r="BE113" s="44">
        <v>0</v>
      </c>
      <c r="BF113" s="44">
        <v>1000662.5</v>
      </c>
      <c r="BG113" s="44">
        <v>1003029</v>
      </c>
      <c r="BH113" s="44">
        <v>0</v>
      </c>
      <c r="BI113" s="44">
        <v>0</v>
      </c>
      <c r="BJ113" s="44">
        <v>-2366.4899999999998</v>
      </c>
      <c r="BK113" s="44">
        <v>0</v>
      </c>
      <c r="BL113" s="44">
        <v>0</v>
      </c>
      <c r="BM113" s="44">
        <v>1000662.51</v>
      </c>
      <c r="BN113" s="44">
        <v>1003028.99</v>
      </c>
      <c r="BO113" s="44">
        <v>0</v>
      </c>
      <c r="BP113" s="44">
        <v>0</v>
      </c>
      <c r="BQ113" s="44">
        <v>-2366.4899999999998</v>
      </c>
      <c r="BR113" s="44">
        <v>0</v>
      </c>
      <c r="BS113" s="44">
        <v>0</v>
      </c>
      <c r="BT113" s="44">
        <v>1000662.5</v>
      </c>
      <c r="BU113" s="44">
        <v>1003029</v>
      </c>
      <c r="BV113" s="44">
        <v>0</v>
      </c>
      <c r="BW113" s="44">
        <v>0</v>
      </c>
      <c r="BX113" s="44">
        <v>-2366.4899999999998</v>
      </c>
      <c r="BY113" s="44">
        <v>-305039.07</v>
      </c>
      <c r="BZ113" s="44">
        <v>0</v>
      </c>
      <c r="CA113" s="44">
        <v>695623.44</v>
      </c>
      <c r="CB113" s="44">
        <v>972226.16</v>
      </c>
      <c r="CC113" s="44">
        <v>0</v>
      </c>
      <c r="CD113" s="44">
        <v>0</v>
      </c>
      <c r="CE113" s="44">
        <v>-2366.4899999999998</v>
      </c>
      <c r="CF113" s="44">
        <v>0</v>
      </c>
      <c r="CG113" s="44">
        <v>0</v>
      </c>
      <c r="CH113" s="44">
        <v>969859.67</v>
      </c>
      <c r="CI113" s="5"/>
      <c r="CJ113" s="43">
        <f t="shared" si="19"/>
        <v>12625876.84</v>
      </c>
      <c r="CK113" s="43">
        <f t="shared" si="11"/>
        <v>0</v>
      </c>
      <c r="CL113" s="43">
        <f t="shared" si="12"/>
        <v>0</v>
      </c>
      <c r="CM113" s="43">
        <f t="shared" si="13"/>
        <v>-14616.06</v>
      </c>
      <c r="CN113" s="43">
        <f t="shared" si="14"/>
        <v>-305039.07</v>
      </c>
      <c r="CO113" s="43">
        <f t="shared" si="15"/>
        <v>0</v>
      </c>
      <c r="CP113" s="43">
        <f t="shared" si="16"/>
        <v>12306221.709999999</v>
      </c>
      <c r="CQ113" s="20"/>
      <c r="CR113" s="20"/>
      <c r="CS113" s="20">
        <v>10114.48641416803</v>
      </c>
      <c r="CT113" s="20">
        <f t="shared" si="18"/>
        <v>-4501.5735858319695</v>
      </c>
      <c r="CU113" s="20"/>
      <c r="CV113" s="43">
        <v>12625876.84</v>
      </c>
      <c r="CW113" s="51">
        <f t="shared" si="17"/>
        <v>0</v>
      </c>
      <c r="DU113" t="s">
        <v>355</v>
      </c>
    </row>
    <row r="114" spans="1:125" x14ac:dyDescent="0.25">
      <c r="A114" t="s">
        <v>148</v>
      </c>
      <c r="B114" t="s">
        <v>356</v>
      </c>
      <c r="C114" s="43">
        <v>435184.71</v>
      </c>
      <c r="D114" s="44">
        <v>0</v>
      </c>
      <c r="E114" s="44">
        <v>0</v>
      </c>
      <c r="F114" s="44">
        <v>0</v>
      </c>
      <c r="G114" s="44">
        <v>0</v>
      </c>
      <c r="H114" s="44">
        <v>0</v>
      </c>
      <c r="I114" s="44">
        <v>435184.71</v>
      </c>
      <c r="J114" s="44">
        <v>435184.71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435184.71</v>
      </c>
      <c r="Q114" s="44">
        <v>435184.71</v>
      </c>
      <c r="R114" s="44">
        <v>0</v>
      </c>
      <c r="S114" s="44">
        <v>0</v>
      </c>
      <c r="T114" s="44">
        <v>0</v>
      </c>
      <c r="U114" s="44">
        <v>0</v>
      </c>
      <c r="V114" s="44">
        <v>0</v>
      </c>
      <c r="W114" s="44">
        <v>435184.71</v>
      </c>
      <c r="X114" s="44">
        <v>435184.71</v>
      </c>
      <c r="Y114" s="44">
        <v>0</v>
      </c>
      <c r="Z114" s="44">
        <v>0</v>
      </c>
      <c r="AA114" s="44">
        <v>0</v>
      </c>
      <c r="AB114" s="44">
        <v>0</v>
      </c>
      <c r="AC114" s="44">
        <v>0</v>
      </c>
      <c r="AD114" s="44">
        <v>435184.71</v>
      </c>
      <c r="AE114" s="44">
        <v>435184.71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435184.71</v>
      </c>
      <c r="AL114" s="44">
        <v>426323.23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426323.23</v>
      </c>
      <c r="AS114" s="44">
        <v>426301.24</v>
      </c>
      <c r="AT114" s="44">
        <v>0</v>
      </c>
      <c r="AU114" s="44">
        <v>0</v>
      </c>
      <c r="AV114" s="44">
        <v>0</v>
      </c>
      <c r="AW114" s="44">
        <v>0</v>
      </c>
      <c r="AX114" s="44">
        <v>0</v>
      </c>
      <c r="AY114" s="44">
        <v>426301.24</v>
      </c>
      <c r="AZ114" s="44">
        <v>426301.24</v>
      </c>
      <c r="BA114" s="44">
        <v>0</v>
      </c>
      <c r="BB114" s="44">
        <v>0</v>
      </c>
      <c r="BC114" s="44">
        <v>0</v>
      </c>
      <c r="BD114" s="44">
        <v>0</v>
      </c>
      <c r="BE114" s="44">
        <v>0</v>
      </c>
      <c r="BF114" s="44">
        <v>426301.24</v>
      </c>
      <c r="BG114" s="44">
        <v>426301.25</v>
      </c>
      <c r="BH114" s="44">
        <v>0</v>
      </c>
      <c r="BI114" s="44">
        <v>0</v>
      </c>
      <c r="BJ114" s="44">
        <v>0</v>
      </c>
      <c r="BK114" s="44">
        <v>0</v>
      </c>
      <c r="BL114" s="44">
        <v>0</v>
      </c>
      <c r="BM114" s="44">
        <v>426301.25</v>
      </c>
      <c r="BN114" s="44">
        <v>426301.24</v>
      </c>
      <c r="BO114" s="44">
        <v>0</v>
      </c>
      <c r="BP114" s="44">
        <v>0</v>
      </c>
      <c r="BQ114" s="44">
        <v>0</v>
      </c>
      <c r="BR114" s="44">
        <v>0</v>
      </c>
      <c r="BS114" s="44">
        <v>0</v>
      </c>
      <c r="BT114" s="44">
        <v>426301.24</v>
      </c>
      <c r="BU114" s="44">
        <v>426301.25</v>
      </c>
      <c r="BV114" s="44">
        <v>0</v>
      </c>
      <c r="BW114" s="44">
        <v>0</v>
      </c>
      <c r="BX114" s="44">
        <v>0</v>
      </c>
      <c r="BY114" s="44">
        <v>0</v>
      </c>
      <c r="BZ114" s="44">
        <v>0</v>
      </c>
      <c r="CA114" s="44">
        <v>426301.25</v>
      </c>
      <c r="CB114" s="44">
        <v>426282</v>
      </c>
      <c r="CC114" s="44">
        <v>0</v>
      </c>
      <c r="CD114" s="44">
        <v>0</v>
      </c>
      <c r="CE114" s="44">
        <v>0</v>
      </c>
      <c r="CF114" s="44">
        <v>0</v>
      </c>
      <c r="CG114" s="44">
        <v>0</v>
      </c>
      <c r="CH114" s="44">
        <v>426282</v>
      </c>
      <c r="CI114" s="5"/>
      <c r="CJ114" s="43">
        <f t="shared" si="19"/>
        <v>5160035.0000000009</v>
      </c>
      <c r="CK114" s="43">
        <f t="shared" si="11"/>
        <v>0</v>
      </c>
      <c r="CL114" s="43">
        <f t="shared" si="12"/>
        <v>0</v>
      </c>
      <c r="CM114" s="43">
        <f t="shared" si="13"/>
        <v>0</v>
      </c>
      <c r="CN114" s="43">
        <f t="shared" si="14"/>
        <v>0</v>
      </c>
      <c r="CO114" s="43">
        <f t="shared" si="15"/>
        <v>0</v>
      </c>
      <c r="CP114" s="43">
        <f t="shared" si="16"/>
        <v>5160035.0000000009</v>
      </c>
      <c r="CQ114" s="20"/>
      <c r="CR114" s="20"/>
      <c r="CS114" s="20"/>
      <c r="CT114" s="20">
        <f t="shared" si="18"/>
        <v>0</v>
      </c>
      <c r="CU114" s="20"/>
      <c r="CV114" s="43">
        <v>5160035</v>
      </c>
      <c r="CW114" s="51">
        <f t="shared" si="17"/>
        <v>0</v>
      </c>
      <c r="DU114" t="s">
        <v>356</v>
      </c>
    </row>
    <row r="115" spans="1:125" x14ac:dyDescent="0.25">
      <c r="A115" t="s">
        <v>149</v>
      </c>
      <c r="B115" t="s">
        <v>357</v>
      </c>
      <c r="C115" s="43">
        <v>335796.98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335796.98</v>
      </c>
      <c r="J115" s="44">
        <v>335796.98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335796.98</v>
      </c>
      <c r="Q115" s="44">
        <v>335796.98</v>
      </c>
      <c r="R115" s="44">
        <v>0</v>
      </c>
      <c r="S115" s="44">
        <v>0</v>
      </c>
      <c r="T115" s="44">
        <v>0</v>
      </c>
      <c r="U115" s="44">
        <v>0</v>
      </c>
      <c r="V115" s="44">
        <v>0</v>
      </c>
      <c r="W115" s="44">
        <v>335796.98</v>
      </c>
      <c r="X115" s="44">
        <v>335796.98</v>
      </c>
      <c r="Y115" s="44">
        <v>0</v>
      </c>
      <c r="Z115" s="44">
        <v>0</v>
      </c>
      <c r="AA115" s="44">
        <v>0</v>
      </c>
      <c r="AB115" s="44">
        <v>0</v>
      </c>
      <c r="AC115" s="44">
        <v>0</v>
      </c>
      <c r="AD115" s="44">
        <v>335796.98</v>
      </c>
      <c r="AE115" s="44">
        <v>335796.98</v>
      </c>
      <c r="AF115" s="44">
        <v>0</v>
      </c>
      <c r="AG115" s="44">
        <v>0</v>
      </c>
      <c r="AH115" s="44">
        <v>0</v>
      </c>
      <c r="AI115" s="44">
        <v>0</v>
      </c>
      <c r="AJ115" s="44">
        <v>0</v>
      </c>
      <c r="AK115" s="44">
        <v>335796.98</v>
      </c>
      <c r="AL115" s="44">
        <v>353611.24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353611.24</v>
      </c>
      <c r="AS115" s="44">
        <v>353561.55</v>
      </c>
      <c r="AT115" s="44">
        <v>0</v>
      </c>
      <c r="AU115" s="44">
        <v>0</v>
      </c>
      <c r="AV115" s="44">
        <v>0</v>
      </c>
      <c r="AW115" s="44">
        <v>0</v>
      </c>
      <c r="AX115" s="44">
        <v>0</v>
      </c>
      <c r="AY115" s="44">
        <v>353561.55</v>
      </c>
      <c r="AZ115" s="44">
        <v>353561.55</v>
      </c>
      <c r="BA115" s="44">
        <v>0</v>
      </c>
      <c r="BB115" s="44">
        <v>0</v>
      </c>
      <c r="BC115" s="44">
        <v>0</v>
      </c>
      <c r="BD115" s="44">
        <v>0</v>
      </c>
      <c r="BE115" s="44">
        <v>0</v>
      </c>
      <c r="BF115" s="44">
        <v>353561.55</v>
      </c>
      <c r="BG115" s="44">
        <v>353561.55</v>
      </c>
      <c r="BH115" s="44">
        <v>0</v>
      </c>
      <c r="BI115" s="44">
        <v>0</v>
      </c>
      <c r="BJ115" s="44">
        <v>0</v>
      </c>
      <c r="BK115" s="44">
        <v>0</v>
      </c>
      <c r="BL115" s="44">
        <v>0</v>
      </c>
      <c r="BM115" s="44">
        <v>353561.55</v>
      </c>
      <c r="BN115" s="44">
        <v>353561.55</v>
      </c>
      <c r="BO115" s="44">
        <v>0</v>
      </c>
      <c r="BP115" s="44">
        <v>0</v>
      </c>
      <c r="BQ115" s="44">
        <v>0</v>
      </c>
      <c r="BR115" s="44">
        <v>0</v>
      </c>
      <c r="BS115" s="44">
        <v>0</v>
      </c>
      <c r="BT115" s="44">
        <v>353561.55</v>
      </c>
      <c r="BU115" s="44">
        <v>353561.55</v>
      </c>
      <c r="BV115" s="44">
        <v>0</v>
      </c>
      <c r="BW115" s="44">
        <v>0</v>
      </c>
      <c r="BX115" s="44">
        <v>0</v>
      </c>
      <c r="BY115" s="44">
        <v>0</v>
      </c>
      <c r="BZ115" s="44">
        <v>0</v>
      </c>
      <c r="CA115" s="44">
        <v>353561.55</v>
      </c>
      <c r="CB115" s="44">
        <v>353546.9</v>
      </c>
      <c r="CC115" s="44">
        <v>0</v>
      </c>
      <c r="CD115" s="44">
        <v>0</v>
      </c>
      <c r="CE115" s="44">
        <v>0</v>
      </c>
      <c r="CF115" s="44">
        <v>0</v>
      </c>
      <c r="CG115" s="44">
        <v>0</v>
      </c>
      <c r="CH115" s="44">
        <v>353546.9</v>
      </c>
      <c r="CI115" s="5"/>
      <c r="CJ115" s="43">
        <f t="shared" si="19"/>
        <v>4153950.7899999991</v>
      </c>
      <c r="CK115" s="43">
        <f t="shared" si="11"/>
        <v>0</v>
      </c>
      <c r="CL115" s="43">
        <f t="shared" si="12"/>
        <v>0</v>
      </c>
      <c r="CM115" s="43">
        <f t="shared" si="13"/>
        <v>0</v>
      </c>
      <c r="CN115" s="43">
        <f t="shared" si="14"/>
        <v>0</v>
      </c>
      <c r="CO115" s="43">
        <f t="shared" si="15"/>
        <v>0</v>
      </c>
      <c r="CP115" s="43">
        <f t="shared" si="16"/>
        <v>4153950.7899999991</v>
      </c>
      <c r="CQ115" s="20"/>
      <c r="CR115" s="20"/>
      <c r="CS115" s="20"/>
      <c r="CT115" s="20">
        <f t="shared" si="18"/>
        <v>0</v>
      </c>
      <c r="CU115" s="20"/>
      <c r="CV115" s="43">
        <v>4153950.79</v>
      </c>
      <c r="CW115" s="51">
        <f t="shared" si="17"/>
        <v>0</v>
      </c>
      <c r="DU115" t="s">
        <v>357</v>
      </c>
    </row>
    <row r="116" spans="1:125" x14ac:dyDescent="0.25">
      <c r="A116" t="s">
        <v>150</v>
      </c>
      <c r="B116" t="s">
        <v>358</v>
      </c>
      <c r="C116" s="43">
        <v>3220475.72</v>
      </c>
      <c r="D116" s="44">
        <v>-5703.42</v>
      </c>
      <c r="E116" s="44">
        <v>0</v>
      </c>
      <c r="F116" s="44">
        <v>0</v>
      </c>
      <c r="G116" s="44">
        <v>0</v>
      </c>
      <c r="H116" s="44">
        <v>0</v>
      </c>
      <c r="I116" s="44">
        <v>3214772.3</v>
      </c>
      <c r="J116" s="44">
        <v>3220475.72</v>
      </c>
      <c r="K116" s="44">
        <v>-5703.42</v>
      </c>
      <c r="L116" s="44">
        <v>0</v>
      </c>
      <c r="M116" s="44">
        <v>0</v>
      </c>
      <c r="N116" s="44">
        <v>0</v>
      </c>
      <c r="O116" s="44">
        <v>0</v>
      </c>
      <c r="P116" s="44">
        <v>3214772.3</v>
      </c>
      <c r="Q116" s="44">
        <v>3220475.72</v>
      </c>
      <c r="R116" s="44">
        <v>-5703.42</v>
      </c>
      <c r="S116" s="44">
        <v>0</v>
      </c>
      <c r="T116" s="44">
        <v>0</v>
      </c>
      <c r="U116" s="44">
        <v>0</v>
      </c>
      <c r="V116" s="44">
        <v>0</v>
      </c>
      <c r="W116" s="44">
        <v>3214772.3</v>
      </c>
      <c r="X116" s="44">
        <v>3220475.72</v>
      </c>
      <c r="Y116" s="44">
        <v>-5703.42</v>
      </c>
      <c r="Z116" s="44">
        <v>0</v>
      </c>
      <c r="AA116" s="44">
        <v>0</v>
      </c>
      <c r="AB116" s="44">
        <v>0</v>
      </c>
      <c r="AC116" s="44">
        <v>0</v>
      </c>
      <c r="AD116" s="44">
        <v>3214772.3</v>
      </c>
      <c r="AE116" s="44">
        <v>3220475.72</v>
      </c>
      <c r="AF116" s="44">
        <v>-5703.42</v>
      </c>
      <c r="AG116" s="44">
        <v>0</v>
      </c>
      <c r="AH116" s="44">
        <v>0</v>
      </c>
      <c r="AI116" s="44">
        <v>0</v>
      </c>
      <c r="AJ116" s="44">
        <v>0</v>
      </c>
      <c r="AK116" s="44">
        <v>3214772.3</v>
      </c>
      <c r="AL116" s="44">
        <v>3122160.02</v>
      </c>
      <c r="AM116" s="44">
        <v>-5703.42</v>
      </c>
      <c r="AN116" s="44">
        <v>0</v>
      </c>
      <c r="AO116" s="44">
        <v>0</v>
      </c>
      <c r="AP116" s="44">
        <v>0</v>
      </c>
      <c r="AQ116" s="44">
        <v>0</v>
      </c>
      <c r="AR116" s="44">
        <v>3116456.6</v>
      </c>
      <c r="AS116" s="44">
        <v>3122065</v>
      </c>
      <c r="AT116" s="44">
        <v>-5703.42</v>
      </c>
      <c r="AU116" s="44">
        <v>0</v>
      </c>
      <c r="AV116" s="44">
        <v>0</v>
      </c>
      <c r="AW116" s="44">
        <v>0</v>
      </c>
      <c r="AX116" s="44">
        <v>0</v>
      </c>
      <c r="AY116" s="44">
        <v>3116361.58</v>
      </c>
      <c r="AZ116" s="44">
        <v>3122065</v>
      </c>
      <c r="BA116" s="44">
        <v>-5703.42</v>
      </c>
      <c r="BB116" s="44">
        <v>0</v>
      </c>
      <c r="BC116" s="44">
        <v>0</v>
      </c>
      <c r="BD116" s="44">
        <v>0</v>
      </c>
      <c r="BE116" s="44">
        <v>0</v>
      </c>
      <c r="BF116" s="44">
        <v>3116361.58</v>
      </c>
      <c r="BG116" s="44">
        <v>3122065</v>
      </c>
      <c r="BH116" s="44">
        <v>-5703.42</v>
      </c>
      <c r="BI116" s="44">
        <v>0</v>
      </c>
      <c r="BJ116" s="44">
        <v>0</v>
      </c>
      <c r="BK116" s="44">
        <v>0</v>
      </c>
      <c r="BL116" s="44">
        <v>0</v>
      </c>
      <c r="BM116" s="44">
        <v>3116361.58</v>
      </c>
      <c r="BN116" s="44">
        <v>3122065</v>
      </c>
      <c r="BO116" s="44">
        <v>-5703.42</v>
      </c>
      <c r="BP116" s="44">
        <v>0</v>
      </c>
      <c r="BQ116" s="44">
        <v>0</v>
      </c>
      <c r="BR116" s="44">
        <v>0</v>
      </c>
      <c r="BS116" s="44">
        <v>0</v>
      </c>
      <c r="BT116" s="44">
        <v>3116361.58</v>
      </c>
      <c r="BU116" s="44">
        <v>3122065.01</v>
      </c>
      <c r="BV116" s="44">
        <v>-5703.42</v>
      </c>
      <c r="BW116" s="44">
        <v>0</v>
      </c>
      <c r="BX116" s="44">
        <v>0</v>
      </c>
      <c r="BY116" s="44">
        <v>0</v>
      </c>
      <c r="BZ116" s="44">
        <v>0</v>
      </c>
      <c r="CA116" s="44">
        <v>3116361.59</v>
      </c>
      <c r="CB116" s="44">
        <v>3121906.59</v>
      </c>
      <c r="CC116" s="44">
        <v>-5703.4166666666661</v>
      </c>
      <c r="CD116" s="44">
        <v>0</v>
      </c>
      <c r="CE116" s="44">
        <v>0</v>
      </c>
      <c r="CF116" s="44">
        <v>0</v>
      </c>
      <c r="CG116" s="44">
        <v>0</v>
      </c>
      <c r="CH116" s="44">
        <v>3116203.17</v>
      </c>
      <c r="CI116" s="5"/>
      <c r="CJ116" s="43">
        <f t="shared" si="19"/>
        <v>37956770.219999999</v>
      </c>
      <c r="CK116" s="43">
        <f t="shared" si="11"/>
        <v>-68441.036666666652</v>
      </c>
      <c r="CL116" s="43">
        <f t="shared" si="12"/>
        <v>0</v>
      </c>
      <c r="CM116" s="43">
        <f t="shared" si="13"/>
        <v>0</v>
      </c>
      <c r="CN116" s="43">
        <f t="shared" si="14"/>
        <v>0</v>
      </c>
      <c r="CO116" s="43">
        <f t="shared" si="15"/>
        <v>0</v>
      </c>
      <c r="CP116" s="43">
        <f t="shared" si="16"/>
        <v>37888329.179999992</v>
      </c>
      <c r="CQ116" s="20"/>
      <c r="CR116" s="20"/>
      <c r="CS116" s="20"/>
      <c r="CT116" s="20">
        <f t="shared" si="18"/>
        <v>0</v>
      </c>
      <c r="CU116" s="20"/>
      <c r="CV116" s="43">
        <v>37956770.219999999</v>
      </c>
      <c r="CW116" s="51">
        <f t="shared" si="17"/>
        <v>0</v>
      </c>
      <c r="DU116" t="s">
        <v>358</v>
      </c>
    </row>
    <row r="117" spans="1:125" x14ac:dyDescent="0.25">
      <c r="A117" t="s">
        <v>151</v>
      </c>
      <c r="B117" t="s">
        <v>359</v>
      </c>
      <c r="C117" s="43">
        <v>269951.53000000003</v>
      </c>
      <c r="D117" s="44">
        <v>0</v>
      </c>
      <c r="E117" s="44">
        <v>0</v>
      </c>
      <c r="F117" s="44">
        <v>0</v>
      </c>
      <c r="G117" s="44">
        <v>0</v>
      </c>
      <c r="H117" s="44">
        <v>0</v>
      </c>
      <c r="I117" s="44">
        <v>269951.53000000003</v>
      </c>
      <c r="J117" s="44">
        <v>269951.53000000003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269951.53000000003</v>
      </c>
      <c r="Q117" s="44">
        <v>269951.53000000003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44">
        <v>269951.53000000003</v>
      </c>
      <c r="X117" s="44">
        <v>269951.53000000003</v>
      </c>
      <c r="Y117" s="44">
        <v>0</v>
      </c>
      <c r="Z117" s="44">
        <v>0</v>
      </c>
      <c r="AA117" s="44">
        <v>0</v>
      </c>
      <c r="AB117" s="44">
        <v>0</v>
      </c>
      <c r="AC117" s="44">
        <v>0</v>
      </c>
      <c r="AD117" s="44">
        <v>269951.53000000003</v>
      </c>
      <c r="AE117" s="44">
        <v>269951.53000000003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269951.53000000003</v>
      </c>
      <c r="AL117" s="44">
        <v>257288.42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257288.42</v>
      </c>
      <c r="AS117" s="44">
        <v>259045.02</v>
      </c>
      <c r="AT117" s="44">
        <v>0</v>
      </c>
      <c r="AU117" s="44">
        <v>0</v>
      </c>
      <c r="AV117" s="44">
        <v>0</v>
      </c>
      <c r="AW117" s="44">
        <v>0</v>
      </c>
      <c r="AX117" s="44">
        <v>0</v>
      </c>
      <c r="AY117" s="44">
        <v>259045.02</v>
      </c>
      <c r="AZ117" s="44">
        <v>259045.02</v>
      </c>
      <c r="BA117" s="44">
        <v>0</v>
      </c>
      <c r="BB117" s="44">
        <v>0</v>
      </c>
      <c r="BC117" s="44">
        <v>0</v>
      </c>
      <c r="BD117" s="44">
        <v>0</v>
      </c>
      <c r="BE117" s="44">
        <v>0</v>
      </c>
      <c r="BF117" s="44">
        <v>259045.02</v>
      </c>
      <c r="BG117" s="44">
        <v>259045.02</v>
      </c>
      <c r="BH117" s="44">
        <v>0</v>
      </c>
      <c r="BI117" s="44">
        <v>0</v>
      </c>
      <c r="BJ117" s="44">
        <v>0</v>
      </c>
      <c r="BK117" s="44">
        <v>0</v>
      </c>
      <c r="BL117" s="44">
        <v>0</v>
      </c>
      <c r="BM117" s="44">
        <v>259045.02</v>
      </c>
      <c r="BN117" s="44">
        <v>259045.02</v>
      </c>
      <c r="BO117" s="44">
        <v>0</v>
      </c>
      <c r="BP117" s="44">
        <v>0</v>
      </c>
      <c r="BQ117" s="44">
        <v>0</v>
      </c>
      <c r="BR117" s="44">
        <v>0</v>
      </c>
      <c r="BS117" s="44">
        <v>0</v>
      </c>
      <c r="BT117" s="44">
        <v>259045.02</v>
      </c>
      <c r="BU117" s="44">
        <v>259045.02</v>
      </c>
      <c r="BV117" s="44">
        <v>0</v>
      </c>
      <c r="BW117" s="44">
        <v>0</v>
      </c>
      <c r="BX117" s="44">
        <v>0</v>
      </c>
      <c r="BY117" s="44">
        <v>0</v>
      </c>
      <c r="BZ117" s="44">
        <v>0</v>
      </c>
      <c r="CA117" s="44">
        <v>259045.02</v>
      </c>
      <c r="CB117" s="44">
        <v>259034.3</v>
      </c>
      <c r="CC117" s="44">
        <v>0</v>
      </c>
      <c r="CD117" s="44">
        <v>0</v>
      </c>
      <c r="CE117" s="44">
        <v>0</v>
      </c>
      <c r="CF117" s="44">
        <v>0</v>
      </c>
      <c r="CG117" s="44">
        <v>0</v>
      </c>
      <c r="CH117" s="44">
        <v>259034.3</v>
      </c>
      <c r="CI117" s="5"/>
      <c r="CJ117" s="43">
        <f t="shared" si="19"/>
        <v>3161305.4699999997</v>
      </c>
      <c r="CK117" s="43">
        <f t="shared" si="11"/>
        <v>0</v>
      </c>
      <c r="CL117" s="43">
        <f t="shared" si="12"/>
        <v>0</v>
      </c>
      <c r="CM117" s="43">
        <f t="shared" si="13"/>
        <v>0</v>
      </c>
      <c r="CN117" s="43">
        <f t="shared" si="14"/>
        <v>0</v>
      </c>
      <c r="CO117" s="43">
        <f t="shared" si="15"/>
        <v>0</v>
      </c>
      <c r="CP117" s="43">
        <f t="shared" si="16"/>
        <v>3161305.4699999997</v>
      </c>
      <c r="CQ117" s="20"/>
      <c r="CR117" s="20"/>
      <c r="CS117" s="20"/>
      <c r="CT117" s="20">
        <f t="shared" si="18"/>
        <v>0</v>
      </c>
      <c r="CU117" s="20"/>
      <c r="CV117" s="43">
        <v>3161305.47</v>
      </c>
      <c r="CW117" s="51">
        <f t="shared" si="17"/>
        <v>0</v>
      </c>
      <c r="DU117" t="s">
        <v>359</v>
      </c>
    </row>
    <row r="118" spans="1:125" x14ac:dyDescent="0.25">
      <c r="A118" t="s">
        <v>152</v>
      </c>
      <c r="B118" t="s">
        <v>360</v>
      </c>
      <c r="C118" s="43">
        <v>523731.47</v>
      </c>
      <c r="D118" s="44">
        <v>0</v>
      </c>
      <c r="E118" s="44">
        <v>0</v>
      </c>
      <c r="F118" s="44">
        <v>0</v>
      </c>
      <c r="G118" s="44">
        <v>0</v>
      </c>
      <c r="H118" s="44">
        <v>0</v>
      </c>
      <c r="I118" s="44">
        <v>523731.47</v>
      </c>
      <c r="J118" s="44">
        <v>523731.47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523731.47</v>
      </c>
      <c r="Q118" s="44">
        <v>523731.47</v>
      </c>
      <c r="R118" s="44">
        <v>0</v>
      </c>
      <c r="S118" s="44">
        <v>0</v>
      </c>
      <c r="T118" s="44">
        <v>0</v>
      </c>
      <c r="U118" s="44">
        <v>0</v>
      </c>
      <c r="V118" s="44">
        <v>0</v>
      </c>
      <c r="W118" s="44">
        <v>523731.47</v>
      </c>
      <c r="X118" s="44">
        <v>523731.47</v>
      </c>
      <c r="Y118" s="44">
        <v>0</v>
      </c>
      <c r="Z118" s="44">
        <v>0</v>
      </c>
      <c r="AA118" s="44">
        <v>0</v>
      </c>
      <c r="AB118" s="44">
        <v>0</v>
      </c>
      <c r="AC118" s="44">
        <v>0</v>
      </c>
      <c r="AD118" s="44">
        <v>523731.47</v>
      </c>
      <c r="AE118" s="44">
        <v>523731.47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523731.47</v>
      </c>
      <c r="AL118" s="44">
        <v>515955.51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515955.51</v>
      </c>
      <c r="AS118" s="44">
        <v>515870.02</v>
      </c>
      <c r="AT118" s="44">
        <v>0</v>
      </c>
      <c r="AU118" s="44">
        <v>0</v>
      </c>
      <c r="AV118" s="44">
        <v>0</v>
      </c>
      <c r="AW118" s="44">
        <v>0</v>
      </c>
      <c r="AX118" s="44">
        <v>0</v>
      </c>
      <c r="AY118" s="44">
        <v>515870.02</v>
      </c>
      <c r="AZ118" s="44">
        <v>515870.02</v>
      </c>
      <c r="BA118" s="44">
        <v>0</v>
      </c>
      <c r="BB118" s="44">
        <v>0</v>
      </c>
      <c r="BC118" s="44">
        <v>0</v>
      </c>
      <c r="BD118" s="44">
        <v>0</v>
      </c>
      <c r="BE118" s="44">
        <v>0</v>
      </c>
      <c r="BF118" s="44">
        <v>515870.02</v>
      </c>
      <c r="BG118" s="44">
        <v>515870.02</v>
      </c>
      <c r="BH118" s="44">
        <v>0</v>
      </c>
      <c r="BI118" s="44">
        <v>0</v>
      </c>
      <c r="BJ118" s="44">
        <v>0</v>
      </c>
      <c r="BK118" s="44">
        <v>0</v>
      </c>
      <c r="BL118" s="44">
        <v>0</v>
      </c>
      <c r="BM118" s="44">
        <v>515870.02</v>
      </c>
      <c r="BN118" s="44">
        <v>515870.02</v>
      </c>
      <c r="BO118" s="44">
        <v>0</v>
      </c>
      <c r="BP118" s="44">
        <v>0</v>
      </c>
      <c r="BQ118" s="44">
        <v>0</v>
      </c>
      <c r="BR118" s="44">
        <v>0</v>
      </c>
      <c r="BS118" s="44">
        <v>0</v>
      </c>
      <c r="BT118" s="44">
        <v>515870.02</v>
      </c>
      <c r="BU118" s="44">
        <v>515870.03</v>
      </c>
      <c r="BV118" s="44">
        <v>0</v>
      </c>
      <c r="BW118" s="44">
        <v>0</v>
      </c>
      <c r="BX118" s="44">
        <v>0</v>
      </c>
      <c r="BY118" s="44">
        <v>0</v>
      </c>
      <c r="BZ118" s="44">
        <v>0</v>
      </c>
      <c r="CA118" s="44">
        <v>515870.03</v>
      </c>
      <c r="CB118" s="44">
        <v>515830.76</v>
      </c>
      <c r="CC118" s="44">
        <v>0</v>
      </c>
      <c r="CD118" s="44">
        <v>0</v>
      </c>
      <c r="CE118" s="44">
        <v>0</v>
      </c>
      <c r="CF118" s="44">
        <v>0</v>
      </c>
      <c r="CG118" s="44">
        <v>0</v>
      </c>
      <c r="CH118" s="44">
        <v>515830.76</v>
      </c>
      <c r="CI118" s="5"/>
      <c r="CJ118" s="43">
        <f t="shared" si="19"/>
        <v>6229793.7299999995</v>
      </c>
      <c r="CK118" s="43">
        <f t="shared" si="11"/>
        <v>0</v>
      </c>
      <c r="CL118" s="43">
        <f t="shared" si="12"/>
        <v>0</v>
      </c>
      <c r="CM118" s="43">
        <f t="shared" si="13"/>
        <v>0</v>
      </c>
      <c r="CN118" s="43">
        <f t="shared" si="14"/>
        <v>0</v>
      </c>
      <c r="CO118" s="43">
        <f t="shared" si="15"/>
        <v>0</v>
      </c>
      <c r="CP118" s="43">
        <f t="shared" si="16"/>
        <v>6229793.7299999995</v>
      </c>
      <c r="CQ118" s="20"/>
      <c r="CR118" s="20"/>
      <c r="CS118" s="20"/>
      <c r="CT118" s="20">
        <f t="shared" si="18"/>
        <v>0</v>
      </c>
      <c r="CU118" s="20"/>
      <c r="CV118" s="43">
        <v>6229793.7300000004</v>
      </c>
      <c r="CW118" s="51">
        <f t="shared" si="17"/>
        <v>0</v>
      </c>
      <c r="DU118" t="s">
        <v>360</v>
      </c>
    </row>
    <row r="119" spans="1:125" x14ac:dyDescent="0.25">
      <c r="A119" t="s">
        <v>153</v>
      </c>
      <c r="B119" t="s">
        <v>361</v>
      </c>
      <c r="C119" s="43">
        <v>1853024.69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1853024.69</v>
      </c>
      <c r="J119" s="44">
        <v>1853024.69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1853024.69</v>
      </c>
      <c r="Q119" s="44">
        <v>1853024.69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1853024.69</v>
      </c>
      <c r="X119" s="44">
        <v>1853024.69</v>
      </c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1853024.69</v>
      </c>
      <c r="AE119" s="44">
        <v>1853024.69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1853024.69</v>
      </c>
      <c r="AL119" s="44">
        <v>1944936.24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1944936.24</v>
      </c>
      <c r="AS119" s="44">
        <v>1944740.11</v>
      </c>
      <c r="AT119" s="44">
        <v>0</v>
      </c>
      <c r="AU119" s="44">
        <v>0</v>
      </c>
      <c r="AV119" s="44">
        <v>0</v>
      </c>
      <c r="AW119" s="44">
        <v>0</v>
      </c>
      <c r="AX119" s="44">
        <v>0</v>
      </c>
      <c r="AY119" s="44">
        <v>1944740.11</v>
      </c>
      <c r="AZ119" s="44">
        <v>1944740.11</v>
      </c>
      <c r="BA119" s="44">
        <v>0</v>
      </c>
      <c r="BB119" s="44">
        <v>0</v>
      </c>
      <c r="BC119" s="44">
        <v>0</v>
      </c>
      <c r="BD119" s="44">
        <v>0</v>
      </c>
      <c r="BE119" s="44">
        <v>0</v>
      </c>
      <c r="BF119" s="44">
        <v>1944740.11</v>
      </c>
      <c r="BG119" s="44">
        <v>1944740.12</v>
      </c>
      <c r="BH119" s="44">
        <v>0</v>
      </c>
      <c r="BI119" s="44">
        <v>0</v>
      </c>
      <c r="BJ119" s="44">
        <v>0</v>
      </c>
      <c r="BK119" s="44">
        <v>0</v>
      </c>
      <c r="BL119" s="44">
        <v>0</v>
      </c>
      <c r="BM119" s="44">
        <v>1944740.12</v>
      </c>
      <c r="BN119" s="44">
        <v>1944740.11</v>
      </c>
      <c r="BO119" s="44">
        <v>0</v>
      </c>
      <c r="BP119" s="44">
        <v>0</v>
      </c>
      <c r="BQ119" s="44">
        <v>0</v>
      </c>
      <c r="BR119" s="44">
        <v>0</v>
      </c>
      <c r="BS119" s="44">
        <v>0</v>
      </c>
      <c r="BT119" s="44">
        <v>1944740.11</v>
      </c>
      <c r="BU119" s="44">
        <v>1944740.12</v>
      </c>
      <c r="BV119" s="44">
        <v>0</v>
      </c>
      <c r="BW119" s="44">
        <v>0</v>
      </c>
      <c r="BX119" s="44">
        <v>0</v>
      </c>
      <c r="BY119" s="44">
        <v>0</v>
      </c>
      <c r="BZ119" s="44">
        <v>0</v>
      </c>
      <c r="CA119" s="44">
        <v>1944740.12</v>
      </c>
      <c r="CB119" s="44">
        <v>1944649.18</v>
      </c>
      <c r="CC119" s="44">
        <v>0</v>
      </c>
      <c r="CD119" s="44">
        <v>0</v>
      </c>
      <c r="CE119" s="44">
        <v>0</v>
      </c>
      <c r="CF119" s="44">
        <v>0</v>
      </c>
      <c r="CG119" s="44">
        <v>0</v>
      </c>
      <c r="CH119" s="44">
        <v>1944649.18</v>
      </c>
      <c r="CI119" s="5"/>
      <c r="CJ119" s="43">
        <f t="shared" si="19"/>
        <v>22878409.439999998</v>
      </c>
      <c r="CK119" s="43">
        <f t="shared" si="11"/>
        <v>0</v>
      </c>
      <c r="CL119" s="43">
        <f t="shared" si="12"/>
        <v>0</v>
      </c>
      <c r="CM119" s="43">
        <f t="shared" si="13"/>
        <v>0</v>
      </c>
      <c r="CN119" s="43">
        <f t="shared" si="14"/>
        <v>0</v>
      </c>
      <c r="CO119" s="43">
        <f t="shared" si="15"/>
        <v>0</v>
      </c>
      <c r="CP119" s="43">
        <f t="shared" si="16"/>
        <v>22878409.439999998</v>
      </c>
      <c r="CQ119" s="20"/>
      <c r="CR119" s="20"/>
      <c r="CS119" s="20"/>
      <c r="CT119" s="20">
        <f t="shared" si="18"/>
        <v>0</v>
      </c>
      <c r="CU119" s="20"/>
      <c r="CV119" s="43">
        <v>22878409.440000001</v>
      </c>
      <c r="CW119" s="51">
        <f t="shared" si="17"/>
        <v>0</v>
      </c>
      <c r="DU119" t="s">
        <v>361</v>
      </c>
    </row>
    <row r="120" spans="1:125" x14ac:dyDescent="0.25">
      <c r="A120" t="s">
        <v>154</v>
      </c>
      <c r="B120" t="s">
        <v>362</v>
      </c>
      <c r="C120" s="43">
        <v>193931.43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193931.43</v>
      </c>
      <c r="J120" s="44">
        <v>193931.43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193931.43</v>
      </c>
      <c r="Q120" s="44">
        <v>193931.43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193931.43</v>
      </c>
      <c r="X120" s="44">
        <v>193931.43</v>
      </c>
      <c r="Y120" s="44">
        <v>0</v>
      </c>
      <c r="Z120" s="44">
        <v>0</v>
      </c>
      <c r="AA120" s="44">
        <v>0</v>
      </c>
      <c r="AB120" s="44">
        <v>0</v>
      </c>
      <c r="AC120" s="44">
        <v>0</v>
      </c>
      <c r="AD120" s="44">
        <v>193931.43</v>
      </c>
      <c r="AE120" s="44">
        <v>193931.43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193931.43</v>
      </c>
      <c r="AL120" s="44">
        <v>202563.74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202563.74</v>
      </c>
      <c r="AS120" s="44">
        <v>202560.8</v>
      </c>
      <c r="AT120" s="44">
        <v>0</v>
      </c>
      <c r="AU120" s="44">
        <v>0</v>
      </c>
      <c r="AV120" s="44">
        <v>0</v>
      </c>
      <c r="AW120" s="44">
        <v>0</v>
      </c>
      <c r="AX120" s="44">
        <v>0</v>
      </c>
      <c r="AY120" s="44">
        <v>202560.8</v>
      </c>
      <c r="AZ120" s="44">
        <v>202560.8</v>
      </c>
      <c r="BA120" s="44">
        <v>0</v>
      </c>
      <c r="BB120" s="44">
        <v>0</v>
      </c>
      <c r="BC120" s="44">
        <v>0</v>
      </c>
      <c r="BD120" s="44">
        <v>0</v>
      </c>
      <c r="BE120" s="44">
        <v>0</v>
      </c>
      <c r="BF120" s="44">
        <v>202560.8</v>
      </c>
      <c r="BG120" s="44">
        <v>202560.8</v>
      </c>
      <c r="BH120" s="44">
        <v>0</v>
      </c>
      <c r="BI120" s="44">
        <v>0</v>
      </c>
      <c r="BJ120" s="44">
        <v>0</v>
      </c>
      <c r="BK120" s="44">
        <v>0</v>
      </c>
      <c r="BL120" s="44">
        <v>0</v>
      </c>
      <c r="BM120" s="44">
        <v>202560.8</v>
      </c>
      <c r="BN120" s="44">
        <v>202560.8</v>
      </c>
      <c r="BO120" s="44">
        <v>0</v>
      </c>
      <c r="BP120" s="44">
        <v>0</v>
      </c>
      <c r="BQ120" s="44">
        <v>0</v>
      </c>
      <c r="BR120" s="44">
        <v>0</v>
      </c>
      <c r="BS120" s="44">
        <v>0</v>
      </c>
      <c r="BT120" s="44">
        <v>202560.8</v>
      </c>
      <c r="BU120" s="44">
        <v>202560.8</v>
      </c>
      <c r="BV120" s="44">
        <v>0</v>
      </c>
      <c r="BW120" s="44">
        <v>0</v>
      </c>
      <c r="BX120" s="44">
        <v>0</v>
      </c>
      <c r="BY120" s="44">
        <v>0</v>
      </c>
      <c r="BZ120" s="44">
        <v>0</v>
      </c>
      <c r="CA120" s="44">
        <v>202560.8</v>
      </c>
      <c r="CB120" s="44">
        <v>202551.38</v>
      </c>
      <c r="CC120" s="44">
        <v>0</v>
      </c>
      <c r="CD120" s="44">
        <v>0</v>
      </c>
      <c r="CE120" s="44">
        <v>0</v>
      </c>
      <c r="CF120" s="44">
        <v>0</v>
      </c>
      <c r="CG120" s="44">
        <v>0</v>
      </c>
      <c r="CH120" s="44">
        <v>202551.38</v>
      </c>
      <c r="CI120" s="5"/>
      <c r="CJ120" s="43">
        <f t="shared" si="19"/>
        <v>2387576.27</v>
      </c>
      <c r="CK120" s="43">
        <f t="shared" si="11"/>
        <v>0</v>
      </c>
      <c r="CL120" s="43">
        <f t="shared" si="12"/>
        <v>0</v>
      </c>
      <c r="CM120" s="43">
        <f t="shared" si="13"/>
        <v>0</v>
      </c>
      <c r="CN120" s="43">
        <f t="shared" si="14"/>
        <v>0</v>
      </c>
      <c r="CO120" s="43">
        <f t="shared" si="15"/>
        <v>0</v>
      </c>
      <c r="CP120" s="43">
        <f t="shared" si="16"/>
        <v>2387576.27</v>
      </c>
      <c r="CQ120" s="20"/>
      <c r="CR120" s="20"/>
      <c r="CS120" s="20"/>
      <c r="CT120" s="20">
        <f t="shared" si="18"/>
        <v>0</v>
      </c>
      <c r="CU120" s="20"/>
      <c r="CV120" s="43">
        <v>2387576.27</v>
      </c>
      <c r="CW120" s="51">
        <f t="shared" si="17"/>
        <v>0</v>
      </c>
      <c r="DU120" t="s">
        <v>362</v>
      </c>
    </row>
    <row r="121" spans="1:125" x14ac:dyDescent="0.25">
      <c r="A121" t="s">
        <v>155</v>
      </c>
      <c r="B121" t="s">
        <v>363</v>
      </c>
      <c r="C121" s="43">
        <v>143671.70000000001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143671.70000000001</v>
      </c>
      <c r="J121" s="44">
        <v>143671.70000000001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143671.70000000001</v>
      </c>
      <c r="Q121" s="44">
        <v>143671.70000000001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143671.70000000001</v>
      </c>
      <c r="X121" s="44">
        <v>143671.70000000001</v>
      </c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143671.70000000001</v>
      </c>
      <c r="AE121" s="44">
        <v>143671.70000000001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143671.70000000001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4">
        <v>0</v>
      </c>
      <c r="AY121" s="44">
        <v>0</v>
      </c>
      <c r="AZ121" s="44">
        <v>0</v>
      </c>
      <c r="BA121" s="44">
        <v>0</v>
      </c>
      <c r="BB121" s="44">
        <v>0</v>
      </c>
      <c r="BC121" s="44">
        <v>0</v>
      </c>
      <c r="BD121" s="44">
        <v>0</v>
      </c>
      <c r="BE121" s="44">
        <v>0</v>
      </c>
      <c r="BF121" s="44">
        <v>0</v>
      </c>
      <c r="BG121" s="44">
        <v>0</v>
      </c>
      <c r="BH121" s="44">
        <v>0</v>
      </c>
      <c r="BI121" s="44">
        <v>0</v>
      </c>
      <c r="BJ121" s="44">
        <v>0</v>
      </c>
      <c r="BK121" s="44">
        <v>0</v>
      </c>
      <c r="BL121" s="44">
        <v>0</v>
      </c>
      <c r="BM121" s="44">
        <v>0</v>
      </c>
      <c r="BN121" s="44">
        <v>0</v>
      </c>
      <c r="BO121" s="44">
        <v>0</v>
      </c>
      <c r="BP121" s="44">
        <v>0</v>
      </c>
      <c r="BQ121" s="44">
        <v>0</v>
      </c>
      <c r="BR121" s="44">
        <v>0</v>
      </c>
      <c r="BS121" s="44">
        <v>0</v>
      </c>
      <c r="BT121" s="44">
        <v>0</v>
      </c>
      <c r="BU121" s="44">
        <v>0</v>
      </c>
      <c r="BV121" s="44">
        <v>0</v>
      </c>
      <c r="BW121" s="44">
        <v>0</v>
      </c>
      <c r="BX121" s="44">
        <v>0</v>
      </c>
      <c r="BY121" s="44">
        <v>0</v>
      </c>
      <c r="BZ121" s="44">
        <v>0</v>
      </c>
      <c r="CA121" s="44">
        <v>0</v>
      </c>
      <c r="CB121" s="44">
        <v>0</v>
      </c>
      <c r="CC121" s="44">
        <v>0</v>
      </c>
      <c r="CD121" s="44">
        <v>0</v>
      </c>
      <c r="CE121" s="44">
        <v>0</v>
      </c>
      <c r="CF121" s="44">
        <v>0</v>
      </c>
      <c r="CG121" s="44">
        <v>0</v>
      </c>
      <c r="CH121" s="44">
        <v>0</v>
      </c>
      <c r="CI121" s="5"/>
      <c r="CJ121" s="43">
        <f t="shared" si="19"/>
        <v>718358.5</v>
      </c>
      <c r="CK121" s="43">
        <f t="shared" si="11"/>
        <v>0</v>
      </c>
      <c r="CL121" s="43">
        <f t="shared" si="12"/>
        <v>0</v>
      </c>
      <c r="CM121" s="43">
        <f t="shared" si="13"/>
        <v>0</v>
      </c>
      <c r="CN121" s="43">
        <f t="shared" si="14"/>
        <v>0</v>
      </c>
      <c r="CO121" s="43">
        <f t="shared" si="15"/>
        <v>0</v>
      </c>
      <c r="CP121" s="43">
        <f t="shared" si="16"/>
        <v>718358.5</v>
      </c>
      <c r="CQ121" s="20"/>
      <c r="CR121" s="20"/>
      <c r="CS121" s="20"/>
      <c r="CT121" s="20">
        <f t="shared" si="18"/>
        <v>0</v>
      </c>
      <c r="CU121" s="20"/>
      <c r="CV121" s="43">
        <v>528834.26</v>
      </c>
      <c r="CW121" s="51">
        <f t="shared" si="17"/>
        <v>-189524.24</v>
      </c>
      <c r="DU121" t="s">
        <v>363</v>
      </c>
    </row>
    <row r="122" spans="1:125" x14ac:dyDescent="0.25">
      <c r="A122" t="s">
        <v>156</v>
      </c>
      <c r="B122" t="s">
        <v>364</v>
      </c>
      <c r="C122" s="43">
        <v>990929.77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990929.77</v>
      </c>
      <c r="J122" s="44">
        <v>990929.77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990929.77</v>
      </c>
      <c r="Q122" s="44">
        <v>990929.77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990929.77</v>
      </c>
      <c r="X122" s="44">
        <v>990929.77</v>
      </c>
      <c r="Y122" s="44">
        <v>0</v>
      </c>
      <c r="Z122" s="44">
        <v>0</v>
      </c>
      <c r="AA122" s="44">
        <v>0</v>
      </c>
      <c r="AB122" s="44">
        <v>0</v>
      </c>
      <c r="AC122" s="44">
        <v>0</v>
      </c>
      <c r="AD122" s="44">
        <v>990929.77</v>
      </c>
      <c r="AE122" s="44">
        <v>990929.77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990929.77</v>
      </c>
      <c r="AL122" s="44">
        <v>983906.39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983906.39</v>
      </c>
      <c r="AS122" s="44">
        <v>991703.87</v>
      </c>
      <c r="AT122" s="44">
        <v>0</v>
      </c>
      <c r="AU122" s="44">
        <v>0</v>
      </c>
      <c r="AV122" s="44">
        <v>0</v>
      </c>
      <c r="AW122" s="44">
        <v>0</v>
      </c>
      <c r="AX122" s="44">
        <v>0</v>
      </c>
      <c r="AY122" s="44">
        <v>991703.87</v>
      </c>
      <c r="AZ122" s="44">
        <v>991703.87</v>
      </c>
      <c r="BA122" s="44">
        <v>0</v>
      </c>
      <c r="BB122" s="44">
        <v>0</v>
      </c>
      <c r="BC122" s="44">
        <v>0</v>
      </c>
      <c r="BD122" s="44">
        <v>0</v>
      </c>
      <c r="BE122" s="44">
        <v>0</v>
      </c>
      <c r="BF122" s="44">
        <v>991703.87</v>
      </c>
      <c r="BG122" s="44">
        <v>991703.87</v>
      </c>
      <c r="BH122" s="44">
        <v>0</v>
      </c>
      <c r="BI122" s="44">
        <v>0</v>
      </c>
      <c r="BJ122" s="44">
        <v>0</v>
      </c>
      <c r="BK122" s="44">
        <v>0</v>
      </c>
      <c r="BL122" s="44">
        <v>0</v>
      </c>
      <c r="BM122" s="44">
        <v>991703.87</v>
      </c>
      <c r="BN122" s="44">
        <v>991703.87</v>
      </c>
      <c r="BO122" s="44">
        <v>0</v>
      </c>
      <c r="BP122" s="44">
        <v>0</v>
      </c>
      <c r="BQ122" s="44">
        <v>0</v>
      </c>
      <c r="BR122" s="44">
        <v>0</v>
      </c>
      <c r="BS122" s="44">
        <v>0</v>
      </c>
      <c r="BT122" s="44">
        <v>991703.87</v>
      </c>
      <c r="BU122" s="44">
        <v>991703.88</v>
      </c>
      <c r="BV122" s="44">
        <v>0</v>
      </c>
      <c r="BW122" s="44">
        <v>0</v>
      </c>
      <c r="BX122" s="44">
        <v>0</v>
      </c>
      <c r="BY122" s="44">
        <v>0</v>
      </c>
      <c r="BZ122" s="44">
        <v>0</v>
      </c>
      <c r="CA122" s="44">
        <v>991703.88</v>
      </c>
      <c r="CB122" s="44">
        <v>991662.87</v>
      </c>
      <c r="CC122" s="44">
        <v>0</v>
      </c>
      <c r="CD122" s="44">
        <v>0</v>
      </c>
      <c r="CE122" s="44">
        <v>0</v>
      </c>
      <c r="CF122" s="44">
        <v>0</v>
      </c>
      <c r="CG122" s="44">
        <v>0</v>
      </c>
      <c r="CH122" s="44">
        <v>991662.87</v>
      </c>
      <c r="CI122" s="5"/>
      <c r="CJ122" s="43">
        <f t="shared" si="19"/>
        <v>11888737.469999999</v>
      </c>
      <c r="CK122" s="43">
        <f t="shared" si="11"/>
        <v>0</v>
      </c>
      <c r="CL122" s="43">
        <f t="shared" si="12"/>
        <v>0</v>
      </c>
      <c r="CM122" s="43">
        <f t="shared" si="13"/>
        <v>0</v>
      </c>
      <c r="CN122" s="43">
        <f t="shared" si="14"/>
        <v>0</v>
      </c>
      <c r="CO122" s="43">
        <f t="shared" si="15"/>
        <v>0</v>
      </c>
      <c r="CP122" s="43">
        <f t="shared" si="16"/>
        <v>11888737.469999999</v>
      </c>
      <c r="CQ122" s="20"/>
      <c r="CR122" s="20"/>
      <c r="CS122" s="20"/>
      <c r="CT122" s="20">
        <f t="shared" si="18"/>
        <v>0</v>
      </c>
      <c r="CU122" s="20"/>
      <c r="CV122" s="43">
        <v>11888737.470000001</v>
      </c>
      <c r="CW122" s="51">
        <f t="shared" si="17"/>
        <v>0</v>
      </c>
      <c r="DU122" t="s">
        <v>364</v>
      </c>
    </row>
    <row r="123" spans="1:125" x14ac:dyDescent="0.25">
      <c r="A123" t="s">
        <v>157</v>
      </c>
      <c r="B123" t="s">
        <v>365</v>
      </c>
      <c r="C123" s="43">
        <v>571126.24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571126.24</v>
      </c>
      <c r="J123" s="44">
        <v>571126.24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571126.24</v>
      </c>
      <c r="Q123" s="44">
        <v>571126.24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44">
        <v>571126.24</v>
      </c>
      <c r="X123" s="44">
        <v>571126.24</v>
      </c>
      <c r="Y123" s="44">
        <v>0</v>
      </c>
      <c r="Z123" s="44">
        <v>0</v>
      </c>
      <c r="AA123" s="44">
        <v>0</v>
      </c>
      <c r="AB123" s="44">
        <v>0</v>
      </c>
      <c r="AC123" s="44">
        <v>0</v>
      </c>
      <c r="AD123" s="44">
        <v>571126.24</v>
      </c>
      <c r="AE123" s="44">
        <v>571126.24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571126.24</v>
      </c>
      <c r="AL123" s="44">
        <v>536798.43999999994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536798.43999999994</v>
      </c>
      <c r="AS123" s="44">
        <v>526651.78</v>
      </c>
      <c r="AT123" s="44">
        <v>0</v>
      </c>
      <c r="AU123" s="44">
        <v>0</v>
      </c>
      <c r="AV123" s="44">
        <v>0</v>
      </c>
      <c r="AW123" s="44">
        <v>0</v>
      </c>
      <c r="AX123" s="44">
        <v>0</v>
      </c>
      <c r="AY123" s="44">
        <v>526651.78</v>
      </c>
      <c r="AZ123" s="44">
        <v>526651.77</v>
      </c>
      <c r="BA123" s="44">
        <v>0</v>
      </c>
      <c r="BB123" s="44">
        <v>0</v>
      </c>
      <c r="BC123" s="44">
        <v>0</v>
      </c>
      <c r="BD123" s="44">
        <v>0</v>
      </c>
      <c r="BE123" s="44">
        <v>0</v>
      </c>
      <c r="BF123" s="44">
        <v>526651.77</v>
      </c>
      <c r="BG123" s="44">
        <v>526651.78</v>
      </c>
      <c r="BH123" s="44">
        <v>0</v>
      </c>
      <c r="BI123" s="44">
        <v>0</v>
      </c>
      <c r="BJ123" s="44">
        <v>0</v>
      </c>
      <c r="BK123" s="44">
        <v>0</v>
      </c>
      <c r="BL123" s="44">
        <v>0</v>
      </c>
      <c r="BM123" s="44">
        <v>526651.78</v>
      </c>
      <c r="BN123" s="44">
        <v>526651.77</v>
      </c>
      <c r="BO123" s="44">
        <v>0</v>
      </c>
      <c r="BP123" s="44">
        <v>0</v>
      </c>
      <c r="BQ123" s="44">
        <v>0</v>
      </c>
      <c r="BR123" s="44">
        <v>0</v>
      </c>
      <c r="BS123" s="44">
        <v>0</v>
      </c>
      <c r="BT123" s="44">
        <v>526651.77</v>
      </c>
      <c r="BU123" s="44">
        <v>526651.78</v>
      </c>
      <c r="BV123" s="44">
        <v>0</v>
      </c>
      <c r="BW123" s="44">
        <v>0</v>
      </c>
      <c r="BX123" s="44">
        <v>0</v>
      </c>
      <c r="BY123" s="44">
        <v>0</v>
      </c>
      <c r="BZ123" s="44">
        <v>0</v>
      </c>
      <c r="CA123" s="44">
        <v>526651.78</v>
      </c>
      <c r="CB123" s="44">
        <v>526629.53</v>
      </c>
      <c r="CC123" s="44">
        <v>0</v>
      </c>
      <c r="CD123" s="44">
        <v>0</v>
      </c>
      <c r="CE123" s="44">
        <v>0</v>
      </c>
      <c r="CF123" s="44">
        <v>0</v>
      </c>
      <c r="CG123" s="44">
        <v>0</v>
      </c>
      <c r="CH123" s="44">
        <v>526629.53</v>
      </c>
      <c r="CI123" s="5"/>
      <c r="CJ123" s="43">
        <f t="shared" si="19"/>
        <v>6552318.0500000007</v>
      </c>
      <c r="CK123" s="43">
        <f t="shared" si="11"/>
        <v>0</v>
      </c>
      <c r="CL123" s="43">
        <f t="shared" si="12"/>
        <v>0</v>
      </c>
      <c r="CM123" s="43">
        <f t="shared" si="13"/>
        <v>0</v>
      </c>
      <c r="CN123" s="43">
        <f t="shared" si="14"/>
        <v>0</v>
      </c>
      <c r="CO123" s="43">
        <f t="shared" si="15"/>
        <v>0</v>
      </c>
      <c r="CP123" s="43">
        <f t="shared" si="16"/>
        <v>6552318.0500000007</v>
      </c>
      <c r="CQ123" s="20"/>
      <c r="CR123" s="20"/>
      <c r="CS123" s="20"/>
      <c r="CT123" s="20">
        <f t="shared" si="18"/>
        <v>0</v>
      </c>
      <c r="CU123" s="20"/>
      <c r="CV123" s="43">
        <v>6552318.0499999998</v>
      </c>
      <c r="CW123" s="51">
        <f t="shared" si="17"/>
        <v>0</v>
      </c>
      <c r="DU123" t="s">
        <v>365</v>
      </c>
    </row>
    <row r="124" spans="1:125" x14ac:dyDescent="0.25">
      <c r="A124" t="s">
        <v>158</v>
      </c>
      <c r="B124" t="s">
        <v>366</v>
      </c>
      <c r="C124" s="43">
        <v>203475.24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203475.24</v>
      </c>
      <c r="J124" s="44">
        <v>203475.24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203475.24</v>
      </c>
      <c r="Q124" s="44">
        <v>203475.24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203475.24</v>
      </c>
      <c r="X124" s="44">
        <v>203475.24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>
        <v>203475.24</v>
      </c>
      <c r="AE124" s="44">
        <v>203475.24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203475.24</v>
      </c>
      <c r="AL124" s="44">
        <v>210824.36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210824.36</v>
      </c>
      <c r="AS124" s="44">
        <v>210812.74</v>
      </c>
      <c r="AT124" s="44">
        <v>0</v>
      </c>
      <c r="AU124" s="44">
        <v>0</v>
      </c>
      <c r="AV124" s="44">
        <v>0</v>
      </c>
      <c r="AW124" s="44">
        <v>0</v>
      </c>
      <c r="AX124" s="44">
        <v>0</v>
      </c>
      <c r="AY124" s="44">
        <v>210812.74</v>
      </c>
      <c r="AZ124" s="44">
        <v>210812.74</v>
      </c>
      <c r="BA124" s="44">
        <v>0</v>
      </c>
      <c r="BB124" s="44">
        <v>0</v>
      </c>
      <c r="BC124" s="44">
        <v>0</v>
      </c>
      <c r="BD124" s="44">
        <v>0</v>
      </c>
      <c r="BE124" s="44">
        <v>0</v>
      </c>
      <c r="BF124" s="44">
        <v>210812.74</v>
      </c>
      <c r="BG124" s="44">
        <v>210812.74</v>
      </c>
      <c r="BH124" s="44">
        <v>0</v>
      </c>
      <c r="BI124" s="44">
        <v>0</v>
      </c>
      <c r="BJ124" s="44">
        <v>0</v>
      </c>
      <c r="BK124" s="44">
        <v>0</v>
      </c>
      <c r="BL124" s="44">
        <v>0</v>
      </c>
      <c r="BM124" s="44">
        <v>210812.74</v>
      </c>
      <c r="BN124" s="44">
        <v>210812.74</v>
      </c>
      <c r="BO124" s="44">
        <v>0</v>
      </c>
      <c r="BP124" s="44">
        <v>0</v>
      </c>
      <c r="BQ124" s="44">
        <v>0</v>
      </c>
      <c r="BR124" s="44">
        <v>0</v>
      </c>
      <c r="BS124" s="44">
        <v>0</v>
      </c>
      <c r="BT124" s="44">
        <v>210812.74</v>
      </c>
      <c r="BU124" s="44">
        <v>210812.75</v>
      </c>
      <c r="BV124" s="44">
        <v>0</v>
      </c>
      <c r="BW124" s="44">
        <v>0</v>
      </c>
      <c r="BX124" s="44">
        <v>0</v>
      </c>
      <c r="BY124" s="44">
        <v>0</v>
      </c>
      <c r="BZ124" s="44">
        <v>0</v>
      </c>
      <c r="CA124" s="44">
        <v>210812.75</v>
      </c>
      <c r="CB124" s="44">
        <v>210804.73</v>
      </c>
      <c r="CC124" s="44">
        <v>0</v>
      </c>
      <c r="CD124" s="44">
        <v>0</v>
      </c>
      <c r="CE124" s="44">
        <v>0</v>
      </c>
      <c r="CF124" s="44">
        <v>0</v>
      </c>
      <c r="CG124" s="44">
        <v>0</v>
      </c>
      <c r="CH124" s="44">
        <v>210804.73</v>
      </c>
      <c r="CI124" s="5"/>
      <c r="CJ124" s="43">
        <f t="shared" si="19"/>
        <v>2493069</v>
      </c>
      <c r="CK124" s="43">
        <f t="shared" si="11"/>
        <v>0</v>
      </c>
      <c r="CL124" s="43">
        <f t="shared" si="12"/>
        <v>0</v>
      </c>
      <c r="CM124" s="43">
        <f t="shared" si="13"/>
        <v>0</v>
      </c>
      <c r="CN124" s="43">
        <f t="shared" si="14"/>
        <v>0</v>
      </c>
      <c r="CO124" s="43">
        <f t="shared" si="15"/>
        <v>0</v>
      </c>
      <c r="CP124" s="43">
        <f t="shared" si="16"/>
        <v>2493069</v>
      </c>
      <c r="CQ124" s="20"/>
      <c r="CR124" s="20"/>
      <c r="CS124" s="20"/>
      <c r="CT124" s="20">
        <f t="shared" si="18"/>
        <v>0</v>
      </c>
      <c r="CU124" s="20"/>
      <c r="CV124" s="43">
        <v>2493069</v>
      </c>
      <c r="CW124" s="51">
        <f t="shared" si="17"/>
        <v>0</v>
      </c>
      <c r="DU124" t="s">
        <v>366</v>
      </c>
    </row>
    <row r="125" spans="1:125" x14ac:dyDescent="0.25">
      <c r="A125" t="s">
        <v>159</v>
      </c>
      <c r="B125" t="s">
        <v>367</v>
      </c>
      <c r="C125" s="43">
        <v>299641.03000000003</v>
      </c>
      <c r="D125" s="44"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299641.03000000003</v>
      </c>
      <c r="J125" s="44">
        <v>299641.03000000003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299641.03000000003</v>
      </c>
      <c r="Q125" s="44">
        <v>299641.03000000003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299641.03000000003</v>
      </c>
      <c r="X125" s="44">
        <v>299641.03000000003</v>
      </c>
      <c r="Y125" s="44">
        <v>0</v>
      </c>
      <c r="Z125" s="44">
        <v>0</v>
      </c>
      <c r="AA125" s="44">
        <v>0</v>
      </c>
      <c r="AB125" s="44">
        <v>0</v>
      </c>
      <c r="AC125" s="44">
        <v>0</v>
      </c>
      <c r="AD125" s="44">
        <v>299641.03000000003</v>
      </c>
      <c r="AE125" s="44">
        <v>299641.03000000003</v>
      </c>
      <c r="AF125" s="44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299641.03000000003</v>
      </c>
      <c r="AL125" s="44">
        <v>283801.09000000003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283801.09000000003</v>
      </c>
      <c r="AS125" s="44">
        <v>283795.53999999998</v>
      </c>
      <c r="AT125" s="44">
        <v>0</v>
      </c>
      <c r="AU125" s="44">
        <v>0</v>
      </c>
      <c r="AV125" s="44">
        <v>0</v>
      </c>
      <c r="AW125" s="44">
        <v>0</v>
      </c>
      <c r="AX125" s="44">
        <v>0</v>
      </c>
      <c r="AY125" s="44">
        <v>283795.53999999998</v>
      </c>
      <c r="AZ125" s="44">
        <v>283795.53999999998</v>
      </c>
      <c r="BA125" s="44">
        <v>0</v>
      </c>
      <c r="BB125" s="44">
        <v>0</v>
      </c>
      <c r="BC125" s="44">
        <v>0</v>
      </c>
      <c r="BD125" s="44">
        <v>0</v>
      </c>
      <c r="BE125" s="44">
        <v>0</v>
      </c>
      <c r="BF125" s="44">
        <v>283795.53999999998</v>
      </c>
      <c r="BG125" s="44">
        <v>283795.53999999998</v>
      </c>
      <c r="BH125" s="44">
        <v>0</v>
      </c>
      <c r="BI125" s="44">
        <v>0</v>
      </c>
      <c r="BJ125" s="44">
        <v>0</v>
      </c>
      <c r="BK125" s="44">
        <v>0</v>
      </c>
      <c r="BL125" s="44">
        <v>0</v>
      </c>
      <c r="BM125" s="44">
        <v>283795.53999999998</v>
      </c>
      <c r="BN125" s="44">
        <v>283795.53999999998</v>
      </c>
      <c r="BO125" s="44">
        <v>0</v>
      </c>
      <c r="BP125" s="44">
        <v>0</v>
      </c>
      <c r="BQ125" s="44">
        <v>0</v>
      </c>
      <c r="BR125" s="44">
        <v>0</v>
      </c>
      <c r="BS125" s="44">
        <v>0</v>
      </c>
      <c r="BT125" s="44">
        <v>283795.53999999998</v>
      </c>
      <c r="BU125" s="44">
        <v>283795.55</v>
      </c>
      <c r="BV125" s="44">
        <v>0</v>
      </c>
      <c r="BW125" s="44">
        <v>0</v>
      </c>
      <c r="BX125" s="44">
        <v>0</v>
      </c>
      <c r="BY125" s="44">
        <v>0</v>
      </c>
      <c r="BZ125" s="44">
        <v>0</v>
      </c>
      <c r="CA125" s="44">
        <v>283795.55</v>
      </c>
      <c r="CB125" s="44">
        <v>283783.18</v>
      </c>
      <c r="CC125" s="44">
        <v>0</v>
      </c>
      <c r="CD125" s="44">
        <v>0</v>
      </c>
      <c r="CE125" s="44">
        <v>0</v>
      </c>
      <c r="CF125" s="44">
        <v>0</v>
      </c>
      <c r="CG125" s="44">
        <v>0</v>
      </c>
      <c r="CH125" s="44">
        <v>283783.18</v>
      </c>
      <c r="CI125" s="5"/>
      <c r="CJ125" s="43">
        <f t="shared" si="19"/>
        <v>3484767.1300000004</v>
      </c>
      <c r="CK125" s="43">
        <f t="shared" si="11"/>
        <v>0</v>
      </c>
      <c r="CL125" s="43">
        <f t="shared" si="12"/>
        <v>0</v>
      </c>
      <c r="CM125" s="43">
        <f t="shared" si="13"/>
        <v>0</v>
      </c>
      <c r="CN125" s="43">
        <f t="shared" si="14"/>
        <v>0</v>
      </c>
      <c r="CO125" s="43">
        <f t="shared" si="15"/>
        <v>0</v>
      </c>
      <c r="CP125" s="43">
        <f t="shared" si="16"/>
        <v>3484767.1300000004</v>
      </c>
      <c r="CQ125" s="20"/>
      <c r="CR125" s="20"/>
      <c r="CS125" s="20"/>
      <c r="CT125" s="20">
        <f t="shared" si="18"/>
        <v>0</v>
      </c>
      <c r="CU125" s="20"/>
      <c r="CV125" s="43">
        <v>3484767.13</v>
      </c>
      <c r="CW125" s="51">
        <f t="shared" si="17"/>
        <v>0</v>
      </c>
      <c r="DU125" t="s">
        <v>367</v>
      </c>
    </row>
    <row r="126" spans="1:125" x14ac:dyDescent="0.25">
      <c r="A126" t="s">
        <v>160</v>
      </c>
      <c r="B126" t="s">
        <v>368</v>
      </c>
      <c r="C126" s="43">
        <v>245958.47</v>
      </c>
      <c r="D126" s="44">
        <v>0</v>
      </c>
      <c r="E126" s="44">
        <v>0</v>
      </c>
      <c r="F126" s="44">
        <v>0</v>
      </c>
      <c r="G126" s="44">
        <v>0</v>
      </c>
      <c r="H126" s="44">
        <v>0</v>
      </c>
      <c r="I126" s="44">
        <v>245958.47</v>
      </c>
      <c r="J126" s="44">
        <v>245958.47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245958.47</v>
      </c>
      <c r="Q126" s="44">
        <v>245958.47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245958.47</v>
      </c>
      <c r="X126" s="44">
        <v>245958.47</v>
      </c>
      <c r="Y126" s="44">
        <v>0</v>
      </c>
      <c r="Z126" s="44">
        <v>0</v>
      </c>
      <c r="AA126" s="44">
        <v>0</v>
      </c>
      <c r="AB126" s="44">
        <v>0</v>
      </c>
      <c r="AC126" s="44">
        <v>0</v>
      </c>
      <c r="AD126" s="44">
        <v>245958.47</v>
      </c>
      <c r="AE126" s="44">
        <v>245958.47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245958.47</v>
      </c>
      <c r="AL126" s="44">
        <v>256389.85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256389.85</v>
      </c>
      <c r="AS126" s="44">
        <v>256396.95</v>
      </c>
      <c r="AT126" s="44">
        <v>0</v>
      </c>
      <c r="AU126" s="44">
        <v>0</v>
      </c>
      <c r="AV126" s="44">
        <v>0</v>
      </c>
      <c r="AW126" s="44">
        <v>0</v>
      </c>
      <c r="AX126" s="44">
        <v>0</v>
      </c>
      <c r="AY126" s="44">
        <v>256396.95</v>
      </c>
      <c r="AZ126" s="44">
        <v>256396.95</v>
      </c>
      <c r="BA126" s="44">
        <v>0</v>
      </c>
      <c r="BB126" s="44">
        <v>0</v>
      </c>
      <c r="BC126" s="44">
        <v>0</v>
      </c>
      <c r="BD126" s="44">
        <v>0</v>
      </c>
      <c r="BE126" s="44">
        <v>0</v>
      </c>
      <c r="BF126" s="44">
        <v>256396.95</v>
      </c>
      <c r="BG126" s="44">
        <v>256396.95</v>
      </c>
      <c r="BH126" s="44">
        <v>0</v>
      </c>
      <c r="BI126" s="44">
        <v>0</v>
      </c>
      <c r="BJ126" s="44">
        <v>0</v>
      </c>
      <c r="BK126" s="44">
        <v>0</v>
      </c>
      <c r="BL126" s="44">
        <v>0</v>
      </c>
      <c r="BM126" s="44">
        <v>256396.95</v>
      </c>
      <c r="BN126" s="44">
        <v>256396.95</v>
      </c>
      <c r="BO126" s="44">
        <v>0</v>
      </c>
      <c r="BP126" s="44">
        <v>0</v>
      </c>
      <c r="BQ126" s="44">
        <v>0</v>
      </c>
      <c r="BR126" s="44">
        <v>0</v>
      </c>
      <c r="BS126" s="44">
        <v>0</v>
      </c>
      <c r="BT126" s="44">
        <v>256396.95</v>
      </c>
      <c r="BU126" s="44">
        <v>256396.96</v>
      </c>
      <c r="BV126" s="44">
        <v>0</v>
      </c>
      <c r="BW126" s="44">
        <v>0</v>
      </c>
      <c r="BX126" s="44">
        <v>0</v>
      </c>
      <c r="BY126" s="44">
        <v>0</v>
      </c>
      <c r="BZ126" s="44">
        <v>0</v>
      </c>
      <c r="CA126" s="44">
        <v>256396.96</v>
      </c>
      <c r="CB126" s="44">
        <v>256387.55</v>
      </c>
      <c r="CC126" s="44">
        <v>0</v>
      </c>
      <c r="CD126" s="44">
        <v>0</v>
      </c>
      <c r="CE126" s="44">
        <v>0</v>
      </c>
      <c r="CF126" s="44">
        <v>0</v>
      </c>
      <c r="CG126" s="44">
        <v>0</v>
      </c>
      <c r="CH126" s="44">
        <v>256387.55</v>
      </c>
      <c r="CI126" s="5"/>
      <c r="CJ126" s="43">
        <f t="shared" si="19"/>
        <v>3024554.5100000002</v>
      </c>
      <c r="CK126" s="43">
        <f t="shared" si="11"/>
        <v>0</v>
      </c>
      <c r="CL126" s="43">
        <f t="shared" si="12"/>
        <v>0</v>
      </c>
      <c r="CM126" s="43">
        <f t="shared" si="13"/>
        <v>0</v>
      </c>
      <c r="CN126" s="43">
        <f t="shared" si="14"/>
        <v>0</v>
      </c>
      <c r="CO126" s="43">
        <f t="shared" si="15"/>
        <v>0</v>
      </c>
      <c r="CP126" s="43">
        <f t="shared" si="16"/>
        <v>3024554.5100000002</v>
      </c>
      <c r="CQ126" s="20"/>
      <c r="CR126" s="20"/>
      <c r="CS126" s="20"/>
      <c r="CT126" s="20">
        <f t="shared" si="18"/>
        <v>0</v>
      </c>
      <c r="CU126" s="20"/>
      <c r="CV126" s="43">
        <v>3024554.51</v>
      </c>
      <c r="CW126" s="51">
        <f t="shared" si="17"/>
        <v>0</v>
      </c>
      <c r="DU126" t="s">
        <v>368</v>
      </c>
    </row>
    <row r="127" spans="1:125" x14ac:dyDescent="0.25">
      <c r="A127" t="s">
        <v>161</v>
      </c>
      <c r="B127" t="s">
        <v>369</v>
      </c>
      <c r="C127" s="43">
        <v>283049.81</v>
      </c>
      <c r="D127" s="44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283049.81</v>
      </c>
      <c r="J127" s="44">
        <v>283049.81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283049.81</v>
      </c>
      <c r="Q127" s="44">
        <v>283049.81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283049.81</v>
      </c>
      <c r="X127" s="44">
        <v>283049.81</v>
      </c>
      <c r="Y127" s="44">
        <v>0</v>
      </c>
      <c r="Z127" s="44">
        <v>0</v>
      </c>
      <c r="AA127" s="44">
        <v>0</v>
      </c>
      <c r="AB127" s="44">
        <v>0</v>
      </c>
      <c r="AC127" s="44">
        <v>0</v>
      </c>
      <c r="AD127" s="44">
        <v>283049.81</v>
      </c>
      <c r="AE127" s="44">
        <v>283049.81</v>
      </c>
      <c r="AF127" s="44">
        <v>0</v>
      </c>
      <c r="AG127" s="44">
        <v>0</v>
      </c>
      <c r="AH127" s="44">
        <v>0</v>
      </c>
      <c r="AI127" s="44">
        <v>0</v>
      </c>
      <c r="AJ127" s="44">
        <v>0</v>
      </c>
      <c r="AK127" s="44">
        <v>283049.81</v>
      </c>
      <c r="AL127" s="44">
        <v>285076.55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285076.55</v>
      </c>
      <c r="AS127" s="44">
        <v>285068.2</v>
      </c>
      <c r="AT127" s="44">
        <v>0</v>
      </c>
      <c r="AU127" s="44">
        <v>0</v>
      </c>
      <c r="AV127" s="44">
        <v>0</v>
      </c>
      <c r="AW127" s="44">
        <v>0</v>
      </c>
      <c r="AX127" s="44">
        <v>0</v>
      </c>
      <c r="AY127" s="44">
        <v>285068.2</v>
      </c>
      <c r="AZ127" s="44">
        <v>285068.2</v>
      </c>
      <c r="BA127" s="44">
        <v>0</v>
      </c>
      <c r="BB127" s="44">
        <v>0</v>
      </c>
      <c r="BC127" s="44">
        <v>0</v>
      </c>
      <c r="BD127" s="44">
        <v>0</v>
      </c>
      <c r="BE127" s="44">
        <v>0</v>
      </c>
      <c r="BF127" s="44">
        <v>285068.2</v>
      </c>
      <c r="BG127" s="44">
        <v>285068.21000000002</v>
      </c>
      <c r="BH127" s="44">
        <v>0</v>
      </c>
      <c r="BI127" s="44">
        <v>0</v>
      </c>
      <c r="BJ127" s="44">
        <v>0</v>
      </c>
      <c r="BK127" s="44">
        <v>0</v>
      </c>
      <c r="BL127" s="44">
        <v>0</v>
      </c>
      <c r="BM127" s="44">
        <v>285068.21000000002</v>
      </c>
      <c r="BN127" s="44">
        <v>285068.2</v>
      </c>
      <c r="BO127" s="44">
        <v>0</v>
      </c>
      <c r="BP127" s="44">
        <v>0</v>
      </c>
      <c r="BQ127" s="44">
        <v>0</v>
      </c>
      <c r="BR127" s="44">
        <v>0</v>
      </c>
      <c r="BS127" s="44">
        <v>0</v>
      </c>
      <c r="BT127" s="44">
        <v>285068.2</v>
      </c>
      <c r="BU127" s="44">
        <v>285068.21000000002</v>
      </c>
      <c r="BV127" s="44">
        <v>0</v>
      </c>
      <c r="BW127" s="44">
        <v>0</v>
      </c>
      <c r="BX127" s="44">
        <v>0</v>
      </c>
      <c r="BY127" s="44">
        <v>0</v>
      </c>
      <c r="BZ127" s="44">
        <v>0</v>
      </c>
      <c r="CA127" s="44">
        <v>285068.21000000002</v>
      </c>
      <c r="CB127" s="44">
        <v>285056.83</v>
      </c>
      <c r="CC127" s="44">
        <v>0</v>
      </c>
      <c r="CD127" s="44">
        <v>0</v>
      </c>
      <c r="CE127" s="44">
        <v>0</v>
      </c>
      <c r="CF127" s="44">
        <v>0</v>
      </c>
      <c r="CG127" s="44">
        <v>0</v>
      </c>
      <c r="CH127" s="44">
        <v>285056.83</v>
      </c>
      <c r="CI127" s="5"/>
      <c r="CJ127" s="43">
        <f t="shared" si="19"/>
        <v>3410723.45</v>
      </c>
      <c r="CK127" s="43">
        <f t="shared" si="11"/>
        <v>0</v>
      </c>
      <c r="CL127" s="43">
        <f t="shared" si="12"/>
        <v>0</v>
      </c>
      <c r="CM127" s="43">
        <f t="shared" si="13"/>
        <v>0</v>
      </c>
      <c r="CN127" s="43">
        <f t="shared" si="14"/>
        <v>0</v>
      </c>
      <c r="CO127" s="43">
        <f t="shared" si="15"/>
        <v>0</v>
      </c>
      <c r="CP127" s="43">
        <f t="shared" si="16"/>
        <v>3410723.45</v>
      </c>
      <c r="CQ127" s="20"/>
      <c r="CR127" s="20"/>
      <c r="CS127" s="20"/>
      <c r="CT127" s="20">
        <f t="shared" si="18"/>
        <v>0</v>
      </c>
      <c r="CU127" s="20"/>
      <c r="CV127" s="43">
        <v>3410723.45</v>
      </c>
      <c r="CW127" s="51">
        <f t="shared" si="17"/>
        <v>0</v>
      </c>
      <c r="DU127" t="s">
        <v>369</v>
      </c>
    </row>
    <row r="128" spans="1:125" x14ac:dyDescent="0.25">
      <c r="A128" t="s">
        <v>162</v>
      </c>
      <c r="B128" t="s">
        <v>370</v>
      </c>
      <c r="C128" s="43">
        <v>129956.85</v>
      </c>
      <c r="D128" s="44">
        <v>0</v>
      </c>
      <c r="E128" s="44">
        <v>0</v>
      </c>
      <c r="F128" s="44">
        <v>0</v>
      </c>
      <c r="G128" s="44">
        <v>0</v>
      </c>
      <c r="H128" s="44">
        <v>0</v>
      </c>
      <c r="I128" s="44">
        <v>129956.85</v>
      </c>
      <c r="J128" s="44">
        <v>129956.85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129956.85</v>
      </c>
      <c r="Q128" s="44">
        <v>129956.85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129956.85</v>
      </c>
      <c r="X128" s="44">
        <v>129956.85</v>
      </c>
      <c r="Y128" s="44">
        <v>0</v>
      </c>
      <c r="Z128" s="44">
        <v>0</v>
      </c>
      <c r="AA128" s="44">
        <v>0</v>
      </c>
      <c r="AB128" s="44">
        <v>0</v>
      </c>
      <c r="AC128" s="44">
        <v>0</v>
      </c>
      <c r="AD128" s="44">
        <v>129956.85</v>
      </c>
      <c r="AE128" s="44">
        <v>129956.85</v>
      </c>
      <c r="AF128" s="44">
        <v>0</v>
      </c>
      <c r="AG128" s="44">
        <v>0</v>
      </c>
      <c r="AH128" s="44">
        <v>0</v>
      </c>
      <c r="AI128" s="44">
        <v>0</v>
      </c>
      <c r="AJ128" s="44">
        <v>0</v>
      </c>
      <c r="AK128" s="44">
        <v>129956.85</v>
      </c>
      <c r="AL128" s="44">
        <v>110217.15</v>
      </c>
      <c r="AM128" s="44">
        <v>0</v>
      </c>
      <c r="AN128" s="44">
        <v>0</v>
      </c>
      <c r="AO128" s="44">
        <v>0</v>
      </c>
      <c r="AP128" s="44">
        <v>0</v>
      </c>
      <c r="AQ128" s="44">
        <v>0</v>
      </c>
      <c r="AR128" s="44">
        <v>110217.15</v>
      </c>
      <c r="AS128" s="44">
        <v>111016.68</v>
      </c>
      <c r="AT128" s="44">
        <v>0</v>
      </c>
      <c r="AU128" s="44">
        <v>0</v>
      </c>
      <c r="AV128" s="44">
        <v>0</v>
      </c>
      <c r="AW128" s="44">
        <v>0</v>
      </c>
      <c r="AX128" s="44">
        <v>0</v>
      </c>
      <c r="AY128" s="44">
        <v>111016.68</v>
      </c>
      <c r="AZ128" s="44">
        <v>111016.67</v>
      </c>
      <c r="BA128" s="44">
        <v>0</v>
      </c>
      <c r="BB128" s="44">
        <v>0</v>
      </c>
      <c r="BC128" s="44">
        <v>0</v>
      </c>
      <c r="BD128" s="44">
        <v>0</v>
      </c>
      <c r="BE128" s="44">
        <v>0</v>
      </c>
      <c r="BF128" s="44">
        <v>111016.67</v>
      </c>
      <c r="BG128" s="44">
        <v>111016.68</v>
      </c>
      <c r="BH128" s="44">
        <v>0</v>
      </c>
      <c r="BI128" s="44">
        <v>0</v>
      </c>
      <c r="BJ128" s="44">
        <v>0</v>
      </c>
      <c r="BK128" s="44">
        <v>0</v>
      </c>
      <c r="BL128" s="44">
        <v>0</v>
      </c>
      <c r="BM128" s="44">
        <v>111016.68</v>
      </c>
      <c r="BN128" s="44">
        <v>111016.67</v>
      </c>
      <c r="BO128" s="44">
        <v>0</v>
      </c>
      <c r="BP128" s="44">
        <v>0</v>
      </c>
      <c r="BQ128" s="44">
        <v>0</v>
      </c>
      <c r="BR128" s="44">
        <v>0</v>
      </c>
      <c r="BS128" s="44">
        <v>0</v>
      </c>
      <c r="BT128" s="44">
        <v>111016.67</v>
      </c>
      <c r="BU128" s="44">
        <v>111016.68</v>
      </c>
      <c r="BV128" s="44">
        <v>0</v>
      </c>
      <c r="BW128" s="44">
        <v>0</v>
      </c>
      <c r="BX128" s="44">
        <v>0</v>
      </c>
      <c r="BY128" s="44">
        <v>0</v>
      </c>
      <c r="BZ128" s="44">
        <v>0</v>
      </c>
      <c r="CA128" s="44">
        <v>111016.68</v>
      </c>
      <c r="CB128" s="44">
        <v>111007.94</v>
      </c>
      <c r="CC128" s="44">
        <v>0</v>
      </c>
      <c r="CD128" s="44">
        <v>0</v>
      </c>
      <c r="CE128" s="44">
        <v>0</v>
      </c>
      <c r="CF128" s="44">
        <v>0</v>
      </c>
      <c r="CG128" s="44">
        <v>0</v>
      </c>
      <c r="CH128" s="44">
        <v>111007.94</v>
      </c>
      <c r="CI128" s="5"/>
      <c r="CJ128" s="43">
        <f t="shared" si="19"/>
        <v>1426092.72</v>
      </c>
      <c r="CK128" s="43">
        <f t="shared" si="11"/>
        <v>0</v>
      </c>
      <c r="CL128" s="43">
        <f t="shared" si="12"/>
        <v>0</v>
      </c>
      <c r="CM128" s="43">
        <f t="shared" si="13"/>
        <v>0</v>
      </c>
      <c r="CN128" s="43">
        <f t="shared" si="14"/>
        <v>0</v>
      </c>
      <c r="CO128" s="43">
        <f t="shared" si="15"/>
        <v>0</v>
      </c>
      <c r="CP128" s="43">
        <f t="shared" si="16"/>
        <v>1426092.72</v>
      </c>
      <c r="CQ128" s="20"/>
      <c r="CR128" s="20"/>
      <c r="CS128" s="20"/>
      <c r="CT128" s="20">
        <f t="shared" si="18"/>
        <v>0</v>
      </c>
      <c r="CU128" s="20"/>
      <c r="CV128" s="43">
        <v>1426092.72</v>
      </c>
      <c r="CW128" s="51">
        <f t="shared" si="17"/>
        <v>0</v>
      </c>
      <c r="DU128" t="s">
        <v>370</v>
      </c>
    </row>
    <row r="129" spans="1:125" x14ac:dyDescent="0.25">
      <c r="A129" t="s">
        <v>163</v>
      </c>
      <c r="B129" t="s">
        <v>371</v>
      </c>
      <c r="C129" s="43">
        <v>196474.4</v>
      </c>
      <c r="D129" s="44"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196474.4</v>
      </c>
      <c r="J129" s="44">
        <v>196474.4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196474.4</v>
      </c>
      <c r="Q129" s="44">
        <v>196474.4</v>
      </c>
      <c r="R129" s="44">
        <v>0</v>
      </c>
      <c r="S129" s="44">
        <v>0</v>
      </c>
      <c r="T129" s="44">
        <v>0</v>
      </c>
      <c r="U129" s="44">
        <v>0</v>
      </c>
      <c r="V129" s="44">
        <v>0</v>
      </c>
      <c r="W129" s="44">
        <v>196474.4</v>
      </c>
      <c r="X129" s="44">
        <v>196474.4</v>
      </c>
      <c r="Y129" s="44">
        <v>0</v>
      </c>
      <c r="Z129" s="44">
        <v>0</v>
      </c>
      <c r="AA129" s="44">
        <v>0</v>
      </c>
      <c r="AB129" s="44">
        <v>0</v>
      </c>
      <c r="AC129" s="44">
        <v>0</v>
      </c>
      <c r="AD129" s="44">
        <v>196474.4</v>
      </c>
      <c r="AE129" s="44">
        <v>196474.4</v>
      </c>
      <c r="AF129" s="44">
        <v>0</v>
      </c>
      <c r="AG129" s="44">
        <v>0</v>
      </c>
      <c r="AH129" s="44">
        <v>0</v>
      </c>
      <c r="AI129" s="44">
        <v>0</v>
      </c>
      <c r="AJ129" s="44">
        <v>0</v>
      </c>
      <c r="AK129" s="44">
        <v>196474.4</v>
      </c>
      <c r="AL129" s="44">
        <v>179149.19</v>
      </c>
      <c r="AM129" s="44">
        <v>0</v>
      </c>
      <c r="AN129" s="44">
        <v>0</v>
      </c>
      <c r="AO129" s="44">
        <v>0</v>
      </c>
      <c r="AP129" s="44">
        <v>0</v>
      </c>
      <c r="AQ129" s="44">
        <v>0</v>
      </c>
      <c r="AR129" s="44">
        <v>179149.19</v>
      </c>
      <c r="AS129" s="44">
        <v>179152.28</v>
      </c>
      <c r="AT129" s="44">
        <v>0</v>
      </c>
      <c r="AU129" s="44">
        <v>0</v>
      </c>
      <c r="AV129" s="44">
        <v>0</v>
      </c>
      <c r="AW129" s="44">
        <v>0</v>
      </c>
      <c r="AX129" s="44">
        <v>0</v>
      </c>
      <c r="AY129" s="44">
        <v>179152.28</v>
      </c>
      <c r="AZ129" s="44">
        <v>179152.28</v>
      </c>
      <c r="BA129" s="44">
        <v>0</v>
      </c>
      <c r="BB129" s="44">
        <v>0</v>
      </c>
      <c r="BC129" s="44">
        <v>0</v>
      </c>
      <c r="BD129" s="44">
        <v>0</v>
      </c>
      <c r="BE129" s="44">
        <v>0</v>
      </c>
      <c r="BF129" s="44">
        <v>179152.28</v>
      </c>
      <c r="BG129" s="44">
        <v>179152.28</v>
      </c>
      <c r="BH129" s="44">
        <v>0</v>
      </c>
      <c r="BI129" s="44">
        <v>0</v>
      </c>
      <c r="BJ129" s="44">
        <v>0</v>
      </c>
      <c r="BK129" s="44">
        <v>0</v>
      </c>
      <c r="BL129" s="44">
        <v>0</v>
      </c>
      <c r="BM129" s="44">
        <v>179152.28</v>
      </c>
      <c r="BN129" s="44">
        <v>179152.28</v>
      </c>
      <c r="BO129" s="44">
        <v>0</v>
      </c>
      <c r="BP129" s="44">
        <v>0</v>
      </c>
      <c r="BQ129" s="44">
        <v>0</v>
      </c>
      <c r="BR129" s="44">
        <v>0</v>
      </c>
      <c r="BS129" s="44">
        <v>0</v>
      </c>
      <c r="BT129" s="44">
        <v>179152.28</v>
      </c>
      <c r="BU129" s="44">
        <v>179152.28</v>
      </c>
      <c r="BV129" s="44">
        <v>0</v>
      </c>
      <c r="BW129" s="44">
        <v>0</v>
      </c>
      <c r="BX129" s="44">
        <v>0</v>
      </c>
      <c r="BY129" s="44">
        <v>0</v>
      </c>
      <c r="BZ129" s="44">
        <v>0</v>
      </c>
      <c r="CA129" s="44">
        <v>179152.28</v>
      </c>
      <c r="CB129" s="44">
        <v>179140</v>
      </c>
      <c r="CC129" s="44">
        <v>0</v>
      </c>
      <c r="CD129" s="44">
        <v>0</v>
      </c>
      <c r="CE129" s="44">
        <v>0</v>
      </c>
      <c r="CF129" s="44">
        <v>0</v>
      </c>
      <c r="CG129" s="44">
        <v>0</v>
      </c>
      <c r="CH129" s="44">
        <v>179140</v>
      </c>
      <c r="CI129" s="5"/>
      <c r="CJ129" s="43">
        <f t="shared" si="19"/>
        <v>2236422.59</v>
      </c>
      <c r="CK129" s="43">
        <f t="shared" si="11"/>
        <v>0</v>
      </c>
      <c r="CL129" s="43">
        <f t="shared" si="12"/>
        <v>0</v>
      </c>
      <c r="CM129" s="43">
        <f t="shared" si="13"/>
        <v>0</v>
      </c>
      <c r="CN129" s="43">
        <f t="shared" si="14"/>
        <v>0</v>
      </c>
      <c r="CO129" s="43">
        <f t="shared" si="15"/>
        <v>0</v>
      </c>
      <c r="CP129" s="43">
        <f t="shared" si="16"/>
        <v>2236422.59</v>
      </c>
      <c r="CQ129" s="20"/>
      <c r="CR129" s="20"/>
      <c r="CS129" s="20"/>
      <c r="CT129" s="20">
        <f t="shared" si="18"/>
        <v>0</v>
      </c>
      <c r="CU129" s="20"/>
      <c r="CV129" s="43">
        <v>2236422.59</v>
      </c>
      <c r="CW129" s="51">
        <f t="shared" si="17"/>
        <v>0</v>
      </c>
      <c r="DU129" t="s">
        <v>371</v>
      </c>
    </row>
    <row r="130" spans="1:125" x14ac:dyDescent="0.25">
      <c r="A130" t="s">
        <v>164</v>
      </c>
      <c r="B130" t="s">
        <v>372</v>
      </c>
      <c r="C130" s="43">
        <v>362111.68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362111.68</v>
      </c>
      <c r="J130" s="44">
        <v>362111.68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362111.68</v>
      </c>
      <c r="Q130" s="44">
        <v>362111.68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362111.68</v>
      </c>
      <c r="X130" s="44">
        <v>362111.68</v>
      </c>
      <c r="Y130" s="44">
        <v>0</v>
      </c>
      <c r="Z130" s="44">
        <v>0</v>
      </c>
      <c r="AA130" s="44">
        <v>0</v>
      </c>
      <c r="AB130" s="44">
        <v>0</v>
      </c>
      <c r="AC130" s="44">
        <v>0</v>
      </c>
      <c r="AD130" s="44">
        <v>362111.68</v>
      </c>
      <c r="AE130" s="44">
        <v>362111.68</v>
      </c>
      <c r="AF130" s="44">
        <v>0</v>
      </c>
      <c r="AG130" s="44">
        <v>0</v>
      </c>
      <c r="AH130" s="44">
        <v>0</v>
      </c>
      <c r="AI130" s="44">
        <v>0</v>
      </c>
      <c r="AJ130" s="44">
        <v>0</v>
      </c>
      <c r="AK130" s="44">
        <v>362111.68</v>
      </c>
      <c r="AL130" s="44">
        <v>356597.08</v>
      </c>
      <c r="AM130" s="44">
        <v>0</v>
      </c>
      <c r="AN130" s="44">
        <v>0</v>
      </c>
      <c r="AO130" s="44">
        <v>0</v>
      </c>
      <c r="AP130" s="44">
        <v>0</v>
      </c>
      <c r="AQ130" s="44">
        <v>0</v>
      </c>
      <c r="AR130" s="44">
        <v>356597.08</v>
      </c>
      <c r="AS130" s="44">
        <v>356581.6</v>
      </c>
      <c r="AT130" s="44">
        <v>0</v>
      </c>
      <c r="AU130" s="44">
        <v>0</v>
      </c>
      <c r="AV130" s="44">
        <v>0</v>
      </c>
      <c r="AW130" s="44">
        <v>0</v>
      </c>
      <c r="AX130" s="44">
        <v>0</v>
      </c>
      <c r="AY130" s="44">
        <v>356581.6</v>
      </c>
      <c r="AZ130" s="44">
        <v>356581.6</v>
      </c>
      <c r="BA130" s="44">
        <v>0</v>
      </c>
      <c r="BB130" s="44">
        <v>0</v>
      </c>
      <c r="BC130" s="44">
        <v>0</v>
      </c>
      <c r="BD130" s="44">
        <v>0</v>
      </c>
      <c r="BE130" s="44">
        <v>0</v>
      </c>
      <c r="BF130" s="44">
        <v>356581.6</v>
      </c>
      <c r="BG130" s="44">
        <v>356581.6</v>
      </c>
      <c r="BH130" s="44">
        <v>0</v>
      </c>
      <c r="BI130" s="44">
        <v>0</v>
      </c>
      <c r="BJ130" s="44">
        <v>0</v>
      </c>
      <c r="BK130" s="44">
        <v>0</v>
      </c>
      <c r="BL130" s="44">
        <v>0</v>
      </c>
      <c r="BM130" s="44">
        <v>356581.6</v>
      </c>
      <c r="BN130" s="44">
        <v>356581.6</v>
      </c>
      <c r="BO130" s="44">
        <v>0</v>
      </c>
      <c r="BP130" s="44">
        <v>0</v>
      </c>
      <c r="BQ130" s="44">
        <v>0</v>
      </c>
      <c r="BR130" s="44">
        <v>0</v>
      </c>
      <c r="BS130" s="44">
        <v>0</v>
      </c>
      <c r="BT130" s="44">
        <v>356581.6</v>
      </c>
      <c r="BU130" s="44">
        <v>356581.61</v>
      </c>
      <c r="BV130" s="44">
        <v>0</v>
      </c>
      <c r="BW130" s="44">
        <v>0</v>
      </c>
      <c r="BX130" s="44">
        <v>0</v>
      </c>
      <c r="BY130" s="44">
        <v>0</v>
      </c>
      <c r="BZ130" s="44">
        <v>0</v>
      </c>
      <c r="CA130" s="44">
        <v>356581.61</v>
      </c>
      <c r="CB130" s="44">
        <v>351191.8</v>
      </c>
      <c r="CC130" s="44">
        <v>0</v>
      </c>
      <c r="CD130" s="44">
        <v>0</v>
      </c>
      <c r="CE130" s="44">
        <v>0</v>
      </c>
      <c r="CF130" s="44">
        <v>0</v>
      </c>
      <c r="CG130" s="44">
        <v>0</v>
      </c>
      <c r="CH130" s="44">
        <v>351191.8</v>
      </c>
      <c r="CI130" s="5"/>
      <c r="CJ130" s="43">
        <f t="shared" si="19"/>
        <v>4301255.29</v>
      </c>
      <c r="CK130" s="43">
        <f t="shared" si="11"/>
        <v>0</v>
      </c>
      <c r="CL130" s="43">
        <f t="shared" si="12"/>
        <v>0</v>
      </c>
      <c r="CM130" s="43">
        <f t="shared" si="13"/>
        <v>0</v>
      </c>
      <c r="CN130" s="43">
        <f t="shared" si="14"/>
        <v>0</v>
      </c>
      <c r="CO130" s="43">
        <f t="shared" si="15"/>
        <v>0</v>
      </c>
      <c r="CP130" s="43">
        <f t="shared" si="16"/>
        <v>4301255.29</v>
      </c>
      <c r="CQ130" s="20"/>
      <c r="CR130" s="20"/>
      <c r="CS130" s="20"/>
      <c r="CT130" s="20">
        <f t="shared" si="18"/>
        <v>0</v>
      </c>
      <c r="CU130" s="20"/>
      <c r="CV130" s="43">
        <v>4301255.29</v>
      </c>
      <c r="CW130" s="51">
        <f t="shared" si="17"/>
        <v>0</v>
      </c>
      <c r="DU130" t="s">
        <v>372</v>
      </c>
    </row>
    <row r="131" spans="1:125" x14ac:dyDescent="0.25">
      <c r="A131" t="s">
        <v>165</v>
      </c>
      <c r="B131" t="s">
        <v>373</v>
      </c>
      <c r="C131" s="43">
        <v>73072.789999999994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73072.789999999994</v>
      </c>
      <c r="J131" s="44">
        <v>73072.789999999994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4">
        <v>73072.789999999994</v>
      </c>
      <c r="Q131" s="44">
        <v>73072.789999999994</v>
      </c>
      <c r="R131" s="44">
        <v>0</v>
      </c>
      <c r="S131" s="44">
        <v>0</v>
      </c>
      <c r="T131" s="44">
        <v>0</v>
      </c>
      <c r="U131" s="44">
        <v>0</v>
      </c>
      <c r="V131" s="44">
        <v>0</v>
      </c>
      <c r="W131" s="44">
        <v>73072.789999999994</v>
      </c>
      <c r="X131" s="44">
        <v>73072.789999999994</v>
      </c>
      <c r="Y131" s="44">
        <v>0</v>
      </c>
      <c r="Z131" s="44">
        <v>0</v>
      </c>
      <c r="AA131" s="44">
        <v>0</v>
      </c>
      <c r="AB131" s="44">
        <v>0</v>
      </c>
      <c r="AC131" s="44">
        <v>0</v>
      </c>
      <c r="AD131" s="44">
        <v>73072.789999999994</v>
      </c>
      <c r="AE131" s="44">
        <v>73072.789999999994</v>
      </c>
      <c r="AF131" s="44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73072.789999999994</v>
      </c>
      <c r="AL131" s="44">
        <v>107817.31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107817.31</v>
      </c>
      <c r="AS131" s="44">
        <v>91633.15</v>
      </c>
      <c r="AT131" s="44">
        <v>0</v>
      </c>
      <c r="AU131" s="44">
        <v>0</v>
      </c>
      <c r="AV131" s="44">
        <v>0</v>
      </c>
      <c r="AW131" s="44">
        <v>0</v>
      </c>
      <c r="AX131" s="44">
        <v>0</v>
      </c>
      <c r="AY131" s="44">
        <v>91633.15</v>
      </c>
      <c r="AZ131" s="44">
        <v>91633.15</v>
      </c>
      <c r="BA131" s="44">
        <v>0</v>
      </c>
      <c r="BB131" s="44">
        <v>0</v>
      </c>
      <c r="BC131" s="44">
        <v>0</v>
      </c>
      <c r="BD131" s="44">
        <v>0</v>
      </c>
      <c r="BE131" s="44">
        <v>0</v>
      </c>
      <c r="BF131" s="44">
        <v>91633.15</v>
      </c>
      <c r="BG131" s="44">
        <v>91633.16</v>
      </c>
      <c r="BH131" s="44">
        <v>0</v>
      </c>
      <c r="BI131" s="44">
        <v>0</v>
      </c>
      <c r="BJ131" s="44">
        <v>0</v>
      </c>
      <c r="BK131" s="44">
        <v>0</v>
      </c>
      <c r="BL131" s="44">
        <v>0</v>
      </c>
      <c r="BM131" s="44">
        <v>91633.16</v>
      </c>
      <c r="BN131" s="44">
        <v>91633.15</v>
      </c>
      <c r="BO131" s="44">
        <v>0</v>
      </c>
      <c r="BP131" s="44">
        <v>0</v>
      </c>
      <c r="BQ131" s="44">
        <v>0</v>
      </c>
      <c r="BR131" s="44">
        <v>0</v>
      </c>
      <c r="BS131" s="44">
        <v>0</v>
      </c>
      <c r="BT131" s="44">
        <v>91633.15</v>
      </c>
      <c r="BU131" s="44">
        <v>91633.16</v>
      </c>
      <c r="BV131" s="44">
        <v>0</v>
      </c>
      <c r="BW131" s="44">
        <v>0</v>
      </c>
      <c r="BX131" s="44">
        <v>0</v>
      </c>
      <c r="BY131" s="44">
        <v>0</v>
      </c>
      <c r="BZ131" s="44">
        <v>0</v>
      </c>
      <c r="CA131" s="44">
        <v>91633.16</v>
      </c>
      <c r="CB131" s="44">
        <v>83300.97</v>
      </c>
      <c r="CC131" s="44">
        <v>0</v>
      </c>
      <c r="CD131" s="44">
        <v>0</v>
      </c>
      <c r="CE131" s="44">
        <v>0</v>
      </c>
      <c r="CF131" s="44">
        <v>0</v>
      </c>
      <c r="CG131" s="44">
        <v>0</v>
      </c>
      <c r="CH131" s="44">
        <v>83300.97</v>
      </c>
      <c r="CI131" s="5"/>
      <c r="CJ131" s="43">
        <f t="shared" si="19"/>
        <v>1014648</v>
      </c>
      <c r="CK131" s="43">
        <f t="shared" si="11"/>
        <v>0</v>
      </c>
      <c r="CL131" s="43">
        <f t="shared" si="12"/>
        <v>0</v>
      </c>
      <c r="CM131" s="43">
        <f t="shared" si="13"/>
        <v>0</v>
      </c>
      <c r="CN131" s="43">
        <f t="shared" si="14"/>
        <v>0</v>
      </c>
      <c r="CO131" s="43">
        <f t="shared" si="15"/>
        <v>0</v>
      </c>
      <c r="CP131" s="43">
        <f t="shared" si="16"/>
        <v>1014648</v>
      </c>
      <c r="CQ131" s="20"/>
      <c r="CR131" s="20"/>
      <c r="CS131" s="20"/>
      <c r="CT131" s="20">
        <f t="shared" si="18"/>
        <v>0</v>
      </c>
      <c r="CU131" s="20"/>
      <c r="CV131" s="43">
        <v>1014648</v>
      </c>
      <c r="CW131" s="51">
        <f t="shared" si="17"/>
        <v>0</v>
      </c>
      <c r="DU131" t="s">
        <v>373</v>
      </c>
    </row>
    <row r="132" spans="1:125" x14ac:dyDescent="0.25">
      <c r="A132" t="s">
        <v>166</v>
      </c>
      <c r="B132" t="s">
        <v>374</v>
      </c>
      <c r="C132" s="43">
        <v>320995.46000000002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320995.46000000002</v>
      </c>
      <c r="J132" s="44">
        <v>320995.46000000002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320995.46000000002</v>
      </c>
      <c r="Q132" s="44">
        <v>320995.46000000002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44">
        <v>320995.46000000002</v>
      </c>
      <c r="X132" s="44">
        <v>320995.46000000002</v>
      </c>
      <c r="Y132" s="44">
        <v>0</v>
      </c>
      <c r="Z132" s="44">
        <v>0</v>
      </c>
      <c r="AA132" s="44">
        <v>0</v>
      </c>
      <c r="AB132" s="44">
        <v>0</v>
      </c>
      <c r="AC132" s="44">
        <v>0</v>
      </c>
      <c r="AD132" s="44">
        <v>320995.46000000002</v>
      </c>
      <c r="AE132" s="44">
        <v>320995.46000000002</v>
      </c>
      <c r="AF132" s="44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320995.46000000002</v>
      </c>
      <c r="AL132" s="44">
        <v>319590.89</v>
      </c>
      <c r="AM132" s="44">
        <v>0</v>
      </c>
      <c r="AN132" s="44">
        <v>0</v>
      </c>
      <c r="AO132" s="44">
        <v>0</v>
      </c>
      <c r="AP132" s="44">
        <v>0</v>
      </c>
      <c r="AQ132" s="44">
        <v>0</v>
      </c>
      <c r="AR132" s="44">
        <v>319590.89</v>
      </c>
      <c r="AS132" s="44">
        <v>319588.19</v>
      </c>
      <c r="AT132" s="44">
        <v>0</v>
      </c>
      <c r="AU132" s="44">
        <v>0</v>
      </c>
      <c r="AV132" s="44">
        <v>0</v>
      </c>
      <c r="AW132" s="44">
        <v>0</v>
      </c>
      <c r="AX132" s="44">
        <v>0</v>
      </c>
      <c r="AY132" s="44">
        <v>319588.19</v>
      </c>
      <c r="AZ132" s="44">
        <v>319588.19</v>
      </c>
      <c r="BA132" s="44">
        <v>0</v>
      </c>
      <c r="BB132" s="44">
        <v>0</v>
      </c>
      <c r="BC132" s="44">
        <v>0</v>
      </c>
      <c r="BD132" s="44">
        <v>0</v>
      </c>
      <c r="BE132" s="44">
        <v>0</v>
      </c>
      <c r="BF132" s="44">
        <v>319588.19</v>
      </c>
      <c r="BG132" s="44">
        <v>319588.2</v>
      </c>
      <c r="BH132" s="44">
        <v>0</v>
      </c>
      <c r="BI132" s="44">
        <v>0</v>
      </c>
      <c r="BJ132" s="44">
        <v>0</v>
      </c>
      <c r="BK132" s="44">
        <v>0</v>
      </c>
      <c r="BL132" s="44">
        <v>0</v>
      </c>
      <c r="BM132" s="44">
        <v>319588.2</v>
      </c>
      <c r="BN132" s="44">
        <v>319588.19</v>
      </c>
      <c r="BO132" s="44">
        <v>0</v>
      </c>
      <c r="BP132" s="44">
        <v>0</v>
      </c>
      <c r="BQ132" s="44">
        <v>0</v>
      </c>
      <c r="BR132" s="44">
        <v>0</v>
      </c>
      <c r="BS132" s="44">
        <v>0</v>
      </c>
      <c r="BT132" s="44">
        <v>319588.19</v>
      </c>
      <c r="BU132" s="44">
        <v>319588.2</v>
      </c>
      <c r="BV132" s="44">
        <v>0</v>
      </c>
      <c r="BW132" s="44">
        <v>0</v>
      </c>
      <c r="BX132" s="44">
        <v>0</v>
      </c>
      <c r="BY132" s="44">
        <v>0</v>
      </c>
      <c r="BZ132" s="44">
        <v>0</v>
      </c>
      <c r="CA132" s="44">
        <v>319588.2</v>
      </c>
      <c r="CB132" s="44">
        <v>319570.57</v>
      </c>
      <c r="CC132" s="44">
        <v>0</v>
      </c>
      <c r="CD132" s="44">
        <v>0</v>
      </c>
      <c r="CE132" s="44">
        <v>0</v>
      </c>
      <c r="CF132" s="44">
        <v>0</v>
      </c>
      <c r="CG132" s="44">
        <v>0</v>
      </c>
      <c r="CH132" s="44">
        <v>319570.57</v>
      </c>
      <c r="CI132" s="5"/>
      <c r="CJ132" s="43">
        <f t="shared" si="19"/>
        <v>3842079.73</v>
      </c>
      <c r="CK132" s="43">
        <f t="shared" ref="CK132:CK181" si="20">D132+K132+R132+Y132+AF132+AM132+AT132+BA132+BH132+BO132+BV132+CC132</f>
        <v>0</v>
      </c>
      <c r="CL132" s="43">
        <f t="shared" ref="CL132:CL181" si="21">E132+L132+S132+Z132+AG132+AN132+AU132+BB132+BI132+BP132+BW132+CD132</f>
        <v>0</v>
      </c>
      <c r="CM132" s="43">
        <f t="shared" ref="CM132:CM181" si="22">F132+M132+T132+AA132+AH132+AO132+AV132+BC132+BJ132+BQ132+BX132+CE132</f>
        <v>0</v>
      </c>
      <c r="CN132" s="43">
        <f t="shared" ref="CN132:CN181" si="23">G132+N132+U132+AB132+AI132+AP132+AW132+BD132+BK132+BR132+BY132+CF132</f>
        <v>0</v>
      </c>
      <c r="CO132" s="43">
        <f t="shared" ref="CO132:CO181" si="24">H132+O132+V132+AC132+AJ132+AQ132+AX132+BE132+BL132+BS132+BZ132+CG132</f>
        <v>0</v>
      </c>
      <c r="CP132" s="43">
        <f t="shared" ref="CP132:CP181" si="25">I132+P132+W132+AD132+AK132+AR132+AY132+BF132+BM132+BT132+CA132+CH132</f>
        <v>3842079.73</v>
      </c>
      <c r="CQ132" s="20"/>
      <c r="CR132" s="20"/>
      <c r="CS132" s="20"/>
      <c r="CT132" s="20">
        <f t="shared" si="18"/>
        <v>0</v>
      </c>
      <c r="CU132" s="20"/>
      <c r="CV132" s="43">
        <v>3842079.73</v>
      </c>
      <c r="CW132" s="51">
        <f t="shared" ref="CW132:CW180" si="26">CV132-CJ132</f>
        <v>0</v>
      </c>
      <c r="DU132" t="s">
        <v>374</v>
      </c>
    </row>
    <row r="133" spans="1:125" x14ac:dyDescent="0.25">
      <c r="A133" t="s">
        <v>167</v>
      </c>
      <c r="B133" t="s">
        <v>375</v>
      </c>
      <c r="C133" s="43">
        <v>231453.88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231453.88</v>
      </c>
      <c r="J133" s="44">
        <v>231453.88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231453.88</v>
      </c>
      <c r="Q133" s="44">
        <v>231453.88</v>
      </c>
      <c r="R133" s="44">
        <v>0</v>
      </c>
      <c r="S133" s="44">
        <v>0</v>
      </c>
      <c r="T133" s="44">
        <v>0</v>
      </c>
      <c r="U133" s="44">
        <v>0</v>
      </c>
      <c r="V133" s="44">
        <v>0</v>
      </c>
      <c r="W133" s="44">
        <v>231453.88</v>
      </c>
      <c r="X133" s="44">
        <v>231453.88</v>
      </c>
      <c r="Y133" s="44">
        <v>0</v>
      </c>
      <c r="Z133" s="44">
        <v>0</v>
      </c>
      <c r="AA133" s="44">
        <v>0</v>
      </c>
      <c r="AB133" s="44">
        <v>0</v>
      </c>
      <c r="AC133" s="44">
        <v>0</v>
      </c>
      <c r="AD133" s="44">
        <v>231453.88</v>
      </c>
      <c r="AE133" s="44">
        <v>231453.88</v>
      </c>
      <c r="AF133" s="44">
        <v>0</v>
      </c>
      <c r="AG133" s="44">
        <v>0</v>
      </c>
      <c r="AH133" s="44">
        <v>0</v>
      </c>
      <c r="AI133" s="44">
        <v>0</v>
      </c>
      <c r="AJ133" s="44">
        <v>0</v>
      </c>
      <c r="AK133" s="44">
        <v>231453.88</v>
      </c>
      <c r="AL133" s="44">
        <v>214344.03</v>
      </c>
      <c r="AM133" s="44">
        <v>0</v>
      </c>
      <c r="AN133" s="44">
        <v>0</v>
      </c>
      <c r="AO133" s="44">
        <v>0</v>
      </c>
      <c r="AP133" s="44">
        <v>0</v>
      </c>
      <c r="AQ133" s="44">
        <v>0</v>
      </c>
      <c r="AR133" s="44">
        <v>214344.03</v>
      </c>
      <c r="AS133" s="44">
        <v>214340.53</v>
      </c>
      <c r="AT133" s="44">
        <v>0</v>
      </c>
      <c r="AU133" s="44">
        <v>0</v>
      </c>
      <c r="AV133" s="44">
        <v>0</v>
      </c>
      <c r="AW133" s="44">
        <v>0</v>
      </c>
      <c r="AX133" s="44">
        <v>0</v>
      </c>
      <c r="AY133" s="44">
        <v>214340.53</v>
      </c>
      <c r="AZ133" s="44">
        <v>214340.53</v>
      </c>
      <c r="BA133" s="44">
        <v>0</v>
      </c>
      <c r="BB133" s="44">
        <v>0</v>
      </c>
      <c r="BC133" s="44">
        <v>0</v>
      </c>
      <c r="BD133" s="44">
        <v>0</v>
      </c>
      <c r="BE133" s="44">
        <v>0</v>
      </c>
      <c r="BF133" s="44">
        <v>214340.53</v>
      </c>
      <c r="BG133" s="44">
        <v>214340.53</v>
      </c>
      <c r="BH133" s="44">
        <v>0</v>
      </c>
      <c r="BI133" s="44">
        <v>0</v>
      </c>
      <c r="BJ133" s="44">
        <v>0</v>
      </c>
      <c r="BK133" s="44">
        <v>0</v>
      </c>
      <c r="BL133" s="44">
        <v>0</v>
      </c>
      <c r="BM133" s="44">
        <v>214340.53</v>
      </c>
      <c r="BN133" s="44">
        <v>214340.53</v>
      </c>
      <c r="BO133" s="44">
        <v>0</v>
      </c>
      <c r="BP133" s="44">
        <v>0</v>
      </c>
      <c r="BQ133" s="44">
        <v>0</v>
      </c>
      <c r="BR133" s="44">
        <v>0</v>
      </c>
      <c r="BS133" s="44">
        <v>0</v>
      </c>
      <c r="BT133" s="44">
        <v>214340.53</v>
      </c>
      <c r="BU133" s="44">
        <v>214340.53</v>
      </c>
      <c r="BV133" s="44">
        <v>0</v>
      </c>
      <c r="BW133" s="44">
        <v>0</v>
      </c>
      <c r="BX133" s="44">
        <v>0</v>
      </c>
      <c r="BY133" s="44">
        <v>0</v>
      </c>
      <c r="BZ133" s="44">
        <v>0</v>
      </c>
      <c r="CA133" s="44">
        <v>214340.53</v>
      </c>
      <c r="CB133" s="44">
        <v>214329.95</v>
      </c>
      <c r="CC133" s="44">
        <v>0</v>
      </c>
      <c r="CD133" s="44">
        <v>0</v>
      </c>
      <c r="CE133" s="44">
        <v>0</v>
      </c>
      <c r="CF133" s="44">
        <v>0</v>
      </c>
      <c r="CG133" s="44">
        <v>0</v>
      </c>
      <c r="CH133" s="44">
        <v>214329.95</v>
      </c>
      <c r="CI133" s="5"/>
      <c r="CJ133" s="43">
        <f t="shared" si="19"/>
        <v>2657646.0299999998</v>
      </c>
      <c r="CK133" s="43">
        <f t="shared" si="20"/>
        <v>0</v>
      </c>
      <c r="CL133" s="43">
        <f t="shared" si="21"/>
        <v>0</v>
      </c>
      <c r="CM133" s="43">
        <f t="shared" si="22"/>
        <v>0</v>
      </c>
      <c r="CN133" s="43">
        <f t="shared" si="23"/>
        <v>0</v>
      </c>
      <c r="CO133" s="43">
        <f t="shared" si="24"/>
        <v>0</v>
      </c>
      <c r="CP133" s="43">
        <f t="shared" si="25"/>
        <v>2657646.0299999998</v>
      </c>
      <c r="CQ133" s="20"/>
      <c r="CR133" s="20"/>
      <c r="CS133" s="20"/>
      <c r="CT133" s="20">
        <f t="shared" ref="CT133:CT180" si="27">(CM133+CS133)</f>
        <v>0</v>
      </c>
      <c r="CU133" s="20"/>
      <c r="CV133" s="43">
        <v>2657646.0299999998</v>
      </c>
      <c r="CW133" s="51">
        <f t="shared" si="26"/>
        <v>0</v>
      </c>
      <c r="DU133" t="s">
        <v>375</v>
      </c>
    </row>
    <row r="134" spans="1:125" x14ac:dyDescent="0.25">
      <c r="A134" t="s">
        <v>168</v>
      </c>
      <c r="B134" t="s">
        <v>376</v>
      </c>
      <c r="C134" s="43">
        <v>377694.71999999997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377694.71999999997</v>
      </c>
      <c r="J134" s="44">
        <v>377694.71999999997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377694.71999999997</v>
      </c>
      <c r="Q134" s="44">
        <v>377694.71999999997</v>
      </c>
      <c r="R134" s="44">
        <v>0</v>
      </c>
      <c r="S134" s="44">
        <v>0</v>
      </c>
      <c r="T134" s="44">
        <v>0</v>
      </c>
      <c r="U134" s="44">
        <v>0</v>
      </c>
      <c r="V134" s="44">
        <v>0</v>
      </c>
      <c r="W134" s="44">
        <v>377694.71999999997</v>
      </c>
      <c r="X134" s="44">
        <v>377694.71999999997</v>
      </c>
      <c r="Y134" s="44">
        <v>0</v>
      </c>
      <c r="Z134" s="44">
        <v>0</v>
      </c>
      <c r="AA134" s="44">
        <v>0</v>
      </c>
      <c r="AB134" s="44">
        <v>-134405.97</v>
      </c>
      <c r="AC134" s="44">
        <v>0</v>
      </c>
      <c r="AD134" s="44">
        <v>243288.75</v>
      </c>
      <c r="AE134" s="44">
        <v>377694.71999999997</v>
      </c>
      <c r="AF134" s="44">
        <v>0</v>
      </c>
      <c r="AG134" s="44">
        <v>0</v>
      </c>
      <c r="AH134" s="44">
        <v>0</v>
      </c>
      <c r="AI134" s="44">
        <v>-134405.97</v>
      </c>
      <c r="AJ134" s="44">
        <v>0</v>
      </c>
      <c r="AK134" s="44">
        <v>243288.75</v>
      </c>
      <c r="AL134" s="44">
        <v>315188.96000000002</v>
      </c>
      <c r="AM134" s="44">
        <v>0</v>
      </c>
      <c r="AN134" s="44">
        <v>0</v>
      </c>
      <c r="AO134" s="44">
        <v>0</v>
      </c>
      <c r="AP134" s="44">
        <v>-134405.97</v>
      </c>
      <c r="AQ134" s="44">
        <v>0</v>
      </c>
      <c r="AR134" s="44">
        <v>180782.99</v>
      </c>
      <c r="AS134" s="44">
        <v>334569.62</v>
      </c>
      <c r="AT134" s="44">
        <v>0</v>
      </c>
      <c r="AU134" s="44">
        <v>0</v>
      </c>
      <c r="AV134" s="44">
        <v>0</v>
      </c>
      <c r="AW134" s="44">
        <v>-134405.97</v>
      </c>
      <c r="AX134" s="44">
        <v>0</v>
      </c>
      <c r="AY134" s="44">
        <v>200163.65</v>
      </c>
      <c r="AZ134" s="44">
        <v>334569.62</v>
      </c>
      <c r="BA134" s="44">
        <v>0</v>
      </c>
      <c r="BB134" s="44">
        <v>0</v>
      </c>
      <c r="BC134" s="44">
        <v>0</v>
      </c>
      <c r="BD134" s="44">
        <v>-134405.97</v>
      </c>
      <c r="BE134" s="44">
        <v>0</v>
      </c>
      <c r="BF134" s="44">
        <v>200163.65</v>
      </c>
      <c r="BG134" s="44">
        <v>334569.62</v>
      </c>
      <c r="BH134" s="44">
        <v>0</v>
      </c>
      <c r="BI134" s="44">
        <v>0</v>
      </c>
      <c r="BJ134" s="44">
        <v>0</v>
      </c>
      <c r="BK134" s="44">
        <v>-134405.97</v>
      </c>
      <c r="BL134" s="44">
        <v>0</v>
      </c>
      <c r="BM134" s="44">
        <v>200163.65</v>
      </c>
      <c r="BN134" s="44">
        <v>334569.62</v>
      </c>
      <c r="BO134" s="44">
        <v>0</v>
      </c>
      <c r="BP134" s="44">
        <v>0</v>
      </c>
      <c r="BQ134" s="44">
        <v>0</v>
      </c>
      <c r="BR134" s="44">
        <v>-134405.97</v>
      </c>
      <c r="BS134" s="44">
        <v>0</v>
      </c>
      <c r="BT134" s="44">
        <v>200163.65</v>
      </c>
      <c r="BU134" s="44">
        <v>334569.62</v>
      </c>
      <c r="BV134" s="44">
        <v>0</v>
      </c>
      <c r="BW134" s="44">
        <v>0</v>
      </c>
      <c r="BX134" s="44">
        <v>0</v>
      </c>
      <c r="BY134" s="44">
        <v>-134405.97</v>
      </c>
      <c r="BZ134" s="44">
        <v>0</v>
      </c>
      <c r="CA134" s="44">
        <v>200163.65</v>
      </c>
      <c r="CB134" s="44">
        <v>334512.34999999998</v>
      </c>
      <c r="CC134" s="44">
        <v>0</v>
      </c>
      <c r="CD134" s="44">
        <v>0</v>
      </c>
      <c r="CE134" s="44">
        <v>0</v>
      </c>
      <c r="CF134" s="44">
        <v>-134405.93</v>
      </c>
      <c r="CG134" s="44">
        <v>0</v>
      </c>
      <c r="CH134" s="44">
        <v>200106.42</v>
      </c>
      <c r="CI134" s="5"/>
      <c r="CJ134" s="43">
        <f t="shared" si="19"/>
        <v>4211023.0100000007</v>
      </c>
      <c r="CK134" s="43">
        <f t="shared" si="20"/>
        <v>0</v>
      </c>
      <c r="CL134" s="43">
        <f t="shared" si="21"/>
        <v>0</v>
      </c>
      <c r="CM134" s="43">
        <f t="shared" si="22"/>
        <v>0</v>
      </c>
      <c r="CN134" s="43">
        <f t="shared" si="23"/>
        <v>-1209653.69</v>
      </c>
      <c r="CO134" s="43">
        <f t="shared" si="24"/>
        <v>0</v>
      </c>
      <c r="CP134" s="43">
        <f t="shared" si="25"/>
        <v>3001369.3199999994</v>
      </c>
      <c r="CQ134" s="20"/>
      <c r="CR134" s="20"/>
      <c r="CS134" s="20"/>
      <c r="CT134" s="20">
        <f t="shared" si="27"/>
        <v>0</v>
      </c>
      <c r="CU134" s="20"/>
      <c r="CV134" s="43">
        <v>4211023.01</v>
      </c>
      <c r="CW134" s="51">
        <f t="shared" si="26"/>
        <v>0</v>
      </c>
      <c r="DU134" t="s">
        <v>376</v>
      </c>
    </row>
    <row r="135" spans="1:125" x14ac:dyDescent="0.25">
      <c r="A135" t="s">
        <v>169</v>
      </c>
      <c r="B135" t="s">
        <v>377</v>
      </c>
      <c r="C135" s="43">
        <v>201757.43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201757.43</v>
      </c>
      <c r="J135" s="44">
        <v>201757.43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201757.43</v>
      </c>
      <c r="Q135" s="44">
        <v>201757.43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44">
        <v>201757.43</v>
      </c>
      <c r="X135" s="44">
        <v>201757.43</v>
      </c>
      <c r="Y135" s="44">
        <v>0</v>
      </c>
      <c r="Z135" s="44">
        <v>0</v>
      </c>
      <c r="AA135" s="44">
        <v>0</v>
      </c>
      <c r="AB135" s="44">
        <v>0</v>
      </c>
      <c r="AC135" s="44">
        <v>0</v>
      </c>
      <c r="AD135" s="44">
        <v>201757.43</v>
      </c>
      <c r="AE135" s="44">
        <v>201757.43</v>
      </c>
      <c r="AF135" s="44">
        <v>0</v>
      </c>
      <c r="AG135" s="44">
        <v>0</v>
      </c>
      <c r="AH135" s="44">
        <v>0</v>
      </c>
      <c r="AI135" s="44">
        <v>0</v>
      </c>
      <c r="AJ135" s="44">
        <v>0</v>
      </c>
      <c r="AK135" s="44">
        <v>201757.43</v>
      </c>
      <c r="AL135" s="44">
        <v>220957.77</v>
      </c>
      <c r="AM135" s="44">
        <v>0</v>
      </c>
      <c r="AN135" s="44">
        <v>0</v>
      </c>
      <c r="AO135" s="44">
        <v>0</v>
      </c>
      <c r="AP135" s="44">
        <v>0</v>
      </c>
      <c r="AQ135" s="44">
        <v>0</v>
      </c>
      <c r="AR135" s="44">
        <v>220957.77</v>
      </c>
      <c r="AS135" s="44">
        <v>220936.95</v>
      </c>
      <c r="AT135" s="44">
        <v>0</v>
      </c>
      <c r="AU135" s="44">
        <v>0</v>
      </c>
      <c r="AV135" s="44">
        <v>0</v>
      </c>
      <c r="AW135" s="44">
        <v>0</v>
      </c>
      <c r="AX135" s="44">
        <v>0</v>
      </c>
      <c r="AY135" s="44">
        <v>220936.95</v>
      </c>
      <c r="AZ135" s="44">
        <v>220936.94</v>
      </c>
      <c r="BA135" s="44">
        <v>0</v>
      </c>
      <c r="BB135" s="44">
        <v>0</v>
      </c>
      <c r="BC135" s="44">
        <v>0</v>
      </c>
      <c r="BD135" s="44">
        <v>0</v>
      </c>
      <c r="BE135" s="44">
        <v>0</v>
      </c>
      <c r="BF135" s="44">
        <v>220936.94</v>
      </c>
      <c r="BG135" s="44">
        <v>220936.95</v>
      </c>
      <c r="BH135" s="44">
        <v>0</v>
      </c>
      <c r="BI135" s="44">
        <v>0</v>
      </c>
      <c r="BJ135" s="44">
        <v>0</v>
      </c>
      <c r="BK135" s="44">
        <v>0</v>
      </c>
      <c r="BL135" s="44">
        <v>0</v>
      </c>
      <c r="BM135" s="44">
        <v>220936.95</v>
      </c>
      <c r="BN135" s="44">
        <v>220936.94</v>
      </c>
      <c r="BO135" s="44">
        <v>0</v>
      </c>
      <c r="BP135" s="44">
        <v>0</v>
      </c>
      <c r="BQ135" s="44">
        <v>0</v>
      </c>
      <c r="BR135" s="44">
        <v>0</v>
      </c>
      <c r="BS135" s="44">
        <v>0</v>
      </c>
      <c r="BT135" s="44">
        <v>220936.94</v>
      </c>
      <c r="BU135" s="44">
        <v>220936.95</v>
      </c>
      <c r="BV135" s="44">
        <v>0</v>
      </c>
      <c r="BW135" s="44">
        <v>0</v>
      </c>
      <c r="BX135" s="44">
        <v>0</v>
      </c>
      <c r="BY135" s="44">
        <v>0</v>
      </c>
      <c r="BZ135" s="44">
        <v>0</v>
      </c>
      <c r="CA135" s="44">
        <v>220936.95</v>
      </c>
      <c r="CB135" s="44">
        <v>220928.22</v>
      </c>
      <c r="CC135" s="44">
        <v>0</v>
      </c>
      <c r="CD135" s="44">
        <v>0</v>
      </c>
      <c r="CE135" s="44">
        <v>0</v>
      </c>
      <c r="CF135" s="44">
        <v>0</v>
      </c>
      <c r="CG135" s="44">
        <v>0</v>
      </c>
      <c r="CH135" s="44">
        <v>220928.22</v>
      </c>
      <c r="CI135" s="5"/>
      <c r="CJ135" s="43">
        <f t="shared" si="19"/>
        <v>2555357.87</v>
      </c>
      <c r="CK135" s="43">
        <f t="shared" si="20"/>
        <v>0</v>
      </c>
      <c r="CL135" s="43">
        <f t="shared" si="21"/>
        <v>0</v>
      </c>
      <c r="CM135" s="43">
        <f t="shared" si="22"/>
        <v>0</v>
      </c>
      <c r="CN135" s="43">
        <f t="shared" si="23"/>
        <v>0</v>
      </c>
      <c r="CO135" s="43">
        <f t="shared" si="24"/>
        <v>0</v>
      </c>
      <c r="CP135" s="43">
        <f t="shared" si="25"/>
        <v>2555357.87</v>
      </c>
      <c r="CQ135" s="20"/>
      <c r="CR135" s="20"/>
      <c r="CS135" s="20"/>
      <c r="CT135" s="20">
        <f t="shared" si="27"/>
        <v>0</v>
      </c>
      <c r="CU135" s="20"/>
      <c r="CV135" s="43">
        <v>2555357.87</v>
      </c>
      <c r="CW135" s="51">
        <f t="shared" si="26"/>
        <v>0</v>
      </c>
      <c r="DU135" t="s">
        <v>377</v>
      </c>
    </row>
    <row r="136" spans="1:125" x14ac:dyDescent="0.25">
      <c r="A136" t="s">
        <v>170</v>
      </c>
      <c r="B136" t="s">
        <v>378</v>
      </c>
      <c r="C136" s="43">
        <v>1035817.88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1035817.88</v>
      </c>
      <c r="J136" s="44">
        <v>1035817.88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1035817.88</v>
      </c>
      <c r="Q136" s="44">
        <v>1035817.88</v>
      </c>
      <c r="R136" s="44">
        <v>0</v>
      </c>
      <c r="S136" s="44">
        <v>0</v>
      </c>
      <c r="T136" s="44">
        <v>0</v>
      </c>
      <c r="U136" s="44">
        <v>0</v>
      </c>
      <c r="V136" s="44">
        <v>0</v>
      </c>
      <c r="W136" s="44">
        <v>1035817.88</v>
      </c>
      <c r="X136" s="44">
        <v>1035817.88</v>
      </c>
      <c r="Y136" s="44">
        <v>0</v>
      </c>
      <c r="Z136" s="44">
        <v>0</v>
      </c>
      <c r="AA136" s="44">
        <v>0</v>
      </c>
      <c r="AB136" s="44">
        <v>0</v>
      </c>
      <c r="AC136" s="44">
        <v>0</v>
      </c>
      <c r="AD136" s="44">
        <v>1035817.88</v>
      </c>
      <c r="AE136" s="44">
        <v>1035817.88</v>
      </c>
      <c r="AF136" s="44">
        <v>0</v>
      </c>
      <c r="AG136" s="44">
        <v>0</v>
      </c>
      <c r="AH136" s="44">
        <v>0</v>
      </c>
      <c r="AI136" s="44">
        <v>0</v>
      </c>
      <c r="AJ136" s="44">
        <v>0</v>
      </c>
      <c r="AK136" s="44">
        <v>1035817.88</v>
      </c>
      <c r="AL136" s="44">
        <v>1022751.5</v>
      </c>
      <c r="AM136" s="44">
        <v>0</v>
      </c>
      <c r="AN136" s="44">
        <v>0</v>
      </c>
      <c r="AO136" s="44">
        <v>0</v>
      </c>
      <c r="AP136" s="44">
        <v>0</v>
      </c>
      <c r="AQ136" s="44">
        <v>0</v>
      </c>
      <c r="AR136" s="44">
        <v>1022751.5</v>
      </c>
      <c r="AS136" s="44">
        <v>1022614.07</v>
      </c>
      <c r="AT136" s="44">
        <v>0</v>
      </c>
      <c r="AU136" s="44">
        <v>0</v>
      </c>
      <c r="AV136" s="44">
        <v>0</v>
      </c>
      <c r="AW136" s="44">
        <v>0</v>
      </c>
      <c r="AX136" s="44">
        <v>0</v>
      </c>
      <c r="AY136" s="44">
        <v>1022614.07</v>
      </c>
      <c r="AZ136" s="44">
        <v>1022614.07</v>
      </c>
      <c r="BA136" s="44">
        <v>0</v>
      </c>
      <c r="BB136" s="44">
        <v>0</v>
      </c>
      <c r="BC136" s="44">
        <v>0</v>
      </c>
      <c r="BD136" s="44">
        <v>0</v>
      </c>
      <c r="BE136" s="44">
        <v>0</v>
      </c>
      <c r="BF136" s="44">
        <v>1022614.07</v>
      </c>
      <c r="BG136" s="44">
        <v>1022614.07</v>
      </c>
      <c r="BH136" s="44">
        <v>0</v>
      </c>
      <c r="BI136" s="44">
        <v>0</v>
      </c>
      <c r="BJ136" s="44">
        <v>0</v>
      </c>
      <c r="BK136" s="44">
        <v>0</v>
      </c>
      <c r="BL136" s="44">
        <v>0</v>
      </c>
      <c r="BM136" s="44">
        <v>1022614.07</v>
      </c>
      <c r="BN136" s="44">
        <v>1022614.07</v>
      </c>
      <c r="BO136" s="44">
        <v>0</v>
      </c>
      <c r="BP136" s="44">
        <v>0</v>
      </c>
      <c r="BQ136" s="44">
        <v>0</v>
      </c>
      <c r="BR136" s="44">
        <v>0</v>
      </c>
      <c r="BS136" s="44">
        <v>0</v>
      </c>
      <c r="BT136" s="44">
        <v>1022614.07</v>
      </c>
      <c r="BU136" s="44">
        <v>1022614.07</v>
      </c>
      <c r="BV136" s="44">
        <v>0</v>
      </c>
      <c r="BW136" s="44">
        <v>0</v>
      </c>
      <c r="BX136" s="44">
        <v>0</v>
      </c>
      <c r="BY136" s="44">
        <v>0</v>
      </c>
      <c r="BZ136" s="44">
        <v>0</v>
      </c>
      <c r="CA136" s="44">
        <v>1022614.07</v>
      </c>
      <c r="CB136" s="44">
        <v>1022572.16</v>
      </c>
      <c r="CC136" s="44">
        <v>0</v>
      </c>
      <c r="CD136" s="44">
        <v>0</v>
      </c>
      <c r="CE136" s="44">
        <v>0</v>
      </c>
      <c r="CF136" s="44">
        <v>0</v>
      </c>
      <c r="CG136" s="44">
        <v>0</v>
      </c>
      <c r="CH136" s="44">
        <v>1022572.16</v>
      </c>
      <c r="CI136" s="5"/>
      <c r="CJ136" s="43">
        <f t="shared" si="19"/>
        <v>12337483.410000002</v>
      </c>
      <c r="CK136" s="43">
        <f t="shared" si="20"/>
        <v>0</v>
      </c>
      <c r="CL136" s="43">
        <f t="shared" si="21"/>
        <v>0</v>
      </c>
      <c r="CM136" s="43">
        <f t="shared" si="22"/>
        <v>0</v>
      </c>
      <c r="CN136" s="43">
        <f t="shared" si="23"/>
        <v>0</v>
      </c>
      <c r="CO136" s="43">
        <f t="shared" si="24"/>
        <v>0</v>
      </c>
      <c r="CP136" s="43">
        <f t="shared" si="25"/>
        <v>12337483.410000002</v>
      </c>
      <c r="CQ136" s="20"/>
      <c r="CR136" s="20"/>
      <c r="CS136" s="20"/>
      <c r="CT136" s="20">
        <f t="shared" si="27"/>
        <v>0</v>
      </c>
      <c r="CU136" s="20"/>
      <c r="CV136" s="43">
        <v>12337483.41</v>
      </c>
      <c r="CW136" s="51">
        <f t="shared" si="26"/>
        <v>0</v>
      </c>
      <c r="DU136" t="s">
        <v>378</v>
      </c>
    </row>
    <row r="137" spans="1:125" x14ac:dyDescent="0.25">
      <c r="A137" t="s">
        <v>171</v>
      </c>
      <c r="B137" t="s">
        <v>379</v>
      </c>
      <c r="C137" s="43">
        <v>214682.91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214682.91</v>
      </c>
      <c r="J137" s="44">
        <v>214682.91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214682.91</v>
      </c>
      <c r="Q137" s="44">
        <v>214682.91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44">
        <v>214682.91</v>
      </c>
      <c r="X137" s="44">
        <v>214682.91</v>
      </c>
      <c r="Y137" s="44">
        <v>0</v>
      </c>
      <c r="Z137" s="44">
        <v>0</v>
      </c>
      <c r="AA137" s="44">
        <v>0</v>
      </c>
      <c r="AB137" s="44">
        <v>0</v>
      </c>
      <c r="AC137" s="44">
        <v>0</v>
      </c>
      <c r="AD137" s="44">
        <v>214682.91</v>
      </c>
      <c r="AE137" s="44">
        <v>214682.91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214682.91</v>
      </c>
      <c r="AL137" s="44">
        <v>208375.13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208375.13</v>
      </c>
      <c r="AS137" s="44">
        <v>208364.67</v>
      </c>
      <c r="AT137" s="44">
        <v>0</v>
      </c>
      <c r="AU137" s="44">
        <v>0</v>
      </c>
      <c r="AV137" s="44">
        <v>0</v>
      </c>
      <c r="AW137" s="44">
        <v>0</v>
      </c>
      <c r="AX137" s="44">
        <v>0</v>
      </c>
      <c r="AY137" s="44">
        <v>208364.67</v>
      </c>
      <c r="AZ137" s="44">
        <v>208364.67</v>
      </c>
      <c r="BA137" s="44">
        <v>0</v>
      </c>
      <c r="BB137" s="44">
        <v>0</v>
      </c>
      <c r="BC137" s="44">
        <v>0</v>
      </c>
      <c r="BD137" s="44">
        <v>0</v>
      </c>
      <c r="BE137" s="44">
        <v>0</v>
      </c>
      <c r="BF137" s="44">
        <v>208364.67</v>
      </c>
      <c r="BG137" s="44">
        <v>208364.67</v>
      </c>
      <c r="BH137" s="44">
        <v>0</v>
      </c>
      <c r="BI137" s="44">
        <v>0</v>
      </c>
      <c r="BJ137" s="44">
        <v>0</v>
      </c>
      <c r="BK137" s="44">
        <v>0</v>
      </c>
      <c r="BL137" s="44">
        <v>0</v>
      </c>
      <c r="BM137" s="44">
        <v>208364.67</v>
      </c>
      <c r="BN137" s="44">
        <v>208364.67</v>
      </c>
      <c r="BO137" s="44">
        <v>0</v>
      </c>
      <c r="BP137" s="44">
        <v>0</v>
      </c>
      <c r="BQ137" s="44">
        <v>0</v>
      </c>
      <c r="BR137" s="44">
        <v>0</v>
      </c>
      <c r="BS137" s="44">
        <v>0</v>
      </c>
      <c r="BT137" s="44">
        <v>208364.67</v>
      </c>
      <c r="BU137" s="44">
        <v>208364.67</v>
      </c>
      <c r="BV137" s="44">
        <v>0</v>
      </c>
      <c r="BW137" s="44">
        <v>0</v>
      </c>
      <c r="BX137" s="44">
        <v>0</v>
      </c>
      <c r="BY137" s="44">
        <v>0</v>
      </c>
      <c r="BZ137" s="44">
        <v>0</v>
      </c>
      <c r="CA137" s="44">
        <v>208364.67</v>
      </c>
      <c r="CB137" s="44">
        <v>208354.86</v>
      </c>
      <c r="CC137" s="44">
        <v>0</v>
      </c>
      <c r="CD137" s="44">
        <v>0</v>
      </c>
      <c r="CE137" s="44">
        <v>0</v>
      </c>
      <c r="CF137" s="44">
        <v>0</v>
      </c>
      <c r="CG137" s="44">
        <v>0</v>
      </c>
      <c r="CH137" s="44">
        <v>208354.86</v>
      </c>
      <c r="CI137" s="5"/>
      <c r="CJ137" s="43">
        <f t="shared" si="19"/>
        <v>2531967.8899999997</v>
      </c>
      <c r="CK137" s="43">
        <f t="shared" si="20"/>
        <v>0</v>
      </c>
      <c r="CL137" s="43">
        <f t="shared" si="21"/>
        <v>0</v>
      </c>
      <c r="CM137" s="43">
        <f t="shared" si="22"/>
        <v>0</v>
      </c>
      <c r="CN137" s="43">
        <f t="shared" si="23"/>
        <v>0</v>
      </c>
      <c r="CO137" s="43">
        <f t="shared" si="24"/>
        <v>0</v>
      </c>
      <c r="CP137" s="43">
        <f t="shared" si="25"/>
        <v>2531967.8899999997</v>
      </c>
      <c r="CQ137" s="20"/>
      <c r="CR137" s="20"/>
      <c r="CS137" s="20"/>
      <c r="CT137" s="20">
        <f t="shared" si="27"/>
        <v>0</v>
      </c>
      <c r="CU137" s="20"/>
      <c r="CV137" s="43">
        <v>2531967.89</v>
      </c>
      <c r="CW137" s="51">
        <f t="shared" si="26"/>
        <v>0</v>
      </c>
      <c r="DU137" t="s">
        <v>379</v>
      </c>
    </row>
    <row r="138" spans="1:125" x14ac:dyDescent="0.25">
      <c r="A138" t="s">
        <v>172</v>
      </c>
      <c r="B138" t="s">
        <v>380</v>
      </c>
      <c r="C138" s="43">
        <v>243449.24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243449.24</v>
      </c>
      <c r="J138" s="44">
        <v>243449.24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44">
        <v>243449.24</v>
      </c>
      <c r="Q138" s="44">
        <v>243449.24</v>
      </c>
      <c r="R138" s="44">
        <v>0</v>
      </c>
      <c r="S138" s="44">
        <v>0</v>
      </c>
      <c r="T138" s="44">
        <v>0</v>
      </c>
      <c r="U138" s="44">
        <v>0</v>
      </c>
      <c r="V138" s="44">
        <v>0</v>
      </c>
      <c r="W138" s="44">
        <v>243449.24</v>
      </c>
      <c r="X138" s="44">
        <v>243449.24</v>
      </c>
      <c r="Y138" s="44">
        <v>0</v>
      </c>
      <c r="Z138" s="44">
        <v>0</v>
      </c>
      <c r="AA138" s="44">
        <v>0</v>
      </c>
      <c r="AB138" s="44">
        <v>0</v>
      </c>
      <c r="AC138" s="44">
        <v>0</v>
      </c>
      <c r="AD138" s="44">
        <v>243449.24</v>
      </c>
      <c r="AE138" s="44">
        <v>243449.24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243449.24</v>
      </c>
      <c r="AL138" s="44">
        <v>239349.71</v>
      </c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239349.71</v>
      </c>
      <c r="AS138" s="44">
        <v>240810.84</v>
      </c>
      <c r="AT138" s="44">
        <v>0</v>
      </c>
      <c r="AU138" s="44">
        <v>0</v>
      </c>
      <c r="AV138" s="44">
        <v>0</v>
      </c>
      <c r="AW138" s="44">
        <v>0</v>
      </c>
      <c r="AX138" s="44">
        <v>0</v>
      </c>
      <c r="AY138" s="44">
        <v>240810.84</v>
      </c>
      <c r="AZ138" s="44">
        <v>240810.84</v>
      </c>
      <c r="BA138" s="44">
        <v>0</v>
      </c>
      <c r="BB138" s="44">
        <v>0</v>
      </c>
      <c r="BC138" s="44">
        <v>0</v>
      </c>
      <c r="BD138" s="44">
        <v>0</v>
      </c>
      <c r="BE138" s="44">
        <v>0</v>
      </c>
      <c r="BF138" s="44">
        <v>240810.84</v>
      </c>
      <c r="BG138" s="44">
        <v>240810.85</v>
      </c>
      <c r="BH138" s="44">
        <v>0</v>
      </c>
      <c r="BI138" s="44">
        <v>0</v>
      </c>
      <c r="BJ138" s="44">
        <v>0</v>
      </c>
      <c r="BK138" s="44">
        <v>0</v>
      </c>
      <c r="BL138" s="44">
        <v>0</v>
      </c>
      <c r="BM138" s="44">
        <v>240810.85</v>
      </c>
      <c r="BN138" s="44">
        <v>240810.84</v>
      </c>
      <c r="BO138" s="44">
        <v>0</v>
      </c>
      <c r="BP138" s="44">
        <v>0</v>
      </c>
      <c r="BQ138" s="44">
        <v>0</v>
      </c>
      <c r="BR138" s="44">
        <v>0</v>
      </c>
      <c r="BS138" s="44">
        <v>0</v>
      </c>
      <c r="BT138" s="44">
        <v>240810.84</v>
      </c>
      <c r="BU138" s="44">
        <v>240810.85</v>
      </c>
      <c r="BV138" s="44">
        <v>0</v>
      </c>
      <c r="BW138" s="44">
        <v>0</v>
      </c>
      <c r="BX138" s="44">
        <v>0</v>
      </c>
      <c r="BY138" s="44">
        <v>0</v>
      </c>
      <c r="BZ138" s="44">
        <v>0</v>
      </c>
      <c r="CA138" s="44">
        <v>240810.85</v>
      </c>
      <c r="CB138" s="44">
        <v>240801.42</v>
      </c>
      <c r="CC138" s="44">
        <v>0</v>
      </c>
      <c r="CD138" s="44">
        <v>0</v>
      </c>
      <c r="CE138" s="44">
        <v>0</v>
      </c>
      <c r="CF138" s="44">
        <v>0</v>
      </c>
      <c r="CG138" s="44">
        <v>0</v>
      </c>
      <c r="CH138" s="44">
        <v>240801.42</v>
      </c>
      <c r="CI138" s="5"/>
      <c r="CJ138" s="43">
        <f t="shared" si="19"/>
        <v>2901451.55</v>
      </c>
      <c r="CK138" s="43">
        <f t="shared" si="20"/>
        <v>0</v>
      </c>
      <c r="CL138" s="43">
        <f t="shared" si="21"/>
        <v>0</v>
      </c>
      <c r="CM138" s="43">
        <f t="shared" si="22"/>
        <v>0</v>
      </c>
      <c r="CN138" s="43">
        <f t="shared" si="23"/>
        <v>0</v>
      </c>
      <c r="CO138" s="43">
        <f t="shared" si="24"/>
        <v>0</v>
      </c>
      <c r="CP138" s="43">
        <f t="shared" si="25"/>
        <v>2901451.55</v>
      </c>
      <c r="CQ138" s="20"/>
      <c r="CR138" s="20"/>
      <c r="CS138" s="20"/>
      <c r="CT138" s="20">
        <f t="shared" si="27"/>
        <v>0</v>
      </c>
      <c r="CU138" s="20"/>
      <c r="CV138" s="43">
        <v>2901451.55</v>
      </c>
      <c r="CW138" s="51">
        <f t="shared" si="26"/>
        <v>0</v>
      </c>
      <c r="DU138" t="s">
        <v>380</v>
      </c>
    </row>
    <row r="139" spans="1:125" x14ac:dyDescent="0.25">
      <c r="A139" t="s">
        <v>173</v>
      </c>
      <c r="B139" t="s">
        <v>381</v>
      </c>
      <c r="C139" s="43">
        <v>9482451.1199999992</v>
      </c>
      <c r="D139" s="44">
        <v>0</v>
      </c>
      <c r="E139" s="44">
        <v>-150030.73000000001</v>
      </c>
      <c r="F139" s="44">
        <v>0</v>
      </c>
      <c r="G139" s="44">
        <v>0</v>
      </c>
      <c r="H139" s="44">
        <v>0</v>
      </c>
      <c r="I139" s="44">
        <v>9332420.3900000006</v>
      </c>
      <c r="J139" s="44">
        <v>9482451.1199999992</v>
      </c>
      <c r="K139" s="44">
        <v>0</v>
      </c>
      <c r="L139" s="44">
        <v>-149530.73000000001</v>
      </c>
      <c r="M139" s="44">
        <v>0</v>
      </c>
      <c r="N139" s="44">
        <v>0</v>
      </c>
      <c r="O139" s="44">
        <v>0</v>
      </c>
      <c r="P139" s="44">
        <v>9332920.3900000006</v>
      </c>
      <c r="Q139" s="44">
        <v>9482451.1199999992</v>
      </c>
      <c r="R139" s="44">
        <v>0</v>
      </c>
      <c r="S139" s="44">
        <v>-149530.73000000001</v>
      </c>
      <c r="T139" s="44">
        <v>0</v>
      </c>
      <c r="U139" s="44">
        <v>0</v>
      </c>
      <c r="V139" s="44">
        <v>0</v>
      </c>
      <c r="W139" s="44">
        <v>9332920.3900000006</v>
      </c>
      <c r="X139" s="44">
        <v>9482451.1199999992</v>
      </c>
      <c r="Y139" s="44">
        <v>0</v>
      </c>
      <c r="Z139" s="44">
        <v>-149530.73000000001</v>
      </c>
      <c r="AA139" s="44">
        <v>0</v>
      </c>
      <c r="AB139" s="44">
        <v>0</v>
      </c>
      <c r="AC139" s="44">
        <v>0</v>
      </c>
      <c r="AD139" s="44">
        <v>9332920.3900000006</v>
      </c>
      <c r="AE139" s="44">
        <v>9482451.1199999992</v>
      </c>
      <c r="AF139" s="44">
        <v>0</v>
      </c>
      <c r="AG139" s="44">
        <v>-149530.73000000001</v>
      </c>
      <c r="AH139" s="44">
        <v>0</v>
      </c>
      <c r="AI139" s="44">
        <v>0</v>
      </c>
      <c r="AJ139" s="44">
        <v>0</v>
      </c>
      <c r="AK139" s="44">
        <v>9332920.3900000006</v>
      </c>
      <c r="AL139" s="44">
        <v>9835160.8699999992</v>
      </c>
      <c r="AM139" s="44">
        <v>0</v>
      </c>
      <c r="AN139" s="44">
        <v>-149530.75</v>
      </c>
      <c r="AO139" s="44">
        <v>0</v>
      </c>
      <c r="AP139" s="44">
        <v>0</v>
      </c>
      <c r="AQ139" s="44">
        <v>0</v>
      </c>
      <c r="AR139" s="44">
        <v>9685630.1199999992</v>
      </c>
      <c r="AS139" s="44">
        <v>9632867.0199999996</v>
      </c>
      <c r="AT139" s="44">
        <v>0</v>
      </c>
      <c r="AU139" s="44">
        <v>-174530.73</v>
      </c>
      <c r="AV139" s="44">
        <v>0</v>
      </c>
      <c r="AW139" s="44">
        <v>0</v>
      </c>
      <c r="AX139" s="44">
        <v>0</v>
      </c>
      <c r="AY139" s="44">
        <v>9458336.2899999991</v>
      </c>
      <c r="AZ139" s="44">
        <v>9632867.0199999996</v>
      </c>
      <c r="BA139" s="44">
        <v>0</v>
      </c>
      <c r="BB139" s="44">
        <v>-174530.73</v>
      </c>
      <c r="BC139" s="44">
        <v>0</v>
      </c>
      <c r="BD139" s="44">
        <v>0</v>
      </c>
      <c r="BE139" s="44">
        <v>0</v>
      </c>
      <c r="BF139" s="44">
        <v>9458336.2899999991</v>
      </c>
      <c r="BG139" s="44">
        <v>9632867.0299999993</v>
      </c>
      <c r="BH139" s="44">
        <v>0</v>
      </c>
      <c r="BI139" s="44">
        <v>-174530.73</v>
      </c>
      <c r="BJ139" s="44">
        <v>0</v>
      </c>
      <c r="BK139" s="44">
        <v>0</v>
      </c>
      <c r="BL139" s="44">
        <v>0</v>
      </c>
      <c r="BM139" s="44">
        <v>9458336.3000000007</v>
      </c>
      <c r="BN139" s="44">
        <v>9632867.0199999996</v>
      </c>
      <c r="BO139" s="44">
        <v>0</v>
      </c>
      <c r="BP139" s="44">
        <v>-174530.73</v>
      </c>
      <c r="BQ139" s="44">
        <v>0</v>
      </c>
      <c r="BR139" s="44">
        <v>0</v>
      </c>
      <c r="BS139" s="44">
        <v>0</v>
      </c>
      <c r="BT139" s="44">
        <v>9458336.2899999991</v>
      </c>
      <c r="BU139" s="44">
        <v>9632867.0299999993</v>
      </c>
      <c r="BV139" s="44">
        <v>0</v>
      </c>
      <c r="BW139" s="44">
        <v>-174530.73</v>
      </c>
      <c r="BX139" s="44">
        <v>0</v>
      </c>
      <c r="BY139" s="44">
        <v>0</v>
      </c>
      <c r="BZ139" s="44">
        <v>0</v>
      </c>
      <c r="CA139" s="44">
        <v>9458336.3000000007</v>
      </c>
      <c r="CB139" s="44">
        <v>9632439.0299999993</v>
      </c>
      <c r="CC139" s="44">
        <v>0</v>
      </c>
      <c r="CD139" s="44">
        <v>-174530.71</v>
      </c>
      <c r="CE139" s="44">
        <v>0</v>
      </c>
      <c r="CF139" s="44">
        <v>0</v>
      </c>
      <c r="CG139" s="44">
        <v>0</v>
      </c>
      <c r="CH139" s="44">
        <v>9457908.3200000003</v>
      </c>
      <c r="CI139" s="5"/>
      <c r="CJ139" s="43">
        <f t="shared" si="19"/>
        <v>115044190.61999999</v>
      </c>
      <c r="CK139" s="43">
        <f t="shared" si="20"/>
        <v>0</v>
      </c>
      <c r="CL139" s="43">
        <f t="shared" si="21"/>
        <v>-1944868.76</v>
      </c>
      <c r="CM139" s="43">
        <f t="shared" si="22"/>
        <v>0</v>
      </c>
      <c r="CN139" s="43">
        <f t="shared" si="23"/>
        <v>0</v>
      </c>
      <c r="CO139" s="43">
        <f t="shared" si="24"/>
        <v>0</v>
      </c>
      <c r="CP139" s="43">
        <f t="shared" si="25"/>
        <v>113099321.86000001</v>
      </c>
      <c r="CQ139" s="20"/>
      <c r="CR139" s="20"/>
      <c r="CS139" s="20"/>
      <c r="CT139" s="20">
        <f t="shared" si="27"/>
        <v>0</v>
      </c>
      <c r="CU139" s="20"/>
      <c r="CV139" s="43">
        <v>115044190.62</v>
      </c>
      <c r="CW139" s="51">
        <f t="shared" si="26"/>
        <v>0</v>
      </c>
      <c r="DU139" t="s">
        <v>381</v>
      </c>
    </row>
    <row r="140" spans="1:125" x14ac:dyDescent="0.25">
      <c r="A140" t="s">
        <v>174</v>
      </c>
      <c r="B140" t="s">
        <v>382</v>
      </c>
      <c r="C140" s="43">
        <v>5493939.1299999999</v>
      </c>
      <c r="D140" s="44">
        <v>0</v>
      </c>
      <c r="E140" s="44">
        <v>-61953.26</v>
      </c>
      <c r="F140" s="44">
        <v>0</v>
      </c>
      <c r="G140" s="44">
        <v>0</v>
      </c>
      <c r="H140" s="44">
        <v>232374.42</v>
      </c>
      <c r="I140" s="44">
        <f>_xlfn.SINGLE(SUM(C140:H140))</f>
        <v>5664360.29</v>
      </c>
      <c r="J140" s="44">
        <v>5726313.5499999998</v>
      </c>
      <c r="K140" s="44">
        <v>0</v>
      </c>
      <c r="L140" s="44">
        <v>-61203.26</v>
      </c>
      <c r="M140" s="44">
        <v>0</v>
      </c>
      <c r="N140" s="44">
        <v>0</v>
      </c>
      <c r="O140" s="44">
        <v>0</v>
      </c>
      <c r="P140" s="44">
        <v>5665110.29</v>
      </c>
      <c r="Q140" s="44">
        <v>5726313.5499999998</v>
      </c>
      <c r="R140" s="44">
        <v>0</v>
      </c>
      <c r="S140" s="44">
        <v>-61203.26</v>
      </c>
      <c r="T140" s="44">
        <v>0</v>
      </c>
      <c r="U140" s="44">
        <v>0</v>
      </c>
      <c r="V140" s="44">
        <v>0</v>
      </c>
      <c r="W140" s="44">
        <v>5665110.29</v>
      </c>
      <c r="X140" s="44">
        <v>5726313.5499999998</v>
      </c>
      <c r="Y140" s="44">
        <v>0</v>
      </c>
      <c r="Z140" s="44">
        <v>-61203.27</v>
      </c>
      <c r="AA140" s="44">
        <v>0</v>
      </c>
      <c r="AB140" s="44">
        <v>0</v>
      </c>
      <c r="AC140" s="44">
        <v>0</v>
      </c>
      <c r="AD140" s="44">
        <v>5665110.2800000003</v>
      </c>
      <c r="AE140" s="44">
        <v>5726313.5499999998</v>
      </c>
      <c r="AF140" s="44">
        <v>0</v>
      </c>
      <c r="AG140" s="44">
        <v>-61203.27</v>
      </c>
      <c r="AH140" s="44">
        <v>0</v>
      </c>
      <c r="AI140" s="44">
        <v>0</v>
      </c>
      <c r="AJ140" s="44">
        <v>0</v>
      </c>
      <c r="AK140" s="44">
        <v>5665110.2800000003</v>
      </c>
      <c r="AL140" s="44">
        <v>5726313.5499999998</v>
      </c>
      <c r="AM140" s="44">
        <v>0</v>
      </c>
      <c r="AN140" s="44">
        <v>-113778.15</v>
      </c>
      <c r="AO140" s="44">
        <v>0</v>
      </c>
      <c r="AP140" s="44">
        <v>0</v>
      </c>
      <c r="AQ140" s="44">
        <v>0</v>
      </c>
      <c r="AR140" s="44">
        <v>5638822.8399999999</v>
      </c>
      <c r="AS140" s="44">
        <v>5597625.1600000001</v>
      </c>
      <c r="AT140" s="44">
        <v>0</v>
      </c>
      <c r="AU140" s="44">
        <v>-87490.71</v>
      </c>
      <c r="AV140" s="44">
        <v>0</v>
      </c>
      <c r="AW140" s="44">
        <v>0</v>
      </c>
      <c r="AX140" s="44">
        <v>0</v>
      </c>
      <c r="AY140" s="44">
        <v>5510134.4500000002</v>
      </c>
      <c r="AZ140" s="44">
        <v>5597625.1600000001</v>
      </c>
      <c r="BA140" s="44">
        <v>0</v>
      </c>
      <c r="BB140" s="44">
        <v>-87490.71</v>
      </c>
      <c r="BC140" s="44">
        <v>0</v>
      </c>
      <c r="BD140" s="44">
        <v>-125682.51</v>
      </c>
      <c r="BE140" s="44">
        <v>0</v>
      </c>
      <c r="BF140" s="44">
        <v>5384451.9400000004</v>
      </c>
      <c r="BG140" s="44">
        <v>5597625.1600000001</v>
      </c>
      <c r="BH140" s="44">
        <v>0</v>
      </c>
      <c r="BI140" s="44">
        <v>-87490.71</v>
      </c>
      <c r="BJ140" s="44">
        <v>0</v>
      </c>
      <c r="BK140" s="44">
        <v>0</v>
      </c>
      <c r="BL140" s="44">
        <v>0</v>
      </c>
      <c r="BM140" s="44">
        <v>5510134.4500000002</v>
      </c>
      <c r="BN140" s="44">
        <v>5597625.1600000001</v>
      </c>
      <c r="BO140" s="44">
        <v>0</v>
      </c>
      <c r="BP140" s="44">
        <v>-87490.73</v>
      </c>
      <c r="BQ140" s="44">
        <v>0</v>
      </c>
      <c r="BR140" s="44">
        <v>0</v>
      </c>
      <c r="BS140" s="44">
        <v>0</v>
      </c>
      <c r="BT140" s="44">
        <v>5510134.4299999997</v>
      </c>
      <c r="BU140" s="44">
        <v>5597625.1699999999</v>
      </c>
      <c r="BV140" s="44">
        <v>0</v>
      </c>
      <c r="BW140" s="44">
        <v>-87490.71</v>
      </c>
      <c r="BX140" s="44">
        <v>0</v>
      </c>
      <c r="BY140" s="44">
        <v>0</v>
      </c>
      <c r="BZ140" s="44">
        <v>0</v>
      </c>
      <c r="CA140" s="44">
        <v>5510134.46</v>
      </c>
      <c r="CB140" s="44">
        <v>5172564.78</v>
      </c>
      <c r="CC140" s="44">
        <v>0</v>
      </c>
      <c r="CD140" s="44">
        <v>-87490.709999999992</v>
      </c>
      <c r="CE140" s="44">
        <v>0</v>
      </c>
      <c r="CF140" s="44">
        <v>0</v>
      </c>
      <c r="CG140" s="44">
        <v>0</v>
      </c>
      <c r="CH140" s="44">
        <v>5085074.07</v>
      </c>
      <c r="CI140" s="5"/>
      <c r="CJ140" s="43">
        <f t="shared" si="19"/>
        <v>67518571.890000001</v>
      </c>
      <c r="CK140" s="43">
        <f t="shared" si="20"/>
        <v>0</v>
      </c>
      <c r="CL140" s="43">
        <f t="shared" si="21"/>
        <v>-945488.74999999988</v>
      </c>
      <c r="CM140" s="43">
        <f t="shared" si="22"/>
        <v>0</v>
      </c>
      <c r="CN140" s="43">
        <f t="shared" si="23"/>
        <v>-125682.51</v>
      </c>
      <c r="CO140" s="43">
        <f t="shared" si="24"/>
        <v>232374.42</v>
      </c>
      <c r="CP140" s="43">
        <f t="shared" si="25"/>
        <v>66473688.070000008</v>
      </c>
      <c r="CQ140" s="20"/>
      <c r="CR140" s="20"/>
      <c r="CS140" s="20"/>
      <c r="CT140" s="20">
        <f t="shared" si="27"/>
        <v>0</v>
      </c>
      <c r="CU140" s="20"/>
      <c r="CV140" s="43">
        <v>67518571.890000001</v>
      </c>
      <c r="CW140" s="51">
        <f t="shared" si="26"/>
        <v>0</v>
      </c>
      <c r="DU140" t="s">
        <v>382</v>
      </c>
    </row>
    <row r="141" spans="1:125" x14ac:dyDescent="0.25">
      <c r="A141" t="s">
        <v>175</v>
      </c>
      <c r="B141" t="s">
        <v>383</v>
      </c>
      <c r="C141" s="43">
        <v>320788.62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320788.62</v>
      </c>
      <c r="J141" s="44">
        <v>320788.62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4">
        <v>320788.62</v>
      </c>
      <c r="Q141" s="44">
        <v>320788.62</v>
      </c>
      <c r="R141" s="44">
        <v>0</v>
      </c>
      <c r="S141" s="44">
        <v>0</v>
      </c>
      <c r="T141" s="44">
        <v>0</v>
      </c>
      <c r="U141" s="44">
        <v>0</v>
      </c>
      <c r="V141" s="44">
        <v>0</v>
      </c>
      <c r="W141" s="44">
        <v>320788.62</v>
      </c>
      <c r="X141" s="44">
        <v>320788.62</v>
      </c>
      <c r="Y141" s="44">
        <v>0</v>
      </c>
      <c r="Z141" s="44">
        <v>0</v>
      </c>
      <c r="AA141" s="44">
        <v>0</v>
      </c>
      <c r="AB141" s="44">
        <v>0</v>
      </c>
      <c r="AC141" s="44">
        <v>0</v>
      </c>
      <c r="AD141" s="44">
        <v>320788.62</v>
      </c>
      <c r="AE141" s="44">
        <v>320788.62</v>
      </c>
      <c r="AF141" s="44">
        <v>0</v>
      </c>
      <c r="AG141" s="44">
        <v>0</v>
      </c>
      <c r="AH141" s="44">
        <v>0</v>
      </c>
      <c r="AI141" s="44">
        <v>0</v>
      </c>
      <c r="AJ141" s="44">
        <v>0</v>
      </c>
      <c r="AK141" s="44">
        <v>320788.62</v>
      </c>
      <c r="AL141" s="44">
        <v>275520.46999999997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275520.46999999997</v>
      </c>
      <c r="AS141" s="44">
        <v>275505.68</v>
      </c>
      <c r="AT141" s="44">
        <v>0</v>
      </c>
      <c r="AU141" s="44">
        <v>0</v>
      </c>
      <c r="AV141" s="44">
        <v>0</v>
      </c>
      <c r="AW141" s="44">
        <v>0</v>
      </c>
      <c r="AX141" s="44">
        <v>0</v>
      </c>
      <c r="AY141" s="44">
        <v>275505.68</v>
      </c>
      <c r="AZ141" s="44">
        <v>275505.68</v>
      </c>
      <c r="BA141" s="44">
        <v>0</v>
      </c>
      <c r="BB141" s="44">
        <v>0</v>
      </c>
      <c r="BC141" s="44">
        <v>0</v>
      </c>
      <c r="BD141" s="44">
        <v>0</v>
      </c>
      <c r="BE141" s="44">
        <v>0</v>
      </c>
      <c r="BF141" s="44">
        <v>275505.68</v>
      </c>
      <c r="BG141" s="44">
        <v>275505.68</v>
      </c>
      <c r="BH141" s="44">
        <v>0</v>
      </c>
      <c r="BI141" s="44">
        <v>0</v>
      </c>
      <c r="BJ141" s="44">
        <v>0</v>
      </c>
      <c r="BK141" s="44">
        <v>0</v>
      </c>
      <c r="BL141" s="44">
        <v>0</v>
      </c>
      <c r="BM141" s="44">
        <v>275505.68</v>
      </c>
      <c r="BN141" s="44">
        <v>275505.68</v>
      </c>
      <c r="BO141" s="44">
        <v>0</v>
      </c>
      <c r="BP141" s="44">
        <v>0</v>
      </c>
      <c r="BQ141" s="44">
        <v>0</v>
      </c>
      <c r="BR141" s="44">
        <v>0</v>
      </c>
      <c r="BS141" s="44">
        <v>0</v>
      </c>
      <c r="BT141" s="44">
        <v>275505.68</v>
      </c>
      <c r="BU141" s="44">
        <v>275505.68</v>
      </c>
      <c r="BV141" s="44">
        <v>0</v>
      </c>
      <c r="BW141" s="44">
        <v>0</v>
      </c>
      <c r="BX141" s="44">
        <v>0</v>
      </c>
      <c r="BY141" s="44">
        <v>0</v>
      </c>
      <c r="BZ141" s="44">
        <v>0</v>
      </c>
      <c r="CA141" s="44">
        <v>275505.68</v>
      </c>
      <c r="CB141" s="44">
        <v>275486.11</v>
      </c>
      <c r="CC141" s="44">
        <v>0</v>
      </c>
      <c r="CD141" s="44">
        <v>0</v>
      </c>
      <c r="CE141" s="44">
        <v>0</v>
      </c>
      <c r="CF141" s="44">
        <v>0</v>
      </c>
      <c r="CG141" s="44">
        <v>0</v>
      </c>
      <c r="CH141" s="44">
        <v>275486.11</v>
      </c>
      <c r="CI141" s="5"/>
      <c r="CJ141" s="43">
        <f t="shared" si="19"/>
        <v>3532478.0800000005</v>
      </c>
      <c r="CK141" s="43">
        <f t="shared" si="20"/>
        <v>0</v>
      </c>
      <c r="CL141" s="43">
        <f t="shared" si="21"/>
        <v>0</v>
      </c>
      <c r="CM141" s="43">
        <f t="shared" si="22"/>
        <v>0</v>
      </c>
      <c r="CN141" s="43">
        <f t="shared" si="23"/>
        <v>0</v>
      </c>
      <c r="CO141" s="43">
        <f t="shared" si="24"/>
        <v>0</v>
      </c>
      <c r="CP141" s="43">
        <f t="shared" si="25"/>
        <v>3532478.0800000005</v>
      </c>
      <c r="CQ141" s="20"/>
      <c r="CR141" s="20"/>
      <c r="CS141" s="20"/>
      <c r="CT141" s="20">
        <f t="shared" si="27"/>
        <v>0</v>
      </c>
      <c r="CU141" s="20"/>
      <c r="CV141" s="43">
        <v>3532478.08</v>
      </c>
      <c r="CW141" s="51">
        <f t="shared" si="26"/>
        <v>0</v>
      </c>
      <c r="DU141" t="s">
        <v>383</v>
      </c>
    </row>
    <row r="142" spans="1:125" x14ac:dyDescent="0.25">
      <c r="A142" t="s">
        <v>176</v>
      </c>
      <c r="B142" t="s">
        <v>384</v>
      </c>
      <c r="C142" s="43">
        <v>309115.21000000002</v>
      </c>
      <c r="D142" s="44">
        <v>-8233.33</v>
      </c>
      <c r="E142" s="44">
        <v>0</v>
      </c>
      <c r="F142" s="44">
        <v>0</v>
      </c>
      <c r="G142" s="44">
        <v>0</v>
      </c>
      <c r="H142" s="44">
        <v>0</v>
      </c>
      <c r="I142" s="44">
        <v>300881.88</v>
      </c>
      <c r="J142" s="44">
        <v>309115.21000000002</v>
      </c>
      <c r="K142" s="44">
        <v>-8233.33</v>
      </c>
      <c r="L142" s="44">
        <v>0</v>
      </c>
      <c r="M142" s="44">
        <v>0</v>
      </c>
      <c r="N142" s="44">
        <v>0</v>
      </c>
      <c r="O142" s="44">
        <v>0</v>
      </c>
      <c r="P142" s="44">
        <v>300881.88</v>
      </c>
      <c r="Q142" s="44">
        <v>309115.21000000002</v>
      </c>
      <c r="R142" s="44">
        <v>-8233.33</v>
      </c>
      <c r="S142" s="44">
        <v>0</v>
      </c>
      <c r="T142" s="44">
        <v>0</v>
      </c>
      <c r="U142" s="44">
        <v>0</v>
      </c>
      <c r="V142" s="44">
        <v>0</v>
      </c>
      <c r="W142" s="44">
        <v>300881.88</v>
      </c>
      <c r="X142" s="44">
        <v>309115.21000000002</v>
      </c>
      <c r="Y142" s="44">
        <v>-8233.33</v>
      </c>
      <c r="Z142" s="44">
        <v>0</v>
      </c>
      <c r="AA142" s="44">
        <v>0</v>
      </c>
      <c r="AB142" s="44">
        <v>0</v>
      </c>
      <c r="AC142" s="44">
        <v>0</v>
      </c>
      <c r="AD142" s="44">
        <v>300881.88</v>
      </c>
      <c r="AE142" s="44">
        <v>309115.21000000002</v>
      </c>
      <c r="AF142" s="44">
        <v>-8233.33</v>
      </c>
      <c r="AG142" s="44">
        <v>0</v>
      </c>
      <c r="AH142" s="44">
        <v>0</v>
      </c>
      <c r="AI142" s="44">
        <v>0</v>
      </c>
      <c r="AJ142" s="44">
        <v>0</v>
      </c>
      <c r="AK142" s="44">
        <v>300881.88</v>
      </c>
      <c r="AL142" s="44">
        <v>297531.98</v>
      </c>
      <c r="AM142" s="44">
        <v>-8233.33</v>
      </c>
      <c r="AN142" s="44">
        <v>0</v>
      </c>
      <c r="AO142" s="44">
        <v>0</v>
      </c>
      <c r="AP142" s="44">
        <v>0</v>
      </c>
      <c r="AQ142" s="44">
        <v>0</v>
      </c>
      <c r="AR142" s="44">
        <v>289298.65000000002</v>
      </c>
      <c r="AS142" s="44">
        <v>293526.78999999998</v>
      </c>
      <c r="AT142" s="44">
        <v>-8233.33</v>
      </c>
      <c r="AU142" s="44">
        <v>0</v>
      </c>
      <c r="AV142" s="44">
        <v>0</v>
      </c>
      <c r="AW142" s="44">
        <v>0</v>
      </c>
      <c r="AX142" s="44">
        <v>0</v>
      </c>
      <c r="AY142" s="44">
        <v>285293.46000000002</v>
      </c>
      <c r="AZ142" s="44">
        <v>293526.78999999998</v>
      </c>
      <c r="BA142" s="44">
        <v>-8233.33</v>
      </c>
      <c r="BB142" s="44">
        <v>0</v>
      </c>
      <c r="BC142" s="44">
        <v>0</v>
      </c>
      <c r="BD142" s="44">
        <v>0</v>
      </c>
      <c r="BE142" s="44">
        <v>0</v>
      </c>
      <c r="BF142" s="44">
        <v>285293.46000000002</v>
      </c>
      <c r="BG142" s="44">
        <v>293526.78999999998</v>
      </c>
      <c r="BH142" s="44">
        <v>-8233.33</v>
      </c>
      <c r="BI142" s="44">
        <v>0</v>
      </c>
      <c r="BJ142" s="44">
        <v>0</v>
      </c>
      <c r="BK142" s="44">
        <v>0</v>
      </c>
      <c r="BL142" s="44">
        <v>0</v>
      </c>
      <c r="BM142" s="44">
        <v>285293.46000000002</v>
      </c>
      <c r="BN142" s="44">
        <v>293526.78999999998</v>
      </c>
      <c r="BO142" s="44">
        <v>-8233.33</v>
      </c>
      <c r="BP142" s="44">
        <v>0</v>
      </c>
      <c r="BQ142" s="44">
        <v>0</v>
      </c>
      <c r="BR142" s="44">
        <v>0</v>
      </c>
      <c r="BS142" s="44">
        <v>0</v>
      </c>
      <c r="BT142" s="44">
        <v>285293.46000000002</v>
      </c>
      <c r="BU142" s="44">
        <v>293526.78999999998</v>
      </c>
      <c r="BV142" s="44">
        <v>-8233.33</v>
      </c>
      <c r="BW142" s="44">
        <v>0</v>
      </c>
      <c r="BX142" s="44">
        <v>0</v>
      </c>
      <c r="BY142" s="44">
        <v>0</v>
      </c>
      <c r="BZ142" s="44">
        <v>0</v>
      </c>
      <c r="CA142" s="44">
        <v>285293.46000000002</v>
      </c>
      <c r="CB142" s="44">
        <v>293513.15000000002</v>
      </c>
      <c r="CC142" s="44">
        <v>-8233.3333333333321</v>
      </c>
      <c r="CD142" s="44">
        <v>0</v>
      </c>
      <c r="CE142" s="44">
        <v>0</v>
      </c>
      <c r="CF142" s="44">
        <v>0</v>
      </c>
      <c r="CG142" s="44">
        <v>0</v>
      </c>
      <c r="CH142" s="44">
        <v>285279.82</v>
      </c>
      <c r="CI142" s="5"/>
      <c r="CJ142" s="43">
        <f t="shared" si="19"/>
        <v>3604255.13</v>
      </c>
      <c r="CK142" s="43">
        <f t="shared" si="20"/>
        <v>-98799.963333333333</v>
      </c>
      <c r="CL142" s="43">
        <f t="shared" si="21"/>
        <v>0</v>
      </c>
      <c r="CM142" s="43">
        <f t="shared" si="22"/>
        <v>0</v>
      </c>
      <c r="CN142" s="43">
        <f t="shared" si="23"/>
        <v>0</v>
      </c>
      <c r="CO142" s="43">
        <f t="shared" si="24"/>
        <v>0</v>
      </c>
      <c r="CP142" s="43">
        <f t="shared" si="25"/>
        <v>3505455.1699999995</v>
      </c>
      <c r="CQ142" s="20"/>
      <c r="CR142" s="20"/>
      <c r="CS142" s="20"/>
      <c r="CT142" s="20">
        <f t="shared" si="27"/>
        <v>0</v>
      </c>
      <c r="CU142" s="20"/>
      <c r="CV142" s="43">
        <v>3604255.13</v>
      </c>
      <c r="CW142" s="51">
        <f t="shared" si="26"/>
        <v>0</v>
      </c>
      <c r="DU142" t="s">
        <v>384</v>
      </c>
    </row>
    <row r="143" spans="1:125" x14ac:dyDescent="0.25">
      <c r="A143" t="s">
        <v>177</v>
      </c>
      <c r="B143" t="s">
        <v>385</v>
      </c>
      <c r="C143" s="43">
        <v>215029.07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215029.07</v>
      </c>
      <c r="J143" s="44">
        <v>215029.07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215029.07</v>
      </c>
      <c r="Q143" s="44">
        <v>215029.07</v>
      </c>
      <c r="R143" s="44">
        <v>0</v>
      </c>
      <c r="S143" s="44">
        <v>0</v>
      </c>
      <c r="T143" s="44">
        <v>0</v>
      </c>
      <c r="U143" s="44">
        <v>0</v>
      </c>
      <c r="V143" s="44">
        <v>0</v>
      </c>
      <c r="W143" s="44">
        <v>215029.07</v>
      </c>
      <c r="X143" s="44">
        <v>215029.07</v>
      </c>
      <c r="Y143" s="44">
        <v>0</v>
      </c>
      <c r="Z143" s="44">
        <v>0</v>
      </c>
      <c r="AA143" s="44">
        <v>0</v>
      </c>
      <c r="AB143" s="44">
        <v>0</v>
      </c>
      <c r="AC143" s="44">
        <v>0</v>
      </c>
      <c r="AD143" s="44">
        <v>215029.07</v>
      </c>
      <c r="AE143" s="44">
        <v>215029.07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215029.07</v>
      </c>
      <c r="AL143" s="44">
        <v>214837.4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214837.4</v>
      </c>
      <c r="AS143" s="44">
        <v>211790.29</v>
      </c>
      <c r="AT143" s="44">
        <v>0</v>
      </c>
      <c r="AU143" s="44">
        <v>0</v>
      </c>
      <c r="AV143" s="44">
        <v>0</v>
      </c>
      <c r="AW143" s="44">
        <v>0</v>
      </c>
      <c r="AX143" s="44">
        <v>0</v>
      </c>
      <c r="AY143" s="44">
        <v>211790.29</v>
      </c>
      <c r="AZ143" s="44">
        <v>211790.29</v>
      </c>
      <c r="BA143" s="44">
        <v>0</v>
      </c>
      <c r="BB143" s="44">
        <v>0</v>
      </c>
      <c r="BC143" s="44">
        <v>0</v>
      </c>
      <c r="BD143" s="44">
        <v>0</v>
      </c>
      <c r="BE143" s="44">
        <v>0</v>
      </c>
      <c r="BF143" s="44">
        <v>211790.29</v>
      </c>
      <c r="BG143" s="44">
        <v>211790.29</v>
      </c>
      <c r="BH143" s="44">
        <v>0</v>
      </c>
      <c r="BI143" s="44">
        <v>0</v>
      </c>
      <c r="BJ143" s="44">
        <v>0</v>
      </c>
      <c r="BK143" s="44">
        <v>0</v>
      </c>
      <c r="BL143" s="44">
        <v>0</v>
      </c>
      <c r="BM143" s="44">
        <v>211790.29</v>
      </c>
      <c r="BN143" s="44">
        <v>211790.29</v>
      </c>
      <c r="BO143" s="44">
        <v>0</v>
      </c>
      <c r="BP143" s="44">
        <v>0</v>
      </c>
      <c r="BQ143" s="44">
        <v>0</v>
      </c>
      <c r="BR143" s="44">
        <v>0</v>
      </c>
      <c r="BS143" s="44">
        <v>0</v>
      </c>
      <c r="BT143" s="44">
        <v>211790.29</v>
      </c>
      <c r="BU143" s="44">
        <v>211790.29</v>
      </c>
      <c r="BV143" s="44">
        <v>0</v>
      </c>
      <c r="BW143" s="44">
        <v>0</v>
      </c>
      <c r="BX143" s="44">
        <v>0</v>
      </c>
      <c r="BY143" s="44">
        <v>0</v>
      </c>
      <c r="BZ143" s="44">
        <v>0</v>
      </c>
      <c r="CA143" s="44">
        <v>211790.29</v>
      </c>
      <c r="CB143" s="44">
        <v>211777.24</v>
      </c>
      <c r="CC143" s="44">
        <v>0</v>
      </c>
      <c r="CD143" s="44">
        <v>0</v>
      </c>
      <c r="CE143" s="44">
        <v>0</v>
      </c>
      <c r="CF143" s="44">
        <v>0</v>
      </c>
      <c r="CG143" s="44">
        <v>0</v>
      </c>
      <c r="CH143" s="44">
        <v>211777.24</v>
      </c>
      <c r="CI143" s="5"/>
      <c r="CJ143" s="43">
        <f t="shared" si="19"/>
        <v>2560711.4400000004</v>
      </c>
      <c r="CK143" s="43">
        <f t="shared" si="20"/>
        <v>0</v>
      </c>
      <c r="CL143" s="43">
        <f t="shared" si="21"/>
        <v>0</v>
      </c>
      <c r="CM143" s="43">
        <f t="shared" si="22"/>
        <v>0</v>
      </c>
      <c r="CN143" s="43">
        <f t="shared" si="23"/>
        <v>0</v>
      </c>
      <c r="CO143" s="43">
        <f t="shared" si="24"/>
        <v>0</v>
      </c>
      <c r="CP143" s="43">
        <f t="shared" si="25"/>
        <v>2560711.4400000004</v>
      </c>
      <c r="CQ143" s="20"/>
      <c r="CR143" s="20"/>
      <c r="CS143" s="20"/>
      <c r="CT143" s="20">
        <f t="shared" si="27"/>
        <v>0</v>
      </c>
      <c r="CU143" s="20"/>
      <c r="CV143" s="43">
        <v>2560711.44</v>
      </c>
      <c r="CW143" s="51">
        <f t="shared" si="26"/>
        <v>0</v>
      </c>
      <c r="DU143" t="s">
        <v>385</v>
      </c>
    </row>
    <row r="144" spans="1:125" x14ac:dyDescent="0.25">
      <c r="A144" t="s">
        <v>178</v>
      </c>
      <c r="B144" t="s">
        <v>386</v>
      </c>
      <c r="C144" s="43">
        <v>717746.84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717746.84</v>
      </c>
      <c r="J144" s="44">
        <v>717746.84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717746.84</v>
      </c>
      <c r="Q144" s="44">
        <v>717746.84</v>
      </c>
      <c r="R144" s="44">
        <v>0</v>
      </c>
      <c r="S144" s="44">
        <v>0</v>
      </c>
      <c r="T144" s="44">
        <v>0</v>
      </c>
      <c r="U144" s="44">
        <v>0</v>
      </c>
      <c r="V144" s="44">
        <v>0</v>
      </c>
      <c r="W144" s="44">
        <v>717746.84</v>
      </c>
      <c r="X144" s="44">
        <v>717746.84</v>
      </c>
      <c r="Y144" s="44">
        <v>0</v>
      </c>
      <c r="Z144" s="44">
        <v>0</v>
      </c>
      <c r="AA144" s="44">
        <v>0</v>
      </c>
      <c r="AB144" s="44">
        <v>0</v>
      </c>
      <c r="AC144" s="44">
        <v>0</v>
      </c>
      <c r="AD144" s="44">
        <v>717746.84</v>
      </c>
      <c r="AE144" s="44">
        <v>717746.84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717746.84</v>
      </c>
      <c r="AL144" s="44">
        <v>690728.36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690728.36</v>
      </c>
      <c r="AS144" s="44">
        <v>690699.27</v>
      </c>
      <c r="AT144" s="44">
        <v>0</v>
      </c>
      <c r="AU144" s="44">
        <v>0</v>
      </c>
      <c r="AV144" s="44">
        <v>0</v>
      </c>
      <c r="AW144" s="44">
        <v>0</v>
      </c>
      <c r="AX144" s="44">
        <v>0</v>
      </c>
      <c r="AY144" s="44">
        <v>690699.27</v>
      </c>
      <c r="AZ144" s="44">
        <v>690699.27</v>
      </c>
      <c r="BA144" s="44">
        <v>0</v>
      </c>
      <c r="BB144" s="44">
        <v>0</v>
      </c>
      <c r="BC144" s="44">
        <v>0</v>
      </c>
      <c r="BD144" s="44">
        <v>0</v>
      </c>
      <c r="BE144" s="44">
        <v>0</v>
      </c>
      <c r="BF144" s="44">
        <v>690699.27</v>
      </c>
      <c r="BG144" s="44">
        <v>690699.27</v>
      </c>
      <c r="BH144" s="44">
        <v>0</v>
      </c>
      <c r="BI144" s="44">
        <v>0</v>
      </c>
      <c r="BJ144" s="44">
        <v>0</v>
      </c>
      <c r="BK144" s="44">
        <v>0</v>
      </c>
      <c r="BL144" s="44">
        <v>0</v>
      </c>
      <c r="BM144" s="44">
        <v>690699.27</v>
      </c>
      <c r="BN144" s="44">
        <v>690699.27</v>
      </c>
      <c r="BO144" s="44">
        <v>0</v>
      </c>
      <c r="BP144" s="44">
        <v>0</v>
      </c>
      <c r="BQ144" s="44">
        <v>0</v>
      </c>
      <c r="BR144" s="44">
        <v>0</v>
      </c>
      <c r="BS144" s="44">
        <v>0</v>
      </c>
      <c r="BT144" s="44">
        <v>690699.27</v>
      </c>
      <c r="BU144" s="44">
        <v>690699.27</v>
      </c>
      <c r="BV144" s="44">
        <v>0</v>
      </c>
      <c r="BW144" s="44">
        <v>0</v>
      </c>
      <c r="BX144" s="44">
        <v>0</v>
      </c>
      <c r="BY144" s="44">
        <v>0</v>
      </c>
      <c r="BZ144" s="44">
        <v>0</v>
      </c>
      <c r="CA144" s="44">
        <v>690699.27</v>
      </c>
      <c r="CB144" s="44">
        <v>684421.1</v>
      </c>
      <c r="CC144" s="44">
        <v>0</v>
      </c>
      <c r="CD144" s="44">
        <v>0</v>
      </c>
      <c r="CE144" s="44">
        <v>0</v>
      </c>
      <c r="CF144" s="44">
        <v>0</v>
      </c>
      <c r="CG144" s="44">
        <v>0</v>
      </c>
      <c r="CH144" s="44">
        <v>684421.1</v>
      </c>
      <c r="CI144" s="5"/>
      <c r="CJ144" s="43">
        <f t="shared" si="19"/>
        <v>8417380.0099999979</v>
      </c>
      <c r="CK144" s="43">
        <f t="shared" si="20"/>
        <v>0</v>
      </c>
      <c r="CL144" s="43">
        <f t="shared" si="21"/>
        <v>0</v>
      </c>
      <c r="CM144" s="43">
        <f t="shared" si="22"/>
        <v>0</v>
      </c>
      <c r="CN144" s="43">
        <f t="shared" si="23"/>
        <v>0</v>
      </c>
      <c r="CO144" s="43">
        <f t="shared" si="24"/>
        <v>0</v>
      </c>
      <c r="CP144" s="43">
        <f t="shared" si="25"/>
        <v>8417380.0099999979</v>
      </c>
      <c r="CQ144" s="20"/>
      <c r="CR144" s="20"/>
      <c r="CS144" s="20"/>
      <c r="CT144" s="20">
        <f t="shared" si="27"/>
        <v>0</v>
      </c>
      <c r="CU144" s="20"/>
      <c r="CV144" s="43">
        <v>8417380.0099999998</v>
      </c>
      <c r="CW144" s="51">
        <f t="shared" si="26"/>
        <v>0</v>
      </c>
      <c r="DU144" t="s">
        <v>386</v>
      </c>
    </row>
    <row r="145" spans="1:125" x14ac:dyDescent="0.25">
      <c r="A145" t="s">
        <v>179</v>
      </c>
      <c r="B145" t="s">
        <v>387</v>
      </c>
      <c r="C145" s="43">
        <v>224012.11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224012.11</v>
      </c>
      <c r="J145" s="44">
        <v>224012.11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224012.11</v>
      </c>
      <c r="Q145" s="44">
        <v>224012.11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224012.11</v>
      </c>
      <c r="X145" s="44">
        <v>224012.11</v>
      </c>
      <c r="Y145" s="44">
        <v>0</v>
      </c>
      <c r="Z145" s="44">
        <v>0</v>
      </c>
      <c r="AA145" s="44">
        <v>0</v>
      </c>
      <c r="AB145" s="44">
        <v>0</v>
      </c>
      <c r="AC145" s="44">
        <v>0</v>
      </c>
      <c r="AD145" s="44">
        <v>224012.11</v>
      </c>
      <c r="AE145" s="44">
        <v>224012.11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224012.11</v>
      </c>
      <c r="AL145" s="44">
        <v>230517.39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230517.39</v>
      </c>
      <c r="AS145" s="44">
        <v>230513.63</v>
      </c>
      <c r="AT145" s="44">
        <v>0</v>
      </c>
      <c r="AU145" s="44">
        <v>0</v>
      </c>
      <c r="AV145" s="44">
        <v>0</v>
      </c>
      <c r="AW145" s="44">
        <v>0</v>
      </c>
      <c r="AX145" s="44">
        <v>0</v>
      </c>
      <c r="AY145" s="44">
        <v>230513.63</v>
      </c>
      <c r="AZ145" s="44">
        <v>230513.63</v>
      </c>
      <c r="BA145" s="44">
        <v>0</v>
      </c>
      <c r="BB145" s="44">
        <v>0</v>
      </c>
      <c r="BC145" s="44">
        <v>0</v>
      </c>
      <c r="BD145" s="44">
        <v>0</v>
      </c>
      <c r="BE145" s="44">
        <v>0</v>
      </c>
      <c r="BF145" s="44">
        <v>230513.63</v>
      </c>
      <c r="BG145" s="44">
        <v>230513.64</v>
      </c>
      <c r="BH145" s="44">
        <v>0</v>
      </c>
      <c r="BI145" s="44">
        <v>0</v>
      </c>
      <c r="BJ145" s="44">
        <v>0</v>
      </c>
      <c r="BK145" s="44">
        <v>0</v>
      </c>
      <c r="BL145" s="44">
        <v>0</v>
      </c>
      <c r="BM145" s="44">
        <v>230513.64</v>
      </c>
      <c r="BN145" s="44">
        <v>230513.63</v>
      </c>
      <c r="BO145" s="44">
        <v>0</v>
      </c>
      <c r="BP145" s="44">
        <v>0</v>
      </c>
      <c r="BQ145" s="44">
        <v>0</v>
      </c>
      <c r="BR145" s="44">
        <v>0</v>
      </c>
      <c r="BS145" s="44">
        <v>0</v>
      </c>
      <c r="BT145" s="44">
        <v>230513.63</v>
      </c>
      <c r="BU145" s="44">
        <v>230513.64</v>
      </c>
      <c r="BV145" s="44">
        <v>0</v>
      </c>
      <c r="BW145" s="44">
        <v>0</v>
      </c>
      <c r="BX145" s="44">
        <v>0</v>
      </c>
      <c r="BY145" s="44">
        <v>0</v>
      </c>
      <c r="BZ145" s="44">
        <v>0</v>
      </c>
      <c r="CA145" s="44">
        <v>230513.64</v>
      </c>
      <c r="CB145" s="44">
        <v>230501.93</v>
      </c>
      <c r="CC145" s="44">
        <v>0</v>
      </c>
      <c r="CD145" s="44">
        <v>0</v>
      </c>
      <c r="CE145" s="44">
        <v>0</v>
      </c>
      <c r="CF145" s="44">
        <v>0</v>
      </c>
      <c r="CG145" s="44">
        <v>0</v>
      </c>
      <c r="CH145" s="44">
        <v>230501.93</v>
      </c>
      <c r="CI145" s="5"/>
      <c r="CJ145" s="43">
        <f t="shared" si="19"/>
        <v>2733648.04</v>
      </c>
      <c r="CK145" s="43">
        <f t="shared" si="20"/>
        <v>0</v>
      </c>
      <c r="CL145" s="43">
        <f t="shared" si="21"/>
        <v>0</v>
      </c>
      <c r="CM145" s="43">
        <f t="shared" si="22"/>
        <v>0</v>
      </c>
      <c r="CN145" s="43">
        <f t="shared" si="23"/>
        <v>0</v>
      </c>
      <c r="CO145" s="43">
        <f t="shared" si="24"/>
        <v>0</v>
      </c>
      <c r="CP145" s="43">
        <f t="shared" si="25"/>
        <v>2733648.04</v>
      </c>
      <c r="CQ145" s="20"/>
      <c r="CR145" s="20"/>
      <c r="CS145" s="20"/>
      <c r="CT145" s="20">
        <f t="shared" si="27"/>
        <v>0</v>
      </c>
      <c r="CU145" s="20"/>
      <c r="CV145" s="43">
        <v>2733648.04</v>
      </c>
      <c r="CW145" s="51">
        <f t="shared" si="26"/>
        <v>0</v>
      </c>
      <c r="DU145" t="s">
        <v>387</v>
      </c>
    </row>
    <row r="146" spans="1:125" x14ac:dyDescent="0.25">
      <c r="A146" t="s">
        <v>1</v>
      </c>
      <c r="B146" t="s">
        <v>388</v>
      </c>
      <c r="C146" s="43">
        <v>130340.2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130340.2</v>
      </c>
      <c r="J146" s="44">
        <v>130340.2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4">
        <v>130340.2</v>
      </c>
      <c r="Q146" s="44">
        <v>130340.2</v>
      </c>
      <c r="R146" s="44">
        <v>0</v>
      </c>
      <c r="S146" s="44">
        <v>0</v>
      </c>
      <c r="T146" s="44">
        <v>0</v>
      </c>
      <c r="U146" s="44">
        <v>0</v>
      </c>
      <c r="V146" s="44">
        <v>0</v>
      </c>
      <c r="W146" s="44">
        <v>130340.2</v>
      </c>
      <c r="X146" s="44">
        <v>130340.2</v>
      </c>
      <c r="Y146" s="44">
        <v>0</v>
      </c>
      <c r="Z146" s="44">
        <v>0</v>
      </c>
      <c r="AA146" s="44">
        <v>0</v>
      </c>
      <c r="AB146" s="44">
        <v>0</v>
      </c>
      <c r="AC146" s="44">
        <v>0</v>
      </c>
      <c r="AD146" s="44">
        <v>130340.2</v>
      </c>
      <c r="AE146" s="44">
        <v>130340.2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130340.2</v>
      </c>
      <c r="AL146" s="44">
        <v>163109.23000000001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163109.23000000001</v>
      </c>
      <c r="AS146" s="44">
        <v>163109.39000000001</v>
      </c>
      <c r="AT146" s="44">
        <v>0</v>
      </c>
      <c r="AU146" s="44">
        <v>0</v>
      </c>
      <c r="AV146" s="44">
        <v>0</v>
      </c>
      <c r="AW146" s="44">
        <v>0</v>
      </c>
      <c r="AX146" s="44">
        <v>0</v>
      </c>
      <c r="AY146" s="44">
        <v>163109.39000000001</v>
      </c>
      <c r="AZ146" s="44">
        <v>163109.39000000001</v>
      </c>
      <c r="BA146" s="44">
        <v>0</v>
      </c>
      <c r="BB146" s="44">
        <v>0</v>
      </c>
      <c r="BC146" s="44">
        <v>0</v>
      </c>
      <c r="BD146" s="44">
        <v>0</v>
      </c>
      <c r="BE146" s="44">
        <v>0</v>
      </c>
      <c r="BF146" s="44">
        <v>163109.39000000001</v>
      </c>
      <c r="BG146" s="44">
        <v>163109.39000000001</v>
      </c>
      <c r="BH146" s="44">
        <v>0</v>
      </c>
      <c r="BI146" s="44">
        <v>0</v>
      </c>
      <c r="BJ146" s="44">
        <v>0</v>
      </c>
      <c r="BK146" s="44">
        <v>0</v>
      </c>
      <c r="BL146" s="44">
        <v>0</v>
      </c>
      <c r="BM146" s="44">
        <v>163109.39000000001</v>
      </c>
      <c r="BN146" s="44">
        <v>163109.39000000001</v>
      </c>
      <c r="BO146" s="44">
        <v>0</v>
      </c>
      <c r="BP146" s="44">
        <v>0</v>
      </c>
      <c r="BQ146" s="44">
        <v>0</v>
      </c>
      <c r="BR146" s="44">
        <v>0</v>
      </c>
      <c r="BS146" s="44">
        <v>0</v>
      </c>
      <c r="BT146" s="44">
        <v>163109.39000000001</v>
      </c>
      <c r="BU146" s="44">
        <v>163109.39000000001</v>
      </c>
      <c r="BV146" s="44">
        <v>0</v>
      </c>
      <c r="BW146" s="44">
        <v>0</v>
      </c>
      <c r="BX146" s="44">
        <v>0</v>
      </c>
      <c r="BY146" s="44">
        <v>0</v>
      </c>
      <c r="BZ146" s="44">
        <v>0</v>
      </c>
      <c r="CA146" s="44">
        <v>163109.39000000001</v>
      </c>
      <c r="CB146" s="44">
        <v>163095.65</v>
      </c>
      <c r="CC146" s="44">
        <v>0</v>
      </c>
      <c r="CD146" s="44">
        <v>0</v>
      </c>
      <c r="CE146" s="44">
        <v>0</v>
      </c>
      <c r="CF146" s="44">
        <v>0</v>
      </c>
      <c r="CG146" s="44">
        <v>0</v>
      </c>
      <c r="CH146" s="44">
        <v>163095.65</v>
      </c>
      <c r="CI146" s="5"/>
      <c r="CJ146" s="43">
        <f t="shared" si="19"/>
        <v>1793452.83</v>
      </c>
      <c r="CK146" s="43">
        <f t="shared" si="20"/>
        <v>0</v>
      </c>
      <c r="CL146" s="43">
        <f t="shared" si="21"/>
        <v>0</v>
      </c>
      <c r="CM146" s="43">
        <f t="shared" si="22"/>
        <v>0</v>
      </c>
      <c r="CN146" s="43">
        <f t="shared" si="23"/>
        <v>0</v>
      </c>
      <c r="CO146" s="43">
        <f t="shared" si="24"/>
        <v>0</v>
      </c>
      <c r="CP146" s="43">
        <f t="shared" si="25"/>
        <v>1793452.83</v>
      </c>
      <c r="CQ146" s="20"/>
      <c r="CR146" s="20"/>
      <c r="CS146" s="20"/>
      <c r="CT146" s="20">
        <f t="shared" si="27"/>
        <v>0</v>
      </c>
      <c r="CU146" s="20"/>
      <c r="CV146" s="43">
        <v>1793452.83</v>
      </c>
      <c r="CW146" s="51">
        <f t="shared" si="26"/>
        <v>0</v>
      </c>
      <c r="DU146" t="s">
        <v>388</v>
      </c>
    </row>
    <row r="147" spans="1:125" x14ac:dyDescent="0.25">
      <c r="A147" t="s">
        <v>180</v>
      </c>
      <c r="B147" t="s">
        <v>389</v>
      </c>
      <c r="C147" s="43">
        <v>1250409.28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1250409.28</v>
      </c>
      <c r="J147" s="44">
        <v>1250409.28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4">
        <v>1250409.28</v>
      </c>
      <c r="Q147" s="44">
        <v>1250409.28</v>
      </c>
      <c r="R147" s="44">
        <v>0</v>
      </c>
      <c r="S147" s="44">
        <v>0</v>
      </c>
      <c r="T147" s="44">
        <v>0</v>
      </c>
      <c r="U147" s="44">
        <v>0</v>
      </c>
      <c r="V147" s="44">
        <v>0</v>
      </c>
      <c r="W147" s="44">
        <v>1250409.28</v>
      </c>
      <c r="X147" s="44">
        <v>1250409.28</v>
      </c>
      <c r="Y147" s="44">
        <v>0</v>
      </c>
      <c r="Z147" s="44">
        <v>0</v>
      </c>
      <c r="AA147" s="44">
        <v>0</v>
      </c>
      <c r="AB147" s="44">
        <v>0</v>
      </c>
      <c r="AC147" s="44">
        <v>0</v>
      </c>
      <c r="AD147" s="44">
        <v>1250409.28</v>
      </c>
      <c r="AE147" s="44">
        <v>1250409.28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1250409.28</v>
      </c>
      <c r="AL147" s="44">
        <v>1281005.46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1281005.46</v>
      </c>
      <c r="AS147" s="44">
        <v>1191802.08</v>
      </c>
      <c r="AT147" s="44">
        <v>0</v>
      </c>
      <c r="AU147" s="44">
        <v>0</v>
      </c>
      <c r="AV147" s="44">
        <v>-17131.05</v>
      </c>
      <c r="AW147" s="44">
        <v>0</v>
      </c>
      <c r="AX147" s="44">
        <v>0</v>
      </c>
      <c r="AY147" s="44">
        <v>1174671.03</v>
      </c>
      <c r="AZ147" s="44">
        <v>1191802.08</v>
      </c>
      <c r="BA147" s="44">
        <v>0</v>
      </c>
      <c r="BB147" s="44">
        <v>0</v>
      </c>
      <c r="BC147" s="44">
        <v>7165.24</v>
      </c>
      <c r="BD147" s="44">
        <v>0</v>
      </c>
      <c r="BE147" s="44">
        <v>0</v>
      </c>
      <c r="BF147" s="44">
        <v>1198967.32</v>
      </c>
      <c r="BG147" s="44">
        <v>1191802.08</v>
      </c>
      <c r="BH147" s="44">
        <v>0</v>
      </c>
      <c r="BI147" s="44">
        <v>0</v>
      </c>
      <c r="BJ147" s="44">
        <v>7165.24</v>
      </c>
      <c r="BK147" s="44">
        <v>0</v>
      </c>
      <c r="BL147" s="44">
        <v>0</v>
      </c>
      <c r="BM147" s="44">
        <v>1198967.32</v>
      </c>
      <c r="BN147" s="44">
        <v>1191802.08</v>
      </c>
      <c r="BO147" s="44">
        <v>0</v>
      </c>
      <c r="BP147" s="44">
        <v>0</v>
      </c>
      <c r="BQ147" s="44">
        <v>7165.24</v>
      </c>
      <c r="BR147" s="44">
        <v>0</v>
      </c>
      <c r="BS147" s="44">
        <v>0</v>
      </c>
      <c r="BT147" s="44">
        <v>1198967.32</v>
      </c>
      <c r="BU147" s="44">
        <v>1191802.08</v>
      </c>
      <c r="BV147" s="44">
        <v>0</v>
      </c>
      <c r="BW147" s="44">
        <v>0</v>
      </c>
      <c r="BX147" s="44">
        <v>7165.24</v>
      </c>
      <c r="BY147" s="44">
        <v>0</v>
      </c>
      <c r="BZ147" s="44">
        <v>0</v>
      </c>
      <c r="CA147" s="44">
        <v>1198967.32</v>
      </c>
      <c r="CB147" s="44">
        <v>1191731.8500000001</v>
      </c>
      <c r="CC147" s="44">
        <v>0</v>
      </c>
      <c r="CD147" s="44">
        <v>0</v>
      </c>
      <c r="CE147" s="44">
        <v>7165.24</v>
      </c>
      <c r="CF147" s="44">
        <v>0</v>
      </c>
      <c r="CG147" s="44">
        <v>0</v>
      </c>
      <c r="CH147" s="44">
        <v>1198897.0900000001</v>
      </c>
      <c r="CI147" s="5"/>
      <c r="CJ147" s="43">
        <f t="shared" si="19"/>
        <v>14683794.110000001</v>
      </c>
      <c r="CK147" s="43">
        <f t="shared" si="20"/>
        <v>0</v>
      </c>
      <c r="CL147" s="43">
        <f t="shared" si="21"/>
        <v>0</v>
      </c>
      <c r="CM147" s="43">
        <f t="shared" si="22"/>
        <v>18695.150000000001</v>
      </c>
      <c r="CN147" s="43">
        <f t="shared" si="23"/>
        <v>0</v>
      </c>
      <c r="CO147" s="43">
        <f t="shared" si="24"/>
        <v>0</v>
      </c>
      <c r="CP147" s="43">
        <f t="shared" si="25"/>
        <v>14702489.260000002</v>
      </c>
      <c r="CQ147" s="20"/>
      <c r="CR147" s="20"/>
      <c r="CS147" s="20">
        <v>-6777.3818424176425</v>
      </c>
      <c r="CT147" s="20">
        <f t="shared" si="27"/>
        <v>11917.768157582359</v>
      </c>
      <c r="CU147" s="20"/>
      <c r="CV147" s="43">
        <v>14683794.109999999</v>
      </c>
      <c r="CW147" s="51">
        <f t="shared" si="26"/>
        <v>0</v>
      </c>
      <c r="DU147" t="s">
        <v>389</v>
      </c>
    </row>
    <row r="148" spans="1:125" x14ac:dyDescent="0.25">
      <c r="A148" t="s">
        <v>181</v>
      </c>
      <c r="B148" t="s">
        <v>390</v>
      </c>
      <c r="C148" s="43">
        <v>165493.41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165493.41</v>
      </c>
      <c r="J148" s="44">
        <v>165493.41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165493.41</v>
      </c>
      <c r="Q148" s="44">
        <v>165493.41</v>
      </c>
      <c r="R148" s="44">
        <v>0</v>
      </c>
      <c r="S148" s="44">
        <v>0</v>
      </c>
      <c r="T148" s="44">
        <v>0</v>
      </c>
      <c r="U148" s="44">
        <v>0</v>
      </c>
      <c r="V148" s="44">
        <v>0</v>
      </c>
      <c r="W148" s="44">
        <v>165493.41</v>
      </c>
      <c r="X148" s="44">
        <v>165493.41</v>
      </c>
      <c r="Y148" s="44">
        <v>0</v>
      </c>
      <c r="Z148" s="44">
        <v>0</v>
      </c>
      <c r="AA148" s="44">
        <v>0</v>
      </c>
      <c r="AB148" s="44">
        <v>0</v>
      </c>
      <c r="AC148" s="44">
        <v>0</v>
      </c>
      <c r="AD148" s="44">
        <v>165493.41</v>
      </c>
      <c r="AE148" s="44">
        <v>165493.41</v>
      </c>
      <c r="AF148" s="44">
        <v>0</v>
      </c>
      <c r="AG148" s="44">
        <v>0</v>
      </c>
      <c r="AH148" s="44">
        <v>0</v>
      </c>
      <c r="AI148" s="44">
        <v>0</v>
      </c>
      <c r="AJ148" s="44">
        <v>0</v>
      </c>
      <c r="AK148" s="44">
        <v>165493.41</v>
      </c>
      <c r="AL148" s="44">
        <v>162994.68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162994.68</v>
      </c>
      <c r="AS148" s="44">
        <v>157112.47</v>
      </c>
      <c r="AT148" s="44">
        <v>0</v>
      </c>
      <c r="AU148" s="44">
        <v>0</v>
      </c>
      <c r="AV148" s="44">
        <v>0</v>
      </c>
      <c r="AW148" s="44">
        <v>0</v>
      </c>
      <c r="AX148" s="44">
        <v>0</v>
      </c>
      <c r="AY148" s="44">
        <v>157112.47</v>
      </c>
      <c r="AZ148" s="44">
        <v>157112.47</v>
      </c>
      <c r="BA148" s="44">
        <v>0</v>
      </c>
      <c r="BB148" s="44">
        <v>0</v>
      </c>
      <c r="BC148" s="44">
        <v>0</v>
      </c>
      <c r="BD148" s="44">
        <v>0</v>
      </c>
      <c r="BE148" s="44">
        <v>0</v>
      </c>
      <c r="BF148" s="44">
        <v>157112.47</v>
      </c>
      <c r="BG148" s="44">
        <v>157112.47</v>
      </c>
      <c r="BH148" s="44">
        <v>0</v>
      </c>
      <c r="BI148" s="44">
        <v>0</v>
      </c>
      <c r="BJ148" s="44">
        <v>0</v>
      </c>
      <c r="BK148" s="44">
        <v>0</v>
      </c>
      <c r="BL148" s="44">
        <v>0</v>
      </c>
      <c r="BM148" s="44">
        <v>157112.47</v>
      </c>
      <c r="BN148" s="44">
        <v>157112.47</v>
      </c>
      <c r="BO148" s="44">
        <v>0</v>
      </c>
      <c r="BP148" s="44">
        <v>0</v>
      </c>
      <c r="BQ148" s="44">
        <v>0</v>
      </c>
      <c r="BR148" s="44">
        <v>0</v>
      </c>
      <c r="BS148" s="44">
        <v>0</v>
      </c>
      <c r="BT148" s="44">
        <v>157112.47</v>
      </c>
      <c r="BU148" s="44">
        <v>157112.48000000001</v>
      </c>
      <c r="BV148" s="44">
        <v>0</v>
      </c>
      <c r="BW148" s="44">
        <v>0</v>
      </c>
      <c r="BX148" s="44">
        <v>0</v>
      </c>
      <c r="BY148" s="44">
        <v>0</v>
      </c>
      <c r="BZ148" s="44">
        <v>0</v>
      </c>
      <c r="CA148" s="44">
        <v>157112.48000000001</v>
      </c>
      <c r="CB148" s="44">
        <v>157100.62</v>
      </c>
      <c r="CC148" s="44">
        <v>0</v>
      </c>
      <c r="CD148" s="44">
        <v>0</v>
      </c>
      <c r="CE148" s="44">
        <v>0</v>
      </c>
      <c r="CF148" s="44">
        <v>0</v>
      </c>
      <c r="CG148" s="44">
        <v>0</v>
      </c>
      <c r="CH148" s="44">
        <v>157100.62</v>
      </c>
      <c r="CI148" s="5"/>
      <c r="CJ148" s="43">
        <f t="shared" si="19"/>
        <v>1933124.71</v>
      </c>
      <c r="CK148" s="43">
        <f t="shared" si="20"/>
        <v>0</v>
      </c>
      <c r="CL148" s="43">
        <f t="shared" si="21"/>
        <v>0</v>
      </c>
      <c r="CM148" s="43">
        <f t="shared" si="22"/>
        <v>0</v>
      </c>
      <c r="CN148" s="43">
        <f t="shared" si="23"/>
        <v>0</v>
      </c>
      <c r="CO148" s="43">
        <f t="shared" si="24"/>
        <v>0</v>
      </c>
      <c r="CP148" s="43">
        <f t="shared" si="25"/>
        <v>1933124.71</v>
      </c>
      <c r="CQ148" s="20"/>
      <c r="CR148" s="20"/>
      <c r="CS148" s="20"/>
      <c r="CT148" s="20">
        <f t="shared" si="27"/>
        <v>0</v>
      </c>
      <c r="CU148" s="20"/>
      <c r="CV148" s="43">
        <v>1933124.71</v>
      </c>
      <c r="CW148" s="51">
        <f t="shared" si="26"/>
        <v>0</v>
      </c>
      <c r="DU148" t="s">
        <v>390</v>
      </c>
    </row>
    <row r="149" spans="1:125" x14ac:dyDescent="0.25">
      <c r="A149" t="s">
        <v>182</v>
      </c>
      <c r="B149" t="s">
        <v>391</v>
      </c>
      <c r="C149" s="43">
        <v>158893.82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158893.82</v>
      </c>
      <c r="J149" s="44">
        <v>158893.82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4">
        <v>158893.82</v>
      </c>
      <c r="Q149" s="44">
        <v>158893.82</v>
      </c>
      <c r="R149" s="44">
        <v>0</v>
      </c>
      <c r="S149" s="44">
        <v>0</v>
      </c>
      <c r="T149" s="44">
        <v>0</v>
      </c>
      <c r="U149" s="44">
        <v>0</v>
      </c>
      <c r="V149" s="44">
        <v>0</v>
      </c>
      <c r="W149" s="44">
        <v>158893.82</v>
      </c>
      <c r="X149" s="44">
        <v>158893.82</v>
      </c>
      <c r="Y149" s="44">
        <v>0</v>
      </c>
      <c r="Z149" s="44">
        <v>0</v>
      </c>
      <c r="AA149" s="44">
        <v>0</v>
      </c>
      <c r="AB149" s="44">
        <v>0</v>
      </c>
      <c r="AC149" s="44">
        <v>0</v>
      </c>
      <c r="AD149" s="44">
        <v>158893.82</v>
      </c>
      <c r="AE149" s="44">
        <v>158893.82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158893.82</v>
      </c>
      <c r="AL149" s="44">
        <v>171817.01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171817.01</v>
      </c>
      <c r="AS149" s="44">
        <v>171813.43</v>
      </c>
      <c r="AT149" s="44">
        <v>0</v>
      </c>
      <c r="AU149" s="44">
        <v>0</v>
      </c>
      <c r="AV149" s="44">
        <v>0</v>
      </c>
      <c r="AW149" s="44">
        <v>0</v>
      </c>
      <c r="AX149" s="44">
        <v>0</v>
      </c>
      <c r="AY149" s="44">
        <v>171813.43</v>
      </c>
      <c r="AZ149" s="44">
        <v>171813.43</v>
      </c>
      <c r="BA149" s="44">
        <v>0</v>
      </c>
      <c r="BB149" s="44">
        <v>0</v>
      </c>
      <c r="BC149" s="44">
        <v>0</v>
      </c>
      <c r="BD149" s="44">
        <v>0</v>
      </c>
      <c r="BE149" s="44">
        <v>0</v>
      </c>
      <c r="BF149" s="44">
        <v>171813.43</v>
      </c>
      <c r="BG149" s="44">
        <v>171813.43</v>
      </c>
      <c r="BH149" s="44">
        <v>0</v>
      </c>
      <c r="BI149" s="44">
        <v>0</v>
      </c>
      <c r="BJ149" s="44">
        <v>0</v>
      </c>
      <c r="BK149" s="44">
        <v>0</v>
      </c>
      <c r="BL149" s="44">
        <v>0</v>
      </c>
      <c r="BM149" s="44">
        <v>171813.43</v>
      </c>
      <c r="BN149" s="44">
        <v>171813.43</v>
      </c>
      <c r="BO149" s="44">
        <v>0</v>
      </c>
      <c r="BP149" s="44">
        <v>0</v>
      </c>
      <c r="BQ149" s="44">
        <v>0</v>
      </c>
      <c r="BR149" s="44">
        <v>0</v>
      </c>
      <c r="BS149" s="44">
        <v>0</v>
      </c>
      <c r="BT149" s="44">
        <v>171813.43</v>
      </c>
      <c r="BU149" s="44">
        <v>171813.43</v>
      </c>
      <c r="BV149" s="44">
        <v>0</v>
      </c>
      <c r="BW149" s="44">
        <v>0</v>
      </c>
      <c r="BX149" s="44">
        <v>0</v>
      </c>
      <c r="BY149" s="44">
        <v>0</v>
      </c>
      <c r="BZ149" s="44">
        <v>0</v>
      </c>
      <c r="CA149" s="44">
        <v>171813.43</v>
      </c>
      <c r="CB149" s="44">
        <v>171805.46</v>
      </c>
      <c r="CC149" s="44">
        <v>0</v>
      </c>
      <c r="CD149" s="44">
        <v>0</v>
      </c>
      <c r="CE149" s="44">
        <v>0</v>
      </c>
      <c r="CF149" s="44">
        <v>0</v>
      </c>
      <c r="CG149" s="44">
        <v>0</v>
      </c>
      <c r="CH149" s="44">
        <v>171805.46</v>
      </c>
      <c r="CI149" s="5"/>
      <c r="CJ149" s="43">
        <f t="shared" si="19"/>
        <v>1997158.7199999997</v>
      </c>
      <c r="CK149" s="43">
        <f t="shared" si="20"/>
        <v>0</v>
      </c>
      <c r="CL149" s="43">
        <f t="shared" si="21"/>
        <v>0</v>
      </c>
      <c r="CM149" s="43">
        <f t="shared" si="22"/>
        <v>0</v>
      </c>
      <c r="CN149" s="43">
        <f t="shared" si="23"/>
        <v>0</v>
      </c>
      <c r="CO149" s="43">
        <f t="shared" si="24"/>
        <v>0</v>
      </c>
      <c r="CP149" s="43">
        <f t="shared" si="25"/>
        <v>1997158.7199999997</v>
      </c>
      <c r="CQ149" s="20"/>
      <c r="CR149" s="20"/>
      <c r="CS149" s="20"/>
      <c r="CT149" s="20">
        <f t="shared" si="27"/>
        <v>0</v>
      </c>
      <c r="CU149" s="20"/>
      <c r="CV149" s="43">
        <v>1997158.72</v>
      </c>
      <c r="CW149" s="51">
        <f t="shared" si="26"/>
        <v>0</v>
      </c>
      <c r="DU149" t="s">
        <v>391</v>
      </c>
    </row>
    <row r="150" spans="1:125" x14ac:dyDescent="0.25">
      <c r="A150" t="s">
        <v>183</v>
      </c>
      <c r="B150" t="s">
        <v>392</v>
      </c>
      <c r="C150" s="43">
        <v>227173.52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227173.52</v>
      </c>
      <c r="J150" s="44">
        <v>227173.52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227173.52</v>
      </c>
      <c r="Q150" s="44">
        <v>227173.52</v>
      </c>
      <c r="R150" s="44">
        <v>0</v>
      </c>
      <c r="S150" s="44">
        <v>0</v>
      </c>
      <c r="T150" s="44">
        <v>0</v>
      </c>
      <c r="U150" s="44">
        <v>0</v>
      </c>
      <c r="V150" s="44">
        <v>0</v>
      </c>
      <c r="W150" s="44">
        <v>227173.52</v>
      </c>
      <c r="X150" s="44">
        <v>227173.52</v>
      </c>
      <c r="Y150" s="44">
        <v>0</v>
      </c>
      <c r="Z150" s="44">
        <v>0</v>
      </c>
      <c r="AA150" s="44">
        <v>0</v>
      </c>
      <c r="AB150" s="44">
        <v>0</v>
      </c>
      <c r="AC150" s="44">
        <v>0</v>
      </c>
      <c r="AD150" s="44">
        <v>227173.52</v>
      </c>
      <c r="AE150" s="44">
        <v>227173.52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227173.52</v>
      </c>
      <c r="AL150" s="44">
        <v>202614.68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202614.68</v>
      </c>
      <c r="AS150" s="44">
        <v>202617.45</v>
      </c>
      <c r="AT150" s="44">
        <v>0</v>
      </c>
      <c r="AU150" s="44">
        <v>0</v>
      </c>
      <c r="AV150" s="44">
        <v>0</v>
      </c>
      <c r="AW150" s="44">
        <v>0</v>
      </c>
      <c r="AX150" s="44">
        <v>0</v>
      </c>
      <c r="AY150" s="44">
        <v>202617.45</v>
      </c>
      <c r="AZ150" s="44">
        <v>202617.45</v>
      </c>
      <c r="BA150" s="44">
        <v>0</v>
      </c>
      <c r="BB150" s="44">
        <v>0</v>
      </c>
      <c r="BC150" s="44">
        <v>0</v>
      </c>
      <c r="BD150" s="44">
        <v>0</v>
      </c>
      <c r="BE150" s="44">
        <v>0</v>
      </c>
      <c r="BF150" s="44">
        <v>202617.45</v>
      </c>
      <c r="BG150" s="44">
        <v>202617.45</v>
      </c>
      <c r="BH150" s="44">
        <v>0</v>
      </c>
      <c r="BI150" s="44">
        <v>0</v>
      </c>
      <c r="BJ150" s="44">
        <v>0</v>
      </c>
      <c r="BK150" s="44">
        <v>0</v>
      </c>
      <c r="BL150" s="44">
        <v>0</v>
      </c>
      <c r="BM150" s="44">
        <v>202617.45</v>
      </c>
      <c r="BN150" s="44">
        <v>202617.45</v>
      </c>
      <c r="BO150" s="44">
        <v>0</v>
      </c>
      <c r="BP150" s="44">
        <v>0</v>
      </c>
      <c r="BQ150" s="44">
        <v>0</v>
      </c>
      <c r="BR150" s="44">
        <v>0</v>
      </c>
      <c r="BS150" s="44">
        <v>0</v>
      </c>
      <c r="BT150" s="44">
        <v>202617.45</v>
      </c>
      <c r="BU150" s="44">
        <v>202617.46</v>
      </c>
      <c r="BV150" s="44">
        <v>0</v>
      </c>
      <c r="BW150" s="44">
        <v>0</v>
      </c>
      <c r="BX150" s="44">
        <v>0</v>
      </c>
      <c r="BY150" s="44">
        <v>0</v>
      </c>
      <c r="BZ150" s="44">
        <v>0</v>
      </c>
      <c r="CA150" s="44">
        <v>202617.46</v>
      </c>
      <c r="CB150" s="44">
        <v>202607.37</v>
      </c>
      <c r="CC150" s="44">
        <v>0</v>
      </c>
      <c r="CD150" s="44">
        <v>0</v>
      </c>
      <c r="CE150" s="44">
        <v>0</v>
      </c>
      <c r="CF150" s="44">
        <v>0</v>
      </c>
      <c r="CG150" s="44">
        <v>0</v>
      </c>
      <c r="CH150" s="44">
        <v>202607.37</v>
      </c>
      <c r="CI150" s="5"/>
      <c r="CJ150" s="43">
        <f t="shared" si="19"/>
        <v>2554176.9099999997</v>
      </c>
      <c r="CK150" s="43">
        <f t="shared" si="20"/>
        <v>0</v>
      </c>
      <c r="CL150" s="43">
        <f t="shared" si="21"/>
        <v>0</v>
      </c>
      <c r="CM150" s="43">
        <f t="shared" si="22"/>
        <v>0</v>
      </c>
      <c r="CN150" s="43">
        <f t="shared" si="23"/>
        <v>0</v>
      </c>
      <c r="CO150" s="43">
        <f t="shared" si="24"/>
        <v>0</v>
      </c>
      <c r="CP150" s="43">
        <f t="shared" si="25"/>
        <v>2554176.9099999997</v>
      </c>
      <c r="CQ150" s="20"/>
      <c r="CR150" s="20"/>
      <c r="CS150" s="20"/>
      <c r="CT150" s="20">
        <f t="shared" si="27"/>
        <v>0</v>
      </c>
      <c r="CU150" s="20"/>
      <c r="CV150" s="43">
        <v>2554176.91</v>
      </c>
      <c r="CW150" s="51">
        <f t="shared" si="26"/>
        <v>0</v>
      </c>
      <c r="DU150" t="s">
        <v>392</v>
      </c>
    </row>
    <row r="151" spans="1:125" x14ac:dyDescent="0.25">
      <c r="A151" t="s">
        <v>184</v>
      </c>
      <c r="B151" t="s">
        <v>393</v>
      </c>
      <c r="C151" s="43">
        <v>468637.3</v>
      </c>
      <c r="D151" s="44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468637.3</v>
      </c>
      <c r="J151" s="44">
        <v>468637.3</v>
      </c>
      <c r="K151" s="44">
        <v>0</v>
      </c>
      <c r="L151" s="44">
        <v>0</v>
      </c>
      <c r="M151" s="44">
        <v>0</v>
      </c>
      <c r="N151" s="44">
        <v>0</v>
      </c>
      <c r="O151" s="44">
        <v>0</v>
      </c>
      <c r="P151" s="44">
        <v>468637.3</v>
      </c>
      <c r="Q151" s="44">
        <v>468637.3</v>
      </c>
      <c r="R151" s="44">
        <v>0</v>
      </c>
      <c r="S151" s="44">
        <v>0</v>
      </c>
      <c r="T151" s="44">
        <v>0</v>
      </c>
      <c r="U151" s="44">
        <v>0</v>
      </c>
      <c r="V151" s="44">
        <v>0</v>
      </c>
      <c r="W151" s="44">
        <v>468637.3</v>
      </c>
      <c r="X151" s="44">
        <v>468637.3</v>
      </c>
      <c r="Y151" s="44">
        <v>0</v>
      </c>
      <c r="Z151" s="44">
        <v>0</v>
      </c>
      <c r="AA151" s="44">
        <v>0</v>
      </c>
      <c r="AB151" s="44">
        <v>0</v>
      </c>
      <c r="AC151" s="44">
        <v>0</v>
      </c>
      <c r="AD151" s="44">
        <v>468637.3</v>
      </c>
      <c r="AE151" s="44">
        <v>468637.3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468637.3</v>
      </c>
      <c r="AL151" s="44">
        <v>440696.16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440696.16</v>
      </c>
      <c r="AS151" s="44">
        <v>440665.82</v>
      </c>
      <c r="AT151" s="44">
        <v>0</v>
      </c>
      <c r="AU151" s="44">
        <v>0</v>
      </c>
      <c r="AV151" s="44">
        <v>0</v>
      </c>
      <c r="AW151" s="44">
        <v>0</v>
      </c>
      <c r="AX151" s="44">
        <v>0</v>
      </c>
      <c r="AY151" s="44">
        <v>440665.82</v>
      </c>
      <c r="AZ151" s="44">
        <v>440665.82</v>
      </c>
      <c r="BA151" s="44">
        <v>0</v>
      </c>
      <c r="BB151" s="44">
        <v>0</v>
      </c>
      <c r="BC151" s="44">
        <v>0</v>
      </c>
      <c r="BD151" s="44">
        <v>0</v>
      </c>
      <c r="BE151" s="44">
        <v>0</v>
      </c>
      <c r="BF151" s="44">
        <v>440665.82</v>
      </c>
      <c r="BG151" s="44">
        <v>440665.82</v>
      </c>
      <c r="BH151" s="44">
        <v>0</v>
      </c>
      <c r="BI151" s="44">
        <v>0</v>
      </c>
      <c r="BJ151" s="44">
        <v>0</v>
      </c>
      <c r="BK151" s="44">
        <v>0</v>
      </c>
      <c r="BL151" s="44">
        <v>0</v>
      </c>
      <c r="BM151" s="44">
        <v>440665.82</v>
      </c>
      <c r="BN151" s="44">
        <v>440665.82</v>
      </c>
      <c r="BO151" s="44">
        <v>0</v>
      </c>
      <c r="BP151" s="44">
        <v>0</v>
      </c>
      <c r="BQ151" s="44">
        <v>0</v>
      </c>
      <c r="BR151" s="44">
        <v>0</v>
      </c>
      <c r="BS151" s="44">
        <v>0</v>
      </c>
      <c r="BT151" s="44">
        <v>440665.82</v>
      </c>
      <c r="BU151" s="44">
        <v>440665.82</v>
      </c>
      <c r="BV151" s="44">
        <v>0</v>
      </c>
      <c r="BW151" s="44">
        <v>0</v>
      </c>
      <c r="BX151" s="44">
        <v>0</v>
      </c>
      <c r="BY151" s="44">
        <v>0</v>
      </c>
      <c r="BZ151" s="44">
        <v>0</v>
      </c>
      <c r="CA151" s="44">
        <v>440665.82</v>
      </c>
      <c r="CB151" s="44">
        <v>440646.76</v>
      </c>
      <c r="CC151" s="44">
        <v>0</v>
      </c>
      <c r="CD151" s="44">
        <v>0</v>
      </c>
      <c r="CE151" s="44">
        <v>0</v>
      </c>
      <c r="CF151" s="44">
        <v>0</v>
      </c>
      <c r="CG151" s="44">
        <v>0</v>
      </c>
      <c r="CH151" s="44">
        <v>440646.76</v>
      </c>
      <c r="CI151" s="5"/>
      <c r="CJ151" s="43">
        <f t="shared" si="19"/>
        <v>5427858.5199999996</v>
      </c>
      <c r="CK151" s="43">
        <f t="shared" si="20"/>
        <v>0</v>
      </c>
      <c r="CL151" s="43">
        <f t="shared" si="21"/>
        <v>0</v>
      </c>
      <c r="CM151" s="43">
        <f t="shared" si="22"/>
        <v>0</v>
      </c>
      <c r="CN151" s="43">
        <f t="shared" si="23"/>
        <v>0</v>
      </c>
      <c r="CO151" s="43">
        <f t="shared" si="24"/>
        <v>0</v>
      </c>
      <c r="CP151" s="43">
        <f t="shared" si="25"/>
        <v>5427858.5199999996</v>
      </c>
      <c r="CQ151" s="20"/>
      <c r="CR151" s="20"/>
      <c r="CS151" s="20"/>
      <c r="CT151" s="20">
        <f t="shared" si="27"/>
        <v>0</v>
      </c>
      <c r="CU151" s="20"/>
      <c r="CV151" s="43">
        <v>5427858.5199999996</v>
      </c>
      <c r="CW151" s="51">
        <f t="shared" si="26"/>
        <v>0</v>
      </c>
      <c r="DU151" t="s">
        <v>393</v>
      </c>
    </row>
    <row r="152" spans="1:125" x14ac:dyDescent="0.25">
      <c r="A152" t="s">
        <v>185</v>
      </c>
      <c r="B152" t="s">
        <v>394</v>
      </c>
      <c r="C152" s="43">
        <v>80790.45</v>
      </c>
      <c r="D152" s="44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80790.45</v>
      </c>
      <c r="J152" s="44">
        <v>80790.45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80790.45</v>
      </c>
      <c r="Q152" s="44">
        <v>80790.45</v>
      </c>
      <c r="R152" s="44">
        <v>0</v>
      </c>
      <c r="S152" s="44">
        <v>0</v>
      </c>
      <c r="T152" s="44">
        <v>0</v>
      </c>
      <c r="U152" s="44">
        <v>0</v>
      </c>
      <c r="V152" s="44">
        <v>0</v>
      </c>
      <c r="W152" s="44">
        <v>80790.45</v>
      </c>
      <c r="X152" s="44">
        <v>80790.45</v>
      </c>
      <c r="Y152" s="44">
        <v>0</v>
      </c>
      <c r="Z152" s="44">
        <v>0</v>
      </c>
      <c r="AA152" s="44">
        <v>0</v>
      </c>
      <c r="AB152" s="44">
        <v>0</v>
      </c>
      <c r="AC152" s="44">
        <v>0</v>
      </c>
      <c r="AD152" s="44">
        <v>80790.45</v>
      </c>
      <c r="AE152" s="44">
        <v>80790.45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80790.45</v>
      </c>
      <c r="AL152" s="44">
        <v>84524.36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84524.36</v>
      </c>
      <c r="AS152" s="44">
        <v>85522.49</v>
      </c>
      <c r="AT152" s="44">
        <v>0</v>
      </c>
      <c r="AU152" s="44">
        <v>0</v>
      </c>
      <c r="AV152" s="44">
        <v>0</v>
      </c>
      <c r="AW152" s="44">
        <v>0</v>
      </c>
      <c r="AX152" s="44">
        <v>0</v>
      </c>
      <c r="AY152" s="44">
        <v>85522.49</v>
      </c>
      <c r="AZ152" s="44">
        <v>85522.48</v>
      </c>
      <c r="BA152" s="44">
        <v>0</v>
      </c>
      <c r="BB152" s="44">
        <v>0</v>
      </c>
      <c r="BC152" s="44">
        <v>0</v>
      </c>
      <c r="BD152" s="44">
        <v>0</v>
      </c>
      <c r="BE152" s="44">
        <v>0</v>
      </c>
      <c r="BF152" s="44">
        <v>85522.48</v>
      </c>
      <c r="BG152" s="44">
        <v>85522.49</v>
      </c>
      <c r="BH152" s="44">
        <v>0</v>
      </c>
      <c r="BI152" s="44">
        <v>0</v>
      </c>
      <c r="BJ152" s="44">
        <v>0</v>
      </c>
      <c r="BK152" s="44">
        <v>0</v>
      </c>
      <c r="BL152" s="44">
        <v>0</v>
      </c>
      <c r="BM152" s="44">
        <v>85522.49</v>
      </c>
      <c r="BN152" s="44">
        <v>85522.48</v>
      </c>
      <c r="BO152" s="44">
        <v>0</v>
      </c>
      <c r="BP152" s="44">
        <v>0</v>
      </c>
      <c r="BQ152" s="44">
        <v>0</v>
      </c>
      <c r="BR152" s="44">
        <v>0</v>
      </c>
      <c r="BS152" s="44">
        <v>0</v>
      </c>
      <c r="BT152" s="44">
        <v>85522.48</v>
      </c>
      <c r="BU152" s="44">
        <v>85522.49</v>
      </c>
      <c r="BV152" s="44">
        <v>0</v>
      </c>
      <c r="BW152" s="44">
        <v>0</v>
      </c>
      <c r="BX152" s="44">
        <v>0</v>
      </c>
      <c r="BY152" s="44">
        <v>0</v>
      </c>
      <c r="BZ152" s="44">
        <v>0</v>
      </c>
      <c r="CA152" s="44">
        <v>85522.49</v>
      </c>
      <c r="CB152" s="44">
        <v>85517.54</v>
      </c>
      <c r="CC152" s="44">
        <v>0</v>
      </c>
      <c r="CD152" s="44">
        <v>0</v>
      </c>
      <c r="CE152" s="44">
        <v>0</v>
      </c>
      <c r="CF152" s="44">
        <v>0</v>
      </c>
      <c r="CG152" s="44">
        <v>0</v>
      </c>
      <c r="CH152" s="44">
        <v>85517.54</v>
      </c>
      <c r="CI152" s="5"/>
      <c r="CJ152" s="43">
        <f t="shared" ref="CJ152:CJ181" si="28">C152+J152+Q152+X152+AE152+AL152+AS152+AZ152+BG152+BN152+BU152+CB152+CO152</f>
        <v>1001606.58</v>
      </c>
      <c r="CK152" s="43">
        <f t="shared" si="20"/>
        <v>0</v>
      </c>
      <c r="CL152" s="43">
        <f t="shared" si="21"/>
        <v>0</v>
      </c>
      <c r="CM152" s="43">
        <f t="shared" si="22"/>
        <v>0</v>
      </c>
      <c r="CN152" s="43">
        <f t="shared" si="23"/>
        <v>0</v>
      </c>
      <c r="CO152" s="43">
        <f t="shared" si="24"/>
        <v>0</v>
      </c>
      <c r="CP152" s="43">
        <f t="shared" si="25"/>
        <v>1001606.58</v>
      </c>
      <c r="CQ152" s="20"/>
      <c r="CR152" s="20"/>
      <c r="CS152" s="20"/>
      <c r="CT152" s="20">
        <f t="shared" si="27"/>
        <v>0</v>
      </c>
      <c r="CU152" s="20"/>
      <c r="CV152" s="43">
        <v>1001606.58</v>
      </c>
      <c r="CW152" s="51">
        <f t="shared" si="26"/>
        <v>0</v>
      </c>
      <c r="DU152" t="s">
        <v>394</v>
      </c>
    </row>
    <row r="153" spans="1:125" x14ac:dyDescent="0.25">
      <c r="A153" t="s">
        <v>186</v>
      </c>
      <c r="B153" t="s">
        <v>395</v>
      </c>
      <c r="C153" s="43">
        <v>384229.45</v>
      </c>
      <c r="D153" s="44">
        <v>0</v>
      </c>
      <c r="E153" s="44">
        <v>0</v>
      </c>
      <c r="F153" s="44">
        <v>0</v>
      </c>
      <c r="G153" s="44">
        <v>0</v>
      </c>
      <c r="H153" s="44">
        <v>0</v>
      </c>
      <c r="I153" s="44">
        <v>384229.45</v>
      </c>
      <c r="J153" s="44">
        <v>384229.45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384229.45</v>
      </c>
      <c r="Q153" s="44">
        <v>384229.45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44">
        <v>384229.45</v>
      </c>
      <c r="X153" s="44">
        <v>384229.45</v>
      </c>
      <c r="Y153" s="44">
        <v>0</v>
      </c>
      <c r="Z153" s="44">
        <v>0</v>
      </c>
      <c r="AA153" s="44">
        <v>0</v>
      </c>
      <c r="AB153" s="44">
        <v>0</v>
      </c>
      <c r="AC153" s="44">
        <v>0</v>
      </c>
      <c r="AD153" s="44">
        <v>384229.45</v>
      </c>
      <c r="AE153" s="44">
        <v>384229.45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384229.45</v>
      </c>
      <c r="AL153" s="44">
        <v>362397.36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362397.36</v>
      </c>
      <c r="AS153" s="44">
        <v>362394.1</v>
      </c>
      <c r="AT153" s="44">
        <v>0</v>
      </c>
      <c r="AU153" s="44">
        <v>0</v>
      </c>
      <c r="AV153" s="44">
        <v>0</v>
      </c>
      <c r="AW153" s="44">
        <v>0</v>
      </c>
      <c r="AX153" s="44">
        <v>0</v>
      </c>
      <c r="AY153" s="44">
        <v>362394.1</v>
      </c>
      <c r="AZ153" s="44">
        <v>362394.1</v>
      </c>
      <c r="BA153" s="44">
        <v>0</v>
      </c>
      <c r="BB153" s="44">
        <v>0</v>
      </c>
      <c r="BC153" s="44">
        <v>0</v>
      </c>
      <c r="BD153" s="44">
        <v>0</v>
      </c>
      <c r="BE153" s="44">
        <v>0</v>
      </c>
      <c r="BF153" s="44">
        <v>362394.1</v>
      </c>
      <c r="BG153" s="44">
        <v>362394.1</v>
      </c>
      <c r="BH153" s="44">
        <v>0</v>
      </c>
      <c r="BI153" s="44">
        <v>0</v>
      </c>
      <c r="BJ153" s="44">
        <v>0</v>
      </c>
      <c r="BK153" s="44">
        <v>0</v>
      </c>
      <c r="BL153" s="44">
        <v>0</v>
      </c>
      <c r="BM153" s="44">
        <v>362394.1</v>
      </c>
      <c r="BN153" s="44">
        <v>362394.1</v>
      </c>
      <c r="BO153" s="44">
        <v>0</v>
      </c>
      <c r="BP153" s="44">
        <v>0</v>
      </c>
      <c r="BQ153" s="44">
        <v>0</v>
      </c>
      <c r="BR153" s="44">
        <v>0</v>
      </c>
      <c r="BS153" s="44">
        <v>0</v>
      </c>
      <c r="BT153" s="44">
        <v>362394.1</v>
      </c>
      <c r="BU153" s="44">
        <v>362394.1</v>
      </c>
      <c r="BV153" s="44">
        <v>0</v>
      </c>
      <c r="BW153" s="44">
        <v>0</v>
      </c>
      <c r="BX153" s="44">
        <v>0</v>
      </c>
      <c r="BY153" s="44">
        <v>0</v>
      </c>
      <c r="BZ153" s="44">
        <v>0</v>
      </c>
      <c r="CA153" s="44">
        <v>362394.1</v>
      </c>
      <c r="CB153" s="44">
        <v>362361.49</v>
      </c>
      <c r="CC153" s="44">
        <v>0</v>
      </c>
      <c r="CD153" s="44">
        <v>0</v>
      </c>
      <c r="CE153" s="44">
        <v>0</v>
      </c>
      <c r="CF153" s="44">
        <v>0</v>
      </c>
      <c r="CG153" s="44">
        <v>0</v>
      </c>
      <c r="CH153" s="44">
        <v>362361.49</v>
      </c>
      <c r="CI153" s="5"/>
      <c r="CJ153" s="43">
        <f t="shared" si="28"/>
        <v>4457876.6000000006</v>
      </c>
      <c r="CK153" s="43">
        <f t="shared" si="20"/>
        <v>0</v>
      </c>
      <c r="CL153" s="43">
        <f t="shared" si="21"/>
        <v>0</v>
      </c>
      <c r="CM153" s="43">
        <f t="shared" si="22"/>
        <v>0</v>
      </c>
      <c r="CN153" s="43">
        <f t="shared" si="23"/>
        <v>0</v>
      </c>
      <c r="CO153" s="43">
        <f t="shared" si="24"/>
        <v>0</v>
      </c>
      <c r="CP153" s="43">
        <f t="shared" si="25"/>
        <v>4457876.6000000006</v>
      </c>
      <c r="CQ153" s="20"/>
      <c r="CR153" s="20"/>
      <c r="CS153" s="20"/>
      <c r="CT153" s="20">
        <f t="shared" si="27"/>
        <v>0</v>
      </c>
      <c r="CU153" s="20"/>
      <c r="CV153" s="43">
        <v>4457876.5999999996</v>
      </c>
      <c r="CW153" s="51">
        <f t="shared" si="26"/>
        <v>0</v>
      </c>
      <c r="DU153" t="s">
        <v>395</v>
      </c>
    </row>
    <row r="154" spans="1:125" x14ac:dyDescent="0.25">
      <c r="A154" t="s">
        <v>187</v>
      </c>
      <c r="B154" t="s">
        <v>396</v>
      </c>
      <c r="C154" s="43">
        <v>238706.01</v>
      </c>
      <c r="D154" s="44">
        <v>0</v>
      </c>
      <c r="E154" s="44">
        <v>0</v>
      </c>
      <c r="F154" s="44">
        <v>0</v>
      </c>
      <c r="G154" s="44">
        <v>0</v>
      </c>
      <c r="H154" s="44">
        <v>0</v>
      </c>
      <c r="I154" s="44">
        <v>238706.01</v>
      </c>
      <c r="J154" s="44">
        <v>238706.01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238706.01</v>
      </c>
      <c r="Q154" s="44">
        <v>238706.01</v>
      </c>
      <c r="R154" s="44">
        <v>0</v>
      </c>
      <c r="S154" s="44">
        <v>0</v>
      </c>
      <c r="T154" s="44">
        <v>0</v>
      </c>
      <c r="U154" s="44">
        <v>0</v>
      </c>
      <c r="V154" s="44">
        <v>0</v>
      </c>
      <c r="W154" s="44">
        <v>238706.01</v>
      </c>
      <c r="X154" s="44">
        <v>238706.01</v>
      </c>
      <c r="Y154" s="44">
        <v>0</v>
      </c>
      <c r="Z154" s="44">
        <v>0</v>
      </c>
      <c r="AA154" s="44">
        <v>0</v>
      </c>
      <c r="AB154" s="44">
        <v>0</v>
      </c>
      <c r="AC154" s="44">
        <v>0</v>
      </c>
      <c r="AD154" s="44">
        <v>238706.01</v>
      </c>
      <c r="AE154" s="44">
        <v>238706.01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238706.01</v>
      </c>
      <c r="AL154" s="44">
        <v>218087.67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218087.67</v>
      </c>
      <c r="AS154" s="44">
        <v>207405.2</v>
      </c>
      <c r="AT154" s="44">
        <v>0</v>
      </c>
      <c r="AU154" s="44">
        <v>0</v>
      </c>
      <c r="AV154" s="44">
        <v>0</v>
      </c>
      <c r="AW154" s="44">
        <v>0</v>
      </c>
      <c r="AX154" s="44">
        <v>0</v>
      </c>
      <c r="AY154" s="44">
        <v>207405.2</v>
      </c>
      <c r="AZ154" s="44">
        <v>207405.2</v>
      </c>
      <c r="BA154" s="44">
        <v>0</v>
      </c>
      <c r="BB154" s="44">
        <v>0</v>
      </c>
      <c r="BC154" s="44">
        <v>0</v>
      </c>
      <c r="BD154" s="44">
        <v>0</v>
      </c>
      <c r="BE154" s="44">
        <v>0</v>
      </c>
      <c r="BF154" s="44">
        <v>207405.2</v>
      </c>
      <c r="BG154" s="44">
        <v>207405.2</v>
      </c>
      <c r="BH154" s="44">
        <v>0</v>
      </c>
      <c r="BI154" s="44">
        <v>0</v>
      </c>
      <c r="BJ154" s="44">
        <v>0</v>
      </c>
      <c r="BK154" s="44">
        <v>0</v>
      </c>
      <c r="BL154" s="44">
        <v>0</v>
      </c>
      <c r="BM154" s="44">
        <v>207405.2</v>
      </c>
      <c r="BN154" s="44">
        <v>207405.19</v>
      </c>
      <c r="BO154" s="44">
        <v>0</v>
      </c>
      <c r="BP154" s="44">
        <v>0</v>
      </c>
      <c r="BQ154" s="44">
        <v>0</v>
      </c>
      <c r="BR154" s="44">
        <v>0</v>
      </c>
      <c r="BS154" s="44">
        <v>0</v>
      </c>
      <c r="BT154" s="44">
        <v>207405.19</v>
      </c>
      <c r="BU154" s="44">
        <v>207405.2</v>
      </c>
      <c r="BV154" s="44">
        <v>0</v>
      </c>
      <c r="BW154" s="44">
        <v>0</v>
      </c>
      <c r="BX154" s="44">
        <v>0</v>
      </c>
      <c r="BY154" s="44">
        <v>0</v>
      </c>
      <c r="BZ154" s="44">
        <v>0</v>
      </c>
      <c r="CA154" s="44">
        <v>207405.2</v>
      </c>
      <c r="CB154" s="44">
        <v>207396.51</v>
      </c>
      <c r="CC154" s="44">
        <v>0</v>
      </c>
      <c r="CD154" s="44">
        <v>0</v>
      </c>
      <c r="CE154" s="44">
        <v>0</v>
      </c>
      <c r="CF154" s="44">
        <v>0</v>
      </c>
      <c r="CG154" s="44">
        <v>0</v>
      </c>
      <c r="CH154" s="44">
        <v>207396.51</v>
      </c>
      <c r="CI154" s="5"/>
      <c r="CJ154" s="43">
        <f t="shared" si="28"/>
        <v>2656040.2199999997</v>
      </c>
      <c r="CK154" s="43">
        <f t="shared" si="20"/>
        <v>0</v>
      </c>
      <c r="CL154" s="43">
        <f t="shared" si="21"/>
        <v>0</v>
      </c>
      <c r="CM154" s="43">
        <f t="shared" si="22"/>
        <v>0</v>
      </c>
      <c r="CN154" s="43">
        <f t="shared" si="23"/>
        <v>0</v>
      </c>
      <c r="CO154" s="43">
        <f t="shared" si="24"/>
        <v>0</v>
      </c>
      <c r="CP154" s="43">
        <f t="shared" si="25"/>
        <v>2656040.2199999997</v>
      </c>
      <c r="CQ154" s="20"/>
      <c r="CR154" s="20"/>
      <c r="CS154" s="20"/>
      <c r="CT154" s="20">
        <f t="shared" si="27"/>
        <v>0</v>
      </c>
      <c r="CU154" s="20"/>
      <c r="CV154" s="43">
        <v>2656040.2200000002</v>
      </c>
      <c r="CW154" s="51">
        <f t="shared" si="26"/>
        <v>0</v>
      </c>
      <c r="DU154" t="s">
        <v>396</v>
      </c>
    </row>
    <row r="155" spans="1:125" x14ac:dyDescent="0.25">
      <c r="A155" t="s">
        <v>188</v>
      </c>
      <c r="B155" t="s">
        <v>397</v>
      </c>
      <c r="C155" s="43">
        <v>527919.67000000004</v>
      </c>
      <c r="D155" s="44">
        <v>0</v>
      </c>
      <c r="E155" s="44">
        <v>0</v>
      </c>
      <c r="F155" s="44">
        <v>0</v>
      </c>
      <c r="G155" s="44">
        <v>0</v>
      </c>
      <c r="H155" s="44">
        <v>0</v>
      </c>
      <c r="I155" s="44">
        <v>527919.67000000004</v>
      </c>
      <c r="J155" s="44">
        <v>527919.67000000004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527919.67000000004</v>
      </c>
      <c r="Q155" s="44">
        <v>527919.67000000004</v>
      </c>
      <c r="R155" s="44">
        <v>0</v>
      </c>
      <c r="S155" s="44">
        <v>0</v>
      </c>
      <c r="T155" s="44">
        <v>0</v>
      </c>
      <c r="U155" s="44">
        <v>0</v>
      </c>
      <c r="V155" s="44">
        <v>0</v>
      </c>
      <c r="W155" s="44">
        <v>527919.67000000004</v>
      </c>
      <c r="X155" s="44">
        <v>527919.67000000004</v>
      </c>
      <c r="Y155" s="44">
        <v>0</v>
      </c>
      <c r="Z155" s="44">
        <v>0</v>
      </c>
      <c r="AA155" s="44">
        <v>0</v>
      </c>
      <c r="AB155" s="44">
        <v>0</v>
      </c>
      <c r="AC155" s="44">
        <v>0</v>
      </c>
      <c r="AD155" s="44">
        <v>527919.67000000004</v>
      </c>
      <c r="AE155" s="44">
        <v>527919.67000000004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527919.67000000004</v>
      </c>
      <c r="AL155" s="44">
        <v>303274.84999999998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303274.84999999998</v>
      </c>
      <c r="AS155" s="44">
        <v>303265.40999999997</v>
      </c>
      <c r="AT155" s="44">
        <v>0</v>
      </c>
      <c r="AU155" s="44">
        <v>0</v>
      </c>
      <c r="AV155" s="44">
        <v>0</v>
      </c>
      <c r="AW155" s="44">
        <v>0</v>
      </c>
      <c r="AX155" s="44">
        <v>0</v>
      </c>
      <c r="AY155" s="44">
        <v>303265.40999999997</v>
      </c>
      <c r="AZ155" s="44">
        <v>303265.40999999997</v>
      </c>
      <c r="BA155" s="44">
        <v>0</v>
      </c>
      <c r="BB155" s="44">
        <v>0</v>
      </c>
      <c r="BC155" s="44">
        <v>0</v>
      </c>
      <c r="BD155" s="44">
        <v>0</v>
      </c>
      <c r="BE155" s="44">
        <v>0</v>
      </c>
      <c r="BF155" s="44">
        <v>303265.40999999997</v>
      </c>
      <c r="BG155" s="44">
        <v>303265.40999999997</v>
      </c>
      <c r="BH155" s="44">
        <v>0</v>
      </c>
      <c r="BI155" s="44">
        <v>0</v>
      </c>
      <c r="BJ155" s="44">
        <v>0</v>
      </c>
      <c r="BK155" s="44">
        <v>0</v>
      </c>
      <c r="BL155" s="44">
        <v>0</v>
      </c>
      <c r="BM155" s="44">
        <v>303265.40999999997</v>
      </c>
      <c r="BN155" s="44">
        <v>303265.40999999997</v>
      </c>
      <c r="BO155" s="44">
        <v>0</v>
      </c>
      <c r="BP155" s="44">
        <v>0</v>
      </c>
      <c r="BQ155" s="44">
        <v>0</v>
      </c>
      <c r="BR155" s="44">
        <v>0</v>
      </c>
      <c r="BS155" s="44">
        <v>0</v>
      </c>
      <c r="BT155" s="44">
        <v>303265.40999999997</v>
      </c>
      <c r="BU155" s="44">
        <v>303265.40999999997</v>
      </c>
      <c r="BV155" s="44">
        <v>0</v>
      </c>
      <c r="BW155" s="44">
        <v>0</v>
      </c>
      <c r="BX155" s="44">
        <v>0</v>
      </c>
      <c r="BY155" s="44">
        <v>0</v>
      </c>
      <c r="BZ155" s="44">
        <v>0</v>
      </c>
      <c r="CA155" s="44">
        <v>303265.40999999997</v>
      </c>
      <c r="CB155" s="44">
        <v>303249.13</v>
      </c>
      <c r="CC155" s="44">
        <v>0</v>
      </c>
      <c r="CD155" s="44">
        <v>0</v>
      </c>
      <c r="CE155" s="44">
        <v>0</v>
      </c>
      <c r="CF155" s="44">
        <v>0</v>
      </c>
      <c r="CG155" s="44">
        <v>0</v>
      </c>
      <c r="CH155" s="44">
        <v>303249.13</v>
      </c>
      <c r="CI155" s="5"/>
      <c r="CJ155" s="43">
        <f t="shared" si="28"/>
        <v>4762449.3800000008</v>
      </c>
      <c r="CK155" s="43">
        <f t="shared" si="20"/>
        <v>0</v>
      </c>
      <c r="CL155" s="43">
        <f t="shared" si="21"/>
        <v>0</v>
      </c>
      <c r="CM155" s="43">
        <f t="shared" si="22"/>
        <v>0</v>
      </c>
      <c r="CN155" s="43">
        <f t="shared" si="23"/>
        <v>0</v>
      </c>
      <c r="CO155" s="43">
        <f t="shared" si="24"/>
        <v>0</v>
      </c>
      <c r="CP155" s="43">
        <f t="shared" si="25"/>
        <v>4762449.3800000008</v>
      </c>
      <c r="CQ155" s="20"/>
      <c r="CR155" s="20"/>
      <c r="CS155" s="20"/>
      <c r="CT155" s="20">
        <f t="shared" si="27"/>
        <v>0</v>
      </c>
      <c r="CU155" s="20"/>
      <c r="CV155" s="43">
        <v>4762449.38</v>
      </c>
      <c r="CW155" s="51">
        <f t="shared" si="26"/>
        <v>0</v>
      </c>
      <c r="DU155" t="s">
        <v>397</v>
      </c>
    </row>
    <row r="156" spans="1:125" x14ac:dyDescent="0.25">
      <c r="A156" t="s">
        <v>189</v>
      </c>
      <c r="B156" t="s">
        <v>398</v>
      </c>
      <c r="C156" s="43">
        <v>135151.54</v>
      </c>
      <c r="D156" s="44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135151.54</v>
      </c>
      <c r="J156" s="44">
        <v>135151.54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135151.54</v>
      </c>
      <c r="Q156" s="44">
        <v>135151.54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44">
        <v>135151.54</v>
      </c>
      <c r="X156" s="44">
        <v>135151.54</v>
      </c>
      <c r="Y156" s="44">
        <v>0</v>
      </c>
      <c r="Z156" s="44">
        <v>0</v>
      </c>
      <c r="AA156" s="44">
        <v>0</v>
      </c>
      <c r="AB156" s="44">
        <v>0</v>
      </c>
      <c r="AC156" s="44">
        <v>0</v>
      </c>
      <c r="AD156" s="44">
        <v>135151.54</v>
      </c>
      <c r="AE156" s="44">
        <v>135151.54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135151.54</v>
      </c>
      <c r="AL156" s="44">
        <v>128207.37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128207.37</v>
      </c>
      <c r="AS156" s="44">
        <v>128573.07</v>
      </c>
      <c r="AT156" s="44">
        <v>0</v>
      </c>
      <c r="AU156" s="44">
        <v>0</v>
      </c>
      <c r="AV156" s="44">
        <v>0</v>
      </c>
      <c r="AW156" s="44">
        <v>0</v>
      </c>
      <c r="AX156" s="44">
        <v>0</v>
      </c>
      <c r="AY156" s="44">
        <v>128573.07</v>
      </c>
      <c r="AZ156" s="44">
        <v>128573.07</v>
      </c>
      <c r="BA156" s="44">
        <v>0</v>
      </c>
      <c r="BB156" s="44">
        <v>0</v>
      </c>
      <c r="BC156" s="44">
        <v>0</v>
      </c>
      <c r="BD156" s="44">
        <v>0</v>
      </c>
      <c r="BE156" s="44">
        <v>0</v>
      </c>
      <c r="BF156" s="44">
        <v>128573.07</v>
      </c>
      <c r="BG156" s="44">
        <v>128573.07</v>
      </c>
      <c r="BH156" s="44">
        <v>0</v>
      </c>
      <c r="BI156" s="44">
        <v>0</v>
      </c>
      <c r="BJ156" s="44">
        <v>0</v>
      </c>
      <c r="BK156" s="44">
        <v>0</v>
      </c>
      <c r="BL156" s="44">
        <v>0</v>
      </c>
      <c r="BM156" s="44">
        <v>128573.07</v>
      </c>
      <c r="BN156" s="44">
        <v>128573.06</v>
      </c>
      <c r="BO156" s="44">
        <v>0</v>
      </c>
      <c r="BP156" s="44">
        <v>0</v>
      </c>
      <c r="BQ156" s="44">
        <v>0</v>
      </c>
      <c r="BR156" s="44">
        <v>0</v>
      </c>
      <c r="BS156" s="44">
        <v>0</v>
      </c>
      <c r="BT156" s="44">
        <v>128573.06</v>
      </c>
      <c r="BU156" s="44">
        <v>128573.07</v>
      </c>
      <c r="BV156" s="44">
        <v>0</v>
      </c>
      <c r="BW156" s="44">
        <v>0</v>
      </c>
      <c r="BX156" s="44">
        <v>0</v>
      </c>
      <c r="BY156" s="44">
        <v>0</v>
      </c>
      <c r="BZ156" s="44">
        <v>0</v>
      </c>
      <c r="CA156" s="44">
        <v>128573.07</v>
      </c>
      <c r="CB156" s="44">
        <v>128566.39999999999</v>
      </c>
      <c r="CC156" s="44">
        <v>0</v>
      </c>
      <c r="CD156" s="44">
        <v>0</v>
      </c>
      <c r="CE156" s="44">
        <v>0</v>
      </c>
      <c r="CF156" s="44">
        <v>0</v>
      </c>
      <c r="CG156" s="44">
        <v>0</v>
      </c>
      <c r="CH156" s="44">
        <v>128566.39999999999</v>
      </c>
      <c r="CI156" s="5"/>
      <c r="CJ156" s="43">
        <f t="shared" si="28"/>
        <v>1575396.8100000003</v>
      </c>
      <c r="CK156" s="43">
        <f t="shared" si="20"/>
        <v>0</v>
      </c>
      <c r="CL156" s="43">
        <f t="shared" si="21"/>
        <v>0</v>
      </c>
      <c r="CM156" s="43">
        <f t="shared" si="22"/>
        <v>0</v>
      </c>
      <c r="CN156" s="43">
        <f t="shared" si="23"/>
        <v>0</v>
      </c>
      <c r="CO156" s="43">
        <f t="shared" si="24"/>
        <v>0</v>
      </c>
      <c r="CP156" s="43">
        <f t="shared" si="25"/>
        <v>1575396.8100000003</v>
      </c>
      <c r="CQ156" s="20"/>
      <c r="CR156" s="20"/>
      <c r="CS156" s="20"/>
      <c r="CT156" s="20">
        <f t="shared" si="27"/>
        <v>0</v>
      </c>
      <c r="CU156" s="20"/>
      <c r="CV156" s="43">
        <v>1575396.81</v>
      </c>
      <c r="CW156" s="51">
        <f t="shared" si="26"/>
        <v>0</v>
      </c>
      <c r="DU156" t="s">
        <v>398</v>
      </c>
    </row>
    <row r="157" spans="1:125" x14ac:dyDescent="0.25">
      <c r="A157" t="s">
        <v>190</v>
      </c>
      <c r="B157" t="s">
        <v>399</v>
      </c>
      <c r="C157" s="43">
        <v>653853.1</v>
      </c>
      <c r="D157" s="44">
        <v>-7241.75</v>
      </c>
      <c r="E157" s="44">
        <v>0</v>
      </c>
      <c r="F157" s="44">
        <v>0</v>
      </c>
      <c r="G157" s="44">
        <v>0</v>
      </c>
      <c r="H157" s="44">
        <v>0</v>
      </c>
      <c r="I157" s="44">
        <v>646611.35</v>
      </c>
      <c r="J157" s="44">
        <v>653853.1</v>
      </c>
      <c r="K157" s="44">
        <v>-7241.75</v>
      </c>
      <c r="L157" s="44">
        <v>0</v>
      </c>
      <c r="M157" s="44">
        <v>0</v>
      </c>
      <c r="N157" s="44">
        <v>0</v>
      </c>
      <c r="O157" s="44">
        <v>0</v>
      </c>
      <c r="P157" s="44">
        <v>646611.35</v>
      </c>
      <c r="Q157" s="44">
        <v>653853.1</v>
      </c>
      <c r="R157" s="44">
        <v>-7128.11</v>
      </c>
      <c r="S157" s="44">
        <v>0</v>
      </c>
      <c r="T157" s="44">
        <v>0</v>
      </c>
      <c r="U157" s="44">
        <v>0</v>
      </c>
      <c r="V157" s="44">
        <v>0</v>
      </c>
      <c r="W157" s="44">
        <v>646724.99</v>
      </c>
      <c r="X157" s="44">
        <v>653853.1</v>
      </c>
      <c r="Y157" s="44">
        <v>-7128.11</v>
      </c>
      <c r="Z157" s="44">
        <v>0</v>
      </c>
      <c r="AA157" s="44">
        <v>0</v>
      </c>
      <c r="AB157" s="44">
        <v>0</v>
      </c>
      <c r="AC157" s="44">
        <v>0</v>
      </c>
      <c r="AD157" s="44">
        <v>646724.99</v>
      </c>
      <c r="AE157" s="44">
        <v>653853.1</v>
      </c>
      <c r="AF157" s="44">
        <v>-7128.11</v>
      </c>
      <c r="AG157" s="44">
        <v>0</v>
      </c>
      <c r="AH157" s="44">
        <v>0</v>
      </c>
      <c r="AI157" s="44">
        <v>0</v>
      </c>
      <c r="AJ157" s="44">
        <v>0</v>
      </c>
      <c r="AK157" s="44">
        <v>646724.99</v>
      </c>
      <c r="AL157" s="44">
        <v>762581.96</v>
      </c>
      <c r="AM157" s="44">
        <v>-7128.11</v>
      </c>
      <c r="AN157" s="44">
        <v>0</v>
      </c>
      <c r="AO157" s="44">
        <v>0</v>
      </c>
      <c r="AP157" s="44">
        <v>0</v>
      </c>
      <c r="AQ157" s="44">
        <v>0</v>
      </c>
      <c r="AR157" s="44">
        <v>755839.82</v>
      </c>
      <c r="AS157" s="44">
        <v>762529.82</v>
      </c>
      <c r="AT157" s="44">
        <v>-7128.11</v>
      </c>
      <c r="AU157" s="44">
        <v>0</v>
      </c>
      <c r="AV157" s="44">
        <v>0</v>
      </c>
      <c r="AW157" s="44">
        <v>0</v>
      </c>
      <c r="AX157" s="44">
        <v>0</v>
      </c>
      <c r="AY157" s="44">
        <v>755401.71</v>
      </c>
      <c r="AZ157" s="44">
        <v>762529.82</v>
      </c>
      <c r="BA157" s="44">
        <v>-7128.11</v>
      </c>
      <c r="BB157" s="44">
        <v>0</v>
      </c>
      <c r="BC157" s="44">
        <v>0</v>
      </c>
      <c r="BD157" s="44">
        <v>0</v>
      </c>
      <c r="BE157" s="44">
        <v>0</v>
      </c>
      <c r="BF157" s="44">
        <v>755401.71</v>
      </c>
      <c r="BG157" s="44">
        <v>762529.82</v>
      </c>
      <c r="BH157" s="44">
        <v>-7128.11</v>
      </c>
      <c r="BI157" s="44">
        <v>0</v>
      </c>
      <c r="BJ157" s="44">
        <v>0</v>
      </c>
      <c r="BK157" s="44">
        <v>0</v>
      </c>
      <c r="BL157" s="44">
        <v>0</v>
      </c>
      <c r="BM157" s="44">
        <v>755401.71</v>
      </c>
      <c r="BN157" s="44">
        <v>762529.82</v>
      </c>
      <c r="BO157" s="44">
        <v>-7128.11</v>
      </c>
      <c r="BP157" s="44">
        <v>0</v>
      </c>
      <c r="BQ157" s="44">
        <v>0</v>
      </c>
      <c r="BR157" s="44">
        <v>0</v>
      </c>
      <c r="BS157" s="44">
        <v>0</v>
      </c>
      <c r="BT157" s="44">
        <v>755401.71</v>
      </c>
      <c r="BU157" s="44">
        <v>762529.83</v>
      </c>
      <c r="BV157" s="44">
        <v>-7128.11</v>
      </c>
      <c r="BW157" s="44">
        <v>0</v>
      </c>
      <c r="BX157" s="44">
        <v>0</v>
      </c>
      <c r="BY157" s="44">
        <v>0</v>
      </c>
      <c r="BZ157" s="44">
        <v>0</v>
      </c>
      <c r="CA157" s="44">
        <v>755401.72</v>
      </c>
      <c r="CB157" s="44">
        <v>762427.93</v>
      </c>
      <c r="CC157" s="44">
        <v>-7128.1069999999991</v>
      </c>
      <c r="CD157" s="44">
        <v>0</v>
      </c>
      <c r="CE157" s="44">
        <v>0</v>
      </c>
      <c r="CF157" s="44">
        <v>0</v>
      </c>
      <c r="CG157" s="44">
        <v>0</v>
      </c>
      <c r="CH157" s="44">
        <v>755299.82</v>
      </c>
      <c r="CI157" s="5"/>
      <c r="CJ157" s="43">
        <f t="shared" si="28"/>
        <v>8606924.5000000019</v>
      </c>
      <c r="CK157" s="43">
        <f t="shared" si="20"/>
        <v>-85764.597000000009</v>
      </c>
      <c r="CL157" s="43">
        <f t="shared" si="21"/>
        <v>0</v>
      </c>
      <c r="CM157" s="43">
        <f t="shared" si="22"/>
        <v>0</v>
      </c>
      <c r="CN157" s="43">
        <f t="shared" si="23"/>
        <v>0</v>
      </c>
      <c r="CO157" s="43">
        <f t="shared" si="24"/>
        <v>0</v>
      </c>
      <c r="CP157" s="43">
        <f t="shared" si="25"/>
        <v>8521545.8699999992</v>
      </c>
      <c r="CQ157" s="20"/>
      <c r="CR157" s="20"/>
      <c r="CS157" s="20"/>
      <c r="CT157" s="20">
        <f t="shared" si="27"/>
        <v>0</v>
      </c>
      <c r="CU157" s="20"/>
      <c r="CV157" s="43">
        <v>8606924.5</v>
      </c>
      <c r="CW157" s="51">
        <f t="shared" si="26"/>
        <v>0</v>
      </c>
      <c r="DU157" t="s">
        <v>399</v>
      </c>
    </row>
    <row r="158" spans="1:125" x14ac:dyDescent="0.25">
      <c r="A158" t="s">
        <v>400</v>
      </c>
      <c r="B158" t="s">
        <v>401</v>
      </c>
      <c r="C158" s="43">
        <v>22864.93</v>
      </c>
      <c r="D158" s="44">
        <v>0</v>
      </c>
      <c r="E158" s="44">
        <v>0</v>
      </c>
      <c r="F158" s="44">
        <v>0</v>
      </c>
      <c r="G158" s="44">
        <v>0</v>
      </c>
      <c r="H158" s="44">
        <v>0</v>
      </c>
      <c r="I158" s="44">
        <v>22864.93</v>
      </c>
      <c r="J158" s="44">
        <v>22864.93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22864.93</v>
      </c>
      <c r="Q158" s="44">
        <v>22864.93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44">
        <v>22864.93</v>
      </c>
      <c r="X158" s="44">
        <v>22864.93</v>
      </c>
      <c r="Y158" s="44">
        <v>0</v>
      </c>
      <c r="Z158" s="44">
        <v>0</v>
      </c>
      <c r="AA158" s="44">
        <v>0</v>
      </c>
      <c r="AB158" s="44">
        <v>0</v>
      </c>
      <c r="AC158" s="44">
        <v>0</v>
      </c>
      <c r="AD158" s="44">
        <v>22864.93</v>
      </c>
      <c r="AE158" s="44">
        <v>22864.93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22864.93</v>
      </c>
      <c r="AL158" s="44">
        <v>6622.14</v>
      </c>
      <c r="AM158" s="44">
        <v>0</v>
      </c>
      <c r="AN158" s="44">
        <v>0.28999999999999998</v>
      </c>
      <c r="AO158" s="44">
        <v>0</v>
      </c>
      <c r="AP158" s="44">
        <v>0</v>
      </c>
      <c r="AQ158" s="44">
        <v>0</v>
      </c>
      <c r="AR158" s="44">
        <v>6622.43</v>
      </c>
      <c r="AS158" s="44">
        <v>12233.13</v>
      </c>
      <c r="AT158" s="44">
        <v>0</v>
      </c>
      <c r="AU158" s="44">
        <v>0</v>
      </c>
      <c r="AV158" s="44">
        <v>0</v>
      </c>
      <c r="AW158" s="44">
        <v>0</v>
      </c>
      <c r="AX158" s="44">
        <v>0</v>
      </c>
      <c r="AY158" s="44">
        <v>12233.13</v>
      </c>
      <c r="AZ158" s="44">
        <v>12233.13</v>
      </c>
      <c r="BA158" s="44">
        <v>0</v>
      </c>
      <c r="BB158" s="44">
        <v>0</v>
      </c>
      <c r="BC158" s="44">
        <v>0</v>
      </c>
      <c r="BD158" s="44">
        <v>0</v>
      </c>
      <c r="BE158" s="44">
        <v>0</v>
      </c>
      <c r="BF158" s="44">
        <v>12233.13</v>
      </c>
      <c r="BG158" s="44">
        <v>12233.13</v>
      </c>
      <c r="BH158" s="44">
        <v>0</v>
      </c>
      <c r="BI158" s="44">
        <v>0</v>
      </c>
      <c r="BJ158" s="44">
        <v>0</v>
      </c>
      <c r="BK158" s="44">
        <v>0</v>
      </c>
      <c r="BL158" s="44">
        <v>0</v>
      </c>
      <c r="BM158" s="44">
        <v>12233.13</v>
      </c>
      <c r="BN158" s="44">
        <v>12233.13</v>
      </c>
      <c r="BO158" s="44">
        <v>0</v>
      </c>
      <c r="BP158" s="44">
        <v>0</v>
      </c>
      <c r="BQ158" s="44">
        <v>0</v>
      </c>
      <c r="BR158" s="44">
        <v>0</v>
      </c>
      <c r="BS158" s="44">
        <v>0</v>
      </c>
      <c r="BT158" s="44">
        <v>12233.13</v>
      </c>
      <c r="BU158" s="44">
        <v>12233.13</v>
      </c>
      <c r="BV158" s="44">
        <v>0</v>
      </c>
      <c r="BW158" s="44">
        <v>0</v>
      </c>
      <c r="BX158" s="44">
        <v>0</v>
      </c>
      <c r="BY158" s="44">
        <v>0</v>
      </c>
      <c r="BZ158" s="44">
        <v>0</v>
      </c>
      <c r="CA158" s="44">
        <v>12233.13</v>
      </c>
      <c r="CB158" s="44">
        <v>12221.32</v>
      </c>
      <c r="CC158" s="44">
        <v>0</v>
      </c>
      <c r="CD158" s="44">
        <v>0</v>
      </c>
      <c r="CE158" s="44">
        <v>0</v>
      </c>
      <c r="CF158" s="44">
        <v>0</v>
      </c>
      <c r="CG158" s="44">
        <v>0</v>
      </c>
      <c r="CH158" s="44">
        <v>12221.32</v>
      </c>
      <c r="CI158" s="5"/>
      <c r="CJ158" s="43">
        <f t="shared" si="28"/>
        <v>194333.76</v>
      </c>
      <c r="CK158" s="43">
        <f t="shared" si="20"/>
        <v>0</v>
      </c>
      <c r="CL158" s="43">
        <f t="shared" si="21"/>
        <v>0.28999999999999998</v>
      </c>
      <c r="CM158" s="43">
        <f t="shared" si="22"/>
        <v>0</v>
      </c>
      <c r="CN158" s="43">
        <f t="shared" si="23"/>
        <v>0</v>
      </c>
      <c r="CO158" s="43">
        <f t="shared" si="24"/>
        <v>0</v>
      </c>
      <c r="CP158" s="43">
        <f t="shared" si="25"/>
        <v>194334.05000000002</v>
      </c>
      <c r="CQ158" s="20"/>
      <c r="CR158" s="20"/>
      <c r="CS158" s="20"/>
      <c r="CT158" s="20">
        <f t="shared" si="27"/>
        <v>0</v>
      </c>
      <c r="CU158" s="20"/>
      <c r="CV158" s="43">
        <v>194333.76</v>
      </c>
      <c r="CW158" s="51">
        <f t="shared" si="26"/>
        <v>0</v>
      </c>
      <c r="DU158" t="s">
        <v>401</v>
      </c>
    </row>
    <row r="159" spans="1:125" x14ac:dyDescent="0.25">
      <c r="A159" t="s">
        <v>191</v>
      </c>
      <c r="B159" t="s">
        <v>402</v>
      </c>
      <c r="C159" s="43">
        <v>773908.79</v>
      </c>
      <c r="D159" s="44">
        <v>-15633.88</v>
      </c>
      <c r="E159" s="44">
        <v>0</v>
      </c>
      <c r="F159" s="44">
        <v>0</v>
      </c>
      <c r="G159" s="44">
        <v>0</v>
      </c>
      <c r="H159" s="44">
        <v>143971.78</v>
      </c>
      <c r="I159" s="44">
        <f>_xlfn.SINGLE(SUM(C159:H159))</f>
        <v>902246.69000000006</v>
      </c>
      <c r="J159" s="44">
        <v>917880.57</v>
      </c>
      <c r="K159" s="44">
        <v>-15633.88</v>
      </c>
      <c r="L159" s="44">
        <v>0</v>
      </c>
      <c r="M159" s="44">
        <v>0</v>
      </c>
      <c r="N159" s="44">
        <v>0</v>
      </c>
      <c r="O159" s="44">
        <v>0</v>
      </c>
      <c r="P159" s="44">
        <v>902246.69</v>
      </c>
      <c r="Q159" s="44">
        <v>917880.57</v>
      </c>
      <c r="R159" s="44">
        <v>-15633.88</v>
      </c>
      <c r="S159" s="44">
        <v>0</v>
      </c>
      <c r="T159" s="44">
        <v>0</v>
      </c>
      <c r="U159" s="44">
        <v>0</v>
      </c>
      <c r="V159" s="44">
        <v>0</v>
      </c>
      <c r="W159" s="44">
        <v>902246.69</v>
      </c>
      <c r="X159" s="44">
        <v>917880.57</v>
      </c>
      <c r="Y159" s="44">
        <v>-15633.88</v>
      </c>
      <c r="Z159" s="44">
        <v>0</v>
      </c>
      <c r="AA159" s="44">
        <v>0</v>
      </c>
      <c r="AB159" s="44">
        <v>0</v>
      </c>
      <c r="AC159" s="44">
        <v>0</v>
      </c>
      <c r="AD159" s="44">
        <v>902246.69</v>
      </c>
      <c r="AE159" s="44">
        <v>917880.57</v>
      </c>
      <c r="AF159" s="44">
        <v>-15633.88</v>
      </c>
      <c r="AG159" s="44">
        <v>0</v>
      </c>
      <c r="AH159" s="44">
        <v>0</v>
      </c>
      <c r="AI159" s="44">
        <v>0</v>
      </c>
      <c r="AJ159" s="44">
        <v>0</v>
      </c>
      <c r="AK159" s="44">
        <v>902246.69</v>
      </c>
      <c r="AL159" s="44">
        <v>917880.56</v>
      </c>
      <c r="AM159" s="44">
        <v>-15633.88</v>
      </c>
      <c r="AN159" s="44">
        <v>0</v>
      </c>
      <c r="AO159" s="44">
        <v>0</v>
      </c>
      <c r="AP159" s="44">
        <v>0</v>
      </c>
      <c r="AQ159" s="44">
        <v>0</v>
      </c>
      <c r="AR159" s="44">
        <v>902246.68</v>
      </c>
      <c r="AS159" s="44">
        <v>1082005.46</v>
      </c>
      <c r="AT159" s="44">
        <v>-15633.88</v>
      </c>
      <c r="AU159" s="44">
        <v>0</v>
      </c>
      <c r="AV159" s="44">
        <v>0</v>
      </c>
      <c r="AW159" s="44">
        <v>0</v>
      </c>
      <c r="AX159" s="44">
        <v>0</v>
      </c>
      <c r="AY159" s="44">
        <v>1066371.58</v>
      </c>
      <c r="AZ159" s="44">
        <v>1082005.45</v>
      </c>
      <c r="BA159" s="44">
        <v>-15633.88</v>
      </c>
      <c r="BB159" s="44">
        <v>0</v>
      </c>
      <c r="BC159" s="44">
        <v>0</v>
      </c>
      <c r="BD159" s="44">
        <v>0</v>
      </c>
      <c r="BE159" s="44">
        <v>0</v>
      </c>
      <c r="BF159" s="44">
        <v>1066371.57</v>
      </c>
      <c r="BG159" s="44">
        <v>1082005.46</v>
      </c>
      <c r="BH159" s="44">
        <v>-15633.88</v>
      </c>
      <c r="BI159" s="44">
        <v>0</v>
      </c>
      <c r="BJ159" s="44">
        <v>0</v>
      </c>
      <c r="BK159" s="44">
        <v>0</v>
      </c>
      <c r="BL159" s="44">
        <v>0</v>
      </c>
      <c r="BM159" s="44">
        <v>1066371.58</v>
      </c>
      <c r="BN159" s="44">
        <v>1082005.45</v>
      </c>
      <c r="BO159" s="44">
        <v>-15633.88</v>
      </c>
      <c r="BP159" s="44">
        <v>0</v>
      </c>
      <c r="BQ159" s="44">
        <v>0</v>
      </c>
      <c r="BR159" s="44">
        <v>0</v>
      </c>
      <c r="BS159" s="44">
        <v>0</v>
      </c>
      <c r="BT159" s="44">
        <v>1066371.57</v>
      </c>
      <c r="BU159" s="44">
        <v>1082005.46</v>
      </c>
      <c r="BV159" s="44">
        <v>-15633.88</v>
      </c>
      <c r="BW159" s="44">
        <v>0</v>
      </c>
      <c r="BX159" s="44">
        <v>0</v>
      </c>
      <c r="BY159" s="44">
        <v>0</v>
      </c>
      <c r="BZ159" s="44">
        <v>0</v>
      </c>
      <c r="CA159" s="44">
        <v>1066371.58</v>
      </c>
      <c r="CB159" s="44">
        <v>978273.57</v>
      </c>
      <c r="CC159" s="44">
        <v>-15633.877499999999</v>
      </c>
      <c r="CD159" s="44">
        <v>0</v>
      </c>
      <c r="CE159" s="44">
        <v>0</v>
      </c>
      <c r="CF159" s="44">
        <v>0</v>
      </c>
      <c r="CG159" s="44">
        <v>0</v>
      </c>
      <c r="CH159" s="44">
        <v>962639.69</v>
      </c>
      <c r="CI159" s="5"/>
      <c r="CJ159" s="43">
        <f t="shared" si="28"/>
        <v>11895584.26</v>
      </c>
      <c r="CK159" s="43">
        <f t="shared" si="20"/>
        <v>-187606.55750000002</v>
      </c>
      <c r="CL159" s="43">
        <f t="shared" si="21"/>
        <v>0</v>
      </c>
      <c r="CM159" s="43">
        <f t="shared" si="22"/>
        <v>0</v>
      </c>
      <c r="CN159" s="43">
        <f t="shared" si="23"/>
        <v>0</v>
      </c>
      <c r="CO159" s="43">
        <f t="shared" si="24"/>
        <v>143971.78</v>
      </c>
      <c r="CP159" s="43">
        <f t="shared" si="25"/>
        <v>11707977.699999999</v>
      </c>
      <c r="CQ159" s="20"/>
      <c r="CR159" s="20"/>
      <c r="CS159" s="20"/>
      <c r="CT159" s="20">
        <f t="shared" si="27"/>
        <v>0</v>
      </c>
      <c r="CU159" s="20"/>
      <c r="CV159" s="43">
        <v>11895584.26</v>
      </c>
      <c r="CW159" s="51">
        <f t="shared" si="26"/>
        <v>0</v>
      </c>
      <c r="DU159" t="s">
        <v>402</v>
      </c>
    </row>
    <row r="160" spans="1:125" x14ac:dyDescent="0.25">
      <c r="A160" t="s">
        <v>192</v>
      </c>
      <c r="B160" t="s">
        <v>403</v>
      </c>
      <c r="C160" s="43">
        <v>269153.37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269153.37</v>
      </c>
      <c r="J160" s="44">
        <v>269153.37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269153.37</v>
      </c>
      <c r="Q160" s="44">
        <v>269153.37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269153.37</v>
      </c>
      <c r="X160" s="44">
        <v>269153.37</v>
      </c>
      <c r="Y160" s="44">
        <v>0</v>
      </c>
      <c r="Z160" s="44">
        <v>0</v>
      </c>
      <c r="AA160" s="44">
        <v>0</v>
      </c>
      <c r="AB160" s="44">
        <v>0</v>
      </c>
      <c r="AC160" s="44">
        <v>0</v>
      </c>
      <c r="AD160" s="44">
        <v>269153.37</v>
      </c>
      <c r="AE160" s="44">
        <v>269153.37</v>
      </c>
      <c r="AF160" s="44">
        <v>0</v>
      </c>
      <c r="AG160" s="44">
        <v>0</v>
      </c>
      <c r="AH160" s="44">
        <v>0</v>
      </c>
      <c r="AI160" s="44">
        <v>0</v>
      </c>
      <c r="AJ160" s="44">
        <v>0</v>
      </c>
      <c r="AK160" s="44">
        <v>269153.37</v>
      </c>
      <c r="AL160" s="44">
        <v>290420.78999999998</v>
      </c>
      <c r="AM160" s="44">
        <v>0</v>
      </c>
      <c r="AN160" s="44">
        <v>0</v>
      </c>
      <c r="AO160" s="44">
        <v>0</v>
      </c>
      <c r="AP160" s="44">
        <v>0</v>
      </c>
      <c r="AQ160" s="44">
        <v>0</v>
      </c>
      <c r="AR160" s="44">
        <v>290420.78999999998</v>
      </c>
      <c r="AS160" s="44">
        <v>290424.82</v>
      </c>
      <c r="AT160" s="44">
        <v>0</v>
      </c>
      <c r="AU160" s="44">
        <v>0</v>
      </c>
      <c r="AV160" s="44">
        <v>0</v>
      </c>
      <c r="AW160" s="44">
        <v>0</v>
      </c>
      <c r="AX160" s="44">
        <v>0</v>
      </c>
      <c r="AY160" s="44">
        <v>290424.82</v>
      </c>
      <c r="AZ160" s="44">
        <v>290424.81</v>
      </c>
      <c r="BA160" s="44">
        <v>0</v>
      </c>
      <c r="BB160" s="44">
        <v>0</v>
      </c>
      <c r="BC160" s="44">
        <v>0</v>
      </c>
      <c r="BD160" s="44">
        <v>0</v>
      </c>
      <c r="BE160" s="44">
        <v>0</v>
      </c>
      <c r="BF160" s="44">
        <v>290424.81</v>
      </c>
      <c r="BG160" s="44">
        <v>290424.82</v>
      </c>
      <c r="BH160" s="44">
        <v>0</v>
      </c>
      <c r="BI160" s="44">
        <v>0</v>
      </c>
      <c r="BJ160" s="44">
        <v>0</v>
      </c>
      <c r="BK160" s="44">
        <v>0</v>
      </c>
      <c r="BL160" s="44">
        <v>0</v>
      </c>
      <c r="BM160" s="44">
        <v>290424.82</v>
      </c>
      <c r="BN160" s="44">
        <v>290424.81</v>
      </c>
      <c r="BO160" s="44">
        <v>0</v>
      </c>
      <c r="BP160" s="44">
        <v>0</v>
      </c>
      <c r="BQ160" s="44">
        <v>0</v>
      </c>
      <c r="BR160" s="44">
        <v>0</v>
      </c>
      <c r="BS160" s="44">
        <v>0</v>
      </c>
      <c r="BT160" s="44">
        <v>290424.81</v>
      </c>
      <c r="BU160" s="44">
        <v>290424.82</v>
      </c>
      <c r="BV160" s="44">
        <v>0</v>
      </c>
      <c r="BW160" s="44">
        <v>0</v>
      </c>
      <c r="BX160" s="44">
        <v>0</v>
      </c>
      <c r="BY160" s="44">
        <v>0</v>
      </c>
      <c r="BZ160" s="44">
        <v>0</v>
      </c>
      <c r="CA160" s="44">
        <v>290424.82</v>
      </c>
      <c r="CB160" s="44">
        <v>290411.2</v>
      </c>
      <c r="CC160" s="44">
        <v>0</v>
      </c>
      <c r="CD160" s="44">
        <v>0</v>
      </c>
      <c r="CE160" s="44">
        <v>0</v>
      </c>
      <c r="CF160" s="44">
        <v>0</v>
      </c>
      <c r="CG160" s="44">
        <v>0</v>
      </c>
      <c r="CH160" s="44">
        <v>290411.2</v>
      </c>
      <c r="CI160" s="5"/>
      <c r="CJ160" s="43">
        <f t="shared" si="28"/>
        <v>3378722.92</v>
      </c>
      <c r="CK160" s="43">
        <f t="shared" si="20"/>
        <v>0</v>
      </c>
      <c r="CL160" s="43">
        <f t="shared" si="21"/>
        <v>0</v>
      </c>
      <c r="CM160" s="43">
        <f t="shared" si="22"/>
        <v>0</v>
      </c>
      <c r="CN160" s="43">
        <f t="shared" si="23"/>
        <v>0</v>
      </c>
      <c r="CO160" s="43">
        <f t="shared" si="24"/>
        <v>0</v>
      </c>
      <c r="CP160" s="43">
        <f t="shared" si="25"/>
        <v>3378722.92</v>
      </c>
      <c r="CQ160" s="20"/>
      <c r="CR160" s="20"/>
      <c r="CS160" s="20"/>
      <c r="CT160" s="20">
        <f t="shared" si="27"/>
        <v>0</v>
      </c>
      <c r="CU160" s="20"/>
      <c r="CV160" s="43">
        <v>3378722.92</v>
      </c>
      <c r="CW160" s="51">
        <f t="shared" si="26"/>
        <v>0</v>
      </c>
      <c r="DU160" t="s">
        <v>403</v>
      </c>
    </row>
    <row r="161" spans="1:125" x14ac:dyDescent="0.25">
      <c r="A161" t="s">
        <v>193</v>
      </c>
      <c r="B161" t="s">
        <v>404</v>
      </c>
      <c r="C161" s="43">
        <v>106564.07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106564.07</v>
      </c>
      <c r="J161" s="44">
        <v>106564.07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106564.07</v>
      </c>
      <c r="Q161" s="44">
        <v>106564.07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44">
        <v>106564.07</v>
      </c>
      <c r="X161" s="44">
        <v>106564.07</v>
      </c>
      <c r="Y161" s="44">
        <v>0</v>
      </c>
      <c r="Z161" s="44">
        <v>0</v>
      </c>
      <c r="AA161" s="44">
        <v>0</v>
      </c>
      <c r="AB161" s="44">
        <v>0</v>
      </c>
      <c r="AC161" s="44">
        <v>0</v>
      </c>
      <c r="AD161" s="44">
        <v>106564.07</v>
      </c>
      <c r="AE161" s="44">
        <v>106564.07</v>
      </c>
      <c r="AF161" s="44">
        <v>0</v>
      </c>
      <c r="AG161" s="44">
        <v>0</v>
      </c>
      <c r="AH161" s="44">
        <v>0</v>
      </c>
      <c r="AI161" s="44">
        <v>0</v>
      </c>
      <c r="AJ161" s="44">
        <v>0</v>
      </c>
      <c r="AK161" s="44">
        <v>106564.07</v>
      </c>
      <c r="AL161" s="44">
        <v>99423.33</v>
      </c>
      <c r="AM161" s="44">
        <v>0</v>
      </c>
      <c r="AN161" s="44">
        <v>0</v>
      </c>
      <c r="AO161" s="44">
        <v>0</v>
      </c>
      <c r="AP161" s="44">
        <v>0</v>
      </c>
      <c r="AQ161" s="44">
        <v>0</v>
      </c>
      <c r="AR161" s="44">
        <v>99423.33</v>
      </c>
      <c r="AS161" s="44">
        <v>99419.95</v>
      </c>
      <c r="AT161" s="44">
        <v>0</v>
      </c>
      <c r="AU161" s="44">
        <v>0</v>
      </c>
      <c r="AV161" s="44">
        <v>0</v>
      </c>
      <c r="AW161" s="44">
        <v>0</v>
      </c>
      <c r="AX161" s="44">
        <v>0</v>
      </c>
      <c r="AY161" s="44">
        <v>99419.95</v>
      </c>
      <c r="AZ161" s="44">
        <v>99419.95</v>
      </c>
      <c r="BA161" s="44">
        <v>0</v>
      </c>
      <c r="BB161" s="44">
        <v>0</v>
      </c>
      <c r="BC161" s="44">
        <v>0</v>
      </c>
      <c r="BD161" s="44">
        <v>0</v>
      </c>
      <c r="BE161" s="44">
        <v>0</v>
      </c>
      <c r="BF161" s="44">
        <v>99419.95</v>
      </c>
      <c r="BG161" s="44">
        <v>99419.96</v>
      </c>
      <c r="BH161" s="44">
        <v>0</v>
      </c>
      <c r="BI161" s="44">
        <v>0</v>
      </c>
      <c r="BJ161" s="44">
        <v>0</v>
      </c>
      <c r="BK161" s="44">
        <v>0</v>
      </c>
      <c r="BL161" s="44">
        <v>0</v>
      </c>
      <c r="BM161" s="44">
        <v>99419.96</v>
      </c>
      <c r="BN161" s="44">
        <v>99419.95</v>
      </c>
      <c r="BO161" s="44">
        <v>0</v>
      </c>
      <c r="BP161" s="44">
        <v>0</v>
      </c>
      <c r="BQ161" s="44">
        <v>0</v>
      </c>
      <c r="BR161" s="44">
        <v>0</v>
      </c>
      <c r="BS161" s="44">
        <v>0</v>
      </c>
      <c r="BT161" s="44">
        <v>99419.95</v>
      </c>
      <c r="BU161" s="44">
        <v>99419.96</v>
      </c>
      <c r="BV161" s="44">
        <v>0</v>
      </c>
      <c r="BW161" s="44">
        <v>0</v>
      </c>
      <c r="BX161" s="44">
        <v>0</v>
      </c>
      <c r="BY161" s="44">
        <v>0</v>
      </c>
      <c r="BZ161" s="44">
        <v>0</v>
      </c>
      <c r="CA161" s="44">
        <v>99419.96</v>
      </c>
      <c r="CB161" s="44">
        <v>99414.92</v>
      </c>
      <c r="CC161" s="44">
        <v>0</v>
      </c>
      <c r="CD161" s="44">
        <v>0</v>
      </c>
      <c r="CE161" s="44">
        <v>0</v>
      </c>
      <c r="CF161" s="44">
        <v>0</v>
      </c>
      <c r="CG161" s="44">
        <v>0</v>
      </c>
      <c r="CH161" s="44">
        <v>99414.92</v>
      </c>
      <c r="CI161" s="5"/>
      <c r="CJ161" s="43">
        <f t="shared" si="28"/>
        <v>1228758.3699999999</v>
      </c>
      <c r="CK161" s="43">
        <f t="shared" si="20"/>
        <v>0</v>
      </c>
      <c r="CL161" s="43">
        <f t="shared" si="21"/>
        <v>0</v>
      </c>
      <c r="CM161" s="43">
        <f t="shared" si="22"/>
        <v>0</v>
      </c>
      <c r="CN161" s="43">
        <f t="shared" si="23"/>
        <v>0</v>
      </c>
      <c r="CO161" s="43">
        <f t="shared" si="24"/>
        <v>0</v>
      </c>
      <c r="CP161" s="43">
        <f t="shared" si="25"/>
        <v>1228758.3699999999</v>
      </c>
      <c r="CQ161" s="20"/>
      <c r="CR161" s="20"/>
      <c r="CS161" s="20"/>
      <c r="CT161" s="20">
        <f t="shared" si="27"/>
        <v>0</v>
      </c>
      <c r="CU161" s="20"/>
      <c r="CV161" s="43">
        <v>1228758.3700000001</v>
      </c>
      <c r="CW161" s="51">
        <f t="shared" si="26"/>
        <v>0</v>
      </c>
      <c r="DU161" t="s">
        <v>404</v>
      </c>
    </row>
    <row r="162" spans="1:125" x14ac:dyDescent="0.25">
      <c r="A162" t="s">
        <v>194</v>
      </c>
      <c r="B162" t="s">
        <v>405</v>
      </c>
      <c r="C162" s="43">
        <v>217814.2</v>
      </c>
      <c r="D162" s="44">
        <v>0</v>
      </c>
      <c r="E162" s="44">
        <v>0</v>
      </c>
      <c r="F162" s="44">
        <v>0</v>
      </c>
      <c r="G162" s="44">
        <v>0</v>
      </c>
      <c r="H162" s="44">
        <v>0</v>
      </c>
      <c r="I162" s="44">
        <v>217814.2</v>
      </c>
      <c r="J162" s="44">
        <v>217814.2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217814.2</v>
      </c>
      <c r="Q162" s="44">
        <v>217814.2</v>
      </c>
      <c r="R162" s="44">
        <v>0</v>
      </c>
      <c r="S162" s="44">
        <v>0</v>
      </c>
      <c r="T162" s="44">
        <v>0</v>
      </c>
      <c r="U162" s="44">
        <v>0</v>
      </c>
      <c r="V162" s="44">
        <v>0</v>
      </c>
      <c r="W162" s="44">
        <v>217814.2</v>
      </c>
      <c r="X162" s="44">
        <v>217814.2</v>
      </c>
      <c r="Y162" s="44">
        <v>0</v>
      </c>
      <c r="Z162" s="44">
        <v>0</v>
      </c>
      <c r="AA162" s="44">
        <v>0</v>
      </c>
      <c r="AB162" s="44">
        <v>0</v>
      </c>
      <c r="AC162" s="44">
        <v>0</v>
      </c>
      <c r="AD162" s="44">
        <v>217814.2</v>
      </c>
      <c r="AE162" s="44">
        <v>217814.2</v>
      </c>
      <c r="AF162" s="44">
        <v>0</v>
      </c>
      <c r="AG162" s="44">
        <v>0</v>
      </c>
      <c r="AH162" s="44">
        <v>0</v>
      </c>
      <c r="AI162" s="44">
        <v>0</v>
      </c>
      <c r="AJ162" s="44">
        <v>0</v>
      </c>
      <c r="AK162" s="44">
        <v>217814.2</v>
      </c>
      <c r="AL162" s="44">
        <v>209503.72</v>
      </c>
      <c r="AM162" s="44">
        <v>0</v>
      </c>
      <c r="AN162" s="44">
        <v>0</v>
      </c>
      <c r="AO162" s="44">
        <v>0</v>
      </c>
      <c r="AP162" s="44">
        <v>0</v>
      </c>
      <c r="AQ162" s="44">
        <v>0</v>
      </c>
      <c r="AR162" s="44">
        <v>209503.72</v>
      </c>
      <c r="AS162" s="44">
        <v>209664.74</v>
      </c>
      <c r="AT162" s="44">
        <v>0</v>
      </c>
      <c r="AU162" s="44">
        <v>0</v>
      </c>
      <c r="AV162" s="44">
        <v>0</v>
      </c>
      <c r="AW162" s="44">
        <v>0</v>
      </c>
      <c r="AX162" s="44">
        <v>0</v>
      </c>
      <c r="AY162" s="44">
        <v>209664.74</v>
      </c>
      <c r="AZ162" s="44">
        <v>209664.74</v>
      </c>
      <c r="BA162" s="44">
        <v>0</v>
      </c>
      <c r="BB162" s="44">
        <v>0</v>
      </c>
      <c r="BC162" s="44">
        <v>0</v>
      </c>
      <c r="BD162" s="44">
        <v>0</v>
      </c>
      <c r="BE162" s="44">
        <v>0</v>
      </c>
      <c r="BF162" s="44">
        <v>209664.74</v>
      </c>
      <c r="BG162" s="44">
        <v>209664.74</v>
      </c>
      <c r="BH162" s="44">
        <v>0</v>
      </c>
      <c r="BI162" s="44">
        <v>0</v>
      </c>
      <c r="BJ162" s="44">
        <v>0</v>
      </c>
      <c r="BK162" s="44">
        <v>0</v>
      </c>
      <c r="BL162" s="44">
        <v>0</v>
      </c>
      <c r="BM162" s="44">
        <v>209664.74</v>
      </c>
      <c r="BN162" s="44">
        <v>209664.73</v>
      </c>
      <c r="BO162" s="44">
        <v>0</v>
      </c>
      <c r="BP162" s="44">
        <v>0</v>
      </c>
      <c r="BQ162" s="44">
        <v>0</v>
      </c>
      <c r="BR162" s="44">
        <v>0</v>
      </c>
      <c r="BS162" s="44">
        <v>0</v>
      </c>
      <c r="BT162" s="44">
        <v>209664.73</v>
      </c>
      <c r="BU162" s="44">
        <v>209664.74</v>
      </c>
      <c r="BV162" s="44">
        <v>0</v>
      </c>
      <c r="BW162" s="44">
        <v>0</v>
      </c>
      <c r="BX162" s="44">
        <v>0</v>
      </c>
      <c r="BY162" s="44">
        <v>0</v>
      </c>
      <c r="BZ162" s="44">
        <v>0</v>
      </c>
      <c r="CA162" s="44">
        <v>209664.74</v>
      </c>
      <c r="CB162" s="44">
        <v>209655.66</v>
      </c>
      <c r="CC162" s="44">
        <v>0</v>
      </c>
      <c r="CD162" s="44">
        <v>0</v>
      </c>
      <c r="CE162" s="44">
        <v>0</v>
      </c>
      <c r="CF162" s="44">
        <v>0</v>
      </c>
      <c r="CG162" s="44">
        <v>0</v>
      </c>
      <c r="CH162" s="44">
        <v>209655.66</v>
      </c>
      <c r="CI162" s="5"/>
      <c r="CJ162" s="43">
        <f t="shared" si="28"/>
        <v>2556554.0700000003</v>
      </c>
      <c r="CK162" s="43">
        <f t="shared" si="20"/>
        <v>0</v>
      </c>
      <c r="CL162" s="43">
        <f t="shared" si="21"/>
        <v>0</v>
      </c>
      <c r="CM162" s="43">
        <f t="shared" si="22"/>
        <v>0</v>
      </c>
      <c r="CN162" s="43">
        <f t="shared" si="23"/>
        <v>0</v>
      </c>
      <c r="CO162" s="43">
        <f t="shared" si="24"/>
        <v>0</v>
      </c>
      <c r="CP162" s="43">
        <f t="shared" si="25"/>
        <v>2556554.0700000003</v>
      </c>
      <c r="CQ162" s="20"/>
      <c r="CR162" s="20"/>
      <c r="CS162" s="20"/>
      <c r="CT162" s="20">
        <f t="shared" si="27"/>
        <v>0</v>
      </c>
      <c r="CU162" s="20"/>
      <c r="CV162" s="43">
        <v>2556554.0699999998</v>
      </c>
      <c r="CW162" s="51">
        <f t="shared" si="26"/>
        <v>0</v>
      </c>
      <c r="DU162" t="s">
        <v>405</v>
      </c>
    </row>
    <row r="163" spans="1:125" x14ac:dyDescent="0.25">
      <c r="A163" t="s">
        <v>195</v>
      </c>
      <c r="B163" t="s">
        <v>406</v>
      </c>
      <c r="C163" s="43">
        <v>136085.65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136085.65</v>
      </c>
      <c r="J163" s="44">
        <v>136085.65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136085.65</v>
      </c>
      <c r="Q163" s="44">
        <v>136085.65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44">
        <v>136085.65</v>
      </c>
      <c r="X163" s="44">
        <v>136085.65</v>
      </c>
      <c r="Y163" s="44">
        <v>0</v>
      </c>
      <c r="Z163" s="44">
        <v>0</v>
      </c>
      <c r="AA163" s="44">
        <v>0</v>
      </c>
      <c r="AB163" s="44">
        <v>0</v>
      </c>
      <c r="AC163" s="44">
        <v>0</v>
      </c>
      <c r="AD163" s="44">
        <v>136085.65</v>
      </c>
      <c r="AE163" s="44">
        <v>136085.65</v>
      </c>
      <c r="AF163" s="44">
        <v>0</v>
      </c>
      <c r="AG163" s="44">
        <v>0</v>
      </c>
      <c r="AH163" s="44">
        <v>0</v>
      </c>
      <c r="AI163" s="44">
        <v>0</v>
      </c>
      <c r="AJ163" s="44">
        <v>0</v>
      </c>
      <c r="AK163" s="44">
        <v>136085.65</v>
      </c>
      <c r="AL163" s="44">
        <v>128009.97</v>
      </c>
      <c r="AM163" s="44">
        <v>0</v>
      </c>
      <c r="AN163" s="44">
        <v>0</v>
      </c>
      <c r="AO163" s="44">
        <v>0</v>
      </c>
      <c r="AP163" s="44">
        <v>0</v>
      </c>
      <c r="AQ163" s="44">
        <v>0</v>
      </c>
      <c r="AR163" s="44">
        <v>128009.97</v>
      </c>
      <c r="AS163" s="44">
        <v>135706.64000000001</v>
      </c>
      <c r="AT163" s="44">
        <v>0</v>
      </c>
      <c r="AU163" s="44">
        <v>0</v>
      </c>
      <c r="AV163" s="44">
        <v>0</v>
      </c>
      <c r="AW163" s="44">
        <v>0</v>
      </c>
      <c r="AX163" s="44">
        <v>0</v>
      </c>
      <c r="AY163" s="44">
        <v>135706.64000000001</v>
      </c>
      <c r="AZ163" s="44">
        <v>135706.63</v>
      </c>
      <c r="BA163" s="44">
        <v>0</v>
      </c>
      <c r="BB163" s="44">
        <v>0</v>
      </c>
      <c r="BC163" s="44">
        <v>0</v>
      </c>
      <c r="BD163" s="44">
        <v>0</v>
      </c>
      <c r="BE163" s="44">
        <v>0</v>
      </c>
      <c r="BF163" s="44">
        <v>135706.63</v>
      </c>
      <c r="BG163" s="44">
        <v>135706.64000000001</v>
      </c>
      <c r="BH163" s="44">
        <v>0</v>
      </c>
      <c r="BI163" s="44">
        <v>0</v>
      </c>
      <c r="BJ163" s="44">
        <v>0</v>
      </c>
      <c r="BK163" s="44">
        <v>0</v>
      </c>
      <c r="BL163" s="44">
        <v>0</v>
      </c>
      <c r="BM163" s="44">
        <v>135706.64000000001</v>
      </c>
      <c r="BN163" s="44">
        <v>135706.63</v>
      </c>
      <c r="BO163" s="44">
        <v>0</v>
      </c>
      <c r="BP163" s="44">
        <v>0</v>
      </c>
      <c r="BQ163" s="44">
        <v>0</v>
      </c>
      <c r="BR163" s="44">
        <v>0</v>
      </c>
      <c r="BS163" s="44">
        <v>0</v>
      </c>
      <c r="BT163" s="44">
        <v>135706.63</v>
      </c>
      <c r="BU163" s="44">
        <v>135706.64000000001</v>
      </c>
      <c r="BV163" s="44">
        <v>0</v>
      </c>
      <c r="BW163" s="44">
        <v>0</v>
      </c>
      <c r="BX163" s="44">
        <v>0</v>
      </c>
      <c r="BY163" s="44">
        <v>0</v>
      </c>
      <c r="BZ163" s="44">
        <v>0</v>
      </c>
      <c r="CA163" s="44">
        <v>135706.64000000001</v>
      </c>
      <c r="CB163" s="44">
        <v>135700.12</v>
      </c>
      <c r="CC163" s="44">
        <v>0</v>
      </c>
      <c r="CD163" s="44">
        <v>0</v>
      </c>
      <c r="CE163" s="44">
        <v>0</v>
      </c>
      <c r="CF163" s="44">
        <v>0</v>
      </c>
      <c r="CG163" s="44">
        <v>0</v>
      </c>
      <c r="CH163" s="44">
        <v>135700.12</v>
      </c>
      <c r="CI163" s="5"/>
      <c r="CJ163" s="43">
        <f t="shared" si="28"/>
        <v>1622671.52</v>
      </c>
      <c r="CK163" s="43">
        <f t="shared" si="20"/>
        <v>0</v>
      </c>
      <c r="CL163" s="43">
        <f t="shared" si="21"/>
        <v>0</v>
      </c>
      <c r="CM163" s="43">
        <f t="shared" si="22"/>
        <v>0</v>
      </c>
      <c r="CN163" s="43">
        <f t="shared" si="23"/>
        <v>0</v>
      </c>
      <c r="CO163" s="43">
        <f t="shared" si="24"/>
        <v>0</v>
      </c>
      <c r="CP163" s="43">
        <f t="shared" si="25"/>
        <v>1622671.52</v>
      </c>
      <c r="CQ163" s="20"/>
      <c r="CR163" s="20"/>
      <c r="CS163" s="20"/>
      <c r="CT163" s="20">
        <f t="shared" si="27"/>
        <v>0</v>
      </c>
      <c r="CU163" s="20"/>
      <c r="CV163" s="43">
        <v>1622671.52</v>
      </c>
      <c r="CW163" s="51">
        <f t="shared" si="26"/>
        <v>0</v>
      </c>
      <c r="DU163" t="s">
        <v>406</v>
      </c>
    </row>
    <row r="164" spans="1:125" x14ac:dyDescent="0.25">
      <c r="A164" t="s">
        <v>196</v>
      </c>
      <c r="B164" t="s">
        <v>407</v>
      </c>
      <c r="C164" s="43">
        <v>36500</v>
      </c>
      <c r="D164" s="44">
        <v>0</v>
      </c>
      <c r="E164" s="44">
        <v>0</v>
      </c>
      <c r="F164" s="44">
        <v>0</v>
      </c>
      <c r="G164" s="44">
        <v>0</v>
      </c>
      <c r="H164" s="44">
        <v>0</v>
      </c>
      <c r="I164" s="44">
        <v>36500</v>
      </c>
      <c r="J164" s="44">
        <v>36500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36500</v>
      </c>
      <c r="Q164" s="44">
        <v>36500</v>
      </c>
      <c r="R164" s="44">
        <v>0</v>
      </c>
      <c r="S164" s="44">
        <v>0</v>
      </c>
      <c r="T164" s="44">
        <v>0</v>
      </c>
      <c r="U164" s="44">
        <v>0</v>
      </c>
      <c r="V164" s="44">
        <v>0</v>
      </c>
      <c r="W164" s="44">
        <v>36500</v>
      </c>
      <c r="X164" s="44">
        <v>36500</v>
      </c>
      <c r="Y164" s="44">
        <v>0</v>
      </c>
      <c r="Z164" s="44">
        <v>0</v>
      </c>
      <c r="AA164" s="44">
        <v>0</v>
      </c>
      <c r="AB164" s="44">
        <v>0</v>
      </c>
      <c r="AC164" s="44">
        <v>0</v>
      </c>
      <c r="AD164" s="44">
        <v>36500</v>
      </c>
      <c r="AE164" s="44">
        <v>36500</v>
      </c>
      <c r="AF164" s="44">
        <v>0</v>
      </c>
      <c r="AG164" s="44">
        <v>0</v>
      </c>
      <c r="AH164" s="44">
        <v>0</v>
      </c>
      <c r="AI164" s="44">
        <v>0</v>
      </c>
      <c r="AJ164" s="44">
        <v>0</v>
      </c>
      <c r="AK164" s="44">
        <v>36500</v>
      </c>
      <c r="AL164" s="44">
        <v>63707.51</v>
      </c>
      <c r="AM164" s="44">
        <v>0</v>
      </c>
      <c r="AN164" s="44">
        <v>0</v>
      </c>
      <c r="AO164" s="44">
        <v>0</v>
      </c>
      <c r="AP164" s="44">
        <v>0</v>
      </c>
      <c r="AQ164" s="44">
        <v>0</v>
      </c>
      <c r="AR164" s="44">
        <v>63707.51</v>
      </c>
      <c r="AS164" s="44">
        <v>63692.99</v>
      </c>
      <c r="AT164" s="44">
        <v>0</v>
      </c>
      <c r="AU164" s="44">
        <v>0</v>
      </c>
      <c r="AV164" s="44">
        <v>0</v>
      </c>
      <c r="AW164" s="44">
        <v>0</v>
      </c>
      <c r="AX164" s="44">
        <v>0</v>
      </c>
      <c r="AY164" s="44">
        <v>63692.99</v>
      </c>
      <c r="AZ164" s="44">
        <v>63692.99</v>
      </c>
      <c r="BA164" s="44">
        <v>0</v>
      </c>
      <c r="BB164" s="44">
        <v>0</v>
      </c>
      <c r="BC164" s="44">
        <v>0</v>
      </c>
      <c r="BD164" s="44">
        <v>0</v>
      </c>
      <c r="BE164" s="44">
        <v>0</v>
      </c>
      <c r="BF164" s="44">
        <v>63692.99</v>
      </c>
      <c r="BG164" s="44">
        <v>63692.99</v>
      </c>
      <c r="BH164" s="44">
        <v>0</v>
      </c>
      <c r="BI164" s="44">
        <v>0</v>
      </c>
      <c r="BJ164" s="44">
        <v>0</v>
      </c>
      <c r="BK164" s="44">
        <v>0</v>
      </c>
      <c r="BL164" s="44">
        <v>0</v>
      </c>
      <c r="BM164" s="44">
        <v>63692.99</v>
      </c>
      <c r="BN164" s="44">
        <v>63692.99</v>
      </c>
      <c r="BO164" s="44">
        <v>0</v>
      </c>
      <c r="BP164" s="44">
        <v>0</v>
      </c>
      <c r="BQ164" s="44">
        <v>0</v>
      </c>
      <c r="BR164" s="44">
        <v>0</v>
      </c>
      <c r="BS164" s="44">
        <v>0</v>
      </c>
      <c r="BT164" s="44">
        <v>63692.99</v>
      </c>
      <c r="BU164" s="44">
        <v>63692.99</v>
      </c>
      <c r="BV164" s="44">
        <v>0</v>
      </c>
      <c r="BW164" s="44">
        <v>0</v>
      </c>
      <c r="BX164" s="44">
        <v>0</v>
      </c>
      <c r="BY164" s="44">
        <v>0</v>
      </c>
      <c r="BZ164" s="44">
        <v>0</v>
      </c>
      <c r="CA164" s="44">
        <v>63692.99</v>
      </c>
      <c r="CB164" s="44">
        <v>63688.61</v>
      </c>
      <c r="CC164" s="44">
        <v>0</v>
      </c>
      <c r="CD164" s="44">
        <v>0</v>
      </c>
      <c r="CE164" s="44">
        <v>0</v>
      </c>
      <c r="CF164" s="44">
        <v>0</v>
      </c>
      <c r="CG164" s="44">
        <v>0</v>
      </c>
      <c r="CH164" s="44">
        <v>63688.61</v>
      </c>
      <c r="CI164" s="5"/>
      <c r="CJ164" s="43">
        <f t="shared" si="28"/>
        <v>628361.06999999995</v>
      </c>
      <c r="CK164" s="43">
        <f t="shared" si="20"/>
        <v>0</v>
      </c>
      <c r="CL164" s="43">
        <f t="shared" si="21"/>
        <v>0</v>
      </c>
      <c r="CM164" s="43">
        <f t="shared" si="22"/>
        <v>0</v>
      </c>
      <c r="CN164" s="43">
        <f t="shared" si="23"/>
        <v>0</v>
      </c>
      <c r="CO164" s="43">
        <f t="shared" si="24"/>
        <v>0</v>
      </c>
      <c r="CP164" s="43">
        <f t="shared" si="25"/>
        <v>628361.06999999995</v>
      </c>
      <c r="CQ164" s="20"/>
      <c r="CR164" s="20"/>
      <c r="CS164" s="20"/>
      <c r="CT164" s="20">
        <f t="shared" si="27"/>
        <v>0</v>
      </c>
      <c r="CU164" s="20"/>
      <c r="CV164" s="43">
        <v>628361.06999999995</v>
      </c>
      <c r="CW164" s="51">
        <f t="shared" si="26"/>
        <v>0</v>
      </c>
      <c r="DU164" t="s">
        <v>407</v>
      </c>
    </row>
    <row r="165" spans="1:125" x14ac:dyDescent="0.25">
      <c r="A165" t="s">
        <v>197</v>
      </c>
      <c r="B165" t="s">
        <v>408</v>
      </c>
      <c r="C165" s="43">
        <v>658126.97</v>
      </c>
      <c r="D165" s="44">
        <v>0</v>
      </c>
      <c r="E165" s="44">
        <v>0</v>
      </c>
      <c r="F165" s="44">
        <v>0</v>
      </c>
      <c r="G165" s="44">
        <v>0</v>
      </c>
      <c r="H165" s="44">
        <v>0</v>
      </c>
      <c r="I165" s="44">
        <v>658126.97</v>
      </c>
      <c r="J165" s="44">
        <v>658126.97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658126.97</v>
      </c>
      <c r="Q165" s="44">
        <v>658126.97</v>
      </c>
      <c r="R165" s="44">
        <v>0</v>
      </c>
      <c r="S165" s="44">
        <v>0</v>
      </c>
      <c r="T165" s="44">
        <v>0</v>
      </c>
      <c r="U165" s="44">
        <v>0</v>
      </c>
      <c r="V165" s="44">
        <v>0</v>
      </c>
      <c r="W165" s="44">
        <v>658126.97</v>
      </c>
      <c r="X165" s="44">
        <v>658126.97</v>
      </c>
      <c r="Y165" s="44">
        <v>0</v>
      </c>
      <c r="Z165" s="44">
        <v>0</v>
      </c>
      <c r="AA165" s="44">
        <v>0</v>
      </c>
      <c r="AB165" s="44">
        <v>0</v>
      </c>
      <c r="AC165" s="44">
        <v>0</v>
      </c>
      <c r="AD165" s="44">
        <v>658126.97</v>
      </c>
      <c r="AE165" s="44">
        <v>658126.97</v>
      </c>
      <c r="AF165" s="44">
        <v>0</v>
      </c>
      <c r="AG165" s="44">
        <v>0</v>
      </c>
      <c r="AH165" s="44">
        <v>0</v>
      </c>
      <c r="AI165" s="44">
        <v>0</v>
      </c>
      <c r="AJ165" s="44">
        <v>0</v>
      </c>
      <c r="AK165" s="44">
        <v>658126.97</v>
      </c>
      <c r="AL165" s="44">
        <v>123383.03</v>
      </c>
      <c r="AM165" s="44">
        <v>0</v>
      </c>
      <c r="AN165" s="44">
        <v>0</v>
      </c>
      <c r="AO165" s="44">
        <v>0</v>
      </c>
      <c r="AP165" s="44">
        <v>0</v>
      </c>
      <c r="AQ165" s="44">
        <v>0</v>
      </c>
      <c r="AR165" s="44">
        <v>123383.03</v>
      </c>
      <c r="AS165" s="44">
        <v>123344.44</v>
      </c>
      <c r="AT165" s="44">
        <v>0</v>
      </c>
      <c r="AU165" s="44">
        <v>0</v>
      </c>
      <c r="AV165" s="44">
        <v>0</v>
      </c>
      <c r="AW165" s="44">
        <v>0</v>
      </c>
      <c r="AX165" s="44">
        <v>0</v>
      </c>
      <c r="AY165" s="44">
        <v>123344.44</v>
      </c>
      <c r="AZ165" s="44">
        <v>123344.44</v>
      </c>
      <c r="BA165" s="44">
        <v>0</v>
      </c>
      <c r="BB165" s="44">
        <v>0</v>
      </c>
      <c r="BC165" s="44">
        <v>0</v>
      </c>
      <c r="BD165" s="44">
        <v>0</v>
      </c>
      <c r="BE165" s="44">
        <v>0</v>
      </c>
      <c r="BF165" s="44">
        <v>123344.44</v>
      </c>
      <c r="BG165" s="44">
        <v>123344.44</v>
      </c>
      <c r="BH165" s="44">
        <v>0</v>
      </c>
      <c r="BI165" s="44">
        <v>0</v>
      </c>
      <c r="BJ165" s="44">
        <v>0</v>
      </c>
      <c r="BK165" s="44">
        <v>0</v>
      </c>
      <c r="BL165" s="44">
        <v>0</v>
      </c>
      <c r="BM165" s="44">
        <v>123344.44</v>
      </c>
      <c r="BN165" s="44">
        <v>123344.43</v>
      </c>
      <c r="BO165" s="44">
        <v>0</v>
      </c>
      <c r="BP165" s="44">
        <v>0</v>
      </c>
      <c r="BQ165" s="44">
        <v>0</v>
      </c>
      <c r="BR165" s="44">
        <v>0</v>
      </c>
      <c r="BS165" s="44">
        <v>0</v>
      </c>
      <c r="BT165" s="44">
        <v>123344.43</v>
      </c>
      <c r="BU165" s="44">
        <v>123344.44</v>
      </c>
      <c r="BV165" s="44">
        <v>0</v>
      </c>
      <c r="BW165" s="44">
        <v>0</v>
      </c>
      <c r="BX165" s="44">
        <v>0</v>
      </c>
      <c r="BY165" s="44">
        <v>0</v>
      </c>
      <c r="BZ165" s="44">
        <v>0</v>
      </c>
      <c r="CA165" s="44">
        <v>123344.44</v>
      </c>
      <c r="CB165" s="44">
        <v>123295.94</v>
      </c>
      <c r="CC165" s="44">
        <v>0</v>
      </c>
      <c r="CD165" s="44">
        <v>0</v>
      </c>
      <c r="CE165" s="44">
        <v>0</v>
      </c>
      <c r="CF165" s="44">
        <v>0</v>
      </c>
      <c r="CG165" s="44">
        <v>0</v>
      </c>
      <c r="CH165" s="44">
        <v>123295.94</v>
      </c>
      <c r="CI165" s="5"/>
      <c r="CJ165" s="43">
        <f t="shared" si="28"/>
        <v>4154036.0099999993</v>
      </c>
      <c r="CK165" s="43">
        <f t="shared" si="20"/>
        <v>0</v>
      </c>
      <c r="CL165" s="43">
        <f t="shared" si="21"/>
        <v>0</v>
      </c>
      <c r="CM165" s="43">
        <f t="shared" si="22"/>
        <v>0</v>
      </c>
      <c r="CN165" s="43">
        <f t="shared" si="23"/>
        <v>0</v>
      </c>
      <c r="CO165" s="43">
        <f t="shared" si="24"/>
        <v>0</v>
      </c>
      <c r="CP165" s="43">
        <f t="shared" si="25"/>
        <v>4154036.0099999993</v>
      </c>
      <c r="CQ165" s="20"/>
      <c r="CR165" s="20"/>
      <c r="CS165" s="20"/>
      <c r="CT165" s="20">
        <f t="shared" si="27"/>
        <v>0</v>
      </c>
      <c r="CU165" s="20"/>
      <c r="CV165" s="43">
        <v>4154036.01</v>
      </c>
      <c r="CW165" s="51">
        <f t="shared" si="26"/>
        <v>0</v>
      </c>
      <c r="DU165" t="s">
        <v>408</v>
      </c>
    </row>
    <row r="166" spans="1:125" x14ac:dyDescent="0.25">
      <c r="A166" t="s">
        <v>198</v>
      </c>
      <c r="B166" t="s">
        <v>409</v>
      </c>
      <c r="C166" s="43">
        <v>354741.64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354741.64</v>
      </c>
      <c r="J166" s="44">
        <v>354741.64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4">
        <v>354741.64</v>
      </c>
      <c r="Q166" s="44">
        <v>354741.64</v>
      </c>
      <c r="R166" s="44">
        <v>0</v>
      </c>
      <c r="S166" s="44">
        <v>0</v>
      </c>
      <c r="T166" s="44">
        <v>0</v>
      </c>
      <c r="U166" s="44">
        <v>0</v>
      </c>
      <c r="V166" s="44">
        <v>0</v>
      </c>
      <c r="W166" s="44">
        <v>354741.64</v>
      </c>
      <c r="X166" s="44">
        <v>354741.64</v>
      </c>
      <c r="Y166" s="44">
        <v>0</v>
      </c>
      <c r="Z166" s="44">
        <v>0</v>
      </c>
      <c r="AA166" s="44">
        <v>0</v>
      </c>
      <c r="AB166" s="44">
        <v>0</v>
      </c>
      <c r="AC166" s="44">
        <v>0</v>
      </c>
      <c r="AD166" s="44">
        <v>354741.64</v>
      </c>
      <c r="AE166" s="44">
        <v>354741.64</v>
      </c>
      <c r="AF166" s="44">
        <v>0</v>
      </c>
      <c r="AG166" s="44">
        <v>0</v>
      </c>
      <c r="AH166" s="44">
        <v>0</v>
      </c>
      <c r="AI166" s="44">
        <v>0</v>
      </c>
      <c r="AJ166" s="44">
        <v>0</v>
      </c>
      <c r="AK166" s="44">
        <v>354741.64</v>
      </c>
      <c r="AL166" s="44">
        <v>0</v>
      </c>
      <c r="AM166" s="44">
        <v>0</v>
      </c>
      <c r="AN166" s="44">
        <v>0</v>
      </c>
      <c r="AO166" s="44">
        <v>0</v>
      </c>
      <c r="AP166" s="44">
        <v>0</v>
      </c>
      <c r="AQ166" s="44">
        <v>0</v>
      </c>
      <c r="AR166" s="44">
        <v>0</v>
      </c>
      <c r="AS166" s="44">
        <v>0</v>
      </c>
      <c r="AT166" s="44">
        <v>0</v>
      </c>
      <c r="AU166" s="44">
        <v>0</v>
      </c>
      <c r="AV166" s="44">
        <v>0</v>
      </c>
      <c r="AW166" s="44">
        <v>0</v>
      </c>
      <c r="AX166" s="44">
        <v>0</v>
      </c>
      <c r="AY166" s="44">
        <v>0</v>
      </c>
      <c r="AZ166" s="44">
        <v>0</v>
      </c>
      <c r="BA166" s="44">
        <v>0</v>
      </c>
      <c r="BB166" s="44">
        <v>0</v>
      </c>
      <c r="BC166" s="44">
        <v>0</v>
      </c>
      <c r="BD166" s="44">
        <v>0</v>
      </c>
      <c r="BE166" s="44">
        <v>0</v>
      </c>
      <c r="BF166" s="44">
        <v>0</v>
      </c>
      <c r="BG166" s="44">
        <v>0</v>
      </c>
      <c r="BH166" s="44">
        <v>0</v>
      </c>
      <c r="BI166" s="44">
        <v>0</v>
      </c>
      <c r="BJ166" s="44">
        <v>0</v>
      </c>
      <c r="BK166" s="44">
        <v>0</v>
      </c>
      <c r="BL166" s="44">
        <v>0</v>
      </c>
      <c r="BM166" s="44">
        <v>0</v>
      </c>
      <c r="BN166" s="44">
        <v>0</v>
      </c>
      <c r="BO166" s="44">
        <v>0</v>
      </c>
      <c r="BP166" s="44">
        <v>0</v>
      </c>
      <c r="BQ166" s="44">
        <v>0</v>
      </c>
      <c r="BR166" s="44">
        <v>0</v>
      </c>
      <c r="BS166" s="44">
        <v>0</v>
      </c>
      <c r="BT166" s="44">
        <v>0</v>
      </c>
      <c r="BU166" s="44">
        <v>0</v>
      </c>
      <c r="BV166" s="44">
        <v>0</v>
      </c>
      <c r="BW166" s="44">
        <v>0</v>
      </c>
      <c r="BX166" s="44">
        <v>0</v>
      </c>
      <c r="BY166" s="44">
        <v>0</v>
      </c>
      <c r="BZ166" s="44">
        <v>0</v>
      </c>
      <c r="CA166" s="44">
        <v>0</v>
      </c>
      <c r="CB166" s="44">
        <v>0</v>
      </c>
      <c r="CC166" s="44">
        <v>0</v>
      </c>
      <c r="CD166" s="44">
        <v>0</v>
      </c>
      <c r="CE166" s="44">
        <v>0</v>
      </c>
      <c r="CF166" s="44">
        <v>0</v>
      </c>
      <c r="CG166" s="44">
        <v>0</v>
      </c>
      <c r="CH166" s="44">
        <v>0</v>
      </c>
      <c r="CI166" s="5"/>
      <c r="CJ166" s="43">
        <f t="shared" si="28"/>
        <v>1773708.2000000002</v>
      </c>
      <c r="CK166" s="43">
        <f t="shared" si="20"/>
        <v>0</v>
      </c>
      <c r="CL166" s="43">
        <f t="shared" si="21"/>
        <v>0</v>
      </c>
      <c r="CM166" s="43">
        <f t="shared" si="22"/>
        <v>0</v>
      </c>
      <c r="CN166" s="43">
        <f t="shared" si="23"/>
        <v>0</v>
      </c>
      <c r="CO166" s="43">
        <f t="shared" si="24"/>
        <v>0</v>
      </c>
      <c r="CP166" s="43">
        <f t="shared" si="25"/>
        <v>1773708.2000000002</v>
      </c>
      <c r="CQ166" s="20"/>
      <c r="CR166" s="20"/>
      <c r="CS166" s="20"/>
      <c r="CT166" s="20">
        <f t="shared" si="27"/>
        <v>0</v>
      </c>
      <c r="CU166" s="20"/>
      <c r="CV166" s="43">
        <v>0</v>
      </c>
      <c r="CW166" s="51">
        <f t="shared" si="26"/>
        <v>-1773708.2000000002</v>
      </c>
      <c r="DU166" t="s">
        <v>409</v>
      </c>
    </row>
    <row r="167" spans="1:125" x14ac:dyDescent="0.25">
      <c r="A167" t="s">
        <v>199</v>
      </c>
      <c r="B167" t="s">
        <v>410</v>
      </c>
      <c r="C167" s="43">
        <v>630325.85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630325.85</v>
      </c>
      <c r="J167" s="44">
        <v>630325.85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4">
        <v>630325.85</v>
      </c>
      <c r="Q167" s="44">
        <v>630325.85</v>
      </c>
      <c r="R167" s="44">
        <v>0</v>
      </c>
      <c r="S167" s="44">
        <v>0</v>
      </c>
      <c r="T167" s="44">
        <v>0</v>
      </c>
      <c r="U167" s="44">
        <v>0</v>
      </c>
      <c r="V167" s="44">
        <v>0</v>
      </c>
      <c r="W167" s="44">
        <v>630325.85</v>
      </c>
      <c r="X167" s="44">
        <v>630325.85</v>
      </c>
      <c r="Y167" s="44">
        <v>0</v>
      </c>
      <c r="Z167" s="44">
        <v>0</v>
      </c>
      <c r="AA167" s="44">
        <v>0</v>
      </c>
      <c r="AB167" s="44">
        <v>0</v>
      </c>
      <c r="AC167" s="44">
        <v>0</v>
      </c>
      <c r="AD167" s="44">
        <v>630325.85</v>
      </c>
      <c r="AE167" s="44">
        <v>630325.85</v>
      </c>
      <c r="AF167" s="44">
        <v>0</v>
      </c>
      <c r="AG167" s="44">
        <v>0</v>
      </c>
      <c r="AH167" s="44">
        <v>0</v>
      </c>
      <c r="AI167" s="44">
        <v>0</v>
      </c>
      <c r="AJ167" s="44">
        <v>0</v>
      </c>
      <c r="AK167" s="44">
        <v>630325.85</v>
      </c>
      <c r="AL167" s="44">
        <v>0</v>
      </c>
      <c r="AM167" s="44">
        <v>0</v>
      </c>
      <c r="AN167" s="44">
        <v>0</v>
      </c>
      <c r="AO167" s="44">
        <v>0</v>
      </c>
      <c r="AP167" s="44">
        <v>0</v>
      </c>
      <c r="AQ167" s="44">
        <v>0</v>
      </c>
      <c r="AR167" s="44">
        <v>0</v>
      </c>
      <c r="AS167" s="44">
        <v>2143.94</v>
      </c>
      <c r="AT167" s="44">
        <v>0</v>
      </c>
      <c r="AU167" s="44">
        <v>0</v>
      </c>
      <c r="AV167" s="44">
        <v>0</v>
      </c>
      <c r="AW167" s="44">
        <v>0</v>
      </c>
      <c r="AX167" s="44">
        <v>0</v>
      </c>
      <c r="AY167" s="44">
        <v>2143.94</v>
      </c>
      <c r="AZ167" s="44">
        <v>2143.94</v>
      </c>
      <c r="BA167" s="44">
        <v>0</v>
      </c>
      <c r="BB167" s="44">
        <v>0</v>
      </c>
      <c r="BC167" s="44">
        <v>0</v>
      </c>
      <c r="BD167" s="44">
        <v>0</v>
      </c>
      <c r="BE167" s="44">
        <v>0</v>
      </c>
      <c r="BF167" s="44">
        <v>2143.94</v>
      </c>
      <c r="BG167" s="44">
        <v>2143.94</v>
      </c>
      <c r="BH167" s="44">
        <v>0</v>
      </c>
      <c r="BI167" s="44">
        <v>0</v>
      </c>
      <c r="BJ167" s="44">
        <v>0</v>
      </c>
      <c r="BK167" s="44">
        <v>0</v>
      </c>
      <c r="BL167" s="44">
        <v>0</v>
      </c>
      <c r="BM167" s="44">
        <v>2143.94</v>
      </c>
      <c r="BN167" s="44">
        <v>2143.94</v>
      </c>
      <c r="BO167" s="44">
        <v>0</v>
      </c>
      <c r="BP167" s="44">
        <v>0</v>
      </c>
      <c r="BQ167" s="44">
        <v>0</v>
      </c>
      <c r="BR167" s="44">
        <v>0</v>
      </c>
      <c r="BS167" s="44">
        <v>0</v>
      </c>
      <c r="BT167" s="44">
        <v>2143.94</v>
      </c>
      <c r="BU167" s="44">
        <v>2143.94</v>
      </c>
      <c r="BV167" s="44">
        <v>0</v>
      </c>
      <c r="BW167" s="44">
        <v>0</v>
      </c>
      <c r="BX167" s="44">
        <v>0</v>
      </c>
      <c r="BY167" s="44">
        <v>0</v>
      </c>
      <c r="BZ167" s="44">
        <v>0</v>
      </c>
      <c r="CA167" s="44">
        <v>2143.94</v>
      </c>
      <c r="CB167" s="44">
        <v>2073.1</v>
      </c>
      <c r="CC167" s="44">
        <v>0</v>
      </c>
      <c r="CD167" s="44">
        <v>0</v>
      </c>
      <c r="CE167" s="44">
        <v>0</v>
      </c>
      <c r="CF167" s="44">
        <v>0</v>
      </c>
      <c r="CG167" s="44">
        <v>0</v>
      </c>
      <c r="CH167" s="44">
        <v>2073.1</v>
      </c>
      <c r="CI167" s="5"/>
      <c r="CJ167" s="43">
        <f t="shared" si="28"/>
        <v>3164422.05</v>
      </c>
      <c r="CK167" s="43">
        <f t="shared" si="20"/>
        <v>0</v>
      </c>
      <c r="CL167" s="43">
        <f t="shared" si="21"/>
        <v>0</v>
      </c>
      <c r="CM167" s="43">
        <f t="shared" si="22"/>
        <v>0</v>
      </c>
      <c r="CN167" s="43">
        <f t="shared" si="23"/>
        <v>0</v>
      </c>
      <c r="CO167" s="43">
        <f t="shared" si="24"/>
        <v>0</v>
      </c>
      <c r="CP167" s="43">
        <f t="shared" si="25"/>
        <v>3164422.05</v>
      </c>
      <c r="CQ167" s="20"/>
      <c r="CR167" s="20"/>
      <c r="CS167" s="20"/>
      <c r="CT167" s="20">
        <f t="shared" si="27"/>
        <v>0</v>
      </c>
      <c r="CU167" s="20"/>
      <c r="CV167" s="43">
        <v>3164422.05</v>
      </c>
      <c r="CW167" s="51">
        <f t="shared" si="26"/>
        <v>0</v>
      </c>
      <c r="DU167" t="s">
        <v>410</v>
      </c>
    </row>
    <row r="168" spans="1:125" x14ac:dyDescent="0.25">
      <c r="A168" t="s">
        <v>200</v>
      </c>
      <c r="B168" t="s">
        <v>411</v>
      </c>
      <c r="C168" s="43">
        <v>3368682.3</v>
      </c>
      <c r="D168" s="44">
        <v>-18157.330000000002</v>
      </c>
      <c r="E168" s="44">
        <v>-124633.59</v>
      </c>
      <c r="F168" s="44">
        <v>0</v>
      </c>
      <c r="G168" s="44">
        <v>0</v>
      </c>
      <c r="H168" s="44">
        <v>0</v>
      </c>
      <c r="I168" s="44">
        <v>3225891.38</v>
      </c>
      <c r="J168" s="44">
        <v>3368682.3</v>
      </c>
      <c r="K168" s="44">
        <v>-18157.330000000002</v>
      </c>
      <c r="L168" s="44">
        <v>-124133.55</v>
      </c>
      <c r="M168" s="44">
        <v>0</v>
      </c>
      <c r="N168" s="44">
        <v>0</v>
      </c>
      <c r="O168" s="44">
        <v>0</v>
      </c>
      <c r="P168" s="44">
        <v>3226391.42</v>
      </c>
      <c r="Q168" s="44">
        <v>3368682.3</v>
      </c>
      <c r="R168" s="44">
        <v>-18157.330000000002</v>
      </c>
      <c r="S168" s="44">
        <v>-117803.34</v>
      </c>
      <c r="T168" s="44">
        <v>0</v>
      </c>
      <c r="U168" s="44">
        <v>0</v>
      </c>
      <c r="V168" s="44">
        <v>0</v>
      </c>
      <c r="W168" s="44">
        <v>3232721.63</v>
      </c>
      <c r="X168" s="44">
        <v>3368682.3</v>
      </c>
      <c r="Y168" s="44">
        <v>-18157.330000000002</v>
      </c>
      <c r="Z168" s="44">
        <v>-117803.34</v>
      </c>
      <c r="AA168" s="44">
        <v>0</v>
      </c>
      <c r="AB168" s="44">
        <v>0</v>
      </c>
      <c r="AC168" s="44">
        <v>0</v>
      </c>
      <c r="AD168" s="44">
        <v>3232721.63</v>
      </c>
      <c r="AE168" s="44">
        <v>3368682.3</v>
      </c>
      <c r="AF168" s="44">
        <v>-18157.330000000002</v>
      </c>
      <c r="AG168" s="44">
        <v>-117803.34</v>
      </c>
      <c r="AH168" s="44">
        <v>0</v>
      </c>
      <c r="AI168" s="44">
        <v>0</v>
      </c>
      <c r="AJ168" s="44">
        <v>0</v>
      </c>
      <c r="AK168" s="44">
        <v>3232721.63</v>
      </c>
      <c r="AL168" s="44">
        <v>1443464.01</v>
      </c>
      <c r="AM168" s="44">
        <v>-18157.330000000002</v>
      </c>
      <c r="AN168" s="44">
        <v>-117803.34</v>
      </c>
      <c r="AO168" s="44">
        <v>0</v>
      </c>
      <c r="AP168" s="44">
        <v>0</v>
      </c>
      <c r="AQ168" s="44">
        <v>0</v>
      </c>
      <c r="AR168" s="44">
        <v>1307503.3400000001</v>
      </c>
      <c r="AS168" s="44">
        <v>1443860.33</v>
      </c>
      <c r="AT168" s="44">
        <v>-18157.330000000002</v>
      </c>
      <c r="AU168" s="44">
        <v>-117803.34</v>
      </c>
      <c r="AV168" s="44">
        <v>0</v>
      </c>
      <c r="AW168" s="44">
        <v>0</v>
      </c>
      <c r="AX168" s="44">
        <v>0</v>
      </c>
      <c r="AY168" s="44">
        <v>1307899.6599999999</v>
      </c>
      <c r="AZ168" s="44">
        <v>1443860.33</v>
      </c>
      <c r="BA168" s="44">
        <v>-18157.330000000002</v>
      </c>
      <c r="BB168" s="44">
        <v>-117803.34</v>
      </c>
      <c r="BC168" s="44">
        <v>0</v>
      </c>
      <c r="BD168" s="44">
        <v>0</v>
      </c>
      <c r="BE168" s="44">
        <v>0</v>
      </c>
      <c r="BF168" s="44">
        <v>1307899.6599999999</v>
      </c>
      <c r="BG168" s="44">
        <v>1443860.33</v>
      </c>
      <c r="BH168" s="44">
        <v>-18157.330000000002</v>
      </c>
      <c r="BI168" s="44">
        <v>-117803.34</v>
      </c>
      <c r="BJ168" s="44">
        <v>0</v>
      </c>
      <c r="BK168" s="44">
        <v>0</v>
      </c>
      <c r="BL168" s="44">
        <v>0</v>
      </c>
      <c r="BM168" s="44">
        <v>1307899.6599999999</v>
      </c>
      <c r="BN168" s="44">
        <v>1443860.33</v>
      </c>
      <c r="BO168" s="44">
        <v>-18157.330000000002</v>
      </c>
      <c r="BP168" s="44">
        <v>-117803.34</v>
      </c>
      <c r="BQ168" s="44">
        <v>0</v>
      </c>
      <c r="BR168" s="44">
        <v>0</v>
      </c>
      <c r="BS168" s="44">
        <v>0</v>
      </c>
      <c r="BT168" s="44">
        <v>1307899.6599999999</v>
      </c>
      <c r="BU168" s="44">
        <v>1443860.33</v>
      </c>
      <c r="BV168" s="44">
        <v>-18157.330000000002</v>
      </c>
      <c r="BW168" s="44">
        <v>-117803.34</v>
      </c>
      <c r="BX168" s="44">
        <v>0</v>
      </c>
      <c r="BY168" s="44">
        <v>0</v>
      </c>
      <c r="BZ168" s="44">
        <v>0</v>
      </c>
      <c r="CA168" s="44">
        <v>1307899.6599999999</v>
      </c>
      <c r="CB168" s="44">
        <v>1444271.27</v>
      </c>
      <c r="CC168" s="44">
        <v>-18157.333333333336</v>
      </c>
      <c r="CD168" s="44">
        <v>-117803.34</v>
      </c>
      <c r="CE168" s="44">
        <v>0</v>
      </c>
      <c r="CF168" s="44">
        <v>0</v>
      </c>
      <c r="CG168" s="44">
        <v>0</v>
      </c>
      <c r="CH168" s="44">
        <v>1308310.6000000001</v>
      </c>
      <c r="CI168" s="5"/>
      <c r="CJ168" s="43">
        <f t="shared" si="28"/>
        <v>26950448.429999996</v>
      </c>
      <c r="CK168" s="43">
        <f t="shared" si="20"/>
        <v>-217887.96333333341</v>
      </c>
      <c r="CL168" s="43">
        <f t="shared" si="21"/>
        <v>-1426800.54</v>
      </c>
      <c r="CM168" s="43">
        <f t="shared" si="22"/>
        <v>0</v>
      </c>
      <c r="CN168" s="43">
        <f t="shared" si="23"/>
        <v>0</v>
      </c>
      <c r="CO168" s="43">
        <f t="shared" si="24"/>
        <v>0</v>
      </c>
      <c r="CP168" s="43">
        <f t="shared" si="25"/>
        <v>25305759.93</v>
      </c>
      <c r="CQ168" s="20"/>
      <c r="CR168" s="20"/>
      <c r="CS168" s="20"/>
      <c r="CT168" s="20">
        <f t="shared" si="27"/>
        <v>0</v>
      </c>
      <c r="CU168" s="20"/>
      <c r="CV168" s="43">
        <v>26950448.43</v>
      </c>
      <c r="CW168" s="51">
        <f t="shared" si="26"/>
        <v>0</v>
      </c>
      <c r="DU168" t="s">
        <v>411</v>
      </c>
    </row>
    <row r="169" spans="1:125" x14ac:dyDescent="0.25">
      <c r="A169" t="s">
        <v>201</v>
      </c>
      <c r="B169" t="s">
        <v>412</v>
      </c>
      <c r="C169" s="43">
        <v>2021611.91</v>
      </c>
      <c r="D169" s="44">
        <v>0</v>
      </c>
      <c r="E169" s="44">
        <v>-44864.43</v>
      </c>
      <c r="F169" s="44">
        <v>0</v>
      </c>
      <c r="G169" s="44">
        <v>0</v>
      </c>
      <c r="H169" s="44">
        <v>0</v>
      </c>
      <c r="I169" s="44">
        <v>1976747.48</v>
      </c>
      <c r="J169" s="44">
        <v>2021611.91</v>
      </c>
      <c r="K169" s="44">
        <v>0</v>
      </c>
      <c r="L169" s="44">
        <v>-44311.89</v>
      </c>
      <c r="M169" s="44">
        <v>0</v>
      </c>
      <c r="N169" s="44">
        <v>0</v>
      </c>
      <c r="O169" s="44">
        <v>0</v>
      </c>
      <c r="P169" s="44">
        <v>1977300.02</v>
      </c>
      <c r="Q169" s="44">
        <v>2021611.91</v>
      </c>
      <c r="R169" s="44">
        <v>0</v>
      </c>
      <c r="S169" s="44">
        <v>-43922.53</v>
      </c>
      <c r="T169" s="44">
        <v>0</v>
      </c>
      <c r="U169" s="44">
        <v>0</v>
      </c>
      <c r="V169" s="44">
        <v>0</v>
      </c>
      <c r="W169" s="44">
        <v>1977689.38</v>
      </c>
      <c r="X169" s="44">
        <v>2021611.91</v>
      </c>
      <c r="Y169" s="44">
        <v>0</v>
      </c>
      <c r="Z169" s="44">
        <v>-44206.82</v>
      </c>
      <c r="AA169" s="44">
        <v>0</v>
      </c>
      <c r="AB169" s="44">
        <v>0</v>
      </c>
      <c r="AC169" s="44">
        <v>0</v>
      </c>
      <c r="AD169" s="44">
        <v>1977405.09</v>
      </c>
      <c r="AE169" s="44">
        <v>2021611.91</v>
      </c>
      <c r="AF169" s="44">
        <v>0</v>
      </c>
      <c r="AG169" s="44">
        <v>-44206.82</v>
      </c>
      <c r="AH169" s="44">
        <v>0</v>
      </c>
      <c r="AI169" s="44">
        <v>0</v>
      </c>
      <c r="AJ169" s="44">
        <v>0</v>
      </c>
      <c r="AK169" s="44">
        <v>1977405.09</v>
      </c>
      <c r="AL169" s="44">
        <v>1496055.47</v>
      </c>
      <c r="AM169" s="44">
        <v>0</v>
      </c>
      <c r="AN169" s="44">
        <v>-43715.770000000004</v>
      </c>
      <c r="AO169" s="44">
        <v>0</v>
      </c>
      <c r="AP169" s="44">
        <v>0</v>
      </c>
      <c r="AQ169" s="44">
        <v>0</v>
      </c>
      <c r="AR169" s="44">
        <v>1451953.73</v>
      </c>
      <c r="AS169" s="44">
        <v>1496242.66</v>
      </c>
      <c r="AT169" s="44">
        <v>0</v>
      </c>
      <c r="AU169" s="44">
        <v>-60740.92</v>
      </c>
      <c r="AV169" s="44">
        <v>0</v>
      </c>
      <c r="AW169" s="44">
        <v>0</v>
      </c>
      <c r="AX169" s="44">
        <v>0</v>
      </c>
      <c r="AY169" s="44">
        <v>1435501.74</v>
      </c>
      <c r="AZ169" s="44">
        <v>1496242.65</v>
      </c>
      <c r="BA169" s="44">
        <v>0</v>
      </c>
      <c r="BB169" s="44">
        <v>-59703.32</v>
      </c>
      <c r="BC169" s="44">
        <v>0</v>
      </c>
      <c r="BD169" s="44">
        <v>0</v>
      </c>
      <c r="BE169" s="44">
        <v>0</v>
      </c>
      <c r="BF169" s="44">
        <v>1436539.33</v>
      </c>
      <c r="BG169" s="44">
        <v>1496242.66</v>
      </c>
      <c r="BH169" s="44">
        <v>0</v>
      </c>
      <c r="BI169" s="44">
        <v>-60635.839999999997</v>
      </c>
      <c r="BJ169" s="44">
        <v>0</v>
      </c>
      <c r="BK169" s="44">
        <v>0</v>
      </c>
      <c r="BL169" s="44">
        <v>0</v>
      </c>
      <c r="BM169" s="44">
        <v>1435606.82</v>
      </c>
      <c r="BN169" s="44">
        <v>1496242.65</v>
      </c>
      <c r="BO169" s="44">
        <v>0</v>
      </c>
      <c r="BP169" s="44">
        <v>-60258.34</v>
      </c>
      <c r="BQ169" s="44">
        <v>0</v>
      </c>
      <c r="BR169" s="44">
        <v>0</v>
      </c>
      <c r="BS169" s="44">
        <v>0</v>
      </c>
      <c r="BT169" s="44">
        <v>1435984.31</v>
      </c>
      <c r="BU169" s="44">
        <v>1496242.66</v>
      </c>
      <c r="BV169" s="44">
        <v>0</v>
      </c>
      <c r="BW169" s="44">
        <v>-60530.76</v>
      </c>
      <c r="BX169" s="44">
        <v>0</v>
      </c>
      <c r="BY169" s="44">
        <v>0</v>
      </c>
      <c r="BZ169" s="44">
        <v>0</v>
      </c>
      <c r="CA169" s="44">
        <v>1435711.9</v>
      </c>
      <c r="CB169" s="44">
        <v>1496436.74</v>
      </c>
      <c r="CC169" s="44">
        <v>0</v>
      </c>
      <c r="CD169" s="44">
        <v>-60156.65</v>
      </c>
      <c r="CE169" s="44">
        <v>0</v>
      </c>
      <c r="CF169" s="44">
        <v>0</v>
      </c>
      <c r="CG169" s="44">
        <v>0</v>
      </c>
      <c r="CH169" s="44">
        <v>1436280.09</v>
      </c>
      <c r="CI169" s="5"/>
      <c r="CJ169" s="43">
        <f t="shared" si="28"/>
        <v>20581765.039999999</v>
      </c>
      <c r="CK169" s="43">
        <f t="shared" si="20"/>
        <v>0</v>
      </c>
      <c r="CL169" s="43">
        <f t="shared" si="21"/>
        <v>-627254.09</v>
      </c>
      <c r="CM169" s="43">
        <f t="shared" si="22"/>
        <v>0</v>
      </c>
      <c r="CN169" s="43">
        <f t="shared" si="23"/>
        <v>0</v>
      </c>
      <c r="CO169" s="43">
        <f t="shared" si="24"/>
        <v>0</v>
      </c>
      <c r="CP169" s="43">
        <f t="shared" si="25"/>
        <v>19954124.98</v>
      </c>
      <c r="CQ169" s="20"/>
      <c r="CR169" s="20"/>
      <c r="CS169" s="20"/>
      <c r="CT169" s="20">
        <f t="shared" si="27"/>
        <v>0</v>
      </c>
      <c r="CU169" s="20"/>
      <c r="CV169" s="43">
        <v>20581765.039999999</v>
      </c>
      <c r="CW169" s="51">
        <f t="shared" si="26"/>
        <v>0</v>
      </c>
      <c r="DU169" t="s">
        <v>412</v>
      </c>
    </row>
    <row r="170" spans="1:125" x14ac:dyDescent="0.25">
      <c r="A170" t="s">
        <v>202</v>
      </c>
      <c r="B170" t="s">
        <v>413</v>
      </c>
      <c r="C170" s="43">
        <v>13085322.039999999</v>
      </c>
      <c r="D170" s="44">
        <v>-13406.41</v>
      </c>
      <c r="E170" s="44">
        <v>-489227.32</v>
      </c>
      <c r="F170" s="44">
        <v>0</v>
      </c>
      <c r="G170" s="44">
        <v>0</v>
      </c>
      <c r="H170" s="44">
        <v>0</v>
      </c>
      <c r="I170" s="44">
        <v>12582688.310000001</v>
      </c>
      <c r="J170" s="44">
        <v>13085322.039999999</v>
      </c>
      <c r="K170" s="44">
        <v>-13406.41</v>
      </c>
      <c r="L170" s="44">
        <v>-487977.01</v>
      </c>
      <c r="M170" s="44">
        <v>0</v>
      </c>
      <c r="N170" s="44">
        <v>0</v>
      </c>
      <c r="O170" s="44">
        <v>0</v>
      </c>
      <c r="P170" s="44">
        <v>12583938.619999999</v>
      </c>
      <c r="Q170" s="44">
        <v>13085322.039999999</v>
      </c>
      <c r="R170" s="44">
        <v>-12728.7</v>
      </c>
      <c r="S170" s="44">
        <v>-487977.36</v>
      </c>
      <c r="T170" s="44">
        <v>0</v>
      </c>
      <c r="U170" s="44">
        <v>0</v>
      </c>
      <c r="V170" s="44">
        <v>0</v>
      </c>
      <c r="W170" s="44">
        <v>12584615.98</v>
      </c>
      <c r="X170" s="44">
        <v>13085322.039999999</v>
      </c>
      <c r="Y170" s="44">
        <v>-12728.7</v>
      </c>
      <c r="Z170" s="44">
        <v>-487977.38</v>
      </c>
      <c r="AA170" s="44">
        <v>0</v>
      </c>
      <c r="AB170" s="44">
        <v>0</v>
      </c>
      <c r="AC170" s="44">
        <v>0</v>
      </c>
      <c r="AD170" s="44">
        <v>12584615.960000001</v>
      </c>
      <c r="AE170" s="44">
        <v>13085322.039999999</v>
      </c>
      <c r="AF170" s="44">
        <v>-12728.7</v>
      </c>
      <c r="AG170" s="44">
        <v>-487977.38</v>
      </c>
      <c r="AH170" s="44">
        <v>0</v>
      </c>
      <c r="AI170" s="44">
        <v>0</v>
      </c>
      <c r="AJ170" s="44">
        <v>0</v>
      </c>
      <c r="AK170" s="44">
        <v>12584615.960000001</v>
      </c>
      <c r="AL170" s="44">
        <v>11113548.68</v>
      </c>
      <c r="AM170" s="44">
        <v>-12728.7</v>
      </c>
      <c r="AN170" s="44">
        <v>-487594.07</v>
      </c>
      <c r="AO170" s="44">
        <v>0</v>
      </c>
      <c r="AP170" s="44">
        <v>0</v>
      </c>
      <c r="AQ170" s="44">
        <v>0</v>
      </c>
      <c r="AR170" s="44">
        <v>10613225.91</v>
      </c>
      <c r="AS170" s="44">
        <v>11113028.65</v>
      </c>
      <c r="AT170" s="44">
        <v>-12728.7</v>
      </c>
      <c r="AU170" s="44">
        <v>-487594.07</v>
      </c>
      <c r="AV170" s="44">
        <v>0</v>
      </c>
      <c r="AW170" s="44">
        <v>0</v>
      </c>
      <c r="AX170" s="44">
        <v>0</v>
      </c>
      <c r="AY170" s="44">
        <v>10612705.880000001</v>
      </c>
      <c r="AZ170" s="44">
        <v>11113028.65</v>
      </c>
      <c r="BA170" s="44">
        <v>-12728.7</v>
      </c>
      <c r="BB170" s="44">
        <v>-487593.72</v>
      </c>
      <c r="BC170" s="44">
        <v>0</v>
      </c>
      <c r="BD170" s="44">
        <v>0</v>
      </c>
      <c r="BE170" s="44">
        <v>0</v>
      </c>
      <c r="BF170" s="44">
        <v>10612706.23</v>
      </c>
      <c r="BG170" s="44">
        <v>11113028.65</v>
      </c>
      <c r="BH170" s="44">
        <v>-12728.7</v>
      </c>
      <c r="BI170" s="44">
        <v>-487571.95</v>
      </c>
      <c r="BJ170" s="44">
        <v>0</v>
      </c>
      <c r="BK170" s="44">
        <v>0</v>
      </c>
      <c r="BL170" s="44">
        <v>0</v>
      </c>
      <c r="BM170" s="44">
        <v>10612728</v>
      </c>
      <c r="BN170" s="44">
        <v>11113028.640000001</v>
      </c>
      <c r="BO170" s="44">
        <v>-12728.7</v>
      </c>
      <c r="BP170" s="44">
        <v>-487521.93</v>
      </c>
      <c r="BQ170" s="44">
        <v>0</v>
      </c>
      <c r="BR170" s="44">
        <v>0</v>
      </c>
      <c r="BS170" s="44">
        <v>0</v>
      </c>
      <c r="BT170" s="44">
        <v>10612778.01</v>
      </c>
      <c r="BU170" s="44">
        <v>11113028.65</v>
      </c>
      <c r="BV170" s="44">
        <v>-12728.7</v>
      </c>
      <c r="BW170" s="44">
        <v>-487521.95</v>
      </c>
      <c r="BX170" s="44">
        <v>0</v>
      </c>
      <c r="BY170" s="44">
        <v>0</v>
      </c>
      <c r="BZ170" s="44">
        <v>0</v>
      </c>
      <c r="CA170" s="44">
        <v>10612778</v>
      </c>
      <c r="CB170" s="44">
        <v>11112417.84</v>
      </c>
      <c r="CC170" s="44">
        <v>-12728.700666666666</v>
      </c>
      <c r="CD170" s="44">
        <v>-487122.20999999996</v>
      </c>
      <c r="CE170" s="44">
        <v>0</v>
      </c>
      <c r="CF170" s="44">
        <v>0</v>
      </c>
      <c r="CG170" s="44">
        <v>0</v>
      </c>
      <c r="CH170" s="44">
        <v>10612566.93</v>
      </c>
      <c r="CI170" s="5"/>
      <c r="CJ170" s="43">
        <f t="shared" si="28"/>
        <v>143217719.96000001</v>
      </c>
      <c r="CK170" s="43">
        <f t="shared" si="20"/>
        <v>-154099.82066666667</v>
      </c>
      <c r="CL170" s="43">
        <f t="shared" si="21"/>
        <v>-5853656.3499999996</v>
      </c>
      <c r="CM170" s="43">
        <f t="shared" si="22"/>
        <v>0</v>
      </c>
      <c r="CN170" s="43">
        <f t="shared" si="23"/>
        <v>0</v>
      </c>
      <c r="CO170" s="43">
        <f t="shared" si="24"/>
        <v>0</v>
      </c>
      <c r="CP170" s="43">
        <f t="shared" si="25"/>
        <v>137209963.78999999</v>
      </c>
      <c r="CQ170" s="20"/>
      <c r="CR170" s="20"/>
      <c r="CS170" s="20"/>
      <c r="CT170" s="20">
        <f t="shared" si="27"/>
        <v>0</v>
      </c>
      <c r="CU170" s="20"/>
      <c r="CV170" s="43">
        <v>143217719.96000001</v>
      </c>
      <c r="CW170" s="51">
        <f t="shared" si="26"/>
        <v>0</v>
      </c>
      <c r="DU170" t="s">
        <v>413</v>
      </c>
    </row>
    <row r="171" spans="1:125" x14ac:dyDescent="0.25">
      <c r="A171" t="s">
        <v>203</v>
      </c>
      <c r="B171" t="s">
        <v>414</v>
      </c>
      <c r="C171" s="43">
        <v>70526.720000000001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70526.720000000001</v>
      </c>
      <c r="J171" s="44">
        <v>70526.720000000001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4">
        <v>70526.720000000001</v>
      </c>
      <c r="Q171" s="44">
        <v>70526.720000000001</v>
      </c>
      <c r="R171" s="44">
        <v>0</v>
      </c>
      <c r="S171" s="44">
        <v>0</v>
      </c>
      <c r="T171" s="44">
        <v>0</v>
      </c>
      <c r="U171" s="44">
        <v>0</v>
      </c>
      <c r="V171" s="44">
        <v>0</v>
      </c>
      <c r="W171" s="44">
        <v>70526.720000000001</v>
      </c>
      <c r="X171" s="44">
        <v>70526.720000000001</v>
      </c>
      <c r="Y171" s="44">
        <v>0</v>
      </c>
      <c r="Z171" s="44">
        <v>0</v>
      </c>
      <c r="AA171" s="44">
        <v>0</v>
      </c>
      <c r="AB171" s="44">
        <v>0</v>
      </c>
      <c r="AC171" s="44">
        <v>0</v>
      </c>
      <c r="AD171" s="44">
        <v>70526.720000000001</v>
      </c>
      <c r="AE171" s="44">
        <v>70526.720000000001</v>
      </c>
      <c r="AF171" s="44">
        <v>0</v>
      </c>
      <c r="AG171" s="44">
        <v>0</v>
      </c>
      <c r="AH171" s="44">
        <v>0</v>
      </c>
      <c r="AI171" s="44">
        <v>0</v>
      </c>
      <c r="AJ171" s="44">
        <v>0</v>
      </c>
      <c r="AK171" s="44">
        <v>70526.720000000001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4">
        <v>0</v>
      </c>
      <c r="AY171" s="44">
        <v>0</v>
      </c>
      <c r="AZ171" s="44">
        <v>0</v>
      </c>
      <c r="BA171" s="44">
        <v>0</v>
      </c>
      <c r="BB171" s="44">
        <v>0</v>
      </c>
      <c r="BC171" s="44">
        <v>0</v>
      </c>
      <c r="BD171" s="44">
        <v>0</v>
      </c>
      <c r="BE171" s="44">
        <v>0</v>
      </c>
      <c r="BF171" s="44">
        <v>0</v>
      </c>
      <c r="BG171" s="44">
        <v>0</v>
      </c>
      <c r="BH171" s="44">
        <v>0</v>
      </c>
      <c r="BI171" s="44">
        <v>0</v>
      </c>
      <c r="BJ171" s="44">
        <v>0</v>
      </c>
      <c r="BK171" s="44">
        <v>0</v>
      </c>
      <c r="BL171" s="44">
        <v>0</v>
      </c>
      <c r="BM171" s="44">
        <v>0</v>
      </c>
      <c r="BN171" s="44">
        <v>0</v>
      </c>
      <c r="BO171" s="44">
        <v>0</v>
      </c>
      <c r="BP171" s="44">
        <v>0</v>
      </c>
      <c r="BQ171" s="44">
        <v>0</v>
      </c>
      <c r="BR171" s="44">
        <v>0</v>
      </c>
      <c r="BS171" s="44">
        <v>0</v>
      </c>
      <c r="BT171" s="44">
        <v>0</v>
      </c>
      <c r="BU171" s="44">
        <v>0</v>
      </c>
      <c r="BV171" s="44">
        <v>0</v>
      </c>
      <c r="BW171" s="44">
        <v>0</v>
      </c>
      <c r="BX171" s="44">
        <v>0</v>
      </c>
      <c r="BY171" s="44">
        <v>0</v>
      </c>
      <c r="BZ171" s="44">
        <v>0</v>
      </c>
      <c r="CA171" s="44">
        <v>0</v>
      </c>
      <c r="CB171" s="44">
        <v>0</v>
      </c>
      <c r="CC171" s="44">
        <v>0</v>
      </c>
      <c r="CD171" s="44">
        <v>0</v>
      </c>
      <c r="CE171" s="44">
        <v>0</v>
      </c>
      <c r="CF171" s="44">
        <v>0</v>
      </c>
      <c r="CG171" s="44">
        <v>0</v>
      </c>
      <c r="CH171" s="44">
        <v>0</v>
      </c>
      <c r="CI171" s="5"/>
      <c r="CJ171" s="43">
        <f t="shared" si="28"/>
        <v>352633.59999999998</v>
      </c>
      <c r="CK171" s="43">
        <f t="shared" si="20"/>
        <v>0</v>
      </c>
      <c r="CL171" s="43">
        <f t="shared" si="21"/>
        <v>0</v>
      </c>
      <c r="CM171" s="43">
        <f t="shared" si="22"/>
        <v>0</v>
      </c>
      <c r="CN171" s="43">
        <f t="shared" si="23"/>
        <v>0</v>
      </c>
      <c r="CO171" s="43">
        <f t="shared" si="24"/>
        <v>0</v>
      </c>
      <c r="CP171" s="43">
        <f t="shared" si="25"/>
        <v>352633.59999999998</v>
      </c>
      <c r="CQ171" s="20"/>
      <c r="CR171" s="20"/>
      <c r="CS171" s="20"/>
      <c r="CT171" s="20">
        <f t="shared" si="27"/>
        <v>0</v>
      </c>
      <c r="CU171" s="20"/>
      <c r="CV171" s="43">
        <v>0</v>
      </c>
      <c r="CW171" s="51">
        <f t="shared" si="26"/>
        <v>-352633.59999999998</v>
      </c>
      <c r="DU171" t="s">
        <v>414</v>
      </c>
    </row>
    <row r="172" spans="1:125" x14ac:dyDescent="0.25">
      <c r="A172" t="s">
        <v>204</v>
      </c>
      <c r="B172" t="s">
        <v>415</v>
      </c>
      <c r="C172" s="43">
        <v>598513.43000000005</v>
      </c>
      <c r="D172" s="44">
        <v>-17364.55</v>
      </c>
      <c r="E172" s="44">
        <v>0</v>
      </c>
      <c r="F172" s="44">
        <v>0</v>
      </c>
      <c r="G172" s="44">
        <v>0</v>
      </c>
      <c r="H172" s="44">
        <v>0</v>
      </c>
      <c r="I172" s="44">
        <v>581148.88</v>
      </c>
      <c r="J172" s="44">
        <v>598513.43000000005</v>
      </c>
      <c r="K172" s="44">
        <v>-17364.55</v>
      </c>
      <c r="L172" s="44">
        <v>0</v>
      </c>
      <c r="M172" s="44">
        <v>0</v>
      </c>
      <c r="N172" s="44">
        <v>0</v>
      </c>
      <c r="O172" s="44">
        <v>0</v>
      </c>
      <c r="P172" s="44">
        <v>581148.88</v>
      </c>
      <c r="Q172" s="44">
        <v>598513.43000000005</v>
      </c>
      <c r="R172" s="44">
        <v>-17364.55</v>
      </c>
      <c r="S172" s="44">
        <v>0</v>
      </c>
      <c r="T172" s="44">
        <v>0</v>
      </c>
      <c r="U172" s="44">
        <v>0</v>
      </c>
      <c r="V172" s="44">
        <v>0</v>
      </c>
      <c r="W172" s="44">
        <v>581148.88</v>
      </c>
      <c r="X172" s="44">
        <v>598513.43000000005</v>
      </c>
      <c r="Y172" s="44">
        <v>-17364.55</v>
      </c>
      <c r="Z172" s="44">
        <v>0</v>
      </c>
      <c r="AA172" s="44">
        <v>0</v>
      </c>
      <c r="AB172" s="44">
        <v>0</v>
      </c>
      <c r="AC172" s="44">
        <v>0</v>
      </c>
      <c r="AD172" s="44">
        <v>581148.88</v>
      </c>
      <c r="AE172" s="44">
        <v>598513.43000000005</v>
      </c>
      <c r="AF172" s="44">
        <v>-17364.55</v>
      </c>
      <c r="AG172" s="44">
        <v>0</v>
      </c>
      <c r="AH172" s="44">
        <v>0</v>
      </c>
      <c r="AI172" s="44">
        <v>0</v>
      </c>
      <c r="AJ172" s="44">
        <v>0</v>
      </c>
      <c r="AK172" s="44">
        <v>581148.88</v>
      </c>
      <c r="AL172" s="44">
        <v>183835.38</v>
      </c>
      <c r="AM172" s="44">
        <v>-17364.55</v>
      </c>
      <c r="AN172" s="44">
        <v>0</v>
      </c>
      <c r="AO172" s="44">
        <v>0</v>
      </c>
      <c r="AP172" s="44">
        <v>0</v>
      </c>
      <c r="AQ172" s="44">
        <v>0</v>
      </c>
      <c r="AR172" s="44">
        <v>166470.82999999999</v>
      </c>
      <c r="AS172" s="44">
        <v>183786.45</v>
      </c>
      <c r="AT172" s="44">
        <v>-17364.55</v>
      </c>
      <c r="AU172" s="44">
        <v>0</v>
      </c>
      <c r="AV172" s="44">
        <v>0</v>
      </c>
      <c r="AW172" s="44">
        <v>0</v>
      </c>
      <c r="AX172" s="44">
        <v>0</v>
      </c>
      <c r="AY172" s="44">
        <v>166421.9</v>
      </c>
      <c r="AZ172" s="44">
        <v>183786.44</v>
      </c>
      <c r="BA172" s="44">
        <v>-17364.55</v>
      </c>
      <c r="BB172" s="44">
        <v>0</v>
      </c>
      <c r="BC172" s="44">
        <v>0</v>
      </c>
      <c r="BD172" s="44">
        <v>0</v>
      </c>
      <c r="BE172" s="44">
        <v>0</v>
      </c>
      <c r="BF172" s="44">
        <v>166421.89000000001</v>
      </c>
      <c r="BG172" s="44">
        <v>183786.45</v>
      </c>
      <c r="BH172" s="44">
        <v>-17364.55</v>
      </c>
      <c r="BI172" s="44">
        <v>0</v>
      </c>
      <c r="BJ172" s="44">
        <v>0</v>
      </c>
      <c r="BK172" s="44">
        <v>0</v>
      </c>
      <c r="BL172" s="44">
        <v>0</v>
      </c>
      <c r="BM172" s="44">
        <v>166421.9</v>
      </c>
      <c r="BN172" s="44">
        <v>183786.44</v>
      </c>
      <c r="BO172" s="44">
        <v>-17364.55</v>
      </c>
      <c r="BP172" s="44">
        <v>0</v>
      </c>
      <c r="BQ172" s="44">
        <v>0</v>
      </c>
      <c r="BR172" s="44">
        <v>0</v>
      </c>
      <c r="BS172" s="44">
        <v>0</v>
      </c>
      <c r="BT172" s="44">
        <v>166421.89000000001</v>
      </c>
      <c r="BU172" s="44">
        <v>183786.45</v>
      </c>
      <c r="BV172" s="44">
        <v>-17364.55</v>
      </c>
      <c r="BW172" s="44">
        <v>0</v>
      </c>
      <c r="BX172" s="44">
        <v>0</v>
      </c>
      <c r="BY172" s="44">
        <v>0</v>
      </c>
      <c r="BZ172" s="44">
        <v>0</v>
      </c>
      <c r="CA172" s="44">
        <v>166421.9</v>
      </c>
      <c r="CB172" s="44">
        <v>183720.26</v>
      </c>
      <c r="CC172" s="44">
        <v>-17364.547500000001</v>
      </c>
      <c r="CD172" s="44">
        <v>0</v>
      </c>
      <c r="CE172" s="44">
        <v>0</v>
      </c>
      <c r="CF172" s="44">
        <v>0</v>
      </c>
      <c r="CG172" s="44">
        <v>0</v>
      </c>
      <c r="CH172" s="44">
        <v>166355.71</v>
      </c>
      <c r="CI172" s="5"/>
      <c r="CJ172" s="43">
        <f t="shared" si="28"/>
        <v>4279055.0200000005</v>
      </c>
      <c r="CK172" s="43">
        <f t="shared" si="20"/>
        <v>-208374.59749999997</v>
      </c>
      <c r="CL172" s="43">
        <f t="shared" si="21"/>
        <v>0</v>
      </c>
      <c r="CM172" s="43">
        <f t="shared" si="22"/>
        <v>0</v>
      </c>
      <c r="CN172" s="43">
        <f t="shared" si="23"/>
        <v>0</v>
      </c>
      <c r="CO172" s="43">
        <f t="shared" si="24"/>
        <v>0</v>
      </c>
      <c r="CP172" s="43">
        <f t="shared" si="25"/>
        <v>4070680.42</v>
      </c>
      <c r="CQ172" s="20"/>
      <c r="CR172" s="20"/>
      <c r="CS172" s="20"/>
      <c r="CT172" s="20">
        <f t="shared" si="27"/>
        <v>0</v>
      </c>
      <c r="CU172" s="20"/>
      <c r="CV172" s="43">
        <v>4279055.0199999996</v>
      </c>
      <c r="CW172" s="51">
        <f t="shared" si="26"/>
        <v>0</v>
      </c>
      <c r="DU172" t="s">
        <v>415</v>
      </c>
    </row>
    <row r="173" spans="1:125" x14ac:dyDescent="0.25">
      <c r="A173" t="s">
        <v>205</v>
      </c>
      <c r="B173" t="s">
        <v>416</v>
      </c>
      <c r="C173" s="43">
        <v>254787.4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254787.4</v>
      </c>
      <c r="J173" s="44">
        <v>254787.4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4">
        <v>254787.4</v>
      </c>
      <c r="Q173" s="44">
        <v>254787.4</v>
      </c>
      <c r="R173" s="44">
        <v>0</v>
      </c>
      <c r="S173" s="44">
        <v>0</v>
      </c>
      <c r="T173" s="44">
        <v>0</v>
      </c>
      <c r="U173" s="44">
        <v>0</v>
      </c>
      <c r="V173" s="44">
        <v>0</v>
      </c>
      <c r="W173" s="44">
        <v>254787.4</v>
      </c>
      <c r="X173" s="44">
        <v>254787.4</v>
      </c>
      <c r="Y173" s="44">
        <v>0</v>
      </c>
      <c r="Z173" s="44">
        <v>0</v>
      </c>
      <c r="AA173" s="44">
        <v>0</v>
      </c>
      <c r="AB173" s="44">
        <v>0</v>
      </c>
      <c r="AC173" s="44">
        <v>0</v>
      </c>
      <c r="AD173" s="44">
        <v>254787.4</v>
      </c>
      <c r="AE173" s="44">
        <v>254787.4</v>
      </c>
      <c r="AF173" s="44">
        <v>0</v>
      </c>
      <c r="AG173" s="44">
        <v>0</v>
      </c>
      <c r="AH173" s="44">
        <v>0</v>
      </c>
      <c r="AI173" s="44">
        <v>0</v>
      </c>
      <c r="AJ173" s="44">
        <v>0</v>
      </c>
      <c r="AK173" s="44">
        <v>254787.4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4">
        <v>0</v>
      </c>
      <c r="AY173" s="44">
        <v>0</v>
      </c>
      <c r="AZ173" s="44">
        <v>0</v>
      </c>
      <c r="BA173" s="44">
        <v>0</v>
      </c>
      <c r="BB173" s="44">
        <v>0</v>
      </c>
      <c r="BC173" s="44">
        <v>0</v>
      </c>
      <c r="BD173" s="44">
        <v>0</v>
      </c>
      <c r="BE173" s="44">
        <v>0</v>
      </c>
      <c r="BF173" s="44">
        <v>0</v>
      </c>
      <c r="BG173" s="44">
        <v>0</v>
      </c>
      <c r="BH173" s="44">
        <v>0</v>
      </c>
      <c r="BI173" s="44">
        <v>0</v>
      </c>
      <c r="BJ173" s="44">
        <v>0</v>
      </c>
      <c r="BK173" s="44">
        <v>0</v>
      </c>
      <c r="BL173" s="44">
        <v>0</v>
      </c>
      <c r="BM173" s="44">
        <v>0</v>
      </c>
      <c r="BN173" s="44">
        <v>0</v>
      </c>
      <c r="BO173" s="44">
        <v>0</v>
      </c>
      <c r="BP173" s="44">
        <v>0</v>
      </c>
      <c r="BQ173" s="44">
        <v>0</v>
      </c>
      <c r="BR173" s="44">
        <v>0</v>
      </c>
      <c r="BS173" s="44">
        <v>0</v>
      </c>
      <c r="BT173" s="44">
        <v>0</v>
      </c>
      <c r="BU173" s="44">
        <v>0</v>
      </c>
      <c r="BV173" s="44">
        <v>0</v>
      </c>
      <c r="BW173" s="44">
        <v>0</v>
      </c>
      <c r="BX173" s="44">
        <v>0</v>
      </c>
      <c r="BY173" s="44">
        <v>0</v>
      </c>
      <c r="BZ173" s="44">
        <v>0</v>
      </c>
      <c r="CA173" s="44">
        <v>0</v>
      </c>
      <c r="CB173" s="44">
        <v>0</v>
      </c>
      <c r="CC173" s="44">
        <v>0</v>
      </c>
      <c r="CD173" s="44">
        <v>0</v>
      </c>
      <c r="CE173" s="44">
        <v>0</v>
      </c>
      <c r="CF173" s="44">
        <v>0</v>
      </c>
      <c r="CG173" s="44">
        <v>0</v>
      </c>
      <c r="CH173" s="44">
        <v>0</v>
      </c>
      <c r="CI173" s="5"/>
      <c r="CJ173" s="43">
        <f t="shared" si="28"/>
        <v>1273937</v>
      </c>
      <c r="CK173" s="43">
        <f t="shared" si="20"/>
        <v>0</v>
      </c>
      <c r="CL173" s="43">
        <f t="shared" si="21"/>
        <v>0</v>
      </c>
      <c r="CM173" s="43">
        <f t="shared" si="22"/>
        <v>0</v>
      </c>
      <c r="CN173" s="43">
        <f t="shared" si="23"/>
        <v>0</v>
      </c>
      <c r="CO173" s="43">
        <f t="shared" si="24"/>
        <v>0</v>
      </c>
      <c r="CP173" s="43">
        <f t="shared" si="25"/>
        <v>1273937</v>
      </c>
      <c r="CQ173" s="20"/>
      <c r="CR173" s="20"/>
      <c r="CS173" s="20"/>
      <c r="CT173" s="20">
        <f t="shared" si="27"/>
        <v>0</v>
      </c>
      <c r="CU173" s="20"/>
      <c r="CV173" s="43">
        <v>490069.12</v>
      </c>
      <c r="CW173" s="51">
        <f t="shared" si="26"/>
        <v>-783867.88</v>
      </c>
      <c r="DU173" t="s">
        <v>416</v>
      </c>
    </row>
    <row r="174" spans="1:125" x14ac:dyDescent="0.25">
      <c r="A174" t="s">
        <v>206</v>
      </c>
      <c r="B174" t="s">
        <v>417</v>
      </c>
      <c r="C174" s="43">
        <v>69720.37</v>
      </c>
      <c r="D174" s="44">
        <v>0</v>
      </c>
      <c r="E174" s="44">
        <v>0</v>
      </c>
      <c r="F174" s="44">
        <v>0</v>
      </c>
      <c r="G174" s="44">
        <v>0</v>
      </c>
      <c r="H174" s="44">
        <v>0</v>
      </c>
      <c r="I174" s="44">
        <v>69720.37</v>
      </c>
      <c r="J174" s="44">
        <v>69720.37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69720.37</v>
      </c>
      <c r="Q174" s="44">
        <v>69720.37</v>
      </c>
      <c r="R174" s="44">
        <v>0</v>
      </c>
      <c r="S174" s="44">
        <v>0</v>
      </c>
      <c r="T174" s="44">
        <v>0</v>
      </c>
      <c r="U174" s="44">
        <v>0</v>
      </c>
      <c r="V174" s="44">
        <v>0</v>
      </c>
      <c r="W174" s="44">
        <v>69720.37</v>
      </c>
      <c r="X174" s="44">
        <v>69720.37</v>
      </c>
      <c r="Y174" s="44">
        <v>0</v>
      </c>
      <c r="Z174" s="44">
        <v>0</v>
      </c>
      <c r="AA174" s="44">
        <v>0</v>
      </c>
      <c r="AB174" s="44">
        <v>0</v>
      </c>
      <c r="AC174" s="44">
        <v>0</v>
      </c>
      <c r="AD174" s="44">
        <v>69720.37</v>
      </c>
      <c r="AE174" s="44">
        <v>69720.37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69720.37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4">
        <v>0</v>
      </c>
      <c r="AY174" s="44">
        <v>0</v>
      </c>
      <c r="AZ174" s="44">
        <v>0</v>
      </c>
      <c r="BA174" s="44">
        <v>0</v>
      </c>
      <c r="BB174" s="44">
        <v>0</v>
      </c>
      <c r="BC174" s="44">
        <v>0</v>
      </c>
      <c r="BD174" s="44">
        <v>0</v>
      </c>
      <c r="BE174" s="44">
        <v>0</v>
      </c>
      <c r="BF174" s="44">
        <v>0</v>
      </c>
      <c r="BG174" s="44">
        <v>0</v>
      </c>
      <c r="BH174" s="44">
        <v>0</v>
      </c>
      <c r="BI174" s="44">
        <v>0</v>
      </c>
      <c r="BJ174" s="44">
        <v>0</v>
      </c>
      <c r="BK174" s="44">
        <v>0</v>
      </c>
      <c r="BL174" s="44">
        <v>0</v>
      </c>
      <c r="BM174" s="44">
        <v>0</v>
      </c>
      <c r="BN174" s="44">
        <v>0</v>
      </c>
      <c r="BO174" s="44">
        <v>0</v>
      </c>
      <c r="BP174" s="44">
        <v>0</v>
      </c>
      <c r="BQ174" s="44">
        <v>0</v>
      </c>
      <c r="BR174" s="44">
        <v>0</v>
      </c>
      <c r="BS174" s="44">
        <v>0</v>
      </c>
      <c r="BT174" s="44">
        <v>0</v>
      </c>
      <c r="BU174" s="44">
        <v>0</v>
      </c>
      <c r="BV174" s="44">
        <v>0</v>
      </c>
      <c r="BW174" s="44">
        <v>0</v>
      </c>
      <c r="BX174" s="44">
        <v>0</v>
      </c>
      <c r="BY174" s="44">
        <v>0</v>
      </c>
      <c r="BZ174" s="44">
        <v>0</v>
      </c>
      <c r="CA174" s="44">
        <v>0</v>
      </c>
      <c r="CB174" s="44">
        <v>0</v>
      </c>
      <c r="CC174" s="44">
        <v>0</v>
      </c>
      <c r="CD174" s="44">
        <v>0</v>
      </c>
      <c r="CE174" s="44">
        <v>0</v>
      </c>
      <c r="CF174" s="44">
        <v>0</v>
      </c>
      <c r="CG174" s="44">
        <v>0</v>
      </c>
      <c r="CH174" s="44">
        <v>0</v>
      </c>
      <c r="CI174" s="5"/>
      <c r="CJ174" s="43">
        <f t="shared" si="28"/>
        <v>348601.85</v>
      </c>
      <c r="CK174" s="43">
        <f t="shared" si="20"/>
        <v>0</v>
      </c>
      <c r="CL174" s="43">
        <f t="shared" si="21"/>
        <v>0</v>
      </c>
      <c r="CM174" s="43">
        <f t="shared" si="22"/>
        <v>0</v>
      </c>
      <c r="CN174" s="43">
        <f t="shared" si="23"/>
        <v>0</v>
      </c>
      <c r="CO174" s="43">
        <f t="shared" si="24"/>
        <v>0</v>
      </c>
      <c r="CP174" s="43">
        <f t="shared" si="25"/>
        <v>348601.85</v>
      </c>
      <c r="CQ174" s="20"/>
      <c r="CR174" s="20"/>
      <c r="CS174" s="20"/>
      <c r="CT174" s="20">
        <f t="shared" si="27"/>
        <v>0</v>
      </c>
      <c r="CU174" s="20"/>
      <c r="CV174" s="43">
        <v>0.23</v>
      </c>
      <c r="CW174" s="51">
        <f t="shared" si="26"/>
        <v>-348601.62</v>
      </c>
      <c r="DU174" t="s">
        <v>417</v>
      </c>
    </row>
    <row r="175" spans="1:125" x14ac:dyDescent="0.25">
      <c r="A175" t="s">
        <v>207</v>
      </c>
      <c r="B175" t="s">
        <v>418</v>
      </c>
      <c r="C175" s="43">
        <v>132997.12</v>
      </c>
      <c r="D175" s="44">
        <v>0</v>
      </c>
      <c r="E175" s="44">
        <v>0</v>
      </c>
      <c r="F175" s="44">
        <v>0</v>
      </c>
      <c r="G175" s="44">
        <v>0</v>
      </c>
      <c r="H175" s="44">
        <v>0</v>
      </c>
      <c r="I175" s="44">
        <v>132997.12</v>
      </c>
      <c r="J175" s="44">
        <v>132997.12</v>
      </c>
      <c r="K175" s="44">
        <v>0</v>
      </c>
      <c r="L175" s="44">
        <v>0</v>
      </c>
      <c r="M175" s="44">
        <v>0</v>
      </c>
      <c r="N175" s="44">
        <v>0</v>
      </c>
      <c r="O175" s="44">
        <v>0</v>
      </c>
      <c r="P175" s="44">
        <v>132997.12</v>
      </c>
      <c r="Q175" s="44">
        <v>132997.12</v>
      </c>
      <c r="R175" s="44">
        <v>0</v>
      </c>
      <c r="S175" s="44">
        <v>0</v>
      </c>
      <c r="T175" s="44">
        <v>0</v>
      </c>
      <c r="U175" s="44">
        <v>0</v>
      </c>
      <c r="V175" s="44">
        <v>0</v>
      </c>
      <c r="W175" s="44">
        <v>132997.12</v>
      </c>
      <c r="X175" s="44">
        <v>132997.12</v>
      </c>
      <c r="Y175" s="44">
        <v>0</v>
      </c>
      <c r="Z175" s="44">
        <v>0</v>
      </c>
      <c r="AA175" s="44">
        <v>0</v>
      </c>
      <c r="AB175" s="44">
        <v>0</v>
      </c>
      <c r="AC175" s="44">
        <v>0</v>
      </c>
      <c r="AD175" s="44">
        <v>132997.12</v>
      </c>
      <c r="AE175" s="44">
        <v>132997.12</v>
      </c>
      <c r="AF175" s="44">
        <v>0</v>
      </c>
      <c r="AG175" s="44">
        <v>0</v>
      </c>
      <c r="AH175" s="44">
        <v>0</v>
      </c>
      <c r="AI175" s="44">
        <v>0</v>
      </c>
      <c r="AJ175" s="44">
        <v>0</v>
      </c>
      <c r="AK175" s="44">
        <v>132997.12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4">
        <v>0</v>
      </c>
      <c r="AY175" s="44">
        <v>0</v>
      </c>
      <c r="AZ175" s="44">
        <v>0</v>
      </c>
      <c r="BA175" s="44">
        <v>0</v>
      </c>
      <c r="BB175" s="44">
        <v>0</v>
      </c>
      <c r="BC175" s="44">
        <v>0</v>
      </c>
      <c r="BD175" s="44">
        <v>0</v>
      </c>
      <c r="BE175" s="44">
        <v>0</v>
      </c>
      <c r="BF175" s="44">
        <v>0</v>
      </c>
      <c r="BG175" s="44">
        <v>0</v>
      </c>
      <c r="BH175" s="44">
        <v>0</v>
      </c>
      <c r="BI175" s="44">
        <v>0</v>
      </c>
      <c r="BJ175" s="44">
        <v>0</v>
      </c>
      <c r="BK175" s="44">
        <v>0</v>
      </c>
      <c r="BL175" s="44">
        <v>0</v>
      </c>
      <c r="BM175" s="44">
        <v>0</v>
      </c>
      <c r="BN175" s="44">
        <v>0</v>
      </c>
      <c r="BO175" s="44">
        <v>0</v>
      </c>
      <c r="BP175" s="44">
        <v>0</v>
      </c>
      <c r="BQ175" s="44">
        <v>0</v>
      </c>
      <c r="BR175" s="44">
        <v>0</v>
      </c>
      <c r="BS175" s="44">
        <v>0</v>
      </c>
      <c r="BT175" s="44">
        <v>0</v>
      </c>
      <c r="BU175" s="44">
        <v>0</v>
      </c>
      <c r="BV175" s="44">
        <v>0</v>
      </c>
      <c r="BW175" s="44">
        <v>0</v>
      </c>
      <c r="BX175" s="44">
        <v>0</v>
      </c>
      <c r="BY175" s="44">
        <v>0</v>
      </c>
      <c r="BZ175" s="44">
        <v>0</v>
      </c>
      <c r="CA175" s="44">
        <v>0</v>
      </c>
      <c r="CB175" s="44">
        <v>0</v>
      </c>
      <c r="CC175" s="44">
        <v>0</v>
      </c>
      <c r="CD175" s="44">
        <v>0</v>
      </c>
      <c r="CE175" s="44">
        <v>0</v>
      </c>
      <c r="CF175" s="44">
        <v>0</v>
      </c>
      <c r="CG175" s="44">
        <v>0</v>
      </c>
      <c r="CH175" s="44">
        <v>0</v>
      </c>
      <c r="CI175" s="5"/>
      <c r="CJ175" s="43">
        <f t="shared" si="28"/>
        <v>664985.59999999998</v>
      </c>
      <c r="CK175" s="43">
        <f t="shared" si="20"/>
        <v>0</v>
      </c>
      <c r="CL175" s="43">
        <f t="shared" si="21"/>
        <v>0</v>
      </c>
      <c r="CM175" s="43">
        <f t="shared" si="22"/>
        <v>0</v>
      </c>
      <c r="CN175" s="43">
        <f t="shared" si="23"/>
        <v>0</v>
      </c>
      <c r="CO175" s="43">
        <f t="shared" si="24"/>
        <v>0</v>
      </c>
      <c r="CP175" s="43">
        <f t="shared" si="25"/>
        <v>664985.59999999998</v>
      </c>
      <c r="CQ175" s="20"/>
      <c r="CR175" s="20"/>
      <c r="CS175" s="20"/>
      <c r="CT175" s="20">
        <f t="shared" si="27"/>
        <v>0</v>
      </c>
      <c r="CU175" s="20"/>
      <c r="CV175" s="43">
        <v>278491.06</v>
      </c>
      <c r="CW175" s="51">
        <f t="shared" si="26"/>
        <v>-386494.54</v>
      </c>
      <c r="DU175" t="s">
        <v>418</v>
      </c>
    </row>
    <row r="176" spans="1:125" x14ac:dyDescent="0.25">
      <c r="A176" t="s">
        <v>208</v>
      </c>
      <c r="B176" t="s">
        <v>419</v>
      </c>
      <c r="C176" s="43">
        <v>0</v>
      </c>
      <c r="D176" s="44">
        <v>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4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4">
        <v>0</v>
      </c>
      <c r="U176" s="44">
        <v>0</v>
      </c>
      <c r="V176" s="44">
        <v>0</v>
      </c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0</v>
      </c>
      <c r="AC176" s="44">
        <v>0</v>
      </c>
      <c r="AD176" s="44">
        <v>0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4">
        <v>0</v>
      </c>
      <c r="AY176" s="44">
        <v>0</v>
      </c>
      <c r="AZ176" s="44">
        <v>0</v>
      </c>
      <c r="BA176" s="44">
        <v>0</v>
      </c>
      <c r="BB176" s="44">
        <v>0</v>
      </c>
      <c r="BC176" s="44">
        <v>0</v>
      </c>
      <c r="BD176" s="44">
        <v>0</v>
      </c>
      <c r="BE176" s="44">
        <v>0</v>
      </c>
      <c r="BF176" s="44">
        <v>0</v>
      </c>
      <c r="BG176" s="44">
        <v>0</v>
      </c>
      <c r="BH176" s="44">
        <v>0</v>
      </c>
      <c r="BI176" s="44">
        <v>0</v>
      </c>
      <c r="BJ176" s="44">
        <v>0</v>
      </c>
      <c r="BK176" s="44">
        <v>0</v>
      </c>
      <c r="BL176" s="44">
        <v>0</v>
      </c>
      <c r="BM176" s="44">
        <v>0</v>
      </c>
      <c r="BN176" s="44">
        <v>0</v>
      </c>
      <c r="BO176" s="44">
        <v>0</v>
      </c>
      <c r="BP176" s="44">
        <v>0</v>
      </c>
      <c r="BQ176" s="44">
        <v>0</v>
      </c>
      <c r="BR176" s="44">
        <v>0</v>
      </c>
      <c r="BS176" s="44">
        <v>0</v>
      </c>
      <c r="BT176" s="44">
        <v>0</v>
      </c>
      <c r="BU176" s="44">
        <v>0</v>
      </c>
      <c r="BV176" s="44">
        <v>0</v>
      </c>
      <c r="BW176" s="44">
        <v>0</v>
      </c>
      <c r="BX176" s="44">
        <v>0</v>
      </c>
      <c r="BY176" s="44">
        <v>0</v>
      </c>
      <c r="BZ176" s="44">
        <v>0</v>
      </c>
      <c r="CA176" s="44">
        <v>0</v>
      </c>
      <c r="CB176" s="44">
        <v>0</v>
      </c>
      <c r="CC176" s="44">
        <v>0</v>
      </c>
      <c r="CD176" s="44">
        <v>0</v>
      </c>
      <c r="CE176" s="44">
        <v>0</v>
      </c>
      <c r="CF176" s="44">
        <v>0</v>
      </c>
      <c r="CG176" s="44">
        <v>0</v>
      </c>
      <c r="CH176" s="44">
        <v>0</v>
      </c>
      <c r="CI176" s="5"/>
      <c r="CJ176" s="43">
        <f t="shared" si="28"/>
        <v>0</v>
      </c>
      <c r="CK176" s="43">
        <f t="shared" si="20"/>
        <v>0</v>
      </c>
      <c r="CL176" s="43">
        <f t="shared" si="21"/>
        <v>0</v>
      </c>
      <c r="CM176" s="43">
        <f t="shared" si="22"/>
        <v>0</v>
      </c>
      <c r="CN176" s="43">
        <f t="shared" si="23"/>
        <v>0</v>
      </c>
      <c r="CO176" s="43">
        <f t="shared" si="24"/>
        <v>0</v>
      </c>
      <c r="CP176" s="43">
        <f t="shared" si="25"/>
        <v>0</v>
      </c>
      <c r="CQ176" s="20"/>
      <c r="CR176" s="20"/>
      <c r="CS176" s="20"/>
      <c r="CT176" s="20">
        <f t="shared" si="27"/>
        <v>0</v>
      </c>
      <c r="CU176" s="20"/>
      <c r="CV176" s="43">
        <v>0</v>
      </c>
      <c r="CW176" s="51">
        <f t="shared" si="26"/>
        <v>0</v>
      </c>
      <c r="DU176" t="s">
        <v>419</v>
      </c>
    </row>
    <row r="177" spans="1:125" x14ac:dyDescent="0.25">
      <c r="A177" t="s">
        <v>209</v>
      </c>
      <c r="B177" t="s">
        <v>420</v>
      </c>
      <c r="C177" s="43">
        <v>534529.84</v>
      </c>
      <c r="D177" s="44">
        <v>0</v>
      </c>
      <c r="E177" s="44">
        <v>0</v>
      </c>
      <c r="F177" s="44">
        <v>0</v>
      </c>
      <c r="G177" s="44">
        <v>0</v>
      </c>
      <c r="H177" s="44">
        <v>0</v>
      </c>
      <c r="I177" s="44">
        <v>534529.84</v>
      </c>
      <c r="J177" s="44">
        <v>534529.84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534529.84</v>
      </c>
      <c r="Q177" s="44">
        <v>534529.84</v>
      </c>
      <c r="R177" s="44">
        <v>0</v>
      </c>
      <c r="S177" s="44">
        <v>0</v>
      </c>
      <c r="T177" s="44">
        <v>0</v>
      </c>
      <c r="U177" s="44">
        <v>0</v>
      </c>
      <c r="V177" s="44">
        <v>0</v>
      </c>
      <c r="W177" s="44">
        <v>534529.84</v>
      </c>
      <c r="X177" s="44">
        <v>534529.84</v>
      </c>
      <c r="Y177" s="44">
        <v>0</v>
      </c>
      <c r="Z177" s="44">
        <v>0</v>
      </c>
      <c r="AA177" s="44">
        <v>0</v>
      </c>
      <c r="AB177" s="44">
        <v>0</v>
      </c>
      <c r="AC177" s="44">
        <v>0</v>
      </c>
      <c r="AD177" s="44">
        <v>534529.84</v>
      </c>
      <c r="AE177" s="44">
        <v>534529.84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534529.84</v>
      </c>
      <c r="AL177" s="44">
        <v>461981.43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461981.43</v>
      </c>
      <c r="AS177" s="44">
        <v>461951.58</v>
      </c>
      <c r="AT177" s="44">
        <v>0</v>
      </c>
      <c r="AU177" s="44">
        <v>0</v>
      </c>
      <c r="AV177" s="44">
        <v>0</v>
      </c>
      <c r="AW177" s="44">
        <v>0</v>
      </c>
      <c r="AX177" s="44">
        <v>0</v>
      </c>
      <c r="AY177" s="44">
        <v>461951.58</v>
      </c>
      <c r="AZ177" s="44">
        <v>461951.58</v>
      </c>
      <c r="BA177" s="44">
        <v>0</v>
      </c>
      <c r="BB177" s="44">
        <v>0</v>
      </c>
      <c r="BC177" s="44">
        <v>0</v>
      </c>
      <c r="BD177" s="44">
        <v>0</v>
      </c>
      <c r="BE177" s="44">
        <v>0</v>
      </c>
      <c r="BF177" s="44">
        <v>461951.58</v>
      </c>
      <c r="BG177" s="44">
        <v>461951.58</v>
      </c>
      <c r="BH177" s="44">
        <v>0</v>
      </c>
      <c r="BI177" s="44">
        <v>0</v>
      </c>
      <c r="BJ177" s="44">
        <v>0</v>
      </c>
      <c r="BK177" s="44">
        <v>0</v>
      </c>
      <c r="BL177" s="44">
        <v>0</v>
      </c>
      <c r="BM177" s="44">
        <v>461951.58</v>
      </c>
      <c r="BN177" s="44">
        <v>461951.57</v>
      </c>
      <c r="BO177" s="44">
        <v>0</v>
      </c>
      <c r="BP177" s="44">
        <v>0</v>
      </c>
      <c r="BQ177" s="44">
        <v>0</v>
      </c>
      <c r="BR177" s="44">
        <v>0</v>
      </c>
      <c r="BS177" s="44">
        <v>0</v>
      </c>
      <c r="BT177" s="44">
        <v>461951.57</v>
      </c>
      <c r="BU177" s="44">
        <v>461951.58</v>
      </c>
      <c r="BV177" s="44">
        <v>0</v>
      </c>
      <c r="BW177" s="44">
        <v>0</v>
      </c>
      <c r="BX177" s="44">
        <v>0</v>
      </c>
      <c r="BY177" s="44">
        <v>0</v>
      </c>
      <c r="BZ177" s="44">
        <v>0</v>
      </c>
      <c r="CA177" s="44">
        <v>461951.58</v>
      </c>
      <c r="CB177" s="44">
        <v>461925.69</v>
      </c>
      <c r="CC177" s="44">
        <v>0</v>
      </c>
      <c r="CD177" s="44">
        <v>0</v>
      </c>
      <c r="CE177" s="44">
        <v>0</v>
      </c>
      <c r="CF177" s="44">
        <v>0</v>
      </c>
      <c r="CG177" s="44">
        <v>0</v>
      </c>
      <c r="CH177" s="44">
        <v>461925.69</v>
      </c>
      <c r="CI177" s="5"/>
      <c r="CJ177" s="43">
        <f t="shared" si="28"/>
        <v>5906314.2100000009</v>
      </c>
      <c r="CK177" s="43">
        <f t="shared" si="20"/>
        <v>0</v>
      </c>
      <c r="CL177" s="43">
        <f t="shared" si="21"/>
        <v>0</v>
      </c>
      <c r="CM177" s="43">
        <f t="shared" si="22"/>
        <v>0</v>
      </c>
      <c r="CN177" s="43">
        <f t="shared" si="23"/>
        <v>0</v>
      </c>
      <c r="CO177" s="43">
        <f t="shared" si="24"/>
        <v>0</v>
      </c>
      <c r="CP177" s="43">
        <f t="shared" si="25"/>
        <v>5906314.2100000009</v>
      </c>
      <c r="CQ177" s="20"/>
      <c r="CR177" s="20"/>
      <c r="CS177" s="20"/>
      <c r="CT177" s="20">
        <f t="shared" si="27"/>
        <v>0</v>
      </c>
      <c r="CU177" s="20"/>
      <c r="CV177" s="43">
        <v>5906314.21</v>
      </c>
      <c r="CW177" s="51">
        <f t="shared" si="26"/>
        <v>0</v>
      </c>
      <c r="DU177" t="s">
        <v>420</v>
      </c>
    </row>
    <row r="178" spans="1:125" x14ac:dyDescent="0.25">
      <c r="A178" t="s">
        <v>210</v>
      </c>
      <c r="B178" t="s">
        <v>421</v>
      </c>
      <c r="C178" s="43">
        <v>446537.97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446537.97</v>
      </c>
      <c r="J178" s="44">
        <v>446537.97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446537.97</v>
      </c>
      <c r="Q178" s="44">
        <v>446537.97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44">
        <v>446537.97</v>
      </c>
      <c r="X178" s="44">
        <v>446537.97</v>
      </c>
      <c r="Y178" s="44">
        <v>0</v>
      </c>
      <c r="Z178" s="44">
        <v>0</v>
      </c>
      <c r="AA178" s="44">
        <v>0</v>
      </c>
      <c r="AB178" s="44">
        <v>0</v>
      </c>
      <c r="AC178" s="44">
        <v>0</v>
      </c>
      <c r="AD178" s="44">
        <v>446537.97</v>
      </c>
      <c r="AE178" s="44">
        <v>446537.97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446537.97</v>
      </c>
      <c r="AL178" s="44">
        <v>404171.81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404171.81</v>
      </c>
      <c r="AS178" s="44">
        <v>396590.01</v>
      </c>
      <c r="AT178" s="44">
        <v>0</v>
      </c>
      <c r="AU178" s="44">
        <v>0</v>
      </c>
      <c r="AV178" s="44">
        <v>0</v>
      </c>
      <c r="AW178" s="44">
        <v>0</v>
      </c>
      <c r="AX178" s="44">
        <v>0</v>
      </c>
      <c r="AY178" s="44">
        <v>396590.01</v>
      </c>
      <c r="AZ178" s="44">
        <v>396590</v>
      </c>
      <c r="BA178" s="44">
        <v>0</v>
      </c>
      <c r="BB178" s="44">
        <v>0</v>
      </c>
      <c r="BC178" s="44">
        <v>0</v>
      </c>
      <c r="BD178" s="44">
        <v>0</v>
      </c>
      <c r="BE178" s="44">
        <v>0</v>
      </c>
      <c r="BF178" s="44">
        <v>396590</v>
      </c>
      <c r="BG178" s="44">
        <v>396590.01</v>
      </c>
      <c r="BH178" s="44">
        <v>0</v>
      </c>
      <c r="BI178" s="44">
        <v>0</v>
      </c>
      <c r="BJ178" s="44">
        <v>0</v>
      </c>
      <c r="BK178" s="44">
        <v>0</v>
      </c>
      <c r="BL178" s="44">
        <v>0</v>
      </c>
      <c r="BM178" s="44">
        <v>396590.01</v>
      </c>
      <c r="BN178" s="44">
        <v>396590</v>
      </c>
      <c r="BO178" s="44">
        <v>0</v>
      </c>
      <c r="BP178" s="44">
        <v>0</v>
      </c>
      <c r="BQ178" s="44">
        <v>0</v>
      </c>
      <c r="BR178" s="44">
        <v>0</v>
      </c>
      <c r="BS178" s="44">
        <v>0</v>
      </c>
      <c r="BT178" s="44">
        <v>396590</v>
      </c>
      <c r="BU178" s="44">
        <v>396590.01</v>
      </c>
      <c r="BV178" s="44">
        <v>0</v>
      </c>
      <c r="BW178" s="44">
        <v>0</v>
      </c>
      <c r="BX178" s="44">
        <v>0</v>
      </c>
      <c r="BY178" s="44">
        <v>0</v>
      </c>
      <c r="BZ178" s="44">
        <v>0</v>
      </c>
      <c r="CA178" s="44">
        <v>396590.01</v>
      </c>
      <c r="CB178" s="44">
        <v>396569.05</v>
      </c>
      <c r="CC178" s="44">
        <v>0</v>
      </c>
      <c r="CD178" s="44">
        <v>0</v>
      </c>
      <c r="CE178" s="44">
        <v>0</v>
      </c>
      <c r="CF178" s="44">
        <v>0</v>
      </c>
      <c r="CG178" s="44">
        <v>0</v>
      </c>
      <c r="CH178" s="44">
        <v>396569.05</v>
      </c>
      <c r="CI178" s="5"/>
      <c r="CJ178" s="43">
        <f t="shared" si="28"/>
        <v>5016380.7399999993</v>
      </c>
      <c r="CK178" s="43">
        <f t="shared" si="20"/>
        <v>0</v>
      </c>
      <c r="CL178" s="43">
        <f t="shared" si="21"/>
        <v>0</v>
      </c>
      <c r="CM178" s="43">
        <f t="shared" si="22"/>
        <v>0</v>
      </c>
      <c r="CN178" s="43">
        <f t="shared" si="23"/>
        <v>0</v>
      </c>
      <c r="CO178" s="43">
        <f t="shared" si="24"/>
        <v>0</v>
      </c>
      <c r="CP178" s="43">
        <f t="shared" si="25"/>
        <v>5016380.7399999993</v>
      </c>
      <c r="CQ178" s="20"/>
      <c r="CR178" s="20"/>
      <c r="CS178" s="20"/>
      <c r="CT178" s="20">
        <f t="shared" si="27"/>
        <v>0</v>
      </c>
      <c r="CU178" s="20"/>
      <c r="CV178" s="43">
        <v>5016380.74</v>
      </c>
      <c r="CW178" s="51">
        <f t="shared" si="26"/>
        <v>0</v>
      </c>
      <c r="DU178" t="s">
        <v>421</v>
      </c>
    </row>
    <row r="179" spans="1:125" x14ac:dyDescent="0.25">
      <c r="A179" t="s">
        <v>211</v>
      </c>
      <c r="B179" t="s">
        <v>422</v>
      </c>
      <c r="C179" s="43">
        <v>209375.97</v>
      </c>
      <c r="D179" s="44">
        <v>0</v>
      </c>
      <c r="E179" s="44">
        <v>0</v>
      </c>
      <c r="F179" s="44">
        <v>0</v>
      </c>
      <c r="G179" s="44">
        <v>0</v>
      </c>
      <c r="H179" s="44">
        <v>0</v>
      </c>
      <c r="I179" s="44">
        <v>209375.97</v>
      </c>
      <c r="J179" s="44">
        <v>209375.97</v>
      </c>
      <c r="K179" s="44">
        <v>0</v>
      </c>
      <c r="L179" s="44">
        <v>0</v>
      </c>
      <c r="M179" s="44">
        <v>0</v>
      </c>
      <c r="N179" s="44">
        <v>0</v>
      </c>
      <c r="O179" s="44">
        <v>0</v>
      </c>
      <c r="P179" s="44">
        <v>209375.97</v>
      </c>
      <c r="Q179" s="44">
        <v>209375.97</v>
      </c>
      <c r="R179" s="44">
        <v>0</v>
      </c>
      <c r="S179" s="44">
        <v>0</v>
      </c>
      <c r="T179" s="44">
        <v>0</v>
      </c>
      <c r="U179" s="44">
        <v>0</v>
      </c>
      <c r="V179" s="44">
        <v>0</v>
      </c>
      <c r="W179" s="44">
        <v>209375.97</v>
      </c>
      <c r="X179" s="44">
        <v>209375.97</v>
      </c>
      <c r="Y179" s="44">
        <v>0</v>
      </c>
      <c r="Z179" s="44">
        <v>0</v>
      </c>
      <c r="AA179" s="44">
        <v>0</v>
      </c>
      <c r="AB179" s="44">
        <v>0</v>
      </c>
      <c r="AC179" s="44">
        <v>0</v>
      </c>
      <c r="AD179" s="44">
        <v>209375.97</v>
      </c>
      <c r="AE179" s="44">
        <v>209375.97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209375.97</v>
      </c>
      <c r="AL179" s="44">
        <v>200319.32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200319.32</v>
      </c>
      <c r="AS179" s="44">
        <v>200315.53</v>
      </c>
      <c r="AT179" s="44">
        <v>0</v>
      </c>
      <c r="AU179" s="44">
        <v>0</v>
      </c>
      <c r="AV179" s="44">
        <v>0</v>
      </c>
      <c r="AW179" s="44">
        <v>0</v>
      </c>
      <c r="AX179" s="44">
        <v>0</v>
      </c>
      <c r="AY179" s="44">
        <v>200315.53</v>
      </c>
      <c r="AZ179" s="44">
        <v>200315.53</v>
      </c>
      <c r="BA179" s="44">
        <v>0</v>
      </c>
      <c r="BB179" s="44">
        <v>0</v>
      </c>
      <c r="BC179" s="44">
        <v>0</v>
      </c>
      <c r="BD179" s="44">
        <v>0</v>
      </c>
      <c r="BE179" s="44">
        <v>0</v>
      </c>
      <c r="BF179" s="44">
        <v>200315.53</v>
      </c>
      <c r="BG179" s="44">
        <v>200315.53</v>
      </c>
      <c r="BH179" s="44">
        <v>0</v>
      </c>
      <c r="BI179" s="44">
        <v>0</v>
      </c>
      <c r="BJ179" s="44">
        <v>0</v>
      </c>
      <c r="BK179" s="44">
        <v>0</v>
      </c>
      <c r="BL179" s="44">
        <v>0</v>
      </c>
      <c r="BM179" s="44">
        <v>200315.53</v>
      </c>
      <c r="BN179" s="44">
        <v>200315.53</v>
      </c>
      <c r="BO179" s="44">
        <v>0</v>
      </c>
      <c r="BP179" s="44">
        <v>0</v>
      </c>
      <c r="BQ179" s="44">
        <v>0</v>
      </c>
      <c r="BR179" s="44">
        <v>0</v>
      </c>
      <c r="BS179" s="44">
        <v>0</v>
      </c>
      <c r="BT179" s="44">
        <v>200315.53</v>
      </c>
      <c r="BU179" s="44">
        <v>200315.53</v>
      </c>
      <c r="BV179" s="44">
        <v>0</v>
      </c>
      <c r="BW179" s="44">
        <v>0</v>
      </c>
      <c r="BX179" s="44">
        <v>0</v>
      </c>
      <c r="BY179" s="44">
        <v>0</v>
      </c>
      <c r="BZ179" s="44">
        <v>0</v>
      </c>
      <c r="CA179" s="44">
        <v>200315.53</v>
      </c>
      <c r="CB179" s="44">
        <v>200307.09</v>
      </c>
      <c r="CC179" s="44">
        <v>0</v>
      </c>
      <c r="CD179" s="44">
        <v>0</v>
      </c>
      <c r="CE179" s="44">
        <v>0</v>
      </c>
      <c r="CF179" s="44">
        <v>0</v>
      </c>
      <c r="CG179" s="44">
        <v>0</v>
      </c>
      <c r="CH179" s="44">
        <v>200307.09</v>
      </c>
      <c r="CI179" s="5"/>
      <c r="CJ179" s="43">
        <f t="shared" si="28"/>
        <v>2449083.9099999997</v>
      </c>
      <c r="CK179" s="43">
        <f t="shared" si="20"/>
        <v>0</v>
      </c>
      <c r="CL179" s="43">
        <f t="shared" si="21"/>
        <v>0</v>
      </c>
      <c r="CM179" s="43">
        <f t="shared" si="22"/>
        <v>0</v>
      </c>
      <c r="CN179" s="43">
        <f t="shared" si="23"/>
        <v>0</v>
      </c>
      <c r="CO179" s="43">
        <f t="shared" si="24"/>
        <v>0</v>
      </c>
      <c r="CP179" s="43">
        <f t="shared" si="25"/>
        <v>2449083.9099999997</v>
      </c>
      <c r="CQ179" s="20"/>
      <c r="CR179" s="20"/>
      <c r="CS179" s="20"/>
      <c r="CT179" s="20">
        <f t="shared" si="27"/>
        <v>0</v>
      </c>
      <c r="CU179" s="20"/>
      <c r="CV179" s="43">
        <v>2449083.91</v>
      </c>
      <c r="CW179" s="51">
        <f t="shared" si="26"/>
        <v>0</v>
      </c>
      <c r="DU179" t="s">
        <v>422</v>
      </c>
    </row>
    <row r="180" spans="1:125" x14ac:dyDescent="0.25">
      <c r="A180" t="s">
        <v>212</v>
      </c>
      <c r="B180" t="s">
        <v>423</v>
      </c>
      <c r="C180" s="43">
        <v>63921.73</v>
      </c>
      <c r="D180" s="44">
        <v>0</v>
      </c>
      <c r="E180" s="44">
        <v>0</v>
      </c>
      <c r="F180" s="44">
        <v>0</v>
      </c>
      <c r="G180" s="44">
        <v>0</v>
      </c>
      <c r="H180" s="44">
        <v>0</v>
      </c>
      <c r="I180" s="44">
        <v>63921.73</v>
      </c>
      <c r="J180" s="44">
        <v>63921.73</v>
      </c>
      <c r="K180" s="44">
        <v>0</v>
      </c>
      <c r="L180" s="44">
        <v>0</v>
      </c>
      <c r="M180" s="44">
        <v>0</v>
      </c>
      <c r="N180" s="44">
        <v>0</v>
      </c>
      <c r="O180" s="44">
        <v>0</v>
      </c>
      <c r="P180" s="44">
        <v>63921.73</v>
      </c>
      <c r="Q180" s="44">
        <v>63921.73</v>
      </c>
      <c r="R180" s="44">
        <v>0</v>
      </c>
      <c r="S180" s="44">
        <v>0</v>
      </c>
      <c r="T180" s="44">
        <v>0</v>
      </c>
      <c r="U180" s="44">
        <v>0</v>
      </c>
      <c r="V180" s="44">
        <v>0</v>
      </c>
      <c r="W180" s="44">
        <v>63921.73</v>
      </c>
      <c r="X180" s="44">
        <v>63921.73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63921.73</v>
      </c>
      <c r="AE180" s="44">
        <v>63921.73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63921.73</v>
      </c>
      <c r="AL180" s="44">
        <v>73771.28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73771.28</v>
      </c>
      <c r="AS180" s="44">
        <v>73764.75</v>
      </c>
      <c r="AT180" s="44">
        <v>0</v>
      </c>
      <c r="AU180" s="44">
        <v>0</v>
      </c>
      <c r="AV180" s="44">
        <v>0</v>
      </c>
      <c r="AW180" s="44">
        <v>0</v>
      </c>
      <c r="AX180" s="44">
        <v>0</v>
      </c>
      <c r="AY180" s="44">
        <v>73764.75</v>
      </c>
      <c r="AZ180" s="44">
        <v>73764.75</v>
      </c>
      <c r="BA180" s="44">
        <v>0</v>
      </c>
      <c r="BB180" s="44">
        <v>0</v>
      </c>
      <c r="BC180" s="44">
        <v>0</v>
      </c>
      <c r="BD180" s="44">
        <v>0</v>
      </c>
      <c r="BE180" s="44">
        <v>0</v>
      </c>
      <c r="BF180" s="44">
        <v>73764.75</v>
      </c>
      <c r="BG180" s="44">
        <v>73764.75</v>
      </c>
      <c r="BH180" s="44">
        <v>0</v>
      </c>
      <c r="BI180" s="44">
        <v>0</v>
      </c>
      <c r="BJ180" s="44">
        <v>0</v>
      </c>
      <c r="BK180" s="44">
        <v>0</v>
      </c>
      <c r="BL180" s="44">
        <v>0</v>
      </c>
      <c r="BM180" s="44">
        <v>73764.75</v>
      </c>
      <c r="BN180" s="44">
        <v>73764.75</v>
      </c>
      <c r="BO180" s="44">
        <v>0</v>
      </c>
      <c r="BP180" s="44">
        <v>0</v>
      </c>
      <c r="BQ180" s="44">
        <v>0</v>
      </c>
      <c r="BR180" s="44">
        <v>0</v>
      </c>
      <c r="BS180" s="44">
        <v>0</v>
      </c>
      <c r="BT180" s="44">
        <v>73764.75</v>
      </c>
      <c r="BU180" s="44">
        <v>73764.75</v>
      </c>
      <c r="BV180" s="44">
        <v>0</v>
      </c>
      <c r="BW180" s="44">
        <v>0</v>
      </c>
      <c r="BX180" s="44">
        <v>0</v>
      </c>
      <c r="BY180" s="44">
        <v>0</v>
      </c>
      <c r="BZ180" s="44">
        <v>0</v>
      </c>
      <c r="CA180" s="44">
        <v>73764.75</v>
      </c>
      <c r="CB180" s="44">
        <v>73761.259999999995</v>
      </c>
      <c r="CC180" s="44">
        <v>0</v>
      </c>
      <c r="CD180" s="44">
        <v>0</v>
      </c>
      <c r="CE180" s="44">
        <v>0</v>
      </c>
      <c r="CF180" s="44">
        <v>0</v>
      </c>
      <c r="CG180" s="44">
        <v>0</v>
      </c>
      <c r="CH180" s="44">
        <v>73761.259999999995</v>
      </c>
      <c r="CI180" s="5"/>
      <c r="CJ180" s="43">
        <f t="shared" si="28"/>
        <v>835964.94000000006</v>
      </c>
      <c r="CK180" s="43">
        <f t="shared" si="20"/>
        <v>0</v>
      </c>
      <c r="CL180" s="43">
        <f t="shared" si="21"/>
        <v>0</v>
      </c>
      <c r="CM180" s="43">
        <f t="shared" si="22"/>
        <v>0</v>
      </c>
      <c r="CN180" s="43">
        <f t="shared" si="23"/>
        <v>0</v>
      </c>
      <c r="CO180" s="43">
        <f t="shared" si="24"/>
        <v>0</v>
      </c>
      <c r="CP180" s="43">
        <f t="shared" si="25"/>
        <v>835964.94000000006</v>
      </c>
      <c r="CQ180" s="20"/>
      <c r="CR180" s="20"/>
      <c r="CS180" s="20"/>
      <c r="CT180" s="20">
        <f t="shared" si="27"/>
        <v>0</v>
      </c>
      <c r="CU180" s="20"/>
      <c r="CV180" s="43">
        <v>835964.94</v>
      </c>
      <c r="CW180" s="51">
        <f t="shared" si="26"/>
        <v>0</v>
      </c>
      <c r="DU180" t="s">
        <v>423</v>
      </c>
    </row>
    <row r="181" spans="1:125" x14ac:dyDescent="0.25">
      <c r="A181" t="s">
        <v>424</v>
      </c>
      <c r="B181" t="s">
        <v>425</v>
      </c>
      <c r="C181" s="43">
        <v>16706227.640000001</v>
      </c>
      <c r="D181" s="44">
        <v>0</v>
      </c>
      <c r="E181" s="44">
        <v>-1814313.23</v>
      </c>
      <c r="F181" s="44">
        <v>-668249.11</v>
      </c>
      <c r="G181" s="44">
        <v>0</v>
      </c>
      <c r="H181" s="44">
        <v>0</v>
      </c>
      <c r="I181" s="44">
        <v>14223665.300000001</v>
      </c>
      <c r="J181" s="44">
        <v>16706227.640000001</v>
      </c>
      <c r="K181" s="44">
        <v>0</v>
      </c>
      <c r="L181" s="44">
        <v>-1809218.73</v>
      </c>
      <c r="M181" s="44">
        <v>-675276.78</v>
      </c>
      <c r="N181" s="44">
        <v>0</v>
      </c>
      <c r="O181" s="44">
        <v>0</v>
      </c>
      <c r="P181" s="44">
        <v>14221732.130000001</v>
      </c>
      <c r="Q181" s="44">
        <v>16706227.640000001</v>
      </c>
      <c r="R181" s="44">
        <v>0</v>
      </c>
      <c r="S181" s="44">
        <v>-1835839.02</v>
      </c>
      <c r="T181" s="44">
        <v>-675276.78</v>
      </c>
      <c r="U181" s="44">
        <v>0</v>
      </c>
      <c r="V181" s="44">
        <v>0</v>
      </c>
      <c r="W181" s="44">
        <v>14195111.84</v>
      </c>
      <c r="X181" s="44">
        <v>16706227.640000001</v>
      </c>
      <c r="Y181" s="44">
        <v>0</v>
      </c>
      <c r="Z181" s="44">
        <v>-1835286.2</v>
      </c>
      <c r="AA181" s="44">
        <v>-506457.57</v>
      </c>
      <c r="AB181" s="44">
        <v>0</v>
      </c>
      <c r="AC181" s="44">
        <v>0</v>
      </c>
      <c r="AD181" s="44">
        <v>14364483.869999999</v>
      </c>
      <c r="AE181" s="44">
        <v>16706227.640000001</v>
      </c>
      <c r="AF181" s="44">
        <v>0</v>
      </c>
      <c r="AG181" s="44">
        <v>-1835286.2</v>
      </c>
      <c r="AH181" s="44">
        <v>-506457.57</v>
      </c>
      <c r="AI181" s="44">
        <v>0</v>
      </c>
      <c r="AJ181" s="44">
        <v>0</v>
      </c>
      <c r="AK181" s="44">
        <v>14364483.869999999</v>
      </c>
      <c r="AL181" s="44">
        <v>15098785.699999999</v>
      </c>
      <c r="AM181" s="44">
        <v>0</v>
      </c>
      <c r="AN181" s="44">
        <v>-1882035.09</v>
      </c>
      <c r="AO181" s="44">
        <v>-452963.57</v>
      </c>
      <c r="AP181" s="44">
        <v>0</v>
      </c>
      <c r="AQ181" s="44">
        <v>0</v>
      </c>
      <c r="AR181" s="44">
        <v>12763787.039999999</v>
      </c>
      <c r="AS181" s="44">
        <v>15097259.029999999</v>
      </c>
      <c r="AT181" s="44">
        <v>0</v>
      </c>
      <c r="AU181" s="44">
        <v>-1891096.14</v>
      </c>
      <c r="AV181" s="44">
        <v>-452917.79</v>
      </c>
      <c r="AW181" s="44">
        <v>0</v>
      </c>
      <c r="AX181" s="44">
        <v>0</v>
      </c>
      <c r="AY181" s="44">
        <v>12753245.1</v>
      </c>
      <c r="AZ181" s="44">
        <v>15219929.76</v>
      </c>
      <c r="BA181" s="44">
        <v>0</v>
      </c>
      <c r="BB181" s="44">
        <v>-1890762.39</v>
      </c>
      <c r="BC181" s="44">
        <v>-456597.91</v>
      </c>
      <c r="BD181" s="44">
        <v>0</v>
      </c>
      <c r="BE181" s="44">
        <v>0</v>
      </c>
      <c r="BF181" s="44">
        <v>12872569.460000001</v>
      </c>
      <c r="BG181" s="44">
        <v>15177355.880000001</v>
      </c>
      <c r="BH181" s="44">
        <v>0</v>
      </c>
      <c r="BI181" s="44">
        <v>-1888960.4</v>
      </c>
      <c r="BJ181" s="44">
        <v>-455320.71</v>
      </c>
      <c r="BK181" s="44">
        <v>0</v>
      </c>
      <c r="BL181" s="44">
        <v>0</v>
      </c>
      <c r="BM181" s="44">
        <v>12833074.77</v>
      </c>
      <c r="BN181" s="44">
        <v>15206195.359999999</v>
      </c>
      <c r="BO181" s="44">
        <v>0</v>
      </c>
      <c r="BP181" s="44">
        <v>-1887628.91</v>
      </c>
      <c r="BQ181" s="44">
        <v>-456185.85</v>
      </c>
      <c r="BR181" s="44">
        <v>0</v>
      </c>
      <c r="BS181" s="44">
        <v>0</v>
      </c>
      <c r="BT181" s="44">
        <v>12862380.6</v>
      </c>
      <c r="BU181" s="44">
        <v>15206195.51</v>
      </c>
      <c r="BV181" s="44">
        <v>0</v>
      </c>
      <c r="BW181" s="44">
        <v>-1913467.56</v>
      </c>
      <c r="BX181" s="44">
        <v>-456185.85</v>
      </c>
      <c r="BY181" s="44">
        <v>0</v>
      </c>
      <c r="BZ181" s="44">
        <v>0</v>
      </c>
      <c r="CA181" s="44">
        <v>12836542.1</v>
      </c>
      <c r="CB181" s="44">
        <v>16084652.9</v>
      </c>
      <c r="CC181" s="44">
        <v>0</v>
      </c>
      <c r="CD181" s="44">
        <v>-1925888.01</v>
      </c>
      <c r="CE181" s="44">
        <v>-456185.84999999992</v>
      </c>
      <c r="CF181" s="44">
        <v>0</v>
      </c>
      <c r="CG181" s="44">
        <v>0</v>
      </c>
      <c r="CH181" s="44">
        <v>13702579.039999999</v>
      </c>
      <c r="CI181" s="5"/>
      <c r="CJ181" s="43">
        <f t="shared" si="28"/>
        <v>190621512.34</v>
      </c>
      <c r="CK181" s="43">
        <f t="shared" si="20"/>
        <v>0</v>
      </c>
      <c r="CL181" s="43">
        <f t="shared" si="21"/>
        <v>-22409781.880000003</v>
      </c>
      <c r="CM181" s="43">
        <f t="shared" si="22"/>
        <v>-6218075.3399999989</v>
      </c>
      <c r="CN181" s="43">
        <f t="shared" si="23"/>
        <v>0</v>
      </c>
      <c r="CO181" s="43">
        <f t="shared" si="24"/>
        <v>0</v>
      </c>
      <c r="CP181" s="43">
        <f t="shared" si="25"/>
        <v>161993655.11999997</v>
      </c>
      <c r="CQ181" s="20"/>
      <c r="CR181" s="20"/>
      <c r="CT181" s="20"/>
      <c r="DU181" t="s">
        <v>425</v>
      </c>
    </row>
    <row r="182" spans="1:125" x14ac:dyDescent="0.25">
      <c r="C182" s="43">
        <f>SUM(C3:C181)</f>
        <v>422688896.4600004</v>
      </c>
      <c r="D182" s="43">
        <f t="shared" ref="D182:BO182" si="29">SUM(D3:D181)</f>
        <v>-530643.66999999993</v>
      </c>
      <c r="E182" s="43">
        <f t="shared" si="29"/>
        <v>-8526839.2300000004</v>
      </c>
      <c r="F182" s="43">
        <f t="shared" si="29"/>
        <v>-668249.11</v>
      </c>
      <c r="G182" s="43">
        <f t="shared" si="29"/>
        <v>-4177.32</v>
      </c>
      <c r="H182" s="43">
        <f t="shared" si="29"/>
        <v>455536.01</v>
      </c>
      <c r="I182" s="43">
        <f t="shared" si="29"/>
        <v>413414523.15000033</v>
      </c>
      <c r="J182" s="43">
        <f t="shared" si="29"/>
        <v>423144432.47000039</v>
      </c>
      <c r="K182" s="43">
        <f t="shared" si="29"/>
        <v>-530643.66999999993</v>
      </c>
      <c r="L182" s="43">
        <f t="shared" si="29"/>
        <v>-8437775.1799999997</v>
      </c>
      <c r="M182" s="43">
        <f t="shared" si="29"/>
        <v>-675276.78</v>
      </c>
      <c r="N182" s="43">
        <f t="shared" si="29"/>
        <v>0</v>
      </c>
      <c r="O182" s="43">
        <f t="shared" si="29"/>
        <v>0</v>
      </c>
      <c r="P182" s="43">
        <f t="shared" si="29"/>
        <v>413500736.85000032</v>
      </c>
      <c r="Q182" s="43">
        <f t="shared" si="29"/>
        <v>424981882.41000044</v>
      </c>
      <c r="R182" s="43">
        <f t="shared" si="29"/>
        <v>-523751.21</v>
      </c>
      <c r="S182" s="43">
        <f t="shared" si="29"/>
        <v>-8589322.9000000004</v>
      </c>
      <c r="T182" s="43">
        <f t="shared" si="29"/>
        <v>-675276.78</v>
      </c>
      <c r="U182" s="43">
        <f t="shared" si="29"/>
        <v>0</v>
      </c>
      <c r="V182" s="43">
        <f t="shared" si="29"/>
        <v>0</v>
      </c>
      <c r="W182" s="43">
        <f t="shared" si="29"/>
        <v>415193531.53000033</v>
      </c>
      <c r="X182" s="43">
        <f t="shared" si="29"/>
        <v>424981882.41000044</v>
      </c>
      <c r="Y182" s="43">
        <f t="shared" si="29"/>
        <v>-523751.25</v>
      </c>
      <c r="Z182" s="43">
        <f t="shared" si="29"/>
        <v>-8571957.5300000012</v>
      </c>
      <c r="AA182" s="43">
        <f t="shared" si="29"/>
        <v>-506457.57</v>
      </c>
      <c r="AB182" s="43">
        <f t="shared" si="29"/>
        <v>-154054.67000000001</v>
      </c>
      <c r="AC182" s="43">
        <f t="shared" si="29"/>
        <v>0</v>
      </c>
      <c r="AD182" s="43">
        <f t="shared" si="29"/>
        <v>415225661.40000027</v>
      </c>
      <c r="AE182" s="43">
        <f t="shared" si="29"/>
        <v>424981882.41000044</v>
      </c>
      <c r="AF182" s="43">
        <f t="shared" si="29"/>
        <v>-523751.25</v>
      </c>
      <c r="AG182" s="43">
        <f t="shared" si="29"/>
        <v>-8571503.0199999996</v>
      </c>
      <c r="AH182" s="43">
        <f t="shared" si="29"/>
        <v>-506457.57</v>
      </c>
      <c r="AI182" s="43">
        <f t="shared" si="29"/>
        <v>-154054.67000000001</v>
      </c>
      <c r="AJ182" s="43">
        <f t="shared" si="29"/>
        <v>0</v>
      </c>
      <c r="AK182" s="43">
        <f t="shared" si="29"/>
        <v>415226115.91000015</v>
      </c>
      <c r="AL182" s="43">
        <f t="shared" si="29"/>
        <v>410944672.48999983</v>
      </c>
      <c r="AM182" s="43">
        <f t="shared" si="29"/>
        <v>-523751.17000000004</v>
      </c>
      <c r="AN182" s="43">
        <f t="shared" si="29"/>
        <v>-8818347.0499999989</v>
      </c>
      <c r="AO182" s="43">
        <f t="shared" si="29"/>
        <v>-452963.57</v>
      </c>
      <c r="AP182" s="43">
        <f t="shared" si="29"/>
        <v>-173973.93</v>
      </c>
      <c r="AQ182" s="43">
        <f t="shared" si="29"/>
        <v>0</v>
      </c>
      <c r="AR182" s="43">
        <f t="shared" si="29"/>
        <v>401030832.56999987</v>
      </c>
      <c r="AS182" s="43">
        <f t="shared" si="29"/>
        <v>409861857.06999975</v>
      </c>
      <c r="AT182" s="43">
        <f t="shared" si="29"/>
        <v>-523751.21</v>
      </c>
      <c r="AU182" s="43">
        <f t="shared" si="29"/>
        <v>-8819666.5299999993</v>
      </c>
      <c r="AV182" s="43">
        <f t="shared" si="29"/>
        <v>-217988.82999999993</v>
      </c>
      <c r="AW182" s="43">
        <f t="shared" si="29"/>
        <v>-135105.97</v>
      </c>
      <c r="AX182" s="43">
        <f t="shared" si="29"/>
        <v>0</v>
      </c>
      <c r="AY182" s="43">
        <f t="shared" si="29"/>
        <v>400165344.55999964</v>
      </c>
      <c r="AZ182" s="43">
        <f t="shared" si="29"/>
        <v>409983048.23999983</v>
      </c>
      <c r="BA182" s="43">
        <f t="shared" si="29"/>
        <v>-343004.95</v>
      </c>
      <c r="BB182" s="43">
        <f t="shared" si="29"/>
        <v>-8794347.7399999984</v>
      </c>
      <c r="BC182" s="43">
        <f t="shared" si="29"/>
        <v>-313026.42</v>
      </c>
      <c r="BD182" s="43">
        <f t="shared" si="29"/>
        <v>-260788.47999999998</v>
      </c>
      <c r="BE182" s="43">
        <f t="shared" si="29"/>
        <v>0</v>
      </c>
      <c r="BF182" s="43">
        <f t="shared" si="29"/>
        <v>400271880.66999984</v>
      </c>
      <c r="BG182" s="43">
        <f t="shared" si="29"/>
        <v>409940474.82999974</v>
      </c>
      <c r="BH182" s="43">
        <f t="shared" si="29"/>
        <v>-704497.47000000009</v>
      </c>
      <c r="BI182" s="43">
        <f t="shared" si="29"/>
        <v>-8789706.3900000006</v>
      </c>
      <c r="BJ182" s="43">
        <f t="shared" si="29"/>
        <v>-311749.22000000003</v>
      </c>
      <c r="BK182" s="43">
        <f t="shared" si="29"/>
        <v>-184856.33000000002</v>
      </c>
      <c r="BL182" s="43">
        <f t="shared" si="29"/>
        <v>0</v>
      </c>
      <c r="BM182" s="43">
        <f t="shared" si="29"/>
        <v>399949665.44999969</v>
      </c>
      <c r="BN182" s="43">
        <f t="shared" si="29"/>
        <v>409969313.49999994</v>
      </c>
      <c r="BO182" s="43">
        <f t="shared" si="29"/>
        <v>-523751.21</v>
      </c>
      <c r="BP182" s="43">
        <f t="shared" ref="BP182:CH182" si="30">SUM(BP3:BP181)</f>
        <v>-8799912.5499999989</v>
      </c>
      <c r="BQ182" s="43">
        <f t="shared" si="30"/>
        <v>-312614.36</v>
      </c>
      <c r="BR182" s="43">
        <f t="shared" si="30"/>
        <v>-135105.97</v>
      </c>
      <c r="BS182" s="43">
        <f t="shared" si="30"/>
        <v>0</v>
      </c>
      <c r="BT182" s="43">
        <f t="shared" si="30"/>
        <v>400197929.42999995</v>
      </c>
      <c r="BU182" s="43">
        <f t="shared" si="30"/>
        <v>409969314.72999966</v>
      </c>
      <c r="BV182" s="43">
        <f t="shared" si="30"/>
        <v>-523751.21</v>
      </c>
      <c r="BW182" s="43">
        <f t="shared" si="30"/>
        <v>-8833116.25</v>
      </c>
      <c r="BX182" s="43">
        <f t="shared" si="30"/>
        <v>-312614.36</v>
      </c>
      <c r="BY182" s="43">
        <f t="shared" si="30"/>
        <v>-440145.04000000004</v>
      </c>
      <c r="BZ182" s="43">
        <f t="shared" si="30"/>
        <v>0</v>
      </c>
      <c r="CA182" s="43">
        <f t="shared" si="30"/>
        <v>399859687.88999963</v>
      </c>
      <c r="CB182" s="43">
        <f t="shared" si="30"/>
        <v>410327263.42999989</v>
      </c>
      <c r="CC182" s="43">
        <f t="shared" si="30"/>
        <v>-523751.20963892608</v>
      </c>
      <c r="CD182" s="43">
        <f t="shared" si="30"/>
        <v>-8962554.8000000007</v>
      </c>
      <c r="CE182" s="43">
        <f t="shared" si="30"/>
        <v>-312614.3551457834</v>
      </c>
      <c r="CF182" s="43">
        <f t="shared" si="30"/>
        <v>-135105.93</v>
      </c>
      <c r="CG182" s="43">
        <f t="shared" si="30"/>
        <v>0</v>
      </c>
      <c r="CH182" s="43">
        <f t="shared" si="30"/>
        <v>400393237.15000015</v>
      </c>
      <c r="CJ182" s="43">
        <f>SUM(CJ3:CJ181)</f>
        <v>4992230456.4600039</v>
      </c>
      <c r="CK182" s="43">
        <f t="shared" ref="CK182:CP182" si="31">SUM(CK3:CK181)</f>
        <v>-6298799.4796389276</v>
      </c>
      <c r="CL182" s="43">
        <f t="shared" si="31"/>
        <v>-104515049.17000002</v>
      </c>
      <c r="CM182" s="43">
        <f t="shared" si="31"/>
        <v>-5265288.9251457825</v>
      </c>
      <c r="CN182" s="43">
        <f t="shared" si="31"/>
        <v>-1777368.3099999998</v>
      </c>
      <c r="CO182" s="43">
        <f t="shared" si="31"/>
        <v>455536.01</v>
      </c>
      <c r="CP182" s="43">
        <f t="shared" si="31"/>
        <v>4874429146.5599995</v>
      </c>
      <c r="CS182" s="20">
        <f>SUM(CS3:CS181)</f>
        <v>-751292.57190824847</v>
      </c>
      <c r="CT182" s="20"/>
    </row>
    <row r="183" spans="1:125" x14ac:dyDescent="0.25">
      <c r="D183" s="5"/>
      <c r="E183" s="5"/>
      <c r="F183" s="5"/>
      <c r="I183" s="5"/>
      <c r="J183" s="5"/>
      <c r="K183" s="5"/>
      <c r="M183" s="5"/>
      <c r="N183" s="5"/>
      <c r="O183" s="5"/>
      <c r="Q183" s="5"/>
      <c r="R183" s="5"/>
      <c r="S183" s="5"/>
      <c r="U183" s="5"/>
      <c r="V183" s="5"/>
      <c r="W183" s="5"/>
      <c r="Y183" s="5"/>
      <c r="Z183" s="5"/>
      <c r="AA183" s="5"/>
      <c r="AC183" s="5"/>
      <c r="AD183" s="5"/>
      <c r="AE183" s="5"/>
      <c r="AG183" s="5"/>
      <c r="AH183" s="5"/>
      <c r="AI183" s="5"/>
      <c r="AK183" s="5"/>
      <c r="AL183" s="5"/>
      <c r="AM183" s="5"/>
      <c r="AO183" s="5"/>
      <c r="AP183" s="5"/>
      <c r="AQ183" s="5"/>
      <c r="AS183" s="5"/>
      <c r="AT183" s="5"/>
      <c r="AU183" s="5"/>
      <c r="AW183" s="5"/>
      <c r="AX183" s="5"/>
      <c r="AY183" s="5"/>
      <c r="CM183" s="20"/>
      <c r="CS183" s="20"/>
    </row>
    <row r="184" spans="1:125" x14ac:dyDescent="0.25">
      <c r="CM184" s="32">
        <f>SUM(CM3:CM180)</f>
        <v>952786.41485421616</v>
      </c>
    </row>
    <row r="185" spans="1:125" x14ac:dyDescent="0.25">
      <c r="AQ185" s="20"/>
      <c r="CM185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6D4C8-DCBD-4D1E-B08D-5A38639A363A}">
  <dimension ref="A1:X2105"/>
  <sheetViews>
    <sheetView topLeftCell="P2094" workbookViewId="0">
      <selection activeCell="V2105" sqref="V2105"/>
    </sheetView>
  </sheetViews>
  <sheetFormatPr defaultRowHeight="15" x14ac:dyDescent="0.25"/>
  <cols>
    <col min="1" max="1" width="5.140625" bestFit="1" customWidth="1"/>
    <col min="2" max="2" width="5.28515625" bestFit="1" customWidth="1"/>
    <col min="3" max="4" width="5" bestFit="1" customWidth="1"/>
    <col min="5" max="5" width="6.28515625" style="53" bestFit="1" customWidth="1"/>
    <col min="6" max="6" width="6.28515625" bestFit="1" customWidth="1"/>
    <col min="7" max="7" width="25.140625" bestFit="1" customWidth="1"/>
    <col min="8" max="8" width="9.7109375" bestFit="1" customWidth="1"/>
    <col min="9" max="9" width="11.7109375" bestFit="1" customWidth="1"/>
    <col min="10" max="10" width="12.28515625" bestFit="1" customWidth="1"/>
    <col min="11" max="11" width="29.7109375" bestFit="1" customWidth="1"/>
    <col min="12" max="12" width="17.28515625" bestFit="1" customWidth="1"/>
    <col min="13" max="13" width="30.140625" bestFit="1" customWidth="1"/>
    <col min="14" max="14" width="17.85546875" bestFit="1" customWidth="1"/>
    <col min="15" max="15" width="20.7109375" bestFit="1" customWidth="1"/>
    <col min="16" max="16" width="43" bestFit="1" customWidth="1"/>
    <col min="17" max="17" width="19.42578125" bestFit="1" customWidth="1"/>
    <col min="18" max="18" width="41.85546875" bestFit="1" customWidth="1"/>
    <col min="19" max="19" width="15.5703125" style="55" bestFit="1" customWidth="1"/>
    <col min="20" max="20" width="18.42578125" style="55" bestFit="1" customWidth="1"/>
    <col min="21" max="21" width="21.42578125" style="55" bestFit="1" customWidth="1"/>
    <col min="22" max="22" width="13.42578125" style="56" bestFit="1" customWidth="1"/>
    <col min="23" max="23" width="12.5703125" style="56" bestFit="1" customWidth="1"/>
    <col min="24" max="24" width="14.5703125" style="56" bestFit="1" customWidth="1"/>
  </cols>
  <sheetData>
    <row r="1" spans="1:24" x14ac:dyDescent="0.25">
      <c r="A1" s="57" t="s">
        <v>426</v>
      </c>
      <c r="B1" s="58" t="s">
        <v>427</v>
      </c>
      <c r="C1" s="58" t="s">
        <v>428</v>
      </c>
      <c r="D1" s="58" t="s">
        <v>429</v>
      </c>
      <c r="E1" s="53" t="s">
        <v>430</v>
      </c>
      <c r="F1" s="58" t="s">
        <v>431</v>
      </c>
      <c r="G1" s="58" t="s">
        <v>432</v>
      </c>
      <c r="H1" s="58" t="s">
        <v>433</v>
      </c>
      <c r="I1" s="58" t="s">
        <v>434</v>
      </c>
      <c r="J1" s="58" t="s">
        <v>435</v>
      </c>
      <c r="K1" s="58" t="s">
        <v>436</v>
      </c>
      <c r="L1" s="58" t="s">
        <v>437</v>
      </c>
      <c r="M1" s="58" t="s">
        <v>438</v>
      </c>
      <c r="N1" s="58" t="s">
        <v>439</v>
      </c>
      <c r="O1" s="58" t="s">
        <v>440</v>
      </c>
      <c r="P1" s="58" t="s">
        <v>441</v>
      </c>
      <c r="Q1" s="58" t="s">
        <v>442</v>
      </c>
      <c r="R1" s="58" t="s">
        <v>443</v>
      </c>
      <c r="S1" s="55" t="s">
        <v>444</v>
      </c>
      <c r="T1" s="55" t="s">
        <v>445</v>
      </c>
      <c r="U1" s="55" t="s">
        <v>446</v>
      </c>
      <c r="V1" s="56" t="s">
        <v>447</v>
      </c>
      <c r="W1" s="56" t="s">
        <v>448</v>
      </c>
      <c r="X1" s="56" t="s">
        <v>449</v>
      </c>
    </row>
    <row r="2" spans="1:24" x14ac:dyDescent="0.25">
      <c r="A2" s="59" t="s">
        <v>37</v>
      </c>
      <c r="B2" s="54" t="s">
        <v>450</v>
      </c>
      <c r="C2" s="60">
        <v>2023</v>
      </c>
      <c r="D2" s="60">
        <v>2023</v>
      </c>
      <c r="E2" s="53">
        <v>1</v>
      </c>
      <c r="F2" s="54" t="s">
        <v>451</v>
      </c>
      <c r="G2" s="54" t="s">
        <v>452</v>
      </c>
      <c r="H2" s="54" t="s">
        <v>453</v>
      </c>
      <c r="I2" s="54" t="s">
        <v>454</v>
      </c>
      <c r="J2" s="61" t="s">
        <v>455</v>
      </c>
      <c r="K2" s="54" t="s">
        <v>456</v>
      </c>
      <c r="L2" s="60">
        <v>1</v>
      </c>
      <c r="M2" s="54" t="s">
        <v>457</v>
      </c>
      <c r="N2" s="54" t="s">
        <v>458</v>
      </c>
      <c r="O2" s="62">
        <v>1</v>
      </c>
      <c r="P2" s="54" t="s">
        <v>459</v>
      </c>
      <c r="Q2" s="54" t="s">
        <v>47</v>
      </c>
      <c r="R2" s="61" t="s">
        <v>460</v>
      </c>
      <c r="S2" s="55">
        <v>44762</v>
      </c>
      <c r="T2" s="55">
        <v>44762</v>
      </c>
      <c r="U2" s="55">
        <v>44767</v>
      </c>
      <c r="V2" s="56">
        <v>3063300.9</v>
      </c>
      <c r="W2" s="56">
        <v>0</v>
      </c>
      <c r="X2" s="56">
        <v>3063300.9</v>
      </c>
    </row>
    <row r="3" spans="1:24" x14ac:dyDescent="0.25">
      <c r="A3" s="59" t="s">
        <v>38</v>
      </c>
      <c r="B3" s="54" t="s">
        <v>450</v>
      </c>
      <c r="C3" s="60">
        <v>2023</v>
      </c>
      <c r="D3" s="60">
        <v>2023</v>
      </c>
      <c r="E3" s="53">
        <v>1</v>
      </c>
      <c r="F3" s="54" t="s">
        <v>451</v>
      </c>
      <c r="G3" s="54" t="s">
        <v>452</v>
      </c>
      <c r="H3" s="54" t="s">
        <v>453</v>
      </c>
      <c r="I3" s="54" t="s">
        <v>454</v>
      </c>
      <c r="J3" s="61" t="s">
        <v>455</v>
      </c>
      <c r="K3" s="54" t="s">
        <v>461</v>
      </c>
      <c r="L3" s="60">
        <v>1</v>
      </c>
      <c r="M3" s="54" t="s">
        <v>462</v>
      </c>
      <c r="N3" s="54" t="s">
        <v>463</v>
      </c>
      <c r="O3" s="62">
        <v>1</v>
      </c>
      <c r="P3" s="54" t="s">
        <v>464</v>
      </c>
      <c r="Q3" s="54" t="s">
        <v>47</v>
      </c>
      <c r="R3" s="61" t="s">
        <v>460</v>
      </c>
      <c r="S3" s="55">
        <v>44762</v>
      </c>
      <c r="T3" s="55">
        <v>44762</v>
      </c>
      <c r="U3" s="55">
        <v>44767</v>
      </c>
      <c r="V3" s="56">
        <v>20011403.100000001</v>
      </c>
      <c r="W3" s="56">
        <v>0</v>
      </c>
      <c r="X3" s="56">
        <v>20011403.100000001</v>
      </c>
    </row>
    <row r="4" spans="1:24" x14ac:dyDescent="0.25">
      <c r="A4" s="59" t="s">
        <v>39</v>
      </c>
      <c r="B4" s="54" t="s">
        <v>450</v>
      </c>
      <c r="C4" s="60">
        <v>2023</v>
      </c>
      <c r="D4" s="60">
        <v>2023</v>
      </c>
      <c r="E4" s="53">
        <v>1</v>
      </c>
      <c r="F4" s="54" t="s">
        <v>451</v>
      </c>
      <c r="G4" s="54" t="s">
        <v>452</v>
      </c>
      <c r="H4" s="54" t="s">
        <v>453</v>
      </c>
      <c r="I4" s="54" t="s">
        <v>454</v>
      </c>
      <c r="J4" s="61" t="s">
        <v>455</v>
      </c>
      <c r="K4" s="54" t="s">
        <v>465</v>
      </c>
      <c r="L4" s="60">
        <v>1</v>
      </c>
      <c r="M4" s="54" t="s">
        <v>466</v>
      </c>
      <c r="N4" s="54" t="s">
        <v>467</v>
      </c>
      <c r="O4" s="62">
        <v>1</v>
      </c>
      <c r="P4" s="54" t="s">
        <v>468</v>
      </c>
      <c r="Q4" s="54" t="s">
        <v>47</v>
      </c>
      <c r="R4" s="61" t="s">
        <v>460</v>
      </c>
      <c r="S4" s="55">
        <v>44762</v>
      </c>
      <c r="T4" s="55">
        <v>44762</v>
      </c>
      <c r="U4" s="55">
        <v>44767</v>
      </c>
      <c r="V4" s="56">
        <v>2727397.63</v>
      </c>
      <c r="W4" s="56">
        <v>0</v>
      </c>
      <c r="X4" s="56">
        <v>2727397.63</v>
      </c>
    </row>
    <row r="5" spans="1:24" x14ac:dyDescent="0.25">
      <c r="A5" s="59" t="s">
        <v>40</v>
      </c>
      <c r="B5" s="54" t="s">
        <v>450</v>
      </c>
      <c r="C5" s="60">
        <v>2023</v>
      </c>
      <c r="D5" s="60">
        <v>2023</v>
      </c>
      <c r="E5" s="53">
        <v>1</v>
      </c>
      <c r="F5" s="54" t="s">
        <v>451</v>
      </c>
      <c r="G5" s="54" t="s">
        <v>452</v>
      </c>
      <c r="H5" s="54" t="s">
        <v>453</v>
      </c>
      <c r="I5" s="54" t="s">
        <v>454</v>
      </c>
      <c r="J5" s="61" t="s">
        <v>455</v>
      </c>
      <c r="K5" s="54" t="s">
        <v>469</v>
      </c>
      <c r="L5" s="60">
        <v>1</v>
      </c>
      <c r="M5" s="54" t="s">
        <v>470</v>
      </c>
      <c r="N5" s="54" t="s">
        <v>471</v>
      </c>
      <c r="O5" s="62">
        <v>1</v>
      </c>
      <c r="P5" s="54" t="s">
        <v>472</v>
      </c>
      <c r="Q5" s="54" t="s">
        <v>47</v>
      </c>
      <c r="R5" s="61" t="s">
        <v>460</v>
      </c>
      <c r="S5" s="55">
        <v>44762</v>
      </c>
      <c r="T5" s="55">
        <v>44762</v>
      </c>
      <c r="U5" s="55">
        <v>44767</v>
      </c>
      <c r="V5" s="56">
        <v>10665213.27</v>
      </c>
      <c r="W5" s="56">
        <v>0</v>
      </c>
      <c r="X5" s="56">
        <v>10665213.27</v>
      </c>
    </row>
    <row r="6" spans="1:24" x14ac:dyDescent="0.25">
      <c r="A6" s="59" t="s">
        <v>41</v>
      </c>
      <c r="B6" s="54" t="s">
        <v>450</v>
      </c>
      <c r="C6" s="60">
        <v>2023</v>
      </c>
      <c r="D6" s="60">
        <v>2023</v>
      </c>
      <c r="E6" s="53">
        <v>1</v>
      </c>
      <c r="F6" s="54" t="s">
        <v>451</v>
      </c>
      <c r="G6" s="54" t="s">
        <v>452</v>
      </c>
      <c r="H6" s="54" t="s">
        <v>453</v>
      </c>
      <c r="I6" s="54" t="s">
        <v>454</v>
      </c>
      <c r="J6" s="61" t="s">
        <v>455</v>
      </c>
      <c r="K6" s="54" t="s">
        <v>473</v>
      </c>
      <c r="L6" s="60">
        <v>1</v>
      </c>
      <c r="M6" s="54" t="s">
        <v>474</v>
      </c>
      <c r="N6" s="54" t="s">
        <v>475</v>
      </c>
      <c r="O6" s="62">
        <v>1</v>
      </c>
      <c r="P6" s="54" t="s">
        <v>476</v>
      </c>
      <c r="Q6" s="54" t="s">
        <v>47</v>
      </c>
      <c r="R6" s="61" t="s">
        <v>460</v>
      </c>
      <c r="S6" s="55">
        <v>44762</v>
      </c>
      <c r="T6" s="55">
        <v>44762</v>
      </c>
      <c r="U6" s="55">
        <v>44767</v>
      </c>
      <c r="V6" s="56">
        <v>508845.87</v>
      </c>
      <c r="W6" s="56">
        <v>0</v>
      </c>
      <c r="X6" s="56">
        <v>508845.87</v>
      </c>
    </row>
    <row r="7" spans="1:24" x14ac:dyDescent="0.25">
      <c r="A7" s="59" t="s">
        <v>42</v>
      </c>
      <c r="B7" s="54" t="s">
        <v>450</v>
      </c>
      <c r="C7" s="60">
        <v>2023</v>
      </c>
      <c r="D7" s="60">
        <v>2023</v>
      </c>
      <c r="E7" s="53">
        <v>1</v>
      </c>
      <c r="F7" s="54" t="s">
        <v>451</v>
      </c>
      <c r="G7" s="54" t="s">
        <v>452</v>
      </c>
      <c r="H7" s="54" t="s">
        <v>453</v>
      </c>
      <c r="I7" s="54" t="s">
        <v>454</v>
      </c>
      <c r="J7" s="61" t="s">
        <v>455</v>
      </c>
      <c r="K7" s="54" t="s">
        <v>477</v>
      </c>
      <c r="L7" s="60">
        <v>1</v>
      </c>
      <c r="M7" s="54" t="s">
        <v>478</v>
      </c>
      <c r="N7" s="54" t="s">
        <v>479</v>
      </c>
      <c r="O7" s="62">
        <v>1</v>
      </c>
      <c r="P7" s="54" t="s">
        <v>480</v>
      </c>
      <c r="Q7" s="54" t="s">
        <v>47</v>
      </c>
      <c r="R7" s="61" t="s">
        <v>460</v>
      </c>
      <c r="S7" s="55">
        <v>44762</v>
      </c>
      <c r="T7" s="55">
        <v>44762</v>
      </c>
      <c r="U7" s="55">
        <v>44767</v>
      </c>
      <c r="V7" s="56">
        <v>655247.66</v>
      </c>
      <c r="W7" s="56">
        <v>0</v>
      </c>
      <c r="X7" s="56">
        <v>655247.66</v>
      </c>
    </row>
    <row r="8" spans="1:24" x14ac:dyDescent="0.25">
      <c r="A8" s="59" t="s">
        <v>43</v>
      </c>
      <c r="B8" s="54" t="s">
        <v>450</v>
      </c>
      <c r="C8" s="60">
        <v>2023</v>
      </c>
      <c r="D8" s="60">
        <v>2023</v>
      </c>
      <c r="E8" s="53">
        <v>1</v>
      </c>
      <c r="F8" s="54" t="s">
        <v>451</v>
      </c>
      <c r="G8" s="54" t="s">
        <v>452</v>
      </c>
      <c r="H8" s="54" t="s">
        <v>453</v>
      </c>
      <c r="I8" s="54" t="s">
        <v>454</v>
      </c>
      <c r="J8" s="61" t="s">
        <v>455</v>
      </c>
      <c r="K8" s="54" t="s">
        <v>481</v>
      </c>
      <c r="L8" s="60">
        <v>1</v>
      </c>
      <c r="M8" s="54" t="s">
        <v>482</v>
      </c>
      <c r="N8" s="54" t="s">
        <v>483</v>
      </c>
      <c r="O8" s="62">
        <v>1</v>
      </c>
      <c r="P8" s="54" t="s">
        <v>484</v>
      </c>
      <c r="Q8" s="54" t="s">
        <v>47</v>
      </c>
      <c r="R8" s="61" t="s">
        <v>460</v>
      </c>
      <c r="S8" s="55">
        <v>44762</v>
      </c>
      <c r="T8" s="55">
        <v>44762</v>
      </c>
      <c r="U8" s="55">
        <v>44767</v>
      </c>
      <c r="V8" s="56">
        <v>4820172.78</v>
      </c>
      <c r="W8" s="56">
        <v>0</v>
      </c>
      <c r="X8" s="56">
        <v>4820172.78</v>
      </c>
    </row>
    <row r="9" spans="1:24" x14ac:dyDescent="0.25">
      <c r="A9" s="59" t="s">
        <v>44</v>
      </c>
      <c r="B9" s="54" t="s">
        <v>450</v>
      </c>
      <c r="C9" s="60">
        <v>2023</v>
      </c>
      <c r="D9" s="60">
        <v>2023</v>
      </c>
      <c r="E9" s="53">
        <v>1</v>
      </c>
      <c r="F9" s="54" t="s">
        <v>451</v>
      </c>
      <c r="G9" s="54" t="s">
        <v>452</v>
      </c>
      <c r="H9" s="54" t="s">
        <v>453</v>
      </c>
      <c r="I9" s="54" t="s">
        <v>454</v>
      </c>
      <c r="J9" s="61" t="s">
        <v>455</v>
      </c>
      <c r="K9" s="54" t="s">
        <v>485</v>
      </c>
      <c r="L9" s="60">
        <v>1</v>
      </c>
      <c r="M9" s="54" t="s">
        <v>486</v>
      </c>
      <c r="N9" s="54" t="s">
        <v>487</v>
      </c>
      <c r="O9" s="62">
        <v>1</v>
      </c>
      <c r="P9" s="54" t="s">
        <v>488</v>
      </c>
      <c r="Q9" s="54" t="s">
        <v>47</v>
      </c>
      <c r="R9" s="61" t="s">
        <v>460</v>
      </c>
      <c r="S9" s="55">
        <v>44762</v>
      </c>
      <c r="T9" s="55">
        <v>44762</v>
      </c>
      <c r="U9" s="55">
        <v>44767</v>
      </c>
      <c r="V9" s="56">
        <v>1389390.94</v>
      </c>
      <c r="W9" s="56">
        <v>0</v>
      </c>
      <c r="X9" s="56">
        <v>1389390.94</v>
      </c>
    </row>
    <row r="10" spans="1:24" x14ac:dyDescent="0.25">
      <c r="A10" s="59" t="s">
        <v>45</v>
      </c>
      <c r="B10" s="54" t="s">
        <v>450</v>
      </c>
      <c r="C10" s="60">
        <v>2023</v>
      </c>
      <c r="D10" s="60">
        <v>2023</v>
      </c>
      <c r="E10" s="53">
        <v>1</v>
      </c>
      <c r="F10" s="54" t="s">
        <v>451</v>
      </c>
      <c r="G10" s="54" t="s">
        <v>452</v>
      </c>
      <c r="H10" s="54" t="s">
        <v>453</v>
      </c>
      <c r="I10" s="54" t="s">
        <v>454</v>
      </c>
      <c r="J10" s="61" t="s">
        <v>455</v>
      </c>
      <c r="K10" s="54" t="s">
        <v>489</v>
      </c>
      <c r="L10" s="60">
        <v>1</v>
      </c>
      <c r="M10" s="54" t="s">
        <v>490</v>
      </c>
      <c r="N10" s="54" t="s">
        <v>491</v>
      </c>
      <c r="O10" s="62">
        <v>1</v>
      </c>
      <c r="P10" s="54" t="s">
        <v>492</v>
      </c>
      <c r="Q10" s="54" t="s">
        <v>47</v>
      </c>
      <c r="R10" s="61" t="s">
        <v>460</v>
      </c>
      <c r="S10" s="55">
        <v>44762</v>
      </c>
      <c r="T10" s="55">
        <v>44762</v>
      </c>
      <c r="U10" s="55">
        <v>44767</v>
      </c>
      <c r="V10" s="56">
        <v>180013.7</v>
      </c>
      <c r="W10" s="56">
        <v>0</v>
      </c>
      <c r="X10" s="56">
        <v>180013.7</v>
      </c>
    </row>
    <row r="11" spans="1:24" x14ac:dyDescent="0.25">
      <c r="A11" s="59" t="s">
        <v>46</v>
      </c>
      <c r="B11" s="54" t="s">
        <v>450</v>
      </c>
      <c r="C11" s="60">
        <v>2023</v>
      </c>
      <c r="D11" s="60">
        <v>2023</v>
      </c>
      <c r="E11" s="53">
        <v>1</v>
      </c>
      <c r="F11" s="54" t="s">
        <v>451</v>
      </c>
      <c r="G11" s="54" t="s">
        <v>452</v>
      </c>
      <c r="H11" s="54" t="s">
        <v>453</v>
      </c>
      <c r="I11" s="54" t="s">
        <v>454</v>
      </c>
      <c r="J11" s="61" t="s">
        <v>455</v>
      </c>
      <c r="K11" s="54" t="s">
        <v>493</v>
      </c>
      <c r="L11" s="60">
        <v>1</v>
      </c>
      <c r="M11" s="54" t="s">
        <v>494</v>
      </c>
      <c r="N11" s="54" t="s">
        <v>495</v>
      </c>
      <c r="O11" s="62">
        <v>1</v>
      </c>
      <c r="P11" s="54" t="s">
        <v>496</v>
      </c>
      <c r="Q11" s="54" t="s">
        <v>47</v>
      </c>
      <c r="R11" s="61" t="s">
        <v>460</v>
      </c>
      <c r="S11" s="55">
        <v>44762</v>
      </c>
      <c r="T11" s="55">
        <v>44762</v>
      </c>
      <c r="U11" s="55">
        <v>44767</v>
      </c>
      <c r="V11" s="56">
        <v>449049</v>
      </c>
      <c r="W11" s="56">
        <v>0</v>
      </c>
      <c r="X11" s="56">
        <v>449049</v>
      </c>
    </row>
    <row r="12" spans="1:24" x14ac:dyDescent="0.25">
      <c r="A12" s="59" t="s">
        <v>47</v>
      </c>
      <c r="B12" s="54" t="s">
        <v>450</v>
      </c>
      <c r="C12" s="60">
        <v>2023</v>
      </c>
      <c r="D12" s="60">
        <v>2023</v>
      </c>
      <c r="E12" s="53">
        <v>1</v>
      </c>
      <c r="F12" s="54" t="s">
        <v>451</v>
      </c>
      <c r="G12" s="54" t="s">
        <v>452</v>
      </c>
      <c r="H12" s="54" t="s">
        <v>453</v>
      </c>
      <c r="I12" s="54" t="s">
        <v>454</v>
      </c>
      <c r="J12" s="61" t="s">
        <v>455</v>
      </c>
      <c r="K12" s="54" t="s">
        <v>497</v>
      </c>
      <c r="L12" s="60">
        <v>1</v>
      </c>
      <c r="M12" s="54" t="s">
        <v>498</v>
      </c>
      <c r="N12" s="54" t="s">
        <v>499</v>
      </c>
      <c r="O12" s="62">
        <v>1</v>
      </c>
      <c r="P12" s="54" t="s">
        <v>500</v>
      </c>
      <c r="Q12" s="54" t="s">
        <v>47</v>
      </c>
      <c r="R12" s="61" t="s">
        <v>460</v>
      </c>
      <c r="S12" s="55">
        <v>44762</v>
      </c>
      <c r="T12" s="55">
        <v>44762</v>
      </c>
      <c r="U12" s="55">
        <v>44767</v>
      </c>
      <c r="V12" s="56">
        <v>576655.34</v>
      </c>
      <c r="W12" s="56">
        <v>0</v>
      </c>
      <c r="X12" s="56">
        <v>576655.34</v>
      </c>
    </row>
    <row r="13" spans="1:24" x14ac:dyDescent="0.25">
      <c r="A13" s="59" t="s">
        <v>48</v>
      </c>
      <c r="B13" s="54" t="s">
        <v>450</v>
      </c>
      <c r="C13" s="60">
        <v>2023</v>
      </c>
      <c r="D13" s="60">
        <v>2023</v>
      </c>
      <c r="E13" s="53">
        <v>1</v>
      </c>
      <c r="F13" s="54" t="s">
        <v>451</v>
      </c>
      <c r="G13" s="54" t="s">
        <v>452</v>
      </c>
      <c r="H13" s="54" t="s">
        <v>453</v>
      </c>
      <c r="I13" s="54" t="s">
        <v>454</v>
      </c>
      <c r="J13" s="61" t="s">
        <v>455</v>
      </c>
      <c r="K13" s="54" t="s">
        <v>501</v>
      </c>
      <c r="L13" s="60">
        <v>1</v>
      </c>
      <c r="M13" s="54" t="s">
        <v>502</v>
      </c>
      <c r="N13" s="54" t="s">
        <v>503</v>
      </c>
      <c r="O13" s="62">
        <v>1</v>
      </c>
      <c r="P13" s="54" t="s">
        <v>504</v>
      </c>
      <c r="Q13" s="54" t="s">
        <v>47</v>
      </c>
      <c r="R13" s="61" t="s">
        <v>505</v>
      </c>
      <c r="S13" s="55">
        <v>44754</v>
      </c>
      <c r="T13" s="55">
        <v>44754</v>
      </c>
      <c r="U13" s="55">
        <v>44757</v>
      </c>
      <c r="V13" s="56">
        <v>29593801.640000001</v>
      </c>
      <c r="W13" s="56">
        <v>0</v>
      </c>
      <c r="X13" s="56">
        <v>29593801.640000001</v>
      </c>
    </row>
    <row r="14" spans="1:24" x14ac:dyDescent="0.25">
      <c r="A14" s="59" t="s">
        <v>49</v>
      </c>
      <c r="B14" s="54" t="s">
        <v>450</v>
      </c>
      <c r="C14" s="60">
        <v>2023</v>
      </c>
      <c r="D14" s="60">
        <v>2023</v>
      </c>
      <c r="E14" s="53">
        <v>1</v>
      </c>
      <c r="F14" s="54" t="s">
        <v>451</v>
      </c>
      <c r="G14" s="54" t="s">
        <v>452</v>
      </c>
      <c r="H14" s="54" t="s">
        <v>453</v>
      </c>
      <c r="I14" s="54" t="s">
        <v>454</v>
      </c>
      <c r="J14" s="61" t="s">
        <v>455</v>
      </c>
      <c r="K14" s="54" t="s">
        <v>506</v>
      </c>
      <c r="L14" s="60">
        <v>1</v>
      </c>
      <c r="M14" s="54" t="s">
        <v>507</v>
      </c>
      <c r="N14" s="54" t="s">
        <v>508</v>
      </c>
      <c r="O14" s="62">
        <v>1</v>
      </c>
      <c r="P14" s="54" t="s">
        <v>509</v>
      </c>
      <c r="Q14" s="54" t="s">
        <v>47</v>
      </c>
      <c r="R14" s="61" t="s">
        <v>505</v>
      </c>
      <c r="S14" s="55">
        <v>44754</v>
      </c>
      <c r="T14" s="55">
        <v>44754</v>
      </c>
      <c r="U14" s="55">
        <v>44757</v>
      </c>
      <c r="V14" s="56">
        <v>5563188.8899999997</v>
      </c>
      <c r="W14" s="56">
        <v>0</v>
      </c>
      <c r="X14" s="56">
        <v>5563188.8899999997</v>
      </c>
    </row>
    <row r="15" spans="1:24" x14ac:dyDescent="0.25">
      <c r="A15" s="59" t="s">
        <v>50</v>
      </c>
      <c r="B15" s="54" t="s">
        <v>450</v>
      </c>
      <c r="C15" s="60">
        <v>2023</v>
      </c>
      <c r="D15" s="60">
        <v>2023</v>
      </c>
      <c r="E15" s="53">
        <v>1</v>
      </c>
      <c r="F15" s="54" t="s">
        <v>451</v>
      </c>
      <c r="G15" s="54" t="s">
        <v>452</v>
      </c>
      <c r="H15" s="54" t="s">
        <v>453</v>
      </c>
      <c r="I15" s="54" t="s">
        <v>454</v>
      </c>
      <c r="J15" s="61" t="s">
        <v>455</v>
      </c>
      <c r="K15" s="54" t="s">
        <v>510</v>
      </c>
      <c r="L15" s="60">
        <v>1</v>
      </c>
      <c r="M15" s="54" t="s">
        <v>511</v>
      </c>
      <c r="N15" s="54" t="s">
        <v>512</v>
      </c>
      <c r="O15" s="62">
        <v>1</v>
      </c>
      <c r="P15" s="54" t="s">
        <v>513</v>
      </c>
      <c r="Q15" s="54" t="s">
        <v>47</v>
      </c>
      <c r="R15" s="61" t="s">
        <v>460</v>
      </c>
      <c r="S15" s="55">
        <v>44762</v>
      </c>
      <c r="T15" s="55">
        <v>44762</v>
      </c>
      <c r="U15" s="55">
        <v>44767</v>
      </c>
      <c r="V15" s="56">
        <v>199311.51</v>
      </c>
      <c r="W15" s="56">
        <v>0</v>
      </c>
      <c r="X15" s="56">
        <v>199311.51</v>
      </c>
    </row>
    <row r="16" spans="1:24" x14ac:dyDescent="0.25">
      <c r="A16" s="59" t="s">
        <v>51</v>
      </c>
      <c r="B16" s="54" t="s">
        <v>450</v>
      </c>
      <c r="C16" s="60">
        <v>2023</v>
      </c>
      <c r="D16" s="60">
        <v>2023</v>
      </c>
      <c r="E16" s="53">
        <v>1</v>
      </c>
      <c r="F16" s="54" t="s">
        <v>451</v>
      </c>
      <c r="G16" s="54" t="s">
        <v>452</v>
      </c>
      <c r="H16" s="54" t="s">
        <v>453</v>
      </c>
      <c r="I16" s="54" t="s">
        <v>454</v>
      </c>
      <c r="J16" s="61" t="s">
        <v>455</v>
      </c>
      <c r="K16" s="54" t="s">
        <v>514</v>
      </c>
      <c r="L16" s="60">
        <v>1</v>
      </c>
      <c r="M16" s="54" t="s">
        <v>515</v>
      </c>
      <c r="N16" s="54" t="s">
        <v>516</v>
      </c>
      <c r="O16" s="62">
        <v>1</v>
      </c>
      <c r="P16" s="54" t="s">
        <v>517</v>
      </c>
      <c r="Q16" s="54" t="s">
        <v>47</v>
      </c>
      <c r="R16" s="61" t="s">
        <v>460</v>
      </c>
      <c r="S16" s="55">
        <v>44762</v>
      </c>
      <c r="T16" s="55">
        <v>44762</v>
      </c>
      <c r="U16" s="55">
        <v>44767</v>
      </c>
      <c r="V16" s="56">
        <v>22866746.5</v>
      </c>
      <c r="W16" s="56">
        <v>0</v>
      </c>
      <c r="X16" s="56">
        <v>22866746.5</v>
      </c>
    </row>
    <row r="17" spans="1:24" x14ac:dyDescent="0.25">
      <c r="A17" s="59" t="s">
        <v>52</v>
      </c>
      <c r="B17" s="54" t="s">
        <v>450</v>
      </c>
      <c r="C17" s="60">
        <v>2023</v>
      </c>
      <c r="D17" s="60">
        <v>2023</v>
      </c>
      <c r="E17" s="53">
        <v>1</v>
      </c>
      <c r="F17" s="54" t="s">
        <v>451</v>
      </c>
      <c r="G17" s="54" t="s">
        <v>452</v>
      </c>
      <c r="H17" s="54" t="s">
        <v>453</v>
      </c>
      <c r="I17" s="54" t="s">
        <v>454</v>
      </c>
      <c r="J17" s="61" t="s">
        <v>455</v>
      </c>
      <c r="K17" s="54" t="s">
        <v>518</v>
      </c>
      <c r="L17" s="60">
        <v>1</v>
      </c>
      <c r="M17" s="54" t="s">
        <v>519</v>
      </c>
      <c r="N17" s="54" t="s">
        <v>520</v>
      </c>
      <c r="O17" s="62">
        <v>1</v>
      </c>
      <c r="P17" s="54" t="s">
        <v>521</v>
      </c>
      <c r="Q17" s="54" t="s">
        <v>47</v>
      </c>
      <c r="R17" s="61" t="s">
        <v>460</v>
      </c>
      <c r="S17" s="55">
        <v>44762</v>
      </c>
      <c r="T17" s="55">
        <v>44762</v>
      </c>
      <c r="U17" s="55">
        <v>44767</v>
      </c>
      <c r="V17" s="56">
        <v>3546096.56</v>
      </c>
      <c r="W17" s="56">
        <v>0</v>
      </c>
      <c r="X17" s="56">
        <v>3546096.56</v>
      </c>
    </row>
    <row r="18" spans="1:24" x14ac:dyDescent="0.25">
      <c r="A18" s="59" t="s">
        <v>53</v>
      </c>
      <c r="B18" s="54" t="s">
        <v>450</v>
      </c>
      <c r="C18" s="60">
        <v>2023</v>
      </c>
      <c r="D18" s="60">
        <v>2023</v>
      </c>
      <c r="E18" s="53">
        <v>1</v>
      </c>
      <c r="F18" s="54" t="s">
        <v>451</v>
      </c>
      <c r="G18" s="54" t="s">
        <v>452</v>
      </c>
      <c r="H18" s="54" t="s">
        <v>453</v>
      </c>
      <c r="I18" s="54" t="s">
        <v>454</v>
      </c>
      <c r="J18" s="61" t="s">
        <v>455</v>
      </c>
      <c r="K18" s="54" t="s">
        <v>522</v>
      </c>
      <c r="L18" s="60">
        <v>1</v>
      </c>
      <c r="M18" s="54" t="s">
        <v>523</v>
      </c>
      <c r="N18" s="54" t="s">
        <v>524</v>
      </c>
      <c r="O18" s="62">
        <v>1</v>
      </c>
      <c r="P18" s="54" t="s">
        <v>525</v>
      </c>
      <c r="Q18" s="54" t="s">
        <v>47</v>
      </c>
      <c r="R18" s="61" t="s">
        <v>460</v>
      </c>
      <c r="S18" s="55">
        <v>44762</v>
      </c>
      <c r="T18" s="55">
        <v>44762</v>
      </c>
      <c r="U18" s="55">
        <v>44767</v>
      </c>
      <c r="V18" s="56">
        <v>616026.51</v>
      </c>
      <c r="W18" s="56">
        <v>0</v>
      </c>
      <c r="X18" s="56">
        <v>616026.51</v>
      </c>
    </row>
    <row r="19" spans="1:24" x14ac:dyDescent="0.25">
      <c r="A19" s="59" t="s">
        <v>54</v>
      </c>
      <c r="B19" s="54" t="s">
        <v>450</v>
      </c>
      <c r="C19" s="60">
        <v>2023</v>
      </c>
      <c r="D19" s="60">
        <v>2023</v>
      </c>
      <c r="E19" s="53">
        <v>1</v>
      </c>
      <c r="F19" s="54" t="s">
        <v>451</v>
      </c>
      <c r="G19" s="54" t="s">
        <v>452</v>
      </c>
      <c r="H19" s="54" t="s">
        <v>453</v>
      </c>
      <c r="I19" s="54" t="s">
        <v>454</v>
      </c>
      <c r="J19" s="61" t="s">
        <v>455</v>
      </c>
      <c r="K19" s="54" t="s">
        <v>526</v>
      </c>
      <c r="L19" s="60">
        <v>1</v>
      </c>
      <c r="M19" s="54" t="s">
        <v>527</v>
      </c>
      <c r="N19" s="54" t="s">
        <v>528</v>
      </c>
      <c r="O19" s="62">
        <v>1</v>
      </c>
      <c r="P19" s="54" t="s">
        <v>529</v>
      </c>
      <c r="Q19" s="54" t="s">
        <v>47</v>
      </c>
      <c r="R19" s="61" t="s">
        <v>460</v>
      </c>
      <c r="S19" s="55">
        <v>44762</v>
      </c>
      <c r="T19" s="55">
        <v>44762</v>
      </c>
      <c r="U19" s="55">
        <v>44767</v>
      </c>
      <c r="V19" s="56">
        <v>152251.31</v>
      </c>
      <c r="W19" s="56">
        <v>0</v>
      </c>
      <c r="X19" s="56">
        <v>152251.31</v>
      </c>
    </row>
    <row r="20" spans="1:24" x14ac:dyDescent="0.25">
      <c r="A20" s="59" t="s">
        <v>55</v>
      </c>
      <c r="B20" s="54" t="s">
        <v>450</v>
      </c>
      <c r="C20" s="60">
        <v>2023</v>
      </c>
      <c r="D20" s="60">
        <v>2023</v>
      </c>
      <c r="E20" s="53">
        <v>1</v>
      </c>
      <c r="F20" s="54" t="s">
        <v>451</v>
      </c>
      <c r="G20" s="54" t="s">
        <v>452</v>
      </c>
      <c r="H20" s="54" t="s">
        <v>453</v>
      </c>
      <c r="I20" s="54" t="s">
        <v>454</v>
      </c>
      <c r="J20" s="61" t="s">
        <v>455</v>
      </c>
      <c r="K20" s="54" t="s">
        <v>530</v>
      </c>
      <c r="L20" s="60">
        <v>1</v>
      </c>
      <c r="M20" s="54" t="s">
        <v>531</v>
      </c>
      <c r="N20" s="54" t="s">
        <v>532</v>
      </c>
      <c r="O20" s="62">
        <v>1</v>
      </c>
      <c r="P20" s="54" t="s">
        <v>533</v>
      </c>
      <c r="Q20" s="54" t="s">
        <v>47</v>
      </c>
      <c r="R20" s="61" t="s">
        <v>460</v>
      </c>
      <c r="S20" s="55">
        <v>44762</v>
      </c>
      <c r="T20" s="55">
        <v>44762</v>
      </c>
      <c r="U20" s="55">
        <v>44767</v>
      </c>
      <c r="V20" s="56">
        <v>42891.97</v>
      </c>
      <c r="W20" s="56">
        <v>0</v>
      </c>
      <c r="X20" s="56">
        <v>42891.97</v>
      </c>
    </row>
    <row r="21" spans="1:24" x14ac:dyDescent="0.25">
      <c r="A21" s="59" t="s">
        <v>56</v>
      </c>
      <c r="B21" s="54" t="s">
        <v>450</v>
      </c>
      <c r="C21" s="60">
        <v>2023</v>
      </c>
      <c r="D21" s="60">
        <v>2023</v>
      </c>
      <c r="E21" s="53">
        <v>1</v>
      </c>
      <c r="F21" s="54" t="s">
        <v>451</v>
      </c>
      <c r="G21" s="54" t="s">
        <v>452</v>
      </c>
      <c r="H21" s="54" t="s">
        <v>453</v>
      </c>
      <c r="I21" s="54" t="s">
        <v>454</v>
      </c>
      <c r="J21" s="61" t="s">
        <v>455</v>
      </c>
      <c r="K21" s="54" t="s">
        <v>534</v>
      </c>
      <c r="L21" s="60">
        <v>1</v>
      </c>
      <c r="M21" s="54" t="s">
        <v>535</v>
      </c>
      <c r="N21" s="54" t="s">
        <v>536</v>
      </c>
      <c r="O21" s="62">
        <v>1</v>
      </c>
      <c r="P21" s="54" t="s">
        <v>537</v>
      </c>
      <c r="Q21" s="54" t="s">
        <v>47</v>
      </c>
      <c r="R21" s="61" t="s">
        <v>460</v>
      </c>
      <c r="S21" s="55">
        <v>44762</v>
      </c>
      <c r="T21" s="55">
        <v>44762</v>
      </c>
      <c r="U21" s="55">
        <v>44767</v>
      </c>
      <c r="V21" s="56">
        <v>203152.66</v>
      </c>
      <c r="W21" s="56">
        <v>0</v>
      </c>
      <c r="X21" s="56">
        <v>203152.66</v>
      </c>
    </row>
    <row r="22" spans="1:24" x14ac:dyDescent="0.25">
      <c r="A22" s="59" t="s">
        <v>57</v>
      </c>
      <c r="B22" s="54" t="s">
        <v>450</v>
      </c>
      <c r="C22" s="60">
        <v>2023</v>
      </c>
      <c r="D22" s="60">
        <v>2023</v>
      </c>
      <c r="E22" s="53">
        <v>1</v>
      </c>
      <c r="F22" s="54" t="s">
        <v>451</v>
      </c>
      <c r="G22" s="54" t="s">
        <v>452</v>
      </c>
      <c r="H22" s="54" t="s">
        <v>453</v>
      </c>
      <c r="I22" s="54" t="s">
        <v>454</v>
      </c>
      <c r="J22" s="61" t="s">
        <v>455</v>
      </c>
      <c r="K22" s="54" t="s">
        <v>538</v>
      </c>
      <c r="L22" s="60">
        <v>1</v>
      </c>
      <c r="M22" s="54" t="s">
        <v>539</v>
      </c>
      <c r="N22" s="54" t="s">
        <v>540</v>
      </c>
      <c r="O22" s="62">
        <v>1</v>
      </c>
      <c r="P22" s="54" t="s">
        <v>541</v>
      </c>
      <c r="Q22" s="54" t="s">
        <v>47</v>
      </c>
      <c r="R22" s="61" t="s">
        <v>460</v>
      </c>
      <c r="S22" s="55">
        <v>44762</v>
      </c>
      <c r="T22" s="55">
        <v>44762</v>
      </c>
      <c r="U22" s="55">
        <v>44767</v>
      </c>
      <c r="V22" s="56">
        <v>191022.6</v>
      </c>
      <c r="W22" s="56">
        <v>0</v>
      </c>
      <c r="X22" s="56">
        <v>191022.6</v>
      </c>
    </row>
    <row r="23" spans="1:24" x14ac:dyDescent="0.25">
      <c r="A23" s="59" t="s">
        <v>58</v>
      </c>
      <c r="B23" s="54" t="s">
        <v>450</v>
      </c>
      <c r="C23" s="60">
        <v>2023</v>
      </c>
      <c r="D23" s="60">
        <v>2023</v>
      </c>
      <c r="E23" s="53">
        <v>1</v>
      </c>
      <c r="F23" s="54" t="s">
        <v>451</v>
      </c>
      <c r="G23" s="54" t="s">
        <v>452</v>
      </c>
      <c r="H23" s="54" t="s">
        <v>453</v>
      </c>
      <c r="I23" s="54" t="s">
        <v>454</v>
      </c>
      <c r="J23" s="61" t="s">
        <v>455</v>
      </c>
      <c r="K23" s="54" t="s">
        <v>542</v>
      </c>
      <c r="L23" s="60">
        <v>1</v>
      </c>
      <c r="M23" s="54" t="s">
        <v>543</v>
      </c>
      <c r="N23" s="54" t="s">
        <v>544</v>
      </c>
      <c r="O23" s="62">
        <v>1</v>
      </c>
      <c r="P23" s="54" t="s">
        <v>545</v>
      </c>
      <c r="Q23" s="54" t="s">
        <v>47</v>
      </c>
      <c r="R23" s="61" t="s">
        <v>460</v>
      </c>
      <c r="S23" s="55">
        <v>44762</v>
      </c>
      <c r="T23" s="55">
        <v>44762</v>
      </c>
      <c r="U23" s="55">
        <v>44767</v>
      </c>
      <c r="V23" s="56">
        <v>58984.95</v>
      </c>
      <c r="W23" s="56">
        <v>0</v>
      </c>
      <c r="X23" s="56">
        <v>58984.95</v>
      </c>
    </row>
    <row r="24" spans="1:24" x14ac:dyDescent="0.25">
      <c r="A24" s="59" t="s">
        <v>59</v>
      </c>
      <c r="B24" s="54" t="s">
        <v>450</v>
      </c>
      <c r="C24" s="60">
        <v>2023</v>
      </c>
      <c r="D24" s="60">
        <v>2023</v>
      </c>
      <c r="E24" s="53">
        <v>1</v>
      </c>
      <c r="F24" s="54" t="s">
        <v>451</v>
      </c>
      <c r="G24" s="54" t="s">
        <v>452</v>
      </c>
      <c r="H24" s="54" t="s">
        <v>453</v>
      </c>
      <c r="I24" s="54" t="s">
        <v>454</v>
      </c>
      <c r="J24" s="61" t="s">
        <v>455</v>
      </c>
      <c r="K24" s="54" t="s">
        <v>546</v>
      </c>
      <c r="L24" s="60">
        <v>1</v>
      </c>
      <c r="M24" s="54" t="s">
        <v>547</v>
      </c>
      <c r="N24" s="54" t="s">
        <v>548</v>
      </c>
      <c r="O24" s="62">
        <v>1</v>
      </c>
      <c r="P24" s="54" t="s">
        <v>549</v>
      </c>
      <c r="Q24" s="54" t="s">
        <v>47</v>
      </c>
      <c r="R24" s="61" t="s">
        <v>460</v>
      </c>
      <c r="S24" s="55">
        <v>44762</v>
      </c>
      <c r="T24" s="55">
        <v>44762</v>
      </c>
      <c r="U24" s="55">
        <v>44767</v>
      </c>
      <c r="V24" s="56">
        <v>516174.53</v>
      </c>
      <c r="W24" s="56">
        <v>0</v>
      </c>
      <c r="X24" s="56">
        <v>516174.53</v>
      </c>
    </row>
    <row r="25" spans="1:24" x14ac:dyDescent="0.25">
      <c r="A25" s="59" t="s">
        <v>60</v>
      </c>
      <c r="B25" s="54" t="s">
        <v>450</v>
      </c>
      <c r="C25" s="60">
        <v>2023</v>
      </c>
      <c r="D25" s="60">
        <v>2023</v>
      </c>
      <c r="E25" s="53">
        <v>1</v>
      </c>
      <c r="F25" s="54" t="s">
        <v>451</v>
      </c>
      <c r="G25" s="54" t="s">
        <v>452</v>
      </c>
      <c r="H25" s="54" t="s">
        <v>453</v>
      </c>
      <c r="I25" s="54" t="s">
        <v>454</v>
      </c>
      <c r="J25" s="61" t="s">
        <v>455</v>
      </c>
      <c r="K25" s="54" t="s">
        <v>550</v>
      </c>
      <c r="L25" s="60">
        <v>1</v>
      </c>
      <c r="M25" s="54" t="s">
        <v>551</v>
      </c>
      <c r="N25" s="54" t="s">
        <v>552</v>
      </c>
      <c r="O25" s="62">
        <v>1</v>
      </c>
      <c r="P25" s="54" t="s">
        <v>553</v>
      </c>
      <c r="Q25" s="54" t="s">
        <v>47</v>
      </c>
      <c r="R25" s="61" t="s">
        <v>460</v>
      </c>
      <c r="S25" s="55">
        <v>44762</v>
      </c>
      <c r="T25" s="55">
        <v>44762</v>
      </c>
      <c r="U25" s="55">
        <v>44767</v>
      </c>
      <c r="V25" s="56">
        <v>210650.83</v>
      </c>
      <c r="W25" s="56">
        <v>0</v>
      </c>
      <c r="X25" s="56">
        <v>210650.83</v>
      </c>
    </row>
    <row r="26" spans="1:24" x14ac:dyDescent="0.25">
      <c r="A26" s="59" t="s">
        <v>61</v>
      </c>
      <c r="B26" s="54" t="s">
        <v>450</v>
      </c>
      <c r="C26" s="60">
        <v>2023</v>
      </c>
      <c r="D26" s="60">
        <v>2023</v>
      </c>
      <c r="E26" s="53">
        <v>1</v>
      </c>
      <c r="F26" s="54" t="s">
        <v>451</v>
      </c>
      <c r="G26" s="54" t="s">
        <v>452</v>
      </c>
      <c r="H26" s="54" t="s">
        <v>453</v>
      </c>
      <c r="I26" s="54" t="s">
        <v>454</v>
      </c>
      <c r="J26" s="61" t="s">
        <v>455</v>
      </c>
      <c r="K26" s="54" t="s">
        <v>554</v>
      </c>
      <c r="L26" s="60">
        <v>1</v>
      </c>
      <c r="M26" s="54" t="s">
        <v>555</v>
      </c>
      <c r="N26" s="54" t="s">
        <v>556</v>
      </c>
      <c r="O26" s="62">
        <v>1</v>
      </c>
      <c r="P26" s="54" t="s">
        <v>557</v>
      </c>
      <c r="Q26" s="54" t="s">
        <v>47</v>
      </c>
      <c r="R26" s="61" t="s">
        <v>460</v>
      </c>
      <c r="S26" s="55">
        <v>44762</v>
      </c>
      <c r="T26" s="55">
        <v>44762</v>
      </c>
      <c r="U26" s="55">
        <v>44767</v>
      </c>
      <c r="V26" s="56">
        <v>14110849.58</v>
      </c>
      <c r="W26" s="56">
        <v>0</v>
      </c>
      <c r="X26" s="56">
        <v>14110849.58</v>
      </c>
    </row>
    <row r="27" spans="1:24" x14ac:dyDescent="0.25">
      <c r="A27" s="59" t="s">
        <v>62</v>
      </c>
      <c r="B27" s="54" t="s">
        <v>450</v>
      </c>
      <c r="C27" s="60">
        <v>2023</v>
      </c>
      <c r="D27" s="60">
        <v>2023</v>
      </c>
      <c r="E27" s="53">
        <v>1</v>
      </c>
      <c r="F27" s="54" t="s">
        <v>451</v>
      </c>
      <c r="G27" s="54" t="s">
        <v>452</v>
      </c>
      <c r="H27" s="54" t="s">
        <v>453</v>
      </c>
      <c r="I27" s="54" t="s">
        <v>454</v>
      </c>
      <c r="J27" s="61" t="s">
        <v>455</v>
      </c>
      <c r="K27" s="54" t="s">
        <v>558</v>
      </c>
      <c r="L27" s="60">
        <v>1</v>
      </c>
      <c r="M27" s="54" t="s">
        <v>559</v>
      </c>
      <c r="N27" s="54" t="s">
        <v>560</v>
      </c>
      <c r="O27" s="62">
        <v>1</v>
      </c>
      <c r="P27" s="54" t="s">
        <v>561</v>
      </c>
      <c r="Q27" s="54" t="s">
        <v>47</v>
      </c>
      <c r="R27" s="61" t="s">
        <v>460</v>
      </c>
      <c r="S27" s="55">
        <v>44762</v>
      </c>
      <c r="T27" s="55">
        <v>44762</v>
      </c>
      <c r="U27" s="55">
        <v>44767</v>
      </c>
      <c r="V27" s="56">
        <v>4038258.13</v>
      </c>
      <c r="W27" s="56">
        <v>0</v>
      </c>
      <c r="X27" s="56">
        <v>4038258.13</v>
      </c>
    </row>
    <row r="28" spans="1:24" x14ac:dyDescent="0.25">
      <c r="A28" s="59" t="s">
        <v>63</v>
      </c>
      <c r="B28" s="54" t="s">
        <v>450</v>
      </c>
      <c r="C28" s="60">
        <v>2023</v>
      </c>
      <c r="D28" s="60">
        <v>2023</v>
      </c>
      <c r="E28" s="53">
        <v>1</v>
      </c>
      <c r="F28" s="54" t="s">
        <v>451</v>
      </c>
      <c r="G28" s="54" t="s">
        <v>452</v>
      </c>
      <c r="H28" s="54" t="s">
        <v>453</v>
      </c>
      <c r="I28" s="54" t="s">
        <v>454</v>
      </c>
      <c r="J28" s="61" t="s">
        <v>455</v>
      </c>
      <c r="K28" s="54" t="s">
        <v>562</v>
      </c>
      <c r="L28" s="60">
        <v>1</v>
      </c>
      <c r="M28" s="54" t="s">
        <v>563</v>
      </c>
      <c r="N28" s="54" t="s">
        <v>564</v>
      </c>
      <c r="O28" s="62">
        <v>1</v>
      </c>
      <c r="P28" s="54" t="s">
        <v>565</v>
      </c>
      <c r="Q28" s="54" t="s">
        <v>47</v>
      </c>
      <c r="R28" s="61" t="s">
        <v>460</v>
      </c>
      <c r="S28" s="55">
        <v>44762</v>
      </c>
      <c r="T28" s="55">
        <v>44762</v>
      </c>
      <c r="U28" s="55">
        <v>44767</v>
      </c>
      <c r="V28" s="56">
        <v>351827.39</v>
      </c>
      <c r="W28" s="56">
        <v>0</v>
      </c>
      <c r="X28" s="56">
        <v>351827.39</v>
      </c>
    </row>
    <row r="29" spans="1:24" x14ac:dyDescent="0.25">
      <c r="A29" s="59" t="s">
        <v>64</v>
      </c>
      <c r="B29" s="54" t="s">
        <v>450</v>
      </c>
      <c r="C29" s="60">
        <v>2023</v>
      </c>
      <c r="D29" s="60">
        <v>2023</v>
      </c>
      <c r="E29" s="53">
        <v>1</v>
      </c>
      <c r="F29" s="54" t="s">
        <v>451</v>
      </c>
      <c r="G29" s="54" t="s">
        <v>452</v>
      </c>
      <c r="H29" s="54" t="s">
        <v>453</v>
      </c>
      <c r="I29" s="54" t="s">
        <v>454</v>
      </c>
      <c r="J29" s="61" t="s">
        <v>455</v>
      </c>
      <c r="K29" s="54" t="s">
        <v>566</v>
      </c>
      <c r="L29" s="60">
        <v>1</v>
      </c>
      <c r="M29" s="54" t="s">
        <v>567</v>
      </c>
      <c r="N29" s="54" t="s">
        <v>568</v>
      </c>
      <c r="O29" s="62">
        <v>1</v>
      </c>
      <c r="P29" s="54" t="s">
        <v>569</v>
      </c>
      <c r="Q29" s="54" t="s">
        <v>47</v>
      </c>
      <c r="R29" s="61" t="s">
        <v>460</v>
      </c>
      <c r="S29" s="55">
        <v>44762</v>
      </c>
      <c r="T29" s="55">
        <v>44762</v>
      </c>
      <c r="U29" s="55">
        <v>44767</v>
      </c>
      <c r="V29" s="56">
        <v>483557.56</v>
      </c>
      <c r="W29" s="56">
        <v>0</v>
      </c>
      <c r="X29" s="56">
        <v>483557.56</v>
      </c>
    </row>
    <row r="30" spans="1:24" x14ac:dyDescent="0.25">
      <c r="A30" s="59" t="s">
        <v>65</v>
      </c>
      <c r="B30" s="54" t="s">
        <v>450</v>
      </c>
      <c r="C30" s="60">
        <v>2023</v>
      </c>
      <c r="D30" s="60">
        <v>2023</v>
      </c>
      <c r="E30" s="53">
        <v>1</v>
      </c>
      <c r="F30" s="54" t="s">
        <v>451</v>
      </c>
      <c r="G30" s="54" t="s">
        <v>452</v>
      </c>
      <c r="H30" s="54" t="s">
        <v>453</v>
      </c>
      <c r="I30" s="54" t="s">
        <v>454</v>
      </c>
      <c r="J30" s="61" t="s">
        <v>455</v>
      </c>
      <c r="K30" s="54" t="s">
        <v>570</v>
      </c>
      <c r="L30" s="60">
        <v>1</v>
      </c>
      <c r="M30" s="54" t="s">
        <v>571</v>
      </c>
      <c r="N30" s="54" t="s">
        <v>572</v>
      </c>
      <c r="O30" s="62">
        <v>1</v>
      </c>
      <c r="P30" s="54" t="s">
        <v>573</v>
      </c>
      <c r="Q30" s="54" t="s">
        <v>47</v>
      </c>
      <c r="R30" s="61" t="s">
        <v>460</v>
      </c>
      <c r="S30" s="55">
        <v>44762</v>
      </c>
      <c r="T30" s="55">
        <v>44762</v>
      </c>
      <c r="U30" s="55">
        <v>44767</v>
      </c>
      <c r="V30" s="56">
        <v>110889.67</v>
      </c>
      <c r="W30" s="56">
        <v>0</v>
      </c>
      <c r="X30" s="56">
        <v>110889.67</v>
      </c>
    </row>
    <row r="31" spans="1:24" x14ac:dyDescent="0.25">
      <c r="A31" s="59" t="s">
        <v>66</v>
      </c>
      <c r="B31" s="54" t="s">
        <v>450</v>
      </c>
      <c r="C31" s="60">
        <v>2023</v>
      </c>
      <c r="D31" s="60">
        <v>2023</v>
      </c>
      <c r="E31" s="53">
        <v>1</v>
      </c>
      <c r="F31" s="54" t="s">
        <v>451</v>
      </c>
      <c r="G31" s="54" t="s">
        <v>452</v>
      </c>
      <c r="H31" s="54" t="s">
        <v>453</v>
      </c>
      <c r="I31" s="54" t="s">
        <v>454</v>
      </c>
      <c r="J31" s="61" t="s">
        <v>455</v>
      </c>
      <c r="K31" s="54" t="s">
        <v>574</v>
      </c>
      <c r="L31" s="60">
        <v>1</v>
      </c>
      <c r="M31" s="54" t="s">
        <v>575</v>
      </c>
      <c r="N31" s="54" t="s">
        <v>576</v>
      </c>
      <c r="O31" s="62">
        <v>1</v>
      </c>
      <c r="P31" s="54" t="s">
        <v>577</v>
      </c>
      <c r="Q31" s="54" t="s">
        <v>47</v>
      </c>
      <c r="R31" s="61" t="s">
        <v>460</v>
      </c>
      <c r="S31" s="55">
        <v>44762</v>
      </c>
      <c r="T31" s="55">
        <v>44762</v>
      </c>
      <c r="U31" s="55">
        <v>44767</v>
      </c>
      <c r="V31" s="56">
        <v>179586.66</v>
      </c>
      <c r="W31" s="56">
        <v>0</v>
      </c>
      <c r="X31" s="56">
        <v>179586.66</v>
      </c>
    </row>
    <row r="32" spans="1:24" x14ac:dyDescent="0.25">
      <c r="A32" s="59" t="s">
        <v>67</v>
      </c>
      <c r="B32" s="54" t="s">
        <v>450</v>
      </c>
      <c r="C32" s="60">
        <v>2023</v>
      </c>
      <c r="D32" s="60">
        <v>2023</v>
      </c>
      <c r="E32" s="53">
        <v>1</v>
      </c>
      <c r="F32" s="54" t="s">
        <v>451</v>
      </c>
      <c r="G32" s="54" t="s">
        <v>452</v>
      </c>
      <c r="H32" s="54" t="s">
        <v>453</v>
      </c>
      <c r="I32" s="54" t="s">
        <v>454</v>
      </c>
      <c r="J32" s="61" t="s">
        <v>455</v>
      </c>
      <c r="K32" s="54" t="s">
        <v>578</v>
      </c>
      <c r="L32" s="60">
        <v>1</v>
      </c>
      <c r="M32" s="54" t="s">
        <v>579</v>
      </c>
      <c r="N32" s="54" t="s">
        <v>580</v>
      </c>
      <c r="O32" s="62">
        <v>1</v>
      </c>
      <c r="P32" s="54" t="s">
        <v>581</v>
      </c>
      <c r="Q32" s="54" t="s">
        <v>47</v>
      </c>
      <c r="R32" s="61" t="s">
        <v>460</v>
      </c>
      <c r="S32" s="55">
        <v>44762</v>
      </c>
      <c r="T32" s="55">
        <v>44762</v>
      </c>
      <c r="U32" s="55">
        <v>44767</v>
      </c>
      <c r="V32" s="56">
        <v>223317.51</v>
      </c>
      <c r="W32" s="56">
        <v>0</v>
      </c>
      <c r="X32" s="56">
        <v>223317.51</v>
      </c>
    </row>
    <row r="33" spans="1:24" x14ac:dyDescent="0.25">
      <c r="A33" s="59" t="s">
        <v>68</v>
      </c>
      <c r="B33" s="54" t="s">
        <v>450</v>
      </c>
      <c r="C33" s="60">
        <v>2023</v>
      </c>
      <c r="D33" s="60">
        <v>2023</v>
      </c>
      <c r="E33" s="53">
        <v>1</v>
      </c>
      <c r="F33" s="54" t="s">
        <v>451</v>
      </c>
      <c r="G33" s="54" t="s">
        <v>452</v>
      </c>
      <c r="H33" s="54" t="s">
        <v>453</v>
      </c>
      <c r="I33" s="54" t="s">
        <v>454</v>
      </c>
      <c r="J33" s="61" t="s">
        <v>455</v>
      </c>
      <c r="K33" s="54" t="s">
        <v>582</v>
      </c>
      <c r="L33" s="60">
        <v>1</v>
      </c>
      <c r="M33" s="54" t="s">
        <v>583</v>
      </c>
      <c r="N33" s="54" t="s">
        <v>584</v>
      </c>
      <c r="O33" s="62">
        <v>1</v>
      </c>
      <c r="P33" s="54" t="s">
        <v>585</v>
      </c>
      <c r="Q33" s="54" t="s">
        <v>47</v>
      </c>
      <c r="R33" s="61" t="s">
        <v>460</v>
      </c>
      <c r="S33" s="55">
        <v>44762</v>
      </c>
      <c r="T33" s="55">
        <v>44762</v>
      </c>
      <c r="U33" s="55">
        <v>44767</v>
      </c>
      <c r="V33" s="56">
        <v>769657.76</v>
      </c>
      <c r="W33" s="56">
        <v>0</v>
      </c>
      <c r="X33" s="56">
        <v>769657.76</v>
      </c>
    </row>
    <row r="34" spans="1:24" x14ac:dyDescent="0.25">
      <c r="A34" s="59" t="s">
        <v>69</v>
      </c>
      <c r="B34" s="54" t="s">
        <v>450</v>
      </c>
      <c r="C34" s="60">
        <v>2023</v>
      </c>
      <c r="D34" s="60">
        <v>2023</v>
      </c>
      <c r="E34" s="53">
        <v>1</v>
      </c>
      <c r="F34" s="54" t="s">
        <v>451</v>
      </c>
      <c r="G34" s="54" t="s">
        <v>452</v>
      </c>
      <c r="H34" s="54" t="s">
        <v>453</v>
      </c>
      <c r="I34" s="54" t="s">
        <v>454</v>
      </c>
      <c r="J34" s="61" t="s">
        <v>455</v>
      </c>
      <c r="K34" s="54" t="s">
        <v>586</v>
      </c>
      <c r="L34" s="60">
        <v>1</v>
      </c>
      <c r="M34" s="54" t="s">
        <v>587</v>
      </c>
      <c r="N34" s="54" t="s">
        <v>588</v>
      </c>
      <c r="O34" s="62">
        <v>1</v>
      </c>
      <c r="P34" s="54" t="s">
        <v>589</v>
      </c>
      <c r="Q34" s="54" t="s">
        <v>47</v>
      </c>
      <c r="R34" s="61" t="s">
        <v>460</v>
      </c>
      <c r="S34" s="55">
        <v>44762</v>
      </c>
      <c r="T34" s="55">
        <v>44762</v>
      </c>
      <c r="U34" s="55">
        <v>44767</v>
      </c>
      <c r="V34" s="56">
        <v>325687.67999999999</v>
      </c>
      <c r="W34" s="56">
        <v>0</v>
      </c>
      <c r="X34" s="56">
        <v>325687.67999999999</v>
      </c>
    </row>
    <row r="35" spans="1:24" x14ac:dyDescent="0.25">
      <c r="A35" s="59" t="s">
        <v>70</v>
      </c>
      <c r="B35" s="54" t="s">
        <v>450</v>
      </c>
      <c r="C35" s="60">
        <v>2023</v>
      </c>
      <c r="D35" s="60">
        <v>2023</v>
      </c>
      <c r="E35" s="53">
        <v>1</v>
      </c>
      <c r="F35" s="54" t="s">
        <v>451</v>
      </c>
      <c r="G35" s="54" t="s">
        <v>452</v>
      </c>
      <c r="H35" s="54" t="s">
        <v>453</v>
      </c>
      <c r="I35" s="54" t="s">
        <v>454</v>
      </c>
      <c r="J35" s="61" t="s">
        <v>455</v>
      </c>
      <c r="K35" s="54" t="s">
        <v>590</v>
      </c>
      <c r="L35" s="60">
        <v>1</v>
      </c>
      <c r="M35" s="54" t="s">
        <v>591</v>
      </c>
      <c r="N35" s="54" t="s">
        <v>592</v>
      </c>
      <c r="O35" s="62">
        <v>1</v>
      </c>
      <c r="P35" s="54" t="s">
        <v>593</v>
      </c>
      <c r="Q35" s="54" t="s">
        <v>47</v>
      </c>
      <c r="R35" s="61" t="s">
        <v>460</v>
      </c>
      <c r="S35" s="55">
        <v>44762</v>
      </c>
      <c r="T35" s="55">
        <v>44762</v>
      </c>
      <c r="U35" s="55">
        <v>44767</v>
      </c>
      <c r="V35" s="56">
        <v>156334.34</v>
      </c>
      <c r="W35" s="56">
        <v>0</v>
      </c>
      <c r="X35" s="56">
        <v>156334.34</v>
      </c>
    </row>
    <row r="36" spans="1:24" x14ac:dyDescent="0.25">
      <c r="A36" s="59" t="s">
        <v>71</v>
      </c>
      <c r="B36" s="54" t="s">
        <v>450</v>
      </c>
      <c r="C36" s="60">
        <v>2023</v>
      </c>
      <c r="D36" s="60">
        <v>2023</v>
      </c>
      <c r="E36" s="53">
        <v>1</v>
      </c>
      <c r="F36" s="54" t="s">
        <v>451</v>
      </c>
      <c r="G36" s="54" t="s">
        <v>452</v>
      </c>
      <c r="H36" s="54" t="s">
        <v>453</v>
      </c>
      <c r="I36" s="54" t="s">
        <v>454</v>
      </c>
      <c r="J36" s="61" t="s">
        <v>455</v>
      </c>
      <c r="K36" s="54" t="s">
        <v>594</v>
      </c>
      <c r="L36" s="60">
        <v>1</v>
      </c>
      <c r="M36" s="54" t="s">
        <v>595</v>
      </c>
      <c r="N36" s="54" t="s">
        <v>596</v>
      </c>
      <c r="O36" s="62">
        <v>1</v>
      </c>
      <c r="P36" s="54" t="s">
        <v>597</v>
      </c>
      <c r="Q36" s="54" t="s">
        <v>47</v>
      </c>
      <c r="R36" s="61" t="s">
        <v>460</v>
      </c>
      <c r="S36" s="55">
        <v>44762</v>
      </c>
      <c r="T36" s="55">
        <v>44762</v>
      </c>
      <c r="U36" s="55">
        <v>44767</v>
      </c>
      <c r="V36" s="56">
        <v>178736.77</v>
      </c>
      <c r="W36" s="56">
        <v>0</v>
      </c>
      <c r="X36" s="56">
        <v>178736.77</v>
      </c>
    </row>
    <row r="37" spans="1:24" x14ac:dyDescent="0.25">
      <c r="A37" s="59" t="s">
        <v>72</v>
      </c>
      <c r="B37" s="54" t="s">
        <v>450</v>
      </c>
      <c r="C37" s="60">
        <v>2023</v>
      </c>
      <c r="D37" s="60">
        <v>2023</v>
      </c>
      <c r="E37" s="53">
        <v>1</v>
      </c>
      <c r="F37" s="54" t="s">
        <v>451</v>
      </c>
      <c r="G37" s="54" t="s">
        <v>452</v>
      </c>
      <c r="H37" s="54" t="s">
        <v>453</v>
      </c>
      <c r="I37" s="54" t="s">
        <v>454</v>
      </c>
      <c r="J37" s="61" t="s">
        <v>455</v>
      </c>
      <c r="K37" s="54" t="s">
        <v>598</v>
      </c>
      <c r="L37" s="60">
        <v>1</v>
      </c>
      <c r="M37" s="54" t="s">
        <v>599</v>
      </c>
      <c r="N37" s="54" t="s">
        <v>600</v>
      </c>
      <c r="O37" s="62">
        <v>1</v>
      </c>
      <c r="P37" s="54" t="s">
        <v>601</v>
      </c>
      <c r="Q37" s="54" t="s">
        <v>47</v>
      </c>
      <c r="R37" s="61" t="s">
        <v>505</v>
      </c>
      <c r="S37" s="55">
        <v>44754</v>
      </c>
      <c r="T37" s="55">
        <v>44754</v>
      </c>
      <c r="U37" s="55">
        <v>44757</v>
      </c>
      <c r="V37" s="56">
        <v>139416.22</v>
      </c>
      <c r="W37" s="56">
        <v>0</v>
      </c>
      <c r="X37" s="56">
        <v>139416.22</v>
      </c>
    </row>
    <row r="38" spans="1:24" x14ac:dyDescent="0.25">
      <c r="A38" s="59" t="s">
        <v>73</v>
      </c>
      <c r="B38" s="54" t="s">
        <v>450</v>
      </c>
      <c r="C38" s="60">
        <v>2023</v>
      </c>
      <c r="D38" s="60">
        <v>2023</v>
      </c>
      <c r="E38" s="53">
        <v>1</v>
      </c>
      <c r="F38" s="54" t="s">
        <v>451</v>
      </c>
      <c r="G38" s="54" t="s">
        <v>452</v>
      </c>
      <c r="H38" s="54" t="s">
        <v>453</v>
      </c>
      <c r="I38" s="54" t="s">
        <v>454</v>
      </c>
      <c r="J38" s="61" t="s">
        <v>455</v>
      </c>
      <c r="K38" s="54" t="s">
        <v>602</v>
      </c>
      <c r="L38" s="60">
        <v>1</v>
      </c>
      <c r="M38" s="54" t="s">
        <v>603</v>
      </c>
      <c r="N38" s="54" t="s">
        <v>604</v>
      </c>
      <c r="O38" s="62">
        <v>1</v>
      </c>
      <c r="P38" s="54" t="s">
        <v>605</v>
      </c>
      <c r="Q38" s="54" t="s">
        <v>47</v>
      </c>
      <c r="R38" s="61" t="s">
        <v>460</v>
      </c>
      <c r="S38" s="55">
        <v>44762</v>
      </c>
      <c r="T38" s="55">
        <v>44762</v>
      </c>
      <c r="U38" s="55">
        <v>44767</v>
      </c>
      <c r="V38" s="56">
        <v>295612.95</v>
      </c>
      <c r="W38" s="56">
        <v>0</v>
      </c>
      <c r="X38" s="56">
        <v>295612.95</v>
      </c>
    </row>
    <row r="39" spans="1:24" x14ac:dyDescent="0.25">
      <c r="A39" s="59" t="s">
        <v>74</v>
      </c>
      <c r="B39" s="54" t="s">
        <v>450</v>
      </c>
      <c r="C39" s="60">
        <v>2023</v>
      </c>
      <c r="D39" s="60">
        <v>2023</v>
      </c>
      <c r="E39" s="53">
        <v>1</v>
      </c>
      <c r="F39" s="54" t="s">
        <v>451</v>
      </c>
      <c r="G39" s="54" t="s">
        <v>452</v>
      </c>
      <c r="H39" s="54" t="s">
        <v>453</v>
      </c>
      <c r="I39" s="54" t="s">
        <v>454</v>
      </c>
      <c r="J39" s="61" t="s">
        <v>455</v>
      </c>
      <c r="K39" s="54" t="s">
        <v>606</v>
      </c>
      <c r="L39" s="60">
        <v>1</v>
      </c>
      <c r="M39" s="54" t="s">
        <v>607</v>
      </c>
      <c r="N39" s="54" t="s">
        <v>608</v>
      </c>
      <c r="O39" s="62">
        <v>1</v>
      </c>
      <c r="P39" s="54" t="s">
        <v>609</v>
      </c>
      <c r="Q39" s="54" t="s">
        <v>47</v>
      </c>
      <c r="R39" s="61" t="s">
        <v>505</v>
      </c>
      <c r="S39" s="55">
        <v>44754</v>
      </c>
      <c r="T39" s="55">
        <v>44754</v>
      </c>
      <c r="U39" s="55">
        <v>44757</v>
      </c>
      <c r="V39" s="56">
        <v>75478.22</v>
      </c>
      <c r="W39" s="56">
        <v>0</v>
      </c>
      <c r="X39" s="56">
        <v>75478.22</v>
      </c>
    </row>
    <row r="40" spans="1:24" x14ac:dyDescent="0.25">
      <c r="A40" s="59" t="s">
        <v>75</v>
      </c>
      <c r="B40" s="54" t="s">
        <v>450</v>
      </c>
      <c r="C40" s="60">
        <v>2023</v>
      </c>
      <c r="D40" s="60">
        <v>2023</v>
      </c>
      <c r="E40" s="53">
        <v>1</v>
      </c>
      <c r="F40" s="54" t="s">
        <v>451</v>
      </c>
      <c r="G40" s="54" t="s">
        <v>452</v>
      </c>
      <c r="H40" s="54" t="s">
        <v>453</v>
      </c>
      <c r="I40" s="54" t="s">
        <v>454</v>
      </c>
      <c r="J40" s="61" t="s">
        <v>455</v>
      </c>
      <c r="K40" s="54" t="s">
        <v>610</v>
      </c>
      <c r="L40" s="60">
        <v>1</v>
      </c>
      <c r="M40" s="54" t="s">
        <v>611</v>
      </c>
      <c r="N40" s="54" t="s">
        <v>612</v>
      </c>
      <c r="O40" s="62">
        <v>1</v>
      </c>
      <c r="P40" s="54" t="s">
        <v>613</v>
      </c>
      <c r="Q40" s="54" t="s">
        <v>47</v>
      </c>
      <c r="R40" s="61" t="s">
        <v>460</v>
      </c>
      <c r="S40" s="55">
        <v>44762</v>
      </c>
      <c r="T40" s="55">
        <v>44762</v>
      </c>
      <c r="U40" s="55">
        <v>44767</v>
      </c>
      <c r="V40" s="56">
        <v>2523323.79</v>
      </c>
      <c r="W40" s="56">
        <v>0</v>
      </c>
      <c r="X40" s="56">
        <v>2523323.79</v>
      </c>
    </row>
    <row r="41" spans="1:24" x14ac:dyDescent="0.25">
      <c r="A41" s="59" t="s">
        <v>76</v>
      </c>
      <c r="B41" s="54" t="s">
        <v>450</v>
      </c>
      <c r="C41" s="60">
        <v>2023</v>
      </c>
      <c r="D41" s="60">
        <v>2023</v>
      </c>
      <c r="E41" s="53">
        <v>1</v>
      </c>
      <c r="F41" s="54" t="s">
        <v>451</v>
      </c>
      <c r="G41" s="54" t="s">
        <v>452</v>
      </c>
      <c r="H41" s="54" t="s">
        <v>453</v>
      </c>
      <c r="I41" s="54" t="s">
        <v>454</v>
      </c>
      <c r="J41" s="61" t="s">
        <v>455</v>
      </c>
      <c r="K41" s="54" t="s">
        <v>614</v>
      </c>
      <c r="L41" s="60">
        <v>1</v>
      </c>
      <c r="M41" s="54" t="s">
        <v>615</v>
      </c>
      <c r="N41" s="54" t="s">
        <v>616</v>
      </c>
      <c r="O41" s="62">
        <v>1</v>
      </c>
      <c r="P41" s="54" t="s">
        <v>617</v>
      </c>
      <c r="Q41" s="54" t="s">
        <v>47</v>
      </c>
      <c r="R41" s="61" t="s">
        <v>505</v>
      </c>
      <c r="S41" s="55">
        <v>44754</v>
      </c>
      <c r="T41" s="55">
        <v>44754</v>
      </c>
      <c r="U41" s="55">
        <v>44757</v>
      </c>
      <c r="V41" s="56">
        <v>21051812.719999999</v>
      </c>
      <c r="W41" s="56">
        <v>0</v>
      </c>
      <c r="X41" s="56">
        <v>21051812.719999999</v>
      </c>
    </row>
    <row r="42" spans="1:24" x14ac:dyDescent="0.25">
      <c r="A42" s="59" t="s">
        <v>77</v>
      </c>
      <c r="B42" s="54" t="s">
        <v>450</v>
      </c>
      <c r="C42" s="60">
        <v>2023</v>
      </c>
      <c r="D42" s="60">
        <v>2023</v>
      </c>
      <c r="E42" s="53">
        <v>1</v>
      </c>
      <c r="F42" s="54" t="s">
        <v>451</v>
      </c>
      <c r="G42" s="54" t="s">
        <v>452</v>
      </c>
      <c r="H42" s="54" t="s">
        <v>453</v>
      </c>
      <c r="I42" s="54" t="s">
        <v>454</v>
      </c>
      <c r="J42" s="61" t="s">
        <v>455</v>
      </c>
      <c r="K42" s="54" t="s">
        <v>618</v>
      </c>
      <c r="L42" s="60">
        <v>1</v>
      </c>
      <c r="M42" s="54" t="s">
        <v>619</v>
      </c>
      <c r="N42" s="54" t="s">
        <v>620</v>
      </c>
      <c r="O42" s="62">
        <v>1</v>
      </c>
      <c r="P42" s="54" t="s">
        <v>621</v>
      </c>
      <c r="Q42" s="54" t="s">
        <v>47</v>
      </c>
      <c r="R42" s="61" t="s">
        <v>460</v>
      </c>
      <c r="S42" s="55">
        <v>44762</v>
      </c>
      <c r="T42" s="55">
        <v>44762</v>
      </c>
      <c r="U42" s="55">
        <v>44767</v>
      </c>
      <c r="V42" s="56">
        <v>112938.12</v>
      </c>
      <c r="W42" s="56">
        <v>0</v>
      </c>
      <c r="X42" s="56">
        <v>112938.12</v>
      </c>
    </row>
    <row r="43" spans="1:24" x14ac:dyDescent="0.25">
      <c r="A43" s="59" t="s">
        <v>78</v>
      </c>
      <c r="B43" s="54" t="s">
        <v>450</v>
      </c>
      <c r="C43" s="60">
        <v>2023</v>
      </c>
      <c r="D43" s="60">
        <v>2023</v>
      </c>
      <c r="E43" s="53">
        <v>1</v>
      </c>
      <c r="F43" s="54" t="s">
        <v>451</v>
      </c>
      <c r="G43" s="54" t="s">
        <v>452</v>
      </c>
      <c r="H43" s="54" t="s">
        <v>453</v>
      </c>
      <c r="I43" s="54" t="s">
        <v>454</v>
      </c>
      <c r="J43" s="61" t="s">
        <v>455</v>
      </c>
      <c r="K43" s="54" t="s">
        <v>622</v>
      </c>
      <c r="L43" s="60">
        <v>1</v>
      </c>
      <c r="M43" s="54" t="s">
        <v>623</v>
      </c>
      <c r="N43" s="54" t="s">
        <v>624</v>
      </c>
      <c r="O43" s="62">
        <v>1</v>
      </c>
      <c r="P43" s="54" t="s">
        <v>625</v>
      </c>
      <c r="Q43" s="54" t="s">
        <v>47</v>
      </c>
      <c r="R43" s="61" t="s">
        <v>505</v>
      </c>
      <c r="S43" s="55">
        <v>44754</v>
      </c>
      <c r="T43" s="55">
        <v>44754</v>
      </c>
      <c r="U43" s="55">
        <v>44757</v>
      </c>
      <c r="V43" s="56">
        <v>27322836.5</v>
      </c>
      <c r="W43" s="56">
        <v>0</v>
      </c>
      <c r="X43" s="56">
        <v>27322836.5</v>
      </c>
    </row>
    <row r="44" spans="1:24" x14ac:dyDescent="0.25">
      <c r="A44" s="59" t="s">
        <v>79</v>
      </c>
      <c r="B44" s="54" t="s">
        <v>450</v>
      </c>
      <c r="C44" s="60">
        <v>2023</v>
      </c>
      <c r="D44" s="60">
        <v>2023</v>
      </c>
      <c r="E44" s="53">
        <v>1</v>
      </c>
      <c r="F44" s="54" t="s">
        <v>451</v>
      </c>
      <c r="G44" s="54" t="s">
        <v>452</v>
      </c>
      <c r="H44" s="54" t="s">
        <v>453</v>
      </c>
      <c r="I44" s="54" t="s">
        <v>454</v>
      </c>
      <c r="J44" s="61" t="s">
        <v>455</v>
      </c>
      <c r="K44" s="54" t="s">
        <v>626</v>
      </c>
      <c r="L44" s="60">
        <v>1</v>
      </c>
      <c r="M44" s="54" t="s">
        <v>627</v>
      </c>
      <c r="N44" s="54" t="s">
        <v>628</v>
      </c>
      <c r="O44" s="62">
        <v>1</v>
      </c>
      <c r="P44" s="54" t="s">
        <v>629</v>
      </c>
      <c r="Q44" s="54" t="s">
        <v>47</v>
      </c>
      <c r="R44" s="61" t="s">
        <v>505</v>
      </c>
      <c r="S44" s="55">
        <v>44754</v>
      </c>
      <c r="T44" s="55">
        <v>44754</v>
      </c>
      <c r="U44" s="55">
        <v>44757</v>
      </c>
      <c r="V44" s="56">
        <v>1990497.06</v>
      </c>
      <c r="W44" s="56">
        <v>0</v>
      </c>
      <c r="X44" s="56">
        <v>1990497.06</v>
      </c>
    </row>
    <row r="45" spans="1:24" x14ac:dyDescent="0.25">
      <c r="A45" s="59" t="s">
        <v>80</v>
      </c>
      <c r="B45" s="54" t="s">
        <v>450</v>
      </c>
      <c r="C45" s="60">
        <v>2023</v>
      </c>
      <c r="D45" s="60">
        <v>2023</v>
      </c>
      <c r="E45" s="53">
        <v>1</v>
      </c>
      <c r="F45" s="54" t="s">
        <v>451</v>
      </c>
      <c r="G45" s="54" t="s">
        <v>452</v>
      </c>
      <c r="H45" s="54" t="s">
        <v>453</v>
      </c>
      <c r="I45" s="54" t="s">
        <v>454</v>
      </c>
      <c r="J45" s="61" t="s">
        <v>455</v>
      </c>
      <c r="K45" s="54" t="s">
        <v>630</v>
      </c>
      <c r="L45" s="60">
        <v>1</v>
      </c>
      <c r="M45" s="54" t="s">
        <v>631</v>
      </c>
      <c r="N45" s="54" t="s">
        <v>632</v>
      </c>
      <c r="O45" s="62">
        <v>1</v>
      </c>
      <c r="P45" s="54" t="s">
        <v>633</v>
      </c>
      <c r="Q45" s="54" t="s">
        <v>47</v>
      </c>
      <c r="R45" s="61" t="s">
        <v>460</v>
      </c>
      <c r="S45" s="55">
        <v>44762</v>
      </c>
      <c r="T45" s="55">
        <v>44762</v>
      </c>
      <c r="U45" s="55">
        <v>44767</v>
      </c>
      <c r="V45" s="56">
        <v>1054422.1100000001</v>
      </c>
      <c r="W45" s="56">
        <v>0</v>
      </c>
      <c r="X45" s="56">
        <v>1054422.1100000001</v>
      </c>
    </row>
    <row r="46" spans="1:24" x14ac:dyDescent="0.25">
      <c r="A46" s="59" t="s">
        <v>81</v>
      </c>
      <c r="B46" s="54" t="s">
        <v>450</v>
      </c>
      <c r="C46" s="60">
        <v>2023</v>
      </c>
      <c r="D46" s="60">
        <v>2023</v>
      </c>
      <c r="E46" s="53">
        <v>1</v>
      </c>
      <c r="F46" s="54" t="s">
        <v>451</v>
      </c>
      <c r="G46" s="54" t="s">
        <v>452</v>
      </c>
      <c r="H46" s="54" t="s">
        <v>453</v>
      </c>
      <c r="I46" s="54" t="s">
        <v>454</v>
      </c>
      <c r="J46" s="61" t="s">
        <v>455</v>
      </c>
      <c r="K46" s="54" t="s">
        <v>634</v>
      </c>
      <c r="L46" s="60">
        <v>1</v>
      </c>
      <c r="M46" s="54" t="s">
        <v>635</v>
      </c>
      <c r="N46" s="54" t="s">
        <v>636</v>
      </c>
      <c r="O46" s="62">
        <v>1</v>
      </c>
      <c r="P46" s="54" t="s">
        <v>637</v>
      </c>
      <c r="Q46" s="54" t="s">
        <v>47</v>
      </c>
      <c r="R46" s="61" t="s">
        <v>460</v>
      </c>
      <c r="S46" s="55">
        <v>44762</v>
      </c>
      <c r="T46" s="55">
        <v>44762</v>
      </c>
      <c r="U46" s="55">
        <v>44767</v>
      </c>
      <c r="V46" s="56">
        <v>203846.52</v>
      </c>
      <c r="W46" s="56">
        <v>0</v>
      </c>
      <c r="X46" s="56">
        <v>203846.52</v>
      </c>
    </row>
    <row r="47" spans="1:24" x14ac:dyDescent="0.25">
      <c r="A47" s="59" t="s">
        <v>82</v>
      </c>
      <c r="B47" s="54" t="s">
        <v>450</v>
      </c>
      <c r="C47" s="60">
        <v>2023</v>
      </c>
      <c r="D47" s="60">
        <v>2023</v>
      </c>
      <c r="E47" s="53">
        <v>1</v>
      </c>
      <c r="F47" s="54" t="s">
        <v>451</v>
      </c>
      <c r="G47" s="54" t="s">
        <v>452</v>
      </c>
      <c r="H47" s="54" t="s">
        <v>453</v>
      </c>
      <c r="I47" s="54" t="s">
        <v>454</v>
      </c>
      <c r="J47" s="61" t="s">
        <v>455</v>
      </c>
      <c r="K47" s="54" t="s">
        <v>638</v>
      </c>
      <c r="L47" s="60">
        <v>1</v>
      </c>
      <c r="M47" s="54" t="s">
        <v>639</v>
      </c>
      <c r="N47" s="54" t="s">
        <v>640</v>
      </c>
      <c r="O47" s="62">
        <v>1</v>
      </c>
      <c r="P47" s="54" t="s">
        <v>641</v>
      </c>
      <c r="Q47" s="54" t="s">
        <v>47</v>
      </c>
      <c r="R47" s="61" t="s">
        <v>460</v>
      </c>
      <c r="S47" s="55">
        <v>44762</v>
      </c>
      <c r="T47" s="55">
        <v>44762</v>
      </c>
      <c r="U47" s="55">
        <v>44767</v>
      </c>
      <c r="V47" s="56">
        <v>234040.73</v>
      </c>
      <c r="W47" s="56">
        <v>0</v>
      </c>
      <c r="X47" s="56">
        <v>234040.73</v>
      </c>
    </row>
    <row r="48" spans="1:24" x14ac:dyDescent="0.25">
      <c r="A48" s="59" t="s">
        <v>83</v>
      </c>
      <c r="B48" s="54" t="s">
        <v>450</v>
      </c>
      <c r="C48" s="60">
        <v>2023</v>
      </c>
      <c r="D48" s="60">
        <v>2023</v>
      </c>
      <c r="E48" s="53">
        <v>1</v>
      </c>
      <c r="F48" s="54" t="s">
        <v>451</v>
      </c>
      <c r="G48" s="54" t="s">
        <v>452</v>
      </c>
      <c r="H48" s="54" t="s">
        <v>453</v>
      </c>
      <c r="I48" s="54" t="s">
        <v>454</v>
      </c>
      <c r="J48" s="61" t="s">
        <v>455</v>
      </c>
      <c r="K48" s="54" t="s">
        <v>642</v>
      </c>
      <c r="L48" s="60">
        <v>1</v>
      </c>
      <c r="M48" s="54" t="s">
        <v>643</v>
      </c>
      <c r="N48" s="54" t="s">
        <v>644</v>
      </c>
      <c r="O48" s="62">
        <v>1</v>
      </c>
      <c r="P48" s="54" t="s">
        <v>645</v>
      </c>
      <c r="Q48" s="54" t="s">
        <v>47</v>
      </c>
      <c r="R48" s="61" t="s">
        <v>460</v>
      </c>
      <c r="S48" s="55">
        <v>44762</v>
      </c>
      <c r="T48" s="55">
        <v>44762</v>
      </c>
      <c r="U48" s="55">
        <v>44767</v>
      </c>
      <c r="V48" s="56">
        <v>243162.19</v>
      </c>
      <c r="W48" s="56">
        <v>0</v>
      </c>
      <c r="X48" s="56">
        <v>243162.19</v>
      </c>
    </row>
    <row r="49" spans="1:24" x14ac:dyDescent="0.25">
      <c r="A49" s="59" t="s">
        <v>84</v>
      </c>
      <c r="B49" s="54" t="s">
        <v>450</v>
      </c>
      <c r="C49" s="60">
        <v>2023</v>
      </c>
      <c r="D49" s="60">
        <v>2023</v>
      </c>
      <c r="E49" s="53">
        <v>1</v>
      </c>
      <c r="F49" s="54" t="s">
        <v>451</v>
      </c>
      <c r="G49" s="54" t="s">
        <v>452</v>
      </c>
      <c r="H49" s="54" t="s">
        <v>453</v>
      </c>
      <c r="I49" s="54" t="s">
        <v>454</v>
      </c>
      <c r="J49" s="61" t="s">
        <v>455</v>
      </c>
      <c r="K49" s="54" t="s">
        <v>646</v>
      </c>
      <c r="L49" s="60">
        <v>1</v>
      </c>
      <c r="M49" s="54" t="s">
        <v>647</v>
      </c>
      <c r="N49" s="54" t="s">
        <v>648</v>
      </c>
      <c r="O49" s="62">
        <v>1</v>
      </c>
      <c r="P49" s="54" t="s">
        <v>649</v>
      </c>
      <c r="Q49" s="54" t="s">
        <v>47</v>
      </c>
      <c r="R49" s="61" t="s">
        <v>460</v>
      </c>
      <c r="S49" s="55">
        <v>44762</v>
      </c>
      <c r="T49" s="55">
        <v>44762</v>
      </c>
      <c r="U49" s="55">
        <v>44767</v>
      </c>
      <c r="V49" s="56">
        <v>91632.14</v>
      </c>
      <c r="W49" s="56">
        <v>0</v>
      </c>
      <c r="X49" s="56">
        <v>91632.14</v>
      </c>
    </row>
    <row r="50" spans="1:24" x14ac:dyDescent="0.25">
      <c r="A50" s="59" t="s">
        <v>85</v>
      </c>
      <c r="B50" s="54" t="s">
        <v>450</v>
      </c>
      <c r="C50" s="60">
        <v>2023</v>
      </c>
      <c r="D50" s="60">
        <v>2023</v>
      </c>
      <c r="E50" s="53">
        <v>1</v>
      </c>
      <c r="F50" s="54" t="s">
        <v>451</v>
      </c>
      <c r="G50" s="54" t="s">
        <v>452</v>
      </c>
      <c r="H50" s="54" t="s">
        <v>453</v>
      </c>
      <c r="I50" s="54" t="s">
        <v>454</v>
      </c>
      <c r="J50" s="61" t="s">
        <v>455</v>
      </c>
      <c r="K50" s="54" t="s">
        <v>650</v>
      </c>
      <c r="L50" s="60">
        <v>1</v>
      </c>
      <c r="M50" s="54" t="s">
        <v>651</v>
      </c>
      <c r="N50" s="54" t="s">
        <v>652</v>
      </c>
      <c r="O50" s="62">
        <v>1</v>
      </c>
      <c r="P50" s="54" t="s">
        <v>653</v>
      </c>
      <c r="Q50" s="54" t="s">
        <v>47</v>
      </c>
      <c r="R50" s="61" t="s">
        <v>460</v>
      </c>
      <c r="S50" s="55">
        <v>44762</v>
      </c>
      <c r="T50" s="55">
        <v>44762</v>
      </c>
      <c r="U50" s="55">
        <v>44767</v>
      </c>
      <c r="V50" s="56">
        <v>284535.92</v>
      </c>
      <c r="W50" s="56">
        <v>0</v>
      </c>
      <c r="X50" s="56">
        <v>284535.92</v>
      </c>
    </row>
    <row r="51" spans="1:24" x14ac:dyDescent="0.25">
      <c r="A51" s="59" t="s">
        <v>86</v>
      </c>
      <c r="B51" s="54" t="s">
        <v>450</v>
      </c>
      <c r="C51" s="60">
        <v>2023</v>
      </c>
      <c r="D51" s="60">
        <v>2023</v>
      </c>
      <c r="E51" s="53">
        <v>1</v>
      </c>
      <c r="F51" s="54" t="s">
        <v>451</v>
      </c>
      <c r="G51" s="54" t="s">
        <v>452</v>
      </c>
      <c r="H51" s="54" t="s">
        <v>453</v>
      </c>
      <c r="I51" s="54" t="s">
        <v>454</v>
      </c>
      <c r="J51" s="61" t="s">
        <v>455</v>
      </c>
      <c r="K51" s="54" t="s">
        <v>654</v>
      </c>
      <c r="L51" s="60">
        <v>1</v>
      </c>
      <c r="M51" s="54" t="s">
        <v>655</v>
      </c>
      <c r="N51" s="54" t="s">
        <v>656</v>
      </c>
      <c r="O51" s="62">
        <v>1</v>
      </c>
      <c r="P51" s="54" t="s">
        <v>657</v>
      </c>
      <c r="Q51" s="54" t="s">
        <v>47</v>
      </c>
      <c r="R51" s="61" t="s">
        <v>460</v>
      </c>
      <c r="S51" s="55">
        <v>44762</v>
      </c>
      <c r="T51" s="55">
        <v>44762</v>
      </c>
      <c r="U51" s="55">
        <v>44767</v>
      </c>
      <c r="V51" s="56">
        <v>9120333.1300000008</v>
      </c>
      <c r="W51" s="56">
        <v>0</v>
      </c>
      <c r="X51" s="56">
        <v>9120333.1300000008</v>
      </c>
    </row>
    <row r="52" spans="1:24" x14ac:dyDescent="0.25">
      <c r="A52" s="59" t="s">
        <v>87</v>
      </c>
      <c r="B52" s="54" t="s">
        <v>450</v>
      </c>
      <c r="C52" s="60">
        <v>2023</v>
      </c>
      <c r="D52" s="60">
        <v>2023</v>
      </c>
      <c r="E52" s="53">
        <v>1</v>
      </c>
      <c r="F52" s="54" t="s">
        <v>451</v>
      </c>
      <c r="G52" s="54" t="s">
        <v>452</v>
      </c>
      <c r="H52" s="54" t="s">
        <v>453</v>
      </c>
      <c r="I52" s="54" t="s">
        <v>454</v>
      </c>
      <c r="J52" s="61" t="s">
        <v>455</v>
      </c>
      <c r="K52" s="54" t="s">
        <v>658</v>
      </c>
      <c r="L52" s="60">
        <v>1</v>
      </c>
      <c r="M52" s="54" t="s">
        <v>659</v>
      </c>
      <c r="N52" s="54" t="s">
        <v>660</v>
      </c>
      <c r="O52" s="62">
        <v>1</v>
      </c>
      <c r="P52" s="54" t="s">
        <v>661</v>
      </c>
      <c r="Q52" s="54" t="s">
        <v>47</v>
      </c>
      <c r="R52" s="61" t="s">
        <v>460</v>
      </c>
      <c r="S52" s="55">
        <v>44762</v>
      </c>
      <c r="T52" s="55">
        <v>44762</v>
      </c>
      <c r="U52" s="55">
        <v>44767</v>
      </c>
      <c r="V52" s="56">
        <v>5581555.9199999999</v>
      </c>
      <c r="W52" s="56">
        <v>0</v>
      </c>
      <c r="X52" s="56">
        <v>5581555.9199999999</v>
      </c>
    </row>
    <row r="53" spans="1:24" x14ac:dyDescent="0.25">
      <c r="A53" s="59" t="s">
        <v>88</v>
      </c>
      <c r="B53" s="54" t="s">
        <v>450</v>
      </c>
      <c r="C53" s="60">
        <v>2023</v>
      </c>
      <c r="D53" s="60">
        <v>2023</v>
      </c>
      <c r="E53" s="53">
        <v>1</v>
      </c>
      <c r="F53" s="54" t="s">
        <v>451</v>
      </c>
      <c r="G53" s="54" t="s">
        <v>452</v>
      </c>
      <c r="H53" s="54" t="s">
        <v>453</v>
      </c>
      <c r="I53" s="54" t="s">
        <v>454</v>
      </c>
      <c r="J53" s="61" t="s">
        <v>455</v>
      </c>
      <c r="K53" s="54" t="s">
        <v>662</v>
      </c>
      <c r="L53" s="60">
        <v>1</v>
      </c>
      <c r="M53" s="54" t="s">
        <v>663</v>
      </c>
      <c r="N53" s="54" t="s">
        <v>664</v>
      </c>
      <c r="O53" s="62">
        <v>1</v>
      </c>
      <c r="P53" s="54" t="s">
        <v>665</v>
      </c>
      <c r="Q53" s="54" t="s">
        <v>47</v>
      </c>
      <c r="R53" s="61" t="s">
        <v>460</v>
      </c>
      <c r="S53" s="55">
        <v>44762</v>
      </c>
      <c r="T53" s="55">
        <v>44762</v>
      </c>
      <c r="U53" s="55">
        <v>44767</v>
      </c>
      <c r="V53" s="56">
        <v>5800028.7599999998</v>
      </c>
      <c r="W53" s="56">
        <v>0</v>
      </c>
      <c r="X53" s="56">
        <v>5800028.7599999998</v>
      </c>
    </row>
    <row r="54" spans="1:24" x14ac:dyDescent="0.25">
      <c r="A54" s="59" t="s">
        <v>89</v>
      </c>
      <c r="B54" s="54" t="s">
        <v>450</v>
      </c>
      <c r="C54" s="60">
        <v>2023</v>
      </c>
      <c r="D54" s="60">
        <v>2023</v>
      </c>
      <c r="E54" s="53">
        <v>1</v>
      </c>
      <c r="F54" s="54" t="s">
        <v>451</v>
      </c>
      <c r="G54" s="54" t="s">
        <v>452</v>
      </c>
      <c r="H54" s="54" t="s">
        <v>453</v>
      </c>
      <c r="I54" s="54" t="s">
        <v>454</v>
      </c>
      <c r="J54" s="61" t="s">
        <v>455</v>
      </c>
      <c r="K54" s="54" t="s">
        <v>666</v>
      </c>
      <c r="L54" s="60">
        <v>1</v>
      </c>
      <c r="M54" s="54" t="s">
        <v>667</v>
      </c>
      <c r="N54" s="54" t="s">
        <v>668</v>
      </c>
      <c r="O54" s="62">
        <v>1</v>
      </c>
      <c r="P54" s="54" t="s">
        <v>669</v>
      </c>
      <c r="Q54" s="54" t="s">
        <v>47</v>
      </c>
      <c r="R54" s="61" t="s">
        <v>460</v>
      </c>
      <c r="S54" s="55">
        <v>44762</v>
      </c>
      <c r="T54" s="55">
        <v>44762</v>
      </c>
      <c r="U54" s="55">
        <v>44767</v>
      </c>
      <c r="V54" s="56">
        <v>12237201.15</v>
      </c>
      <c r="W54" s="56">
        <v>0</v>
      </c>
      <c r="X54" s="56">
        <v>12237201.15</v>
      </c>
    </row>
    <row r="55" spans="1:24" x14ac:dyDescent="0.25">
      <c r="A55" s="59" t="s">
        <v>90</v>
      </c>
      <c r="B55" s="54" t="s">
        <v>450</v>
      </c>
      <c r="C55" s="60">
        <v>2023</v>
      </c>
      <c r="D55" s="60">
        <v>2023</v>
      </c>
      <c r="E55" s="53">
        <v>1</v>
      </c>
      <c r="F55" s="54" t="s">
        <v>451</v>
      </c>
      <c r="G55" s="54" t="s">
        <v>452</v>
      </c>
      <c r="H55" s="54" t="s">
        <v>453</v>
      </c>
      <c r="I55" s="54" t="s">
        <v>454</v>
      </c>
      <c r="J55" s="61" t="s">
        <v>455</v>
      </c>
      <c r="K55" s="54" t="s">
        <v>670</v>
      </c>
      <c r="L55" s="60">
        <v>1</v>
      </c>
      <c r="M55" s="54" t="s">
        <v>671</v>
      </c>
      <c r="N55" s="54" t="s">
        <v>672</v>
      </c>
      <c r="O55" s="62">
        <v>1</v>
      </c>
      <c r="P55" s="54" t="s">
        <v>673</v>
      </c>
      <c r="Q55" s="54" t="s">
        <v>47</v>
      </c>
      <c r="R55" s="61" t="s">
        <v>460</v>
      </c>
      <c r="S55" s="55">
        <v>44762</v>
      </c>
      <c r="T55" s="55">
        <v>44762</v>
      </c>
      <c r="U55" s="55">
        <v>44767</v>
      </c>
      <c r="V55" s="56">
        <v>1571299.31</v>
      </c>
      <c r="W55" s="56">
        <v>0</v>
      </c>
      <c r="X55" s="56">
        <v>1571299.31</v>
      </c>
    </row>
    <row r="56" spans="1:24" x14ac:dyDescent="0.25">
      <c r="A56" s="59" t="s">
        <v>91</v>
      </c>
      <c r="B56" s="54" t="s">
        <v>450</v>
      </c>
      <c r="C56" s="60">
        <v>2023</v>
      </c>
      <c r="D56" s="60">
        <v>2023</v>
      </c>
      <c r="E56" s="53">
        <v>1</v>
      </c>
      <c r="F56" s="54" t="s">
        <v>451</v>
      </c>
      <c r="G56" s="54" t="s">
        <v>452</v>
      </c>
      <c r="H56" s="54" t="s">
        <v>453</v>
      </c>
      <c r="I56" s="54" t="s">
        <v>454</v>
      </c>
      <c r="J56" s="61" t="s">
        <v>455</v>
      </c>
      <c r="K56" s="54" t="s">
        <v>674</v>
      </c>
      <c r="L56" s="60">
        <v>1</v>
      </c>
      <c r="M56" s="54" t="s">
        <v>675</v>
      </c>
      <c r="N56" s="54" t="s">
        <v>676</v>
      </c>
      <c r="O56" s="62">
        <v>1</v>
      </c>
      <c r="P56" s="54" t="s">
        <v>677</v>
      </c>
      <c r="Q56" s="54" t="s">
        <v>47</v>
      </c>
      <c r="R56" s="61" t="s">
        <v>460</v>
      </c>
      <c r="S56" s="55">
        <v>44762</v>
      </c>
      <c r="T56" s="55">
        <v>44762</v>
      </c>
      <c r="U56" s="55">
        <v>44767</v>
      </c>
      <c r="V56" s="56">
        <v>765753.17</v>
      </c>
      <c r="W56" s="56">
        <v>0</v>
      </c>
      <c r="X56" s="56">
        <v>765753.17</v>
      </c>
    </row>
    <row r="57" spans="1:24" x14ac:dyDescent="0.25">
      <c r="A57" s="59" t="s">
        <v>92</v>
      </c>
      <c r="B57" s="54" t="s">
        <v>450</v>
      </c>
      <c r="C57" s="60">
        <v>2023</v>
      </c>
      <c r="D57" s="60">
        <v>2023</v>
      </c>
      <c r="E57" s="53">
        <v>1</v>
      </c>
      <c r="F57" s="54" t="s">
        <v>451</v>
      </c>
      <c r="G57" s="54" t="s">
        <v>452</v>
      </c>
      <c r="H57" s="54" t="s">
        <v>453</v>
      </c>
      <c r="I57" s="54" t="s">
        <v>454</v>
      </c>
      <c r="J57" s="61" t="s">
        <v>455</v>
      </c>
      <c r="K57" s="54" t="s">
        <v>678</v>
      </c>
      <c r="L57" s="60">
        <v>1</v>
      </c>
      <c r="M57" s="54" t="s">
        <v>679</v>
      </c>
      <c r="N57" s="54" t="s">
        <v>680</v>
      </c>
      <c r="O57" s="62">
        <v>1</v>
      </c>
      <c r="P57" s="54" t="s">
        <v>681</v>
      </c>
      <c r="Q57" s="54" t="s">
        <v>47</v>
      </c>
      <c r="R57" s="61" t="s">
        <v>460</v>
      </c>
      <c r="S57" s="55">
        <v>44762</v>
      </c>
      <c r="T57" s="55">
        <v>44762</v>
      </c>
      <c r="U57" s="55">
        <v>44767</v>
      </c>
      <c r="V57" s="56">
        <v>13530014.01</v>
      </c>
      <c r="W57" s="56">
        <v>0</v>
      </c>
      <c r="X57" s="56">
        <v>13530014.01</v>
      </c>
    </row>
    <row r="58" spans="1:24" x14ac:dyDescent="0.25">
      <c r="A58" s="59" t="s">
        <v>93</v>
      </c>
      <c r="B58" s="54" t="s">
        <v>450</v>
      </c>
      <c r="C58" s="60">
        <v>2023</v>
      </c>
      <c r="D58" s="60">
        <v>2023</v>
      </c>
      <c r="E58" s="53">
        <v>1</v>
      </c>
      <c r="F58" s="54" t="s">
        <v>451</v>
      </c>
      <c r="G58" s="54" t="s">
        <v>452</v>
      </c>
      <c r="H58" s="54" t="s">
        <v>453</v>
      </c>
      <c r="I58" s="54" t="s">
        <v>454</v>
      </c>
      <c r="J58" s="61" t="s">
        <v>455</v>
      </c>
      <c r="K58" s="54" t="s">
        <v>682</v>
      </c>
      <c r="L58" s="60">
        <v>1</v>
      </c>
      <c r="M58" s="54" t="s">
        <v>683</v>
      </c>
      <c r="N58" s="54" t="s">
        <v>684</v>
      </c>
      <c r="O58" s="62">
        <v>1</v>
      </c>
      <c r="P58" s="54" t="s">
        <v>685</v>
      </c>
      <c r="Q58" s="54" t="s">
        <v>47</v>
      </c>
      <c r="R58" s="61" t="s">
        <v>460</v>
      </c>
      <c r="S58" s="55">
        <v>44762</v>
      </c>
      <c r="T58" s="55">
        <v>44762</v>
      </c>
      <c r="U58" s="55">
        <v>44767</v>
      </c>
      <c r="V58" s="56">
        <v>726191.34</v>
      </c>
      <c r="W58" s="56">
        <v>0</v>
      </c>
      <c r="X58" s="56">
        <v>726191.34</v>
      </c>
    </row>
    <row r="59" spans="1:24" x14ac:dyDescent="0.25">
      <c r="A59" s="59" t="s">
        <v>94</v>
      </c>
      <c r="B59" s="54" t="s">
        <v>450</v>
      </c>
      <c r="C59" s="60">
        <v>2023</v>
      </c>
      <c r="D59" s="60">
        <v>2023</v>
      </c>
      <c r="E59" s="53">
        <v>1</v>
      </c>
      <c r="F59" s="54" t="s">
        <v>451</v>
      </c>
      <c r="G59" s="54" t="s">
        <v>452</v>
      </c>
      <c r="H59" s="54" t="s">
        <v>453</v>
      </c>
      <c r="I59" s="54" t="s">
        <v>454</v>
      </c>
      <c r="J59" s="61" t="s">
        <v>455</v>
      </c>
      <c r="K59" s="54" t="s">
        <v>686</v>
      </c>
      <c r="L59" s="60">
        <v>1</v>
      </c>
      <c r="M59" s="54" t="s">
        <v>687</v>
      </c>
      <c r="N59" s="54" t="s">
        <v>688</v>
      </c>
      <c r="O59" s="62">
        <v>1</v>
      </c>
      <c r="P59" s="54" t="s">
        <v>689</v>
      </c>
      <c r="Q59" s="54" t="s">
        <v>47</v>
      </c>
      <c r="R59" s="61" t="s">
        <v>460</v>
      </c>
      <c r="S59" s="55">
        <v>44762</v>
      </c>
      <c r="T59" s="55">
        <v>44762</v>
      </c>
      <c r="U59" s="55">
        <v>44767</v>
      </c>
      <c r="V59" s="56">
        <v>392085.36</v>
      </c>
      <c r="W59" s="56">
        <v>0</v>
      </c>
      <c r="X59" s="56">
        <v>392085.36</v>
      </c>
    </row>
    <row r="60" spans="1:24" x14ac:dyDescent="0.25">
      <c r="A60" s="59" t="s">
        <v>95</v>
      </c>
      <c r="B60" s="54" t="s">
        <v>450</v>
      </c>
      <c r="C60" s="60">
        <v>2023</v>
      </c>
      <c r="D60" s="60">
        <v>2023</v>
      </c>
      <c r="E60" s="53">
        <v>1</v>
      </c>
      <c r="F60" s="54" t="s">
        <v>451</v>
      </c>
      <c r="G60" s="54" t="s">
        <v>452</v>
      </c>
      <c r="H60" s="54" t="s">
        <v>453</v>
      </c>
      <c r="I60" s="54" t="s">
        <v>454</v>
      </c>
      <c r="J60" s="61" t="s">
        <v>455</v>
      </c>
      <c r="K60" s="54" t="s">
        <v>690</v>
      </c>
      <c r="L60" s="60">
        <v>1</v>
      </c>
      <c r="M60" s="54" t="s">
        <v>691</v>
      </c>
      <c r="N60" s="54" t="s">
        <v>692</v>
      </c>
      <c r="O60" s="62">
        <v>1</v>
      </c>
      <c r="P60" s="54" t="s">
        <v>693</v>
      </c>
      <c r="Q60" s="54" t="s">
        <v>47</v>
      </c>
      <c r="R60" s="61" t="s">
        <v>460</v>
      </c>
      <c r="S60" s="55">
        <v>44762</v>
      </c>
      <c r="T60" s="55">
        <v>44762</v>
      </c>
      <c r="U60" s="55">
        <v>44767</v>
      </c>
      <c r="V60" s="56">
        <v>276276.93</v>
      </c>
      <c r="W60" s="56">
        <v>0</v>
      </c>
      <c r="X60" s="56">
        <v>276276.93</v>
      </c>
    </row>
    <row r="61" spans="1:24" x14ac:dyDescent="0.25">
      <c r="A61" s="59" t="s">
        <v>96</v>
      </c>
      <c r="B61" s="54" t="s">
        <v>450</v>
      </c>
      <c r="C61" s="60">
        <v>2023</v>
      </c>
      <c r="D61" s="60">
        <v>2023</v>
      </c>
      <c r="E61" s="53">
        <v>1</v>
      </c>
      <c r="F61" s="54" t="s">
        <v>451</v>
      </c>
      <c r="G61" s="54" t="s">
        <v>452</v>
      </c>
      <c r="H61" s="54" t="s">
        <v>453</v>
      </c>
      <c r="I61" s="54" t="s">
        <v>454</v>
      </c>
      <c r="J61" s="61" t="s">
        <v>455</v>
      </c>
      <c r="K61" s="54" t="s">
        <v>694</v>
      </c>
      <c r="L61" s="60">
        <v>1</v>
      </c>
      <c r="M61" s="54" t="s">
        <v>695</v>
      </c>
      <c r="N61" s="54" t="s">
        <v>696</v>
      </c>
      <c r="O61" s="62">
        <v>1</v>
      </c>
      <c r="P61" s="54" t="s">
        <v>697</v>
      </c>
      <c r="Q61" s="54" t="s">
        <v>47</v>
      </c>
      <c r="R61" s="61" t="s">
        <v>460</v>
      </c>
      <c r="S61" s="55">
        <v>44762</v>
      </c>
      <c r="T61" s="55">
        <v>44762</v>
      </c>
      <c r="U61" s="55">
        <v>44767</v>
      </c>
      <c r="V61" s="56">
        <v>3033732.29</v>
      </c>
      <c r="W61" s="56">
        <v>0</v>
      </c>
      <c r="X61" s="56">
        <v>3033732.29</v>
      </c>
    </row>
    <row r="62" spans="1:24" x14ac:dyDescent="0.25">
      <c r="A62" s="59" t="s">
        <v>97</v>
      </c>
      <c r="B62" s="54" t="s">
        <v>450</v>
      </c>
      <c r="C62" s="60">
        <v>2023</v>
      </c>
      <c r="D62" s="60">
        <v>2023</v>
      </c>
      <c r="E62" s="53">
        <v>1</v>
      </c>
      <c r="F62" s="54" t="s">
        <v>451</v>
      </c>
      <c r="G62" s="54" t="s">
        <v>452</v>
      </c>
      <c r="H62" s="54" t="s">
        <v>453</v>
      </c>
      <c r="I62" s="54" t="s">
        <v>454</v>
      </c>
      <c r="J62" s="61" t="s">
        <v>455</v>
      </c>
      <c r="K62" s="54" t="s">
        <v>698</v>
      </c>
      <c r="L62" s="60">
        <v>1</v>
      </c>
      <c r="M62" s="54" t="s">
        <v>699</v>
      </c>
      <c r="N62" s="54" t="s">
        <v>700</v>
      </c>
      <c r="O62" s="62">
        <v>1</v>
      </c>
      <c r="P62" s="54" t="s">
        <v>701</v>
      </c>
      <c r="Q62" s="54" t="s">
        <v>47</v>
      </c>
      <c r="R62" s="61" t="s">
        <v>460</v>
      </c>
      <c r="S62" s="55">
        <v>44762</v>
      </c>
      <c r="T62" s="55">
        <v>44762</v>
      </c>
      <c r="U62" s="55">
        <v>44767</v>
      </c>
      <c r="V62" s="56">
        <v>19662382.16</v>
      </c>
      <c r="W62" s="56">
        <v>0</v>
      </c>
      <c r="X62" s="56">
        <v>19662382.16</v>
      </c>
    </row>
    <row r="63" spans="1:24" x14ac:dyDescent="0.25">
      <c r="A63" s="59" t="s">
        <v>98</v>
      </c>
      <c r="B63" s="54" t="s">
        <v>450</v>
      </c>
      <c r="C63" s="60">
        <v>2023</v>
      </c>
      <c r="D63" s="60">
        <v>2023</v>
      </c>
      <c r="E63" s="53">
        <v>1</v>
      </c>
      <c r="F63" s="54" t="s">
        <v>451</v>
      </c>
      <c r="G63" s="54" t="s">
        <v>452</v>
      </c>
      <c r="H63" s="54" t="s">
        <v>453</v>
      </c>
      <c r="I63" s="54" t="s">
        <v>454</v>
      </c>
      <c r="J63" s="61" t="s">
        <v>455</v>
      </c>
      <c r="K63" s="54" t="s">
        <v>702</v>
      </c>
      <c r="L63" s="60">
        <v>1</v>
      </c>
      <c r="M63" s="54" t="s">
        <v>703</v>
      </c>
      <c r="N63" s="54" t="s">
        <v>704</v>
      </c>
      <c r="O63" s="62">
        <v>1</v>
      </c>
      <c r="P63" s="54" t="s">
        <v>705</v>
      </c>
      <c r="Q63" s="54" t="s">
        <v>47</v>
      </c>
      <c r="R63" s="61" t="s">
        <v>460</v>
      </c>
      <c r="S63" s="55">
        <v>44762</v>
      </c>
      <c r="T63" s="55">
        <v>44762</v>
      </c>
      <c r="U63" s="55">
        <v>44767</v>
      </c>
      <c r="V63" s="56">
        <v>206869.41</v>
      </c>
      <c r="W63" s="56">
        <v>0</v>
      </c>
      <c r="X63" s="56">
        <v>206869.41</v>
      </c>
    </row>
    <row r="64" spans="1:24" x14ac:dyDescent="0.25">
      <c r="A64" s="59" t="s">
        <v>99</v>
      </c>
      <c r="B64" s="54" t="s">
        <v>450</v>
      </c>
      <c r="C64" s="60">
        <v>2023</v>
      </c>
      <c r="D64" s="60">
        <v>2023</v>
      </c>
      <c r="E64" s="53">
        <v>1</v>
      </c>
      <c r="F64" s="54" t="s">
        <v>451</v>
      </c>
      <c r="G64" s="54" t="s">
        <v>452</v>
      </c>
      <c r="H64" s="54" t="s">
        <v>453</v>
      </c>
      <c r="I64" s="54" t="s">
        <v>454</v>
      </c>
      <c r="J64" s="61" t="s">
        <v>455</v>
      </c>
      <c r="K64" s="54" t="s">
        <v>706</v>
      </c>
      <c r="L64" s="60">
        <v>1</v>
      </c>
      <c r="M64" s="54" t="s">
        <v>707</v>
      </c>
      <c r="N64" s="54" t="s">
        <v>708</v>
      </c>
      <c r="O64" s="62">
        <v>1</v>
      </c>
      <c r="P64" s="54" t="s">
        <v>709</v>
      </c>
      <c r="Q64" s="54" t="s">
        <v>47</v>
      </c>
      <c r="R64" s="61" t="s">
        <v>460</v>
      </c>
      <c r="S64" s="55">
        <v>44762</v>
      </c>
      <c r="T64" s="55">
        <v>44762</v>
      </c>
      <c r="U64" s="55">
        <v>44767</v>
      </c>
      <c r="V64" s="56">
        <v>247313.66</v>
      </c>
      <c r="W64" s="56">
        <v>0</v>
      </c>
      <c r="X64" s="56">
        <v>247313.66</v>
      </c>
    </row>
    <row r="65" spans="1:24" x14ac:dyDescent="0.25">
      <c r="A65" s="59" t="s">
        <v>100</v>
      </c>
      <c r="B65" s="54" t="s">
        <v>450</v>
      </c>
      <c r="C65" s="60">
        <v>2023</v>
      </c>
      <c r="D65" s="60">
        <v>2023</v>
      </c>
      <c r="E65" s="53">
        <v>1</v>
      </c>
      <c r="F65" s="54" t="s">
        <v>451</v>
      </c>
      <c r="G65" s="54" t="s">
        <v>452</v>
      </c>
      <c r="H65" s="54" t="s">
        <v>453</v>
      </c>
      <c r="I65" s="54" t="s">
        <v>454</v>
      </c>
      <c r="J65" s="61" t="s">
        <v>455</v>
      </c>
      <c r="K65" s="54" t="s">
        <v>710</v>
      </c>
      <c r="L65" s="60">
        <v>1</v>
      </c>
      <c r="M65" s="54" t="s">
        <v>711</v>
      </c>
      <c r="N65" s="54" t="s">
        <v>712</v>
      </c>
      <c r="O65" s="62">
        <v>1</v>
      </c>
      <c r="P65" s="54" t="s">
        <v>713</v>
      </c>
      <c r="Q65" s="54" t="s">
        <v>47</v>
      </c>
      <c r="R65" s="61" t="s">
        <v>460</v>
      </c>
      <c r="S65" s="55">
        <v>44762</v>
      </c>
      <c r="T65" s="55">
        <v>44762</v>
      </c>
      <c r="U65" s="55">
        <v>44767</v>
      </c>
      <c r="V65" s="56">
        <v>1839199.19</v>
      </c>
      <c r="W65" s="56">
        <v>0</v>
      </c>
      <c r="X65" s="56">
        <v>1839199.19</v>
      </c>
    </row>
    <row r="66" spans="1:24" x14ac:dyDescent="0.25">
      <c r="A66" s="59" t="s">
        <v>101</v>
      </c>
      <c r="B66" s="54" t="s">
        <v>450</v>
      </c>
      <c r="C66" s="60">
        <v>2023</v>
      </c>
      <c r="D66" s="60">
        <v>2023</v>
      </c>
      <c r="E66" s="53">
        <v>1</v>
      </c>
      <c r="F66" s="54" t="s">
        <v>451</v>
      </c>
      <c r="G66" s="54" t="s">
        <v>452</v>
      </c>
      <c r="H66" s="54" t="s">
        <v>453</v>
      </c>
      <c r="I66" s="54" t="s">
        <v>454</v>
      </c>
      <c r="J66" s="61" t="s">
        <v>455</v>
      </c>
      <c r="K66" s="54" t="s">
        <v>714</v>
      </c>
      <c r="L66" s="60">
        <v>1</v>
      </c>
      <c r="M66" s="54" t="s">
        <v>715</v>
      </c>
      <c r="N66" s="54" t="s">
        <v>716</v>
      </c>
      <c r="O66" s="62">
        <v>1</v>
      </c>
      <c r="P66" s="54" t="s">
        <v>717</v>
      </c>
      <c r="Q66" s="54" t="s">
        <v>47</v>
      </c>
      <c r="R66" s="61" t="s">
        <v>460</v>
      </c>
      <c r="S66" s="55">
        <v>44762</v>
      </c>
      <c r="T66" s="55">
        <v>44762</v>
      </c>
      <c r="U66" s="55">
        <v>44767</v>
      </c>
      <c r="V66" s="56">
        <v>812928.37</v>
      </c>
      <c r="W66" s="56">
        <v>0</v>
      </c>
      <c r="X66" s="56">
        <v>812928.37</v>
      </c>
    </row>
    <row r="67" spans="1:24" x14ac:dyDescent="0.25">
      <c r="A67" s="59" t="s">
        <v>102</v>
      </c>
      <c r="B67" s="54" t="s">
        <v>450</v>
      </c>
      <c r="C67" s="60">
        <v>2023</v>
      </c>
      <c r="D67" s="60">
        <v>2023</v>
      </c>
      <c r="E67" s="53">
        <v>1</v>
      </c>
      <c r="F67" s="54" t="s">
        <v>451</v>
      </c>
      <c r="G67" s="54" t="s">
        <v>452</v>
      </c>
      <c r="H67" s="54" t="s">
        <v>453</v>
      </c>
      <c r="I67" s="54" t="s">
        <v>454</v>
      </c>
      <c r="J67" s="61" t="s">
        <v>455</v>
      </c>
      <c r="K67" s="54" t="s">
        <v>718</v>
      </c>
      <c r="L67" s="60">
        <v>1</v>
      </c>
      <c r="M67" s="54" t="s">
        <v>719</v>
      </c>
      <c r="N67" s="54" t="s">
        <v>720</v>
      </c>
      <c r="O67" s="62">
        <v>1</v>
      </c>
      <c r="P67" s="54" t="s">
        <v>721</v>
      </c>
      <c r="Q67" s="54" t="s">
        <v>47</v>
      </c>
      <c r="R67" s="61" t="s">
        <v>460</v>
      </c>
      <c r="S67" s="55">
        <v>44762</v>
      </c>
      <c r="T67" s="55">
        <v>44762</v>
      </c>
      <c r="U67" s="55">
        <v>44767</v>
      </c>
      <c r="V67" s="56">
        <v>92492.6</v>
      </c>
      <c r="W67" s="56">
        <v>0</v>
      </c>
      <c r="X67" s="56">
        <v>92492.6</v>
      </c>
    </row>
    <row r="68" spans="1:24" x14ac:dyDescent="0.25">
      <c r="A68" s="59" t="s">
        <v>103</v>
      </c>
      <c r="B68" s="54" t="s">
        <v>450</v>
      </c>
      <c r="C68" s="60">
        <v>2023</v>
      </c>
      <c r="D68" s="60">
        <v>2023</v>
      </c>
      <c r="E68" s="53">
        <v>1</v>
      </c>
      <c r="F68" s="54" t="s">
        <v>451</v>
      </c>
      <c r="G68" s="54" t="s">
        <v>452</v>
      </c>
      <c r="H68" s="54" t="s">
        <v>453</v>
      </c>
      <c r="I68" s="54" t="s">
        <v>454</v>
      </c>
      <c r="J68" s="61" t="s">
        <v>455</v>
      </c>
      <c r="K68" s="54" t="s">
        <v>722</v>
      </c>
      <c r="L68" s="60">
        <v>1</v>
      </c>
      <c r="M68" s="54" t="s">
        <v>723</v>
      </c>
      <c r="N68" s="54" t="s">
        <v>724</v>
      </c>
      <c r="O68" s="62">
        <v>1</v>
      </c>
      <c r="P68" s="54" t="s">
        <v>725</v>
      </c>
      <c r="Q68" s="54" t="s">
        <v>47</v>
      </c>
      <c r="R68" s="61" t="s">
        <v>460</v>
      </c>
      <c r="S68" s="55">
        <v>44762</v>
      </c>
      <c r="T68" s="55">
        <v>44762</v>
      </c>
      <c r="U68" s="55">
        <v>44767</v>
      </c>
      <c r="V68" s="56">
        <v>1848794.76</v>
      </c>
      <c r="W68" s="56">
        <v>0</v>
      </c>
      <c r="X68" s="56">
        <v>1848794.76</v>
      </c>
    </row>
    <row r="69" spans="1:24" x14ac:dyDescent="0.25">
      <c r="A69" s="59" t="s">
        <v>104</v>
      </c>
      <c r="B69" s="54" t="s">
        <v>450</v>
      </c>
      <c r="C69" s="60">
        <v>2023</v>
      </c>
      <c r="D69" s="60">
        <v>2023</v>
      </c>
      <c r="E69" s="53">
        <v>1</v>
      </c>
      <c r="F69" s="54" t="s">
        <v>451</v>
      </c>
      <c r="G69" s="54" t="s">
        <v>452</v>
      </c>
      <c r="H69" s="54" t="s">
        <v>453</v>
      </c>
      <c r="I69" s="54" t="s">
        <v>454</v>
      </c>
      <c r="J69" s="61" t="s">
        <v>455</v>
      </c>
      <c r="K69" s="54" t="s">
        <v>726</v>
      </c>
      <c r="L69" s="60">
        <v>1</v>
      </c>
      <c r="M69" s="54" t="s">
        <v>727</v>
      </c>
      <c r="N69" s="54" t="s">
        <v>728</v>
      </c>
      <c r="O69" s="62">
        <v>1</v>
      </c>
      <c r="P69" s="54" t="s">
        <v>729</v>
      </c>
      <c r="Q69" s="54" t="s">
        <v>47</v>
      </c>
      <c r="R69" s="61" t="s">
        <v>460</v>
      </c>
      <c r="S69" s="55">
        <v>44762</v>
      </c>
      <c r="T69" s="55">
        <v>44762</v>
      </c>
      <c r="U69" s="55">
        <v>44767</v>
      </c>
      <c r="V69" s="56">
        <v>3084568.82</v>
      </c>
      <c r="W69" s="56">
        <v>0</v>
      </c>
      <c r="X69" s="56">
        <v>3084568.82</v>
      </c>
    </row>
    <row r="70" spans="1:24" x14ac:dyDescent="0.25">
      <c r="A70" s="59" t="s">
        <v>105</v>
      </c>
      <c r="B70" s="54" t="s">
        <v>450</v>
      </c>
      <c r="C70" s="60">
        <v>2023</v>
      </c>
      <c r="D70" s="60">
        <v>2023</v>
      </c>
      <c r="E70" s="53">
        <v>1</v>
      </c>
      <c r="F70" s="54" t="s">
        <v>451</v>
      </c>
      <c r="G70" s="54" t="s">
        <v>452</v>
      </c>
      <c r="H70" s="54" t="s">
        <v>453</v>
      </c>
      <c r="I70" s="54" t="s">
        <v>454</v>
      </c>
      <c r="J70" s="61" t="s">
        <v>455</v>
      </c>
      <c r="K70" s="54" t="s">
        <v>730</v>
      </c>
      <c r="L70" s="60">
        <v>1</v>
      </c>
      <c r="M70" s="54" t="s">
        <v>731</v>
      </c>
      <c r="N70" s="54" t="s">
        <v>732</v>
      </c>
      <c r="O70" s="62">
        <v>1</v>
      </c>
      <c r="P70" s="54" t="s">
        <v>733</v>
      </c>
      <c r="Q70" s="54" t="s">
        <v>47</v>
      </c>
      <c r="R70" s="61" t="s">
        <v>460</v>
      </c>
      <c r="S70" s="55">
        <v>44762</v>
      </c>
      <c r="T70" s="55">
        <v>44762</v>
      </c>
      <c r="U70" s="55">
        <v>44767</v>
      </c>
      <c r="V70" s="56">
        <v>780721.95</v>
      </c>
      <c r="W70" s="56">
        <v>0</v>
      </c>
      <c r="X70" s="56">
        <v>780721.95</v>
      </c>
    </row>
    <row r="71" spans="1:24" x14ac:dyDescent="0.25">
      <c r="A71" s="59" t="s">
        <v>106</v>
      </c>
      <c r="B71" s="54" t="s">
        <v>450</v>
      </c>
      <c r="C71" s="60">
        <v>2023</v>
      </c>
      <c r="D71" s="60">
        <v>2023</v>
      </c>
      <c r="E71" s="53">
        <v>1</v>
      </c>
      <c r="F71" s="54" t="s">
        <v>451</v>
      </c>
      <c r="G71" s="54" t="s">
        <v>452</v>
      </c>
      <c r="H71" s="54" t="s">
        <v>453</v>
      </c>
      <c r="I71" s="54" t="s">
        <v>454</v>
      </c>
      <c r="J71" s="61" t="s">
        <v>455</v>
      </c>
      <c r="K71" s="54" t="s">
        <v>734</v>
      </c>
      <c r="L71" s="60">
        <v>1</v>
      </c>
      <c r="M71" s="54" t="s">
        <v>735</v>
      </c>
      <c r="N71" s="54" t="s">
        <v>736</v>
      </c>
      <c r="O71" s="62">
        <v>1</v>
      </c>
      <c r="P71" s="54" t="s">
        <v>737</v>
      </c>
      <c r="Q71" s="54" t="s">
        <v>47</v>
      </c>
      <c r="R71" s="61" t="s">
        <v>460</v>
      </c>
      <c r="S71" s="55">
        <v>44762</v>
      </c>
      <c r="T71" s="55">
        <v>44762</v>
      </c>
      <c r="U71" s="55">
        <v>44767</v>
      </c>
      <c r="V71" s="56">
        <v>202887.86</v>
      </c>
      <c r="W71" s="56">
        <v>0</v>
      </c>
      <c r="X71" s="56">
        <v>202887.86</v>
      </c>
    </row>
    <row r="72" spans="1:24" x14ac:dyDescent="0.25">
      <c r="A72" s="59" t="s">
        <v>107</v>
      </c>
      <c r="B72" s="54" t="s">
        <v>450</v>
      </c>
      <c r="C72" s="60">
        <v>2023</v>
      </c>
      <c r="D72" s="60">
        <v>2023</v>
      </c>
      <c r="E72" s="53">
        <v>1</v>
      </c>
      <c r="F72" s="54" t="s">
        <v>451</v>
      </c>
      <c r="G72" s="54" t="s">
        <v>452</v>
      </c>
      <c r="H72" s="54" t="s">
        <v>453</v>
      </c>
      <c r="I72" s="54" t="s">
        <v>454</v>
      </c>
      <c r="J72" s="61" t="s">
        <v>455</v>
      </c>
      <c r="K72" s="54" t="s">
        <v>738</v>
      </c>
      <c r="L72" s="60">
        <v>1</v>
      </c>
      <c r="M72" s="54" t="s">
        <v>739</v>
      </c>
      <c r="N72" s="54" t="s">
        <v>740</v>
      </c>
      <c r="O72" s="62">
        <v>1</v>
      </c>
      <c r="P72" s="54" t="s">
        <v>741</v>
      </c>
      <c r="Q72" s="54" t="s">
        <v>47</v>
      </c>
      <c r="R72" s="61" t="s">
        <v>460</v>
      </c>
      <c r="S72" s="55">
        <v>44762</v>
      </c>
      <c r="T72" s="55">
        <v>44762</v>
      </c>
      <c r="U72" s="55">
        <v>44767</v>
      </c>
      <c r="V72" s="56">
        <v>253547.61</v>
      </c>
      <c r="W72" s="56">
        <v>0</v>
      </c>
      <c r="X72" s="56">
        <v>253547.61</v>
      </c>
    </row>
    <row r="73" spans="1:24" x14ac:dyDescent="0.25">
      <c r="A73" s="59" t="s">
        <v>108</v>
      </c>
      <c r="B73" s="54" t="s">
        <v>450</v>
      </c>
      <c r="C73" s="60">
        <v>2023</v>
      </c>
      <c r="D73" s="60">
        <v>2023</v>
      </c>
      <c r="E73" s="53">
        <v>1</v>
      </c>
      <c r="F73" s="54" t="s">
        <v>451</v>
      </c>
      <c r="G73" s="54" t="s">
        <v>452</v>
      </c>
      <c r="H73" s="54" t="s">
        <v>453</v>
      </c>
      <c r="I73" s="54" t="s">
        <v>454</v>
      </c>
      <c r="J73" s="61" t="s">
        <v>455</v>
      </c>
      <c r="K73" s="54" t="s">
        <v>742</v>
      </c>
      <c r="L73" s="60">
        <v>1</v>
      </c>
      <c r="M73" s="54" t="s">
        <v>743</v>
      </c>
      <c r="N73" s="54" t="s">
        <v>744</v>
      </c>
      <c r="O73" s="62">
        <v>1</v>
      </c>
      <c r="P73" s="54" t="s">
        <v>745</v>
      </c>
      <c r="Q73" s="54" t="s">
        <v>47</v>
      </c>
      <c r="R73" s="61" t="s">
        <v>460</v>
      </c>
      <c r="S73" s="55">
        <v>44762</v>
      </c>
      <c r="T73" s="55">
        <v>44762</v>
      </c>
      <c r="U73" s="55">
        <v>44767</v>
      </c>
      <c r="V73" s="56">
        <v>84019.17</v>
      </c>
      <c r="W73" s="56">
        <v>0</v>
      </c>
      <c r="X73" s="56">
        <v>84019.17</v>
      </c>
    </row>
    <row r="74" spans="1:24" x14ac:dyDescent="0.25">
      <c r="A74" s="59" t="s">
        <v>109</v>
      </c>
      <c r="B74" s="54" t="s">
        <v>450</v>
      </c>
      <c r="C74" s="60">
        <v>2023</v>
      </c>
      <c r="D74" s="60">
        <v>2023</v>
      </c>
      <c r="E74" s="53">
        <v>1</v>
      </c>
      <c r="F74" s="54" t="s">
        <v>451</v>
      </c>
      <c r="G74" s="54" t="s">
        <v>452</v>
      </c>
      <c r="H74" s="54" t="s">
        <v>453</v>
      </c>
      <c r="I74" s="54" t="s">
        <v>454</v>
      </c>
      <c r="J74" s="61" t="s">
        <v>455</v>
      </c>
      <c r="K74" s="54" t="s">
        <v>746</v>
      </c>
      <c r="L74" s="60">
        <v>1</v>
      </c>
      <c r="M74" s="54" t="s">
        <v>747</v>
      </c>
      <c r="N74" s="54" t="s">
        <v>748</v>
      </c>
      <c r="O74" s="62">
        <v>1</v>
      </c>
      <c r="P74" s="54" t="s">
        <v>749</v>
      </c>
      <c r="Q74" s="54" t="s">
        <v>47</v>
      </c>
      <c r="R74" s="61" t="s">
        <v>460</v>
      </c>
      <c r="S74" s="55">
        <v>44762</v>
      </c>
      <c r="T74" s="55">
        <v>44762</v>
      </c>
      <c r="U74" s="55">
        <v>44767</v>
      </c>
      <c r="V74" s="56">
        <v>537632.81999999995</v>
      </c>
      <c r="W74" s="56">
        <v>0</v>
      </c>
      <c r="X74" s="56">
        <v>537632.81999999995</v>
      </c>
    </row>
    <row r="75" spans="1:24" x14ac:dyDescent="0.25">
      <c r="A75" s="59" t="s">
        <v>110</v>
      </c>
      <c r="B75" s="54" t="s">
        <v>450</v>
      </c>
      <c r="C75" s="60">
        <v>2023</v>
      </c>
      <c r="D75" s="60">
        <v>2023</v>
      </c>
      <c r="E75" s="53">
        <v>1</v>
      </c>
      <c r="F75" s="54" t="s">
        <v>451</v>
      </c>
      <c r="G75" s="54" t="s">
        <v>452</v>
      </c>
      <c r="H75" s="54" t="s">
        <v>453</v>
      </c>
      <c r="I75" s="54" t="s">
        <v>454</v>
      </c>
      <c r="J75" s="61" t="s">
        <v>455</v>
      </c>
      <c r="K75" s="54" t="s">
        <v>750</v>
      </c>
      <c r="L75" s="60">
        <v>1</v>
      </c>
      <c r="M75" s="54" t="s">
        <v>751</v>
      </c>
      <c r="N75" s="54" t="s">
        <v>752</v>
      </c>
      <c r="O75" s="62">
        <v>1</v>
      </c>
      <c r="P75" s="54" t="s">
        <v>753</v>
      </c>
      <c r="Q75" s="54" t="s">
        <v>47</v>
      </c>
      <c r="R75" s="61" t="s">
        <v>460</v>
      </c>
      <c r="S75" s="55">
        <v>44762</v>
      </c>
      <c r="T75" s="55">
        <v>44762</v>
      </c>
      <c r="U75" s="55">
        <v>44767</v>
      </c>
      <c r="V75" s="56">
        <v>34859.919999999998</v>
      </c>
      <c r="W75" s="56">
        <v>0</v>
      </c>
      <c r="X75" s="56">
        <v>34859.919999999998</v>
      </c>
    </row>
    <row r="76" spans="1:24" x14ac:dyDescent="0.25">
      <c r="A76" s="59" t="s">
        <v>111</v>
      </c>
      <c r="B76" s="54" t="s">
        <v>450</v>
      </c>
      <c r="C76" s="60">
        <v>2023</v>
      </c>
      <c r="D76" s="60">
        <v>2023</v>
      </c>
      <c r="E76" s="53">
        <v>1</v>
      </c>
      <c r="F76" s="54" t="s">
        <v>451</v>
      </c>
      <c r="G76" s="54" t="s">
        <v>452</v>
      </c>
      <c r="H76" s="54" t="s">
        <v>453</v>
      </c>
      <c r="I76" s="54" t="s">
        <v>454</v>
      </c>
      <c r="J76" s="61" t="s">
        <v>455</v>
      </c>
      <c r="K76" s="54" t="s">
        <v>754</v>
      </c>
      <c r="L76" s="60">
        <v>1</v>
      </c>
      <c r="M76" s="54" t="s">
        <v>755</v>
      </c>
      <c r="N76" s="54" t="s">
        <v>756</v>
      </c>
      <c r="O76" s="62">
        <v>1</v>
      </c>
      <c r="P76" s="54" t="s">
        <v>757</v>
      </c>
      <c r="Q76" s="54" t="s">
        <v>47</v>
      </c>
      <c r="R76" s="61" t="s">
        <v>460</v>
      </c>
      <c r="S76" s="55">
        <v>44762</v>
      </c>
      <c r="T76" s="55">
        <v>44762</v>
      </c>
      <c r="U76" s="55">
        <v>44767</v>
      </c>
      <c r="V76" s="56">
        <v>188111.3</v>
      </c>
      <c r="W76" s="56">
        <v>0</v>
      </c>
      <c r="X76" s="56">
        <v>188111.3</v>
      </c>
    </row>
    <row r="77" spans="1:24" x14ac:dyDescent="0.25">
      <c r="A77" s="59" t="s">
        <v>112</v>
      </c>
      <c r="B77" s="54" t="s">
        <v>450</v>
      </c>
      <c r="C77" s="60">
        <v>2023</v>
      </c>
      <c r="D77" s="60">
        <v>2023</v>
      </c>
      <c r="E77" s="53">
        <v>1</v>
      </c>
      <c r="F77" s="54" t="s">
        <v>451</v>
      </c>
      <c r="G77" s="54" t="s">
        <v>452</v>
      </c>
      <c r="H77" s="54" t="s">
        <v>453</v>
      </c>
      <c r="I77" s="54" t="s">
        <v>454</v>
      </c>
      <c r="J77" s="61" t="s">
        <v>455</v>
      </c>
      <c r="K77" s="54" t="s">
        <v>758</v>
      </c>
      <c r="L77" s="60">
        <v>1</v>
      </c>
      <c r="M77" s="54" t="s">
        <v>759</v>
      </c>
      <c r="N77" s="54" t="s">
        <v>760</v>
      </c>
      <c r="O77" s="62">
        <v>1</v>
      </c>
      <c r="P77" s="54" t="s">
        <v>761</v>
      </c>
      <c r="Q77" s="54" t="s">
        <v>47</v>
      </c>
      <c r="R77" s="61" t="s">
        <v>460</v>
      </c>
      <c r="S77" s="55">
        <v>44762</v>
      </c>
      <c r="T77" s="55">
        <v>44762</v>
      </c>
      <c r="U77" s="55">
        <v>44767</v>
      </c>
      <c r="V77" s="56">
        <v>168007.01</v>
      </c>
      <c r="W77" s="56">
        <v>0</v>
      </c>
      <c r="X77" s="56">
        <v>168007.01</v>
      </c>
    </row>
    <row r="78" spans="1:24" x14ac:dyDescent="0.25">
      <c r="A78" s="59" t="s">
        <v>113</v>
      </c>
      <c r="B78" s="54" t="s">
        <v>450</v>
      </c>
      <c r="C78" s="60">
        <v>2023</v>
      </c>
      <c r="D78" s="60">
        <v>2023</v>
      </c>
      <c r="E78" s="53">
        <v>1</v>
      </c>
      <c r="F78" s="54" t="s">
        <v>451</v>
      </c>
      <c r="G78" s="54" t="s">
        <v>452</v>
      </c>
      <c r="H78" s="54" t="s">
        <v>453</v>
      </c>
      <c r="I78" s="54" t="s">
        <v>454</v>
      </c>
      <c r="J78" s="61" t="s">
        <v>455</v>
      </c>
      <c r="K78" s="54" t="s">
        <v>762</v>
      </c>
      <c r="L78" s="60">
        <v>1</v>
      </c>
      <c r="M78" s="54" t="s">
        <v>763</v>
      </c>
      <c r="N78" s="54" t="s">
        <v>764</v>
      </c>
      <c r="O78" s="62">
        <v>1</v>
      </c>
      <c r="P78" s="54" t="s">
        <v>765</v>
      </c>
      <c r="Q78" s="54" t="s">
        <v>47</v>
      </c>
      <c r="R78" s="61" t="s">
        <v>460</v>
      </c>
      <c r="S78" s="55">
        <v>44762</v>
      </c>
      <c r="T78" s="55">
        <v>44762</v>
      </c>
      <c r="U78" s="55">
        <v>44767</v>
      </c>
      <c r="V78" s="56">
        <v>79156.78</v>
      </c>
      <c r="W78" s="56">
        <v>0</v>
      </c>
      <c r="X78" s="56">
        <v>79156.78</v>
      </c>
    </row>
    <row r="79" spans="1:24" x14ac:dyDescent="0.25">
      <c r="A79" s="59" t="s">
        <v>114</v>
      </c>
      <c r="B79" s="54" t="s">
        <v>450</v>
      </c>
      <c r="C79" s="60">
        <v>2023</v>
      </c>
      <c r="D79" s="60">
        <v>2023</v>
      </c>
      <c r="E79" s="53">
        <v>1</v>
      </c>
      <c r="F79" s="54" t="s">
        <v>451</v>
      </c>
      <c r="G79" s="54" t="s">
        <v>452</v>
      </c>
      <c r="H79" s="54" t="s">
        <v>453</v>
      </c>
      <c r="I79" s="54" t="s">
        <v>454</v>
      </c>
      <c r="J79" s="61" t="s">
        <v>455</v>
      </c>
      <c r="K79" s="54" t="s">
        <v>766</v>
      </c>
      <c r="L79" s="60">
        <v>1</v>
      </c>
      <c r="M79" s="54" t="s">
        <v>767</v>
      </c>
      <c r="N79" s="54" t="s">
        <v>768</v>
      </c>
      <c r="O79" s="62">
        <v>1</v>
      </c>
      <c r="P79" s="54" t="s">
        <v>769</v>
      </c>
      <c r="Q79" s="54" t="s">
        <v>47</v>
      </c>
      <c r="R79" s="61" t="s">
        <v>460</v>
      </c>
      <c r="S79" s="55">
        <v>44762</v>
      </c>
      <c r="T79" s="55">
        <v>44762</v>
      </c>
      <c r="U79" s="55">
        <v>44767</v>
      </c>
      <c r="V79" s="56">
        <v>32602983.859999999</v>
      </c>
      <c r="W79" s="56">
        <v>0</v>
      </c>
      <c r="X79" s="56">
        <v>32602983.859999999</v>
      </c>
    </row>
    <row r="80" spans="1:24" x14ac:dyDescent="0.25">
      <c r="A80" s="59" t="s">
        <v>115</v>
      </c>
      <c r="B80" s="54" t="s">
        <v>450</v>
      </c>
      <c r="C80" s="60">
        <v>2023</v>
      </c>
      <c r="D80" s="60">
        <v>2023</v>
      </c>
      <c r="E80" s="53">
        <v>1</v>
      </c>
      <c r="F80" s="54" t="s">
        <v>451</v>
      </c>
      <c r="G80" s="54" t="s">
        <v>452</v>
      </c>
      <c r="H80" s="54" t="s">
        <v>453</v>
      </c>
      <c r="I80" s="54" t="s">
        <v>454</v>
      </c>
      <c r="J80" s="61" t="s">
        <v>455</v>
      </c>
      <c r="K80" s="54" t="s">
        <v>770</v>
      </c>
      <c r="L80" s="60">
        <v>1</v>
      </c>
      <c r="M80" s="54" t="s">
        <v>771</v>
      </c>
      <c r="N80" s="54" t="s">
        <v>772</v>
      </c>
      <c r="O80" s="62">
        <v>1</v>
      </c>
      <c r="P80" s="54" t="s">
        <v>773</v>
      </c>
      <c r="Q80" s="54" t="s">
        <v>47</v>
      </c>
      <c r="R80" s="61" t="s">
        <v>460</v>
      </c>
      <c r="S80" s="55">
        <v>44762</v>
      </c>
      <c r="T80" s="55">
        <v>44762</v>
      </c>
      <c r="U80" s="55">
        <v>44767</v>
      </c>
      <c r="V80" s="56">
        <v>188631.94</v>
      </c>
      <c r="W80" s="56">
        <v>0</v>
      </c>
      <c r="X80" s="56">
        <v>188631.94</v>
      </c>
    </row>
    <row r="81" spans="1:24" x14ac:dyDescent="0.25">
      <c r="A81" s="59" t="s">
        <v>116</v>
      </c>
      <c r="B81" s="54" t="s">
        <v>450</v>
      </c>
      <c r="C81" s="60">
        <v>2023</v>
      </c>
      <c r="D81" s="60">
        <v>2023</v>
      </c>
      <c r="E81" s="53">
        <v>1</v>
      </c>
      <c r="F81" s="54" t="s">
        <v>451</v>
      </c>
      <c r="G81" s="54" t="s">
        <v>452</v>
      </c>
      <c r="H81" s="54" t="s">
        <v>453</v>
      </c>
      <c r="I81" s="54" t="s">
        <v>454</v>
      </c>
      <c r="J81" s="61" t="s">
        <v>455</v>
      </c>
      <c r="K81" s="54" t="s">
        <v>774</v>
      </c>
      <c r="L81" s="60">
        <v>1</v>
      </c>
      <c r="M81" s="54" t="s">
        <v>775</v>
      </c>
      <c r="N81" s="54" t="s">
        <v>776</v>
      </c>
      <c r="O81" s="62">
        <v>1</v>
      </c>
      <c r="P81" s="54" t="s">
        <v>777</v>
      </c>
      <c r="Q81" s="54" t="s">
        <v>47</v>
      </c>
      <c r="R81" s="61" t="s">
        <v>460</v>
      </c>
      <c r="S81" s="55">
        <v>44762</v>
      </c>
      <c r="T81" s="55">
        <v>44762</v>
      </c>
      <c r="U81" s="55">
        <v>44767</v>
      </c>
      <c r="V81" s="56">
        <v>94992.66</v>
      </c>
      <c r="W81" s="56">
        <v>0</v>
      </c>
      <c r="X81" s="56">
        <v>94992.66</v>
      </c>
    </row>
    <row r="82" spans="1:24" x14ac:dyDescent="0.25">
      <c r="A82" s="59" t="s">
        <v>117</v>
      </c>
      <c r="B82" s="54" t="s">
        <v>450</v>
      </c>
      <c r="C82" s="60">
        <v>2023</v>
      </c>
      <c r="D82" s="60">
        <v>2023</v>
      </c>
      <c r="E82" s="53">
        <v>1</v>
      </c>
      <c r="F82" s="54" t="s">
        <v>451</v>
      </c>
      <c r="G82" s="54" t="s">
        <v>452</v>
      </c>
      <c r="H82" s="54" t="s">
        <v>453</v>
      </c>
      <c r="I82" s="54" t="s">
        <v>454</v>
      </c>
      <c r="J82" s="61" t="s">
        <v>455</v>
      </c>
      <c r="K82" s="54" t="s">
        <v>778</v>
      </c>
      <c r="L82" s="60">
        <v>1</v>
      </c>
      <c r="M82" s="54" t="s">
        <v>779</v>
      </c>
      <c r="N82" s="54" t="s">
        <v>780</v>
      </c>
      <c r="O82" s="62">
        <v>1</v>
      </c>
      <c r="P82" s="54" t="s">
        <v>781</v>
      </c>
      <c r="Q82" s="54" t="s">
        <v>47</v>
      </c>
      <c r="R82" s="61" t="s">
        <v>460</v>
      </c>
      <c r="S82" s="55">
        <v>44762</v>
      </c>
      <c r="T82" s="55">
        <v>44762</v>
      </c>
      <c r="U82" s="55">
        <v>44767</v>
      </c>
      <c r="V82" s="56">
        <v>90722.66</v>
      </c>
      <c r="W82" s="56">
        <v>0</v>
      </c>
      <c r="X82" s="56">
        <v>90722.66</v>
      </c>
    </row>
    <row r="83" spans="1:24" x14ac:dyDescent="0.25">
      <c r="A83" s="59" t="s">
        <v>118</v>
      </c>
      <c r="B83" s="54" t="s">
        <v>450</v>
      </c>
      <c r="C83" s="60">
        <v>2023</v>
      </c>
      <c r="D83" s="60">
        <v>2023</v>
      </c>
      <c r="E83" s="53">
        <v>1</v>
      </c>
      <c r="F83" s="54" t="s">
        <v>451</v>
      </c>
      <c r="G83" s="54" t="s">
        <v>452</v>
      </c>
      <c r="H83" s="54" t="s">
        <v>453</v>
      </c>
      <c r="I83" s="54" t="s">
        <v>454</v>
      </c>
      <c r="J83" s="61" t="s">
        <v>455</v>
      </c>
      <c r="K83" s="54" t="s">
        <v>782</v>
      </c>
      <c r="L83" s="60">
        <v>1</v>
      </c>
      <c r="M83" s="54" t="s">
        <v>783</v>
      </c>
      <c r="N83" s="54" t="s">
        <v>784</v>
      </c>
      <c r="O83" s="62">
        <v>1</v>
      </c>
      <c r="P83" s="54" t="s">
        <v>785</v>
      </c>
      <c r="Q83" s="54" t="s">
        <v>47</v>
      </c>
      <c r="R83" s="61" t="s">
        <v>460</v>
      </c>
      <c r="S83" s="55">
        <v>44762</v>
      </c>
      <c r="T83" s="55">
        <v>44762</v>
      </c>
      <c r="U83" s="55">
        <v>44767</v>
      </c>
      <c r="V83" s="56">
        <v>124500.1</v>
      </c>
      <c r="W83" s="56">
        <v>0</v>
      </c>
      <c r="X83" s="56">
        <v>124500.1</v>
      </c>
    </row>
    <row r="84" spans="1:24" x14ac:dyDescent="0.25">
      <c r="A84" s="59" t="s">
        <v>119</v>
      </c>
      <c r="B84" s="54" t="s">
        <v>450</v>
      </c>
      <c r="C84" s="60">
        <v>2023</v>
      </c>
      <c r="D84" s="60">
        <v>2023</v>
      </c>
      <c r="E84" s="53">
        <v>1</v>
      </c>
      <c r="F84" s="54" t="s">
        <v>451</v>
      </c>
      <c r="G84" s="54" t="s">
        <v>452</v>
      </c>
      <c r="H84" s="54" t="s">
        <v>453</v>
      </c>
      <c r="I84" s="54" t="s">
        <v>454</v>
      </c>
      <c r="J84" s="61" t="s">
        <v>455</v>
      </c>
      <c r="K84" s="54" t="s">
        <v>786</v>
      </c>
      <c r="L84" s="60">
        <v>1</v>
      </c>
      <c r="M84" s="54" t="s">
        <v>787</v>
      </c>
      <c r="N84" s="54" t="s">
        <v>788</v>
      </c>
      <c r="O84" s="62">
        <v>1</v>
      </c>
      <c r="P84" s="54" t="s">
        <v>789</v>
      </c>
      <c r="Q84" s="54" t="s">
        <v>47</v>
      </c>
      <c r="R84" s="61" t="s">
        <v>460</v>
      </c>
      <c r="S84" s="55">
        <v>44762</v>
      </c>
      <c r="T84" s="55">
        <v>44762</v>
      </c>
      <c r="U84" s="55">
        <v>44767</v>
      </c>
      <c r="V84" s="56">
        <v>197239.86</v>
      </c>
      <c r="W84" s="56">
        <v>0</v>
      </c>
      <c r="X84" s="56">
        <v>197239.86</v>
      </c>
    </row>
    <row r="85" spans="1:24" x14ac:dyDescent="0.25">
      <c r="A85" s="59" t="s">
        <v>120</v>
      </c>
      <c r="B85" s="54" t="s">
        <v>450</v>
      </c>
      <c r="C85" s="60">
        <v>2023</v>
      </c>
      <c r="D85" s="60">
        <v>2023</v>
      </c>
      <c r="E85" s="53">
        <v>1</v>
      </c>
      <c r="F85" s="54" t="s">
        <v>451</v>
      </c>
      <c r="G85" s="54" t="s">
        <v>452</v>
      </c>
      <c r="H85" s="54" t="s">
        <v>453</v>
      </c>
      <c r="I85" s="54" t="s">
        <v>454</v>
      </c>
      <c r="J85" s="61" t="s">
        <v>455</v>
      </c>
      <c r="K85" s="54" t="s">
        <v>790</v>
      </c>
      <c r="L85" s="60">
        <v>1</v>
      </c>
      <c r="M85" s="54" t="s">
        <v>791</v>
      </c>
      <c r="N85" s="54" t="s">
        <v>792</v>
      </c>
      <c r="O85" s="62">
        <v>1</v>
      </c>
      <c r="P85" s="54" t="s">
        <v>793</v>
      </c>
      <c r="Q85" s="54" t="s">
        <v>47</v>
      </c>
      <c r="R85" s="61" t="s">
        <v>460</v>
      </c>
      <c r="S85" s="55">
        <v>44762</v>
      </c>
      <c r="T85" s="55">
        <v>44762</v>
      </c>
      <c r="U85" s="55">
        <v>44767</v>
      </c>
      <c r="V85" s="56">
        <v>122146.6</v>
      </c>
      <c r="W85" s="56">
        <v>0</v>
      </c>
      <c r="X85" s="56">
        <v>122146.6</v>
      </c>
    </row>
    <row r="86" spans="1:24" x14ac:dyDescent="0.25">
      <c r="A86" s="59" t="s">
        <v>121</v>
      </c>
      <c r="B86" s="54" t="s">
        <v>450</v>
      </c>
      <c r="C86" s="60">
        <v>2023</v>
      </c>
      <c r="D86" s="60">
        <v>2023</v>
      </c>
      <c r="E86" s="53">
        <v>1</v>
      </c>
      <c r="F86" s="54" t="s">
        <v>451</v>
      </c>
      <c r="G86" s="54" t="s">
        <v>452</v>
      </c>
      <c r="H86" s="54" t="s">
        <v>453</v>
      </c>
      <c r="I86" s="54" t="s">
        <v>454</v>
      </c>
      <c r="J86" s="61" t="s">
        <v>455</v>
      </c>
      <c r="K86" s="54" t="s">
        <v>794</v>
      </c>
      <c r="L86" s="60">
        <v>1</v>
      </c>
      <c r="M86" s="54" t="s">
        <v>795</v>
      </c>
      <c r="N86" s="54" t="s">
        <v>796</v>
      </c>
      <c r="O86" s="62">
        <v>1</v>
      </c>
      <c r="P86" s="54" t="s">
        <v>797</v>
      </c>
      <c r="Q86" s="54" t="s">
        <v>47</v>
      </c>
      <c r="R86" s="61" t="s">
        <v>460</v>
      </c>
      <c r="S86" s="55">
        <v>44762</v>
      </c>
      <c r="T86" s="55">
        <v>44762</v>
      </c>
      <c r="U86" s="55">
        <v>44767</v>
      </c>
      <c r="V86" s="56">
        <v>256416.88</v>
      </c>
      <c r="W86" s="56">
        <v>0</v>
      </c>
      <c r="X86" s="56">
        <v>256416.88</v>
      </c>
    </row>
    <row r="87" spans="1:24" x14ac:dyDescent="0.25">
      <c r="A87" s="59" t="s">
        <v>121</v>
      </c>
      <c r="B87" s="54" t="s">
        <v>450</v>
      </c>
      <c r="C87" s="60">
        <v>2023</v>
      </c>
      <c r="D87" s="60">
        <v>2023</v>
      </c>
      <c r="E87" s="53">
        <v>1</v>
      </c>
      <c r="F87" s="54" t="s">
        <v>451</v>
      </c>
      <c r="G87" s="54" t="s">
        <v>452</v>
      </c>
      <c r="H87" s="54" t="s">
        <v>453</v>
      </c>
      <c r="I87" s="54" t="s">
        <v>454</v>
      </c>
      <c r="J87" s="61" t="s">
        <v>455</v>
      </c>
      <c r="K87" s="54" t="s">
        <v>798</v>
      </c>
      <c r="L87" s="60">
        <v>1</v>
      </c>
      <c r="M87" s="54" t="s">
        <v>799</v>
      </c>
      <c r="N87" s="54" t="s">
        <v>796</v>
      </c>
      <c r="O87" s="62">
        <v>1</v>
      </c>
      <c r="P87" s="54" t="s">
        <v>797</v>
      </c>
      <c r="Q87" s="54" t="s">
        <v>800</v>
      </c>
      <c r="R87" s="61" t="s">
        <v>801</v>
      </c>
      <c r="S87" s="55">
        <v>44763</v>
      </c>
      <c r="T87" s="55">
        <v>44763</v>
      </c>
      <c r="U87" s="55">
        <v>44768</v>
      </c>
      <c r="V87" s="56">
        <v>79189.81</v>
      </c>
      <c r="W87" s="56">
        <v>0</v>
      </c>
      <c r="X87" s="56">
        <v>79189.81</v>
      </c>
    </row>
    <row r="88" spans="1:24" x14ac:dyDescent="0.25">
      <c r="A88" s="59" t="s">
        <v>122</v>
      </c>
      <c r="B88" s="54" t="s">
        <v>450</v>
      </c>
      <c r="C88" s="60">
        <v>2023</v>
      </c>
      <c r="D88" s="60">
        <v>2023</v>
      </c>
      <c r="E88" s="53">
        <v>1</v>
      </c>
      <c r="F88" s="54" t="s">
        <v>451</v>
      </c>
      <c r="G88" s="54" t="s">
        <v>452</v>
      </c>
      <c r="H88" s="54" t="s">
        <v>453</v>
      </c>
      <c r="I88" s="54" t="s">
        <v>454</v>
      </c>
      <c r="J88" s="61" t="s">
        <v>455</v>
      </c>
      <c r="K88" s="54" t="s">
        <v>802</v>
      </c>
      <c r="L88" s="60">
        <v>1</v>
      </c>
      <c r="M88" s="54" t="s">
        <v>803</v>
      </c>
      <c r="N88" s="54" t="s">
        <v>804</v>
      </c>
      <c r="O88" s="62">
        <v>1</v>
      </c>
      <c r="P88" s="54" t="s">
        <v>805</v>
      </c>
      <c r="Q88" s="54" t="s">
        <v>47</v>
      </c>
      <c r="R88" s="61" t="s">
        <v>460</v>
      </c>
      <c r="S88" s="55">
        <v>44762</v>
      </c>
      <c r="T88" s="55">
        <v>44762</v>
      </c>
      <c r="U88" s="55">
        <v>44767</v>
      </c>
      <c r="V88" s="56">
        <v>310639.3</v>
      </c>
      <c r="W88" s="56">
        <v>0</v>
      </c>
      <c r="X88" s="56">
        <v>310639.3</v>
      </c>
    </row>
    <row r="89" spans="1:24" x14ac:dyDescent="0.25">
      <c r="A89" s="59" t="s">
        <v>123</v>
      </c>
      <c r="B89" s="54" t="s">
        <v>450</v>
      </c>
      <c r="C89" s="60">
        <v>2023</v>
      </c>
      <c r="D89" s="60">
        <v>2023</v>
      </c>
      <c r="E89" s="53">
        <v>1</v>
      </c>
      <c r="F89" s="54" t="s">
        <v>451</v>
      </c>
      <c r="G89" s="54" t="s">
        <v>452</v>
      </c>
      <c r="H89" s="54" t="s">
        <v>453</v>
      </c>
      <c r="I89" s="54" t="s">
        <v>454</v>
      </c>
      <c r="J89" s="61" t="s">
        <v>455</v>
      </c>
      <c r="K89" s="54" t="s">
        <v>806</v>
      </c>
      <c r="L89" s="60">
        <v>1</v>
      </c>
      <c r="M89" s="54" t="s">
        <v>807</v>
      </c>
      <c r="N89" s="54" t="s">
        <v>808</v>
      </c>
      <c r="O89" s="62">
        <v>1</v>
      </c>
      <c r="P89" s="54" t="s">
        <v>809</v>
      </c>
      <c r="Q89" s="54" t="s">
        <v>47</v>
      </c>
      <c r="R89" s="61" t="s">
        <v>460</v>
      </c>
      <c r="S89" s="55">
        <v>44762</v>
      </c>
      <c r="T89" s="55">
        <v>44762</v>
      </c>
      <c r="U89" s="55">
        <v>44767</v>
      </c>
      <c r="V89" s="56">
        <v>3182708.67</v>
      </c>
      <c r="W89" s="56">
        <v>0</v>
      </c>
      <c r="X89" s="56">
        <v>3182708.67</v>
      </c>
    </row>
    <row r="90" spans="1:24" x14ac:dyDescent="0.25">
      <c r="A90" s="59" t="s">
        <v>124</v>
      </c>
      <c r="B90" s="54" t="s">
        <v>450</v>
      </c>
      <c r="C90" s="60">
        <v>2023</v>
      </c>
      <c r="D90" s="60">
        <v>2023</v>
      </c>
      <c r="E90" s="53">
        <v>1</v>
      </c>
      <c r="F90" s="54" t="s">
        <v>451</v>
      </c>
      <c r="G90" s="54" t="s">
        <v>452</v>
      </c>
      <c r="H90" s="54" t="s">
        <v>453</v>
      </c>
      <c r="I90" s="54" t="s">
        <v>454</v>
      </c>
      <c r="J90" s="61" t="s">
        <v>455</v>
      </c>
      <c r="K90" s="54" t="s">
        <v>810</v>
      </c>
      <c r="L90" s="60">
        <v>1</v>
      </c>
      <c r="M90" s="54" t="s">
        <v>811</v>
      </c>
      <c r="N90" s="54" t="s">
        <v>812</v>
      </c>
      <c r="O90" s="62">
        <v>1</v>
      </c>
      <c r="P90" s="54" t="s">
        <v>813</v>
      </c>
      <c r="Q90" s="54" t="s">
        <v>47</v>
      </c>
      <c r="R90" s="61" t="s">
        <v>460</v>
      </c>
      <c r="S90" s="55">
        <v>44762</v>
      </c>
      <c r="T90" s="55">
        <v>44762</v>
      </c>
      <c r="U90" s="55">
        <v>44767</v>
      </c>
      <c r="V90" s="56">
        <v>939588.43</v>
      </c>
      <c r="W90" s="56">
        <v>0</v>
      </c>
      <c r="X90" s="56">
        <v>939588.43</v>
      </c>
    </row>
    <row r="91" spans="1:24" x14ac:dyDescent="0.25">
      <c r="A91" s="59" t="s">
        <v>125</v>
      </c>
      <c r="B91" s="54" t="s">
        <v>450</v>
      </c>
      <c r="C91" s="60">
        <v>2023</v>
      </c>
      <c r="D91" s="60">
        <v>2023</v>
      </c>
      <c r="E91" s="53">
        <v>1</v>
      </c>
      <c r="F91" s="54" t="s">
        <v>451</v>
      </c>
      <c r="G91" s="54" t="s">
        <v>452</v>
      </c>
      <c r="H91" s="54" t="s">
        <v>453</v>
      </c>
      <c r="I91" s="54" t="s">
        <v>454</v>
      </c>
      <c r="J91" s="61" t="s">
        <v>455</v>
      </c>
      <c r="K91" s="54" t="s">
        <v>814</v>
      </c>
      <c r="L91" s="60">
        <v>1</v>
      </c>
      <c r="M91" s="54" t="s">
        <v>815</v>
      </c>
      <c r="N91" s="54" t="s">
        <v>816</v>
      </c>
      <c r="O91" s="62">
        <v>1</v>
      </c>
      <c r="P91" s="54" t="s">
        <v>817</v>
      </c>
      <c r="Q91" s="54" t="s">
        <v>47</v>
      </c>
      <c r="R91" s="61" t="s">
        <v>460</v>
      </c>
      <c r="S91" s="55">
        <v>44762</v>
      </c>
      <c r="T91" s="55">
        <v>44762</v>
      </c>
      <c r="U91" s="55">
        <v>44767</v>
      </c>
      <c r="V91" s="56">
        <v>616432.06000000006</v>
      </c>
      <c r="W91" s="56">
        <v>0</v>
      </c>
      <c r="X91" s="56">
        <v>616432.06000000006</v>
      </c>
    </row>
    <row r="92" spans="1:24" x14ac:dyDescent="0.25">
      <c r="A92" s="59" t="s">
        <v>126</v>
      </c>
      <c r="B92" s="54" t="s">
        <v>450</v>
      </c>
      <c r="C92" s="60">
        <v>2023</v>
      </c>
      <c r="D92" s="60">
        <v>2023</v>
      </c>
      <c r="E92" s="53">
        <v>1</v>
      </c>
      <c r="F92" s="54" t="s">
        <v>451</v>
      </c>
      <c r="G92" s="54" t="s">
        <v>452</v>
      </c>
      <c r="H92" s="54" t="s">
        <v>453</v>
      </c>
      <c r="I92" s="54" t="s">
        <v>454</v>
      </c>
      <c r="J92" s="61" t="s">
        <v>455</v>
      </c>
      <c r="K92" s="54" t="s">
        <v>818</v>
      </c>
      <c r="L92" s="60">
        <v>1</v>
      </c>
      <c r="M92" s="54" t="s">
        <v>819</v>
      </c>
      <c r="N92" s="54" t="s">
        <v>820</v>
      </c>
      <c r="O92" s="62">
        <v>1</v>
      </c>
      <c r="P92" s="54" t="s">
        <v>821</v>
      </c>
      <c r="Q92" s="54" t="s">
        <v>47</v>
      </c>
      <c r="R92" s="61" t="s">
        <v>460</v>
      </c>
      <c r="S92" s="55">
        <v>44762</v>
      </c>
      <c r="T92" s="55">
        <v>44762</v>
      </c>
      <c r="U92" s="55">
        <v>44767</v>
      </c>
      <c r="V92" s="56">
        <v>12485151.359999999</v>
      </c>
      <c r="W92" s="56">
        <v>0</v>
      </c>
      <c r="X92" s="56">
        <v>12485151.359999999</v>
      </c>
    </row>
    <row r="93" spans="1:24" x14ac:dyDescent="0.25">
      <c r="A93" s="59" t="s">
        <v>127</v>
      </c>
      <c r="B93" s="54" t="s">
        <v>450</v>
      </c>
      <c r="C93" s="60">
        <v>2023</v>
      </c>
      <c r="D93" s="60">
        <v>2023</v>
      </c>
      <c r="E93" s="53">
        <v>1</v>
      </c>
      <c r="F93" s="54" t="s">
        <v>451</v>
      </c>
      <c r="G93" s="54" t="s">
        <v>452</v>
      </c>
      <c r="H93" s="54" t="s">
        <v>453</v>
      </c>
      <c r="I93" s="54" t="s">
        <v>454</v>
      </c>
      <c r="J93" s="61" t="s">
        <v>455</v>
      </c>
      <c r="K93" s="54" t="s">
        <v>822</v>
      </c>
      <c r="L93" s="60">
        <v>1</v>
      </c>
      <c r="M93" s="54" t="s">
        <v>823</v>
      </c>
      <c r="N93" s="54" t="s">
        <v>824</v>
      </c>
      <c r="O93" s="62">
        <v>1</v>
      </c>
      <c r="P93" s="54" t="s">
        <v>825</v>
      </c>
      <c r="Q93" s="54" t="s">
        <v>47</v>
      </c>
      <c r="R93" s="61" t="s">
        <v>460</v>
      </c>
      <c r="S93" s="55">
        <v>44762</v>
      </c>
      <c r="T93" s="55">
        <v>44762</v>
      </c>
      <c r="U93" s="55">
        <v>44767</v>
      </c>
      <c r="V93" s="56">
        <v>5820234.2400000002</v>
      </c>
      <c r="W93" s="56">
        <v>0</v>
      </c>
      <c r="X93" s="56">
        <v>5820234.2400000002</v>
      </c>
    </row>
    <row r="94" spans="1:24" x14ac:dyDescent="0.25">
      <c r="A94" s="59" t="s">
        <v>128</v>
      </c>
      <c r="B94" s="54" t="s">
        <v>450</v>
      </c>
      <c r="C94" s="60">
        <v>2023</v>
      </c>
      <c r="D94" s="60">
        <v>2023</v>
      </c>
      <c r="E94" s="53">
        <v>1</v>
      </c>
      <c r="F94" s="54" t="s">
        <v>451</v>
      </c>
      <c r="G94" s="54" t="s">
        <v>452</v>
      </c>
      <c r="H94" s="54" t="s">
        <v>453</v>
      </c>
      <c r="I94" s="54" t="s">
        <v>454</v>
      </c>
      <c r="J94" s="61" t="s">
        <v>455</v>
      </c>
      <c r="K94" s="54" t="s">
        <v>826</v>
      </c>
      <c r="L94" s="60">
        <v>1</v>
      </c>
      <c r="M94" s="54" t="s">
        <v>827</v>
      </c>
      <c r="N94" s="54" t="s">
        <v>828</v>
      </c>
      <c r="O94" s="62">
        <v>1</v>
      </c>
      <c r="P94" s="54" t="s">
        <v>829</v>
      </c>
      <c r="Q94" s="54" t="s">
        <v>47</v>
      </c>
      <c r="R94" s="61" t="s">
        <v>460</v>
      </c>
      <c r="S94" s="55">
        <v>44762</v>
      </c>
      <c r="T94" s="55">
        <v>44762</v>
      </c>
      <c r="U94" s="55">
        <v>44767</v>
      </c>
      <c r="V94" s="56">
        <v>1497.61</v>
      </c>
      <c r="W94" s="56">
        <v>0</v>
      </c>
      <c r="X94" s="56">
        <v>1497.61</v>
      </c>
    </row>
    <row r="95" spans="1:24" x14ac:dyDescent="0.25">
      <c r="A95" s="59" t="s">
        <v>129</v>
      </c>
      <c r="B95" s="54" t="s">
        <v>450</v>
      </c>
      <c r="C95" s="60">
        <v>2023</v>
      </c>
      <c r="D95" s="60">
        <v>2023</v>
      </c>
      <c r="E95" s="53">
        <v>1</v>
      </c>
      <c r="F95" s="54" t="s">
        <v>451</v>
      </c>
      <c r="G95" s="54" t="s">
        <v>452</v>
      </c>
      <c r="H95" s="54" t="s">
        <v>453</v>
      </c>
      <c r="I95" s="54" t="s">
        <v>454</v>
      </c>
      <c r="J95" s="61" t="s">
        <v>455</v>
      </c>
      <c r="K95" s="54" t="s">
        <v>830</v>
      </c>
      <c r="L95" s="60">
        <v>1</v>
      </c>
      <c r="M95" s="54" t="s">
        <v>831</v>
      </c>
      <c r="N95" s="54" t="s">
        <v>832</v>
      </c>
      <c r="O95" s="62">
        <v>1</v>
      </c>
      <c r="P95" s="54" t="s">
        <v>833</v>
      </c>
      <c r="Q95" s="54" t="s">
        <v>47</v>
      </c>
      <c r="R95" s="61" t="s">
        <v>460</v>
      </c>
      <c r="S95" s="55">
        <v>44762</v>
      </c>
      <c r="T95" s="55">
        <v>44762</v>
      </c>
      <c r="U95" s="55">
        <v>44767</v>
      </c>
      <c r="V95" s="56">
        <v>589014.80000000005</v>
      </c>
      <c r="W95" s="56">
        <v>0</v>
      </c>
      <c r="X95" s="56">
        <v>589014.80000000005</v>
      </c>
    </row>
    <row r="96" spans="1:24" x14ac:dyDescent="0.25">
      <c r="A96" s="59" t="s">
        <v>130</v>
      </c>
      <c r="B96" s="54" t="s">
        <v>450</v>
      </c>
      <c r="C96" s="60">
        <v>2023</v>
      </c>
      <c r="D96" s="60">
        <v>2023</v>
      </c>
      <c r="E96" s="53">
        <v>1</v>
      </c>
      <c r="F96" s="54" t="s">
        <v>451</v>
      </c>
      <c r="G96" s="54" t="s">
        <v>452</v>
      </c>
      <c r="H96" s="54" t="s">
        <v>453</v>
      </c>
      <c r="I96" s="54" t="s">
        <v>454</v>
      </c>
      <c r="J96" s="61" t="s">
        <v>455</v>
      </c>
      <c r="K96" s="54" t="s">
        <v>834</v>
      </c>
      <c r="L96" s="60">
        <v>1</v>
      </c>
      <c r="M96" s="54" t="s">
        <v>835</v>
      </c>
      <c r="N96" s="54" t="s">
        <v>836</v>
      </c>
      <c r="O96" s="62">
        <v>1</v>
      </c>
      <c r="P96" s="54" t="s">
        <v>837</v>
      </c>
      <c r="Q96" s="54" t="s">
        <v>47</v>
      </c>
      <c r="R96" s="61" t="s">
        <v>460</v>
      </c>
      <c r="S96" s="55">
        <v>44762</v>
      </c>
      <c r="T96" s="55">
        <v>44762</v>
      </c>
      <c r="U96" s="55">
        <v>44767</v>
      </c>
      <c r="V96" s="56">
        <v>232600.51</v>
      </c>
      <c r="W96" s="56">
        <v>0</v>
      </c>
      <c r="X96" s="56">
        <v>232600.51</v>
      </c>
    </row>
    <row r="97" spans="1:24" x14ac:dyDescent="0.25">
      <c r="A97" s="59" t="s">
        <v>131</v>
      </c>
      <c r="B97" s="54" t="s">
        <v>450</v>
      </c>
      <c r="C97" s="60">
        <v>2023</v>
      </c>
      <c r="D97" s="60">
        <v>2023</v>
      </c>
      <c r="E97" s="53">
        <v>1</v>
      </c>
      <c r="F97" s="54" t="s">
        <v>451</v>
      </c>
      <c r="G97" s="54" t="s">
        <v>452</v>
      </c>
      <c r="H97" s="54" t="s">
        <v>453</v>
      </c>
      <c r="I97" s="54" t="s">
        <v>454</v>
      </c>
      <c r="J97" s="61" t="s">
        <v>455</v>
      </c>
      <c r="K97" s="54" t="s">
        <v>838</v>
      </c>
      <c r="L97" s="60">
        <v>1</v>
      </c>
      <c r="M97" s="54" t="s">
        <v>839</v>
      </c>
      <c r="N97" s="54" t="s">
        <v>840</v>
      </c>
      <c r="O97" s="62">
        <v>1</v>
      </c>
      <c r="P97" s="54" t="s">
        <v>841</v>
      </c>
      <c r="Q97" s="54" t="s">
        <v>47</v>
      </c>
      <c r="R97" s="61" t="s">
        <v>460</v>
      </c>
      <c r="S97" s="55">
        <v>44762</v>
      </c>
      <c r="T97" s="55">
        <v>44762</v>
      </c>
      <c r="U97" s="55">
        <v>44767</v>
      </c>
      <c r="V97" s="56">
        <v>205063.92</v>
      </c>
      <c r="W97" s="56">
        <v>0</v>
      </c>
      <c r="X97" s="56">
        <v>205063.92</v>
      </c>
    </row>
    <row r="98" spans="1:24" x14ac:dyDescent="0.25">
      <c r="A98" s="59" t="s">
        <v>132</v>
      </c>
      <c r="B98" s="54" t="s">
        <v>450</v>
      </c>
      <c r="C98" s="60">
        <v>2023</v>
      </c>
      <c r="D98" s="60">
        <v>2023</v>
      </c>
      <c r="E98" s="53">
        <v>1</v>
      </c>
      <c r="F98" s="54" t="s">
        <v>451</v>
      </c>
      <c r="G98" s="54" t="s">
        <v>452</v>
      </c>
      <c r="H98" s="54" t="s">
        <v>453</v>
      </c>
      <c r="I98" s="54" t="s">
        <v>454</v>
      </c>
      <c r="J98" s="61" t="s">
        <v>455</v>
      </c>
      <c r="K98" s="54" t="s">
        <v>842</v>
      </c>
      <c r="L98" s="60">
        <v>1</v>
      </c>
      <c r="M98" s="54" t="s">
        <v>843</v>
      </c>
      <c r="N98" s="54" t="s">
        <v>844</v>
      </c>
      <c r="O98" s="62">
        <v>1</v>
      </c>
      <c r="P98" s="54" t="s">
        <v>845</v>
      </c>
      <c r="Q98" s="54" t="s">
        <v>47</v>
      </c>
      <c r="R98" s="61" t="s">
        <v>460</v>
      </c>
      <c r="S98" s="55">
        <v>44762</v>
      </c>
      <c r="T98" s="55">
        <v>44762</v>
      </c>
      <c r="U98" s="55">
        <v>44767</v>
      </c>
      <c r="V98" s="56">
        <v>111079.18</v>
      </c>
      <c r="W98" s="56">
        <v>0</v>
      </c>
      <c r="X98" s="56">
        <v>111079.18</v>
      </c>
    </row>
    <row r="99" spans="1:24" x14ac:dyDescent="0.25">
      <c r="A99" s="59" t="s">
        <v>133</v>
      </c>
      <c r="B99" s="54" t="s">
        <v>450</v>
      </c>
      <c r="C99" s="60">
        <v>2023</v>
      </c>
      <c r="D99" s="60">
        <v>2023</v>
      </c>
      <c r="E99" s="53">
        <v>1</v>
      </c>
      <c r="F99" s="54" t="s">
        <v>451</v>
      </c>
      <c r="G99" s="54" t="s">
        <v>452</v>
      </c>
      <c r="H99" s="54" t="s">
        <v>453</v>
      </c>
      <c r="I99" s="54" t="s">
        <v>454</v>
      </c>
      <c r="J99" s="61" t="s">
        <v>455</v>
      </c>
      <c r="K99" s="54" t="s">
        <v>846</v>
      </c>
      <c r="L99" s="60">
        <v>1</v>
      </c>
      <c r="M99" s="54" t="s">
        <v>847</v>
      </c>
      <c r="N99" s="54" t="s">
        <v>848</v>
      </c>
      <c r="O99" s="62">
        <v>1</v>
      </c>
      <c r="P99" s="54" t="s">
        <v>849</v>
      </c>
      <c r="Q99" s="54" t="s">
        <v>47</v>
      </c>
      <c r="R99" s="61" t="s">
        <v>460</v>
      </c>
      <c r="S99" s="55">
        <v>44762</v>
      </c>
      <c r="T99" s="55">
        <v>44762</v>
      </c>
      <c r="U99" s="55">
        <v>44767</v>
      </c>
      <c r="V99" s="56">
        <v>321764.88</v>
      </c>
      <c r="W99" s="56">
        <v>0</v>
      </c>
      <c r="X99" s="56">
        <v>321764.88</v>
      </c>
    </row>
    <row r="100" spans="1:24" x14ac:dyDescent="0.25">
      <c r="A100" s="59" t="s">
        <v>134</v>
      </c>
      <c r="B100" s="54" t="s">
        <v>450</v>
      </c>
      <c r="C100" s="60">
        <v>2023</v>
      </c>
      <c r="D100" s="60">
        <v>2023</v>
      </c>
      <c r="E100" s="53">
        <v>1</v>
      </c>
      <c r="F100" s="54" t="s">
        <v>451</v>
      </c>
      <c r="G100" s="54" t="s">
        <v>452</v>
      </c>
      <c r="H100" s="54" t="s">
        <v>453</v>
      </c>
      <c r="I100" s="54" t="s">
        <v>454</v>
      </c>
      <c r="J100" s="61" t="s">
        <v>455</v>
      </c>
      <c r="K100" s="54" t="s">
        <v>850</v>
      </c>
      <c r="L100" s="60">
        <v>1</v>
      </c>
      <c r="M100" s="54" t="s">
        <v>851</v>
      </c>
      <c r="N100" s="54" t="s">
        <v>852</v>
      </c>
      <c r="O100" s="62">
        <v>1</v>
      </c>
      <c r="P100" s="54" t="s">
        <v>853</v>
      </c>
      <c r="Q100" s="54" t="s">
        <v>47</v>
      </c>
      <c r="R100" s="61" t="s">
        <v>460</v>
      </c>
      <c r="S100" s="55">
        <v>44762</v>
      </c>
      <c r="T100" s="55">
        <v>44762</v>
      </c>
      <c r="U100" s="55">
        <v>44767</v>
      </c>
      <c r="V100" s="56">
        <v>43579.94</v>
      </c>
      <c r="W100" s="56">
        <v>0</v>
      </c>
      <c r="X100" s="56">
        <v>43579.94</v>
      </c>
    </row>
    <row r="101" spans="1:24" x14ac:dyDescent="0.25">
      <c r="A101" s="59" t="s">
        <v>135</v>
      </c>
      <c r="B101" s="54" t="s">
        <v>450</v>
      </c>
      <c r="C101" s="60">
        <v>2023</v>
      </c>
      <c r="D101" s="60">
        <v>2023</v>
      </c>
      <c r="E101" s="53">
        <v>1</v>
      </c>
      <c r="F101" s="54" t="s">
        <v>451</v>
      </c>
      <c r="G101" s="54" t="s">
        <v>452</v>
      </c>
      <c r="H101" s="54" t="s">
        <v>453</v>
      </c>
      <c r="I101" s="54" t="s">
        <v>454</v>
      </c>
      <c r="J101" s="61" t="s">
        <v>455</v>
      </c>
      <c r="K101" s="54" t="s">
        <v>854</v>
      </c>
      <c r="L101" s="60">
        <v>1</v>
      </c>
      <c r="M101" s="54" t="s">
        <v>855</v>
      </c>
      <c r="N101" s="54" t="s">
        <v>856</v>
      </c>
      <c r="O101" s="62">
        <v>1</v>
      </c>
      <c r="P101" s="54" t="s">
        <v>857</v>
      </c>
      <c r="Q101" s="54" t="s">
        <v>47</v>
      </c>
      <c r="R101" s="61" t="s">
        <v>460</v>
      </c>
      <c r="S101" s="55">
        <v>44762</v>
      </c>
      <c r="T101" s="55">
        <v>44762</v>
      </c>
      <c r="U101" s="55">
        <v>44767</v>
      </c>
      <c r="V101" s="56">
        <v>144669.91</v>
      </c>
      <c r="W101" s="56">
        <v>0</v>
      </c>
      <c r="X101" s="56">
        <v>144669.91</v>
      </c>
    </row>
    <row r="102" spans="1:24" x14ac:dyDescent="0.25">
      <c r="A102" s="59" t="s">
        <v>136</v>
      </c>
      <c r="B102" s="54" t="s">
        <v>450</v>
      </c>
      <c r="C102" s="60">
        <v>2023</v>
      </c>
      <c r="D102" s="60">
        <v>2023</v>
      </c>
      <c r="E102" s="53">
        <v>1</v>
      </c>
      <c r="F102" s="54" t="s">
        <v>451</v>
      </c>
      <c r="G102" s="54" t="s">
        <v>452</v>
      </c>
      <c r="H102" s="54" t="s">
        <v>453</v>
      </c>
      <c r="I102" s="54" t="s">
        <v>454</v>
      </c>
      <c r="J102" s="61" t="s">
        <v>455</v>
      </c>
      <c r="K102" s="54" t="s">
        <v>858</v>
      </c>
      <c r="L102" s="60">
        <v>1</v>
      </c>
      <c r="M102" s="54" t="s">
        <v>859</v>
      </c>
      <c r="N102" s="54" t="s">
        <v>860</v>
      </c>
      <c r="O102" s="62">
        <v>1</v>
      </c>
      <c r="P102" s="54" t="s">
        <v>861</v>
      </c>
      <c r="Q102" s="54" t="s">
        <v>47</v>
      </c>
      <c r="R102" s="61" t="s">
        <v>460</v>
      </c>
      <c r="S102" s="55">
        <v>44762</v>
      </c>
      <c r="T102" s="55">
        <v>44762</v>
      </c>
      <c r="U102" s="55">
        <v>44767</v>
      </c>
      <c r="V102" s="56">
        <v>213584.65</v>
      </c>
      <c r="W102" s="56">
        <v>0</v>
      </c>
      <c r="X102" s="56">
        <v>213584.65</v>
      </c>
    </row>
    <row r="103" spans="1:24" x14ac:dyDescent="0.25">
      <c r="A103" s="59" t="s">
        <v>137</v>
      </c>
      <c r="B103" s="54" t="s">
        <v>450</v>
      </c>
      <c r="C103" s="60">
        <v>2023</v>
      </c>
      <c r="D103" s="60">
        <v>2023</v>
      </c>
      <c r="E103" s="53">
        <v>1</v>
      </c>
      <c r="F103" s="54" t="s">
        <v>451</v>
      </c>
      <c r="G103" s="54" t="s">
        <v>452</v>
      </c>
      <c r="H103" s="54" t="s">
        <v>453</v>
      </c>
      <c r="I103" s="54" t="s">
        <v>454</v>
      </c>
      <c r="J103" s="61" t="s">
        <v>455</v>
      </c>
      <c r="K103" s="54" t="s">
        <v>862</v>
      </c>
      <c r="L103" s="60">
        <v>1</v>
      </c>
      <c r="M103" s="54" t="s">
        <v>863</v>
      </c>
      <c r="N103" s="54" t="s">
        <v>864</v>
      </c>
      <c r="O103" s="62">
        <v>1</v>
      </c>
      <c r="P103" s="54" t="s">
        <v>865</v>
      </c>
      <c r="Q103" s="54" t="s">
        <v>47</v>
      </c>
      <c r="R103" s="61" t="s">
        <v>460</v>
      </c>
      <c r="S103" s="55">
        <v>44762</v>
      </c>
      <c r="T103" s="55">
        <v>44762</v>
      </c>
      <c r="U103" s="55">
        <v>44767</v>
      </c>
      <c r="V103" s="56">
        <v>65166.55</v>
      </c>
      <c r="W103" s="56">
        <v>0</v>
      </c>
      <c r="X103" s="56">
        <v>65166.55</v>
      </c>
    </row>
    <row r="104" spans="1:24" x14ac:dyDescent="0.25">
      <c r="A104" s="59" t="s">
        <v>138</v>
      </c>
      <c r="B104" s="54" t="s">
        <v>450</v>
      </c>
      <c r="C104" s="60">
        <v>2023</v>
      </c>
      <c r="D104" s="60">
        <v>2023</v>
      </c>
      <c r="E104" s="53">
        <v>1</v>
      </c>
      <c r="F104" s="54" t="s">
        <v>451</v>
      </c>
      <c r="G104" s="54" t="s">
        <v>452</v>
      </c>
      <c r="H104" s="54" t="s">
        <v>453</v>
      </c>
      <c r="I104" s="54" t="s">
        <v>454</v>
      </c>
      <c r="J104" s="61" t="s">
        <v>455</v>
      </c>
      <c r="K104" s="54" t="s">
        <v>866</v>
      </c>
      <c r="L104" s="60">
        <v>1</v>
      </c>
      <c r="M104" s="54" t="s">
        <v>867</v>
      </c>
      <c r="N104" s="54" t="s">
        <v>868</v>
      </c>
      <c r="O104" s="62">
        <v>1</v>
      </c>
      <c r="P104" s="54" t="s">
        <v>869</v>
      </c>
      <c r="Q104" s="54" t="s">
        <v>47</v>
      </c>
      <c r="R104" s="61" t="s">
        <v>505</v>
      </c>
      <c r="S104" s="55">
        <v>44754</v>
      </c>
      <c r="T104" s="55">
        <v>44754</v>
      </c>
      <c r="U104" s="55">
        <v>44757</v>
      </c>
      <c r="V104" s="56">
        <v>1015432.18</v>
      </c>
      <c r="W104" s="56">
        <v>0</v>
      </c>
      <c r="X104" s="56">
        <v>1015432.18</v>
      </c>
    </row>
    <row r="105" spans="1:24" x14ac:dyDescent="0.25">
      <c r="A105" s="59" t="s">
        <v>139</v>
      </c>
      <c r="B105" s="54" t="s">
        <v>450</v>
      </c>
      <c r="C105" s="60">
        <v>2023</v>
      </c>
      <c r="D105" s="60">
        <v>2023</v>
      </c>
      <c r="E105" s="53">
        <v>1</v>
      </c>
      <c r="F105" s="54" t="s">
        <v>451</v>
      </c>
      <c r="G105" s="54" t="s">
        <v>452</v>
      </c>
      <c r="H105" s="54" t="s">
        <v>453</v>
      </c>
      <c r="I105" s="54" t="s">
        <v>454</v>
      </c>
      <c r="J105" s="61" t="s">
        <v>455</v>
      </c>
      <c r="K105" s="54" t="s">
        <v>870</v>
      </c>
      <c r="L105" s="60">
        <v>1</v>
      </c>
      <c r="M105" s="54" t="s">
        <v>871</v>
      </c>
      <c r="N105" s="54" t="s">
        <v>872</v>
      </c>
      <c r="O105" s="62">
        <v>1</v>
      </c>
      <c r="P105" s="54" t="s">
        <v>873</v>
      </c>
      <c r="Q105" s="54" t="s">
        <v>47</v>
      </c>
      <c r="R105" s="61" t="s">
        <v>460</v>
      </c>
      <c r="S105" s="55">
        <v>44762</v>
      </c>
      <c r="T105" s="55">
        <v>44762</v>
      </c>
      <c r="U105" s="55">
        <v>44767</v>
      </c>
      <c r="V105" s="56">
        <v>134775.93</v>
      </c>
      <c r="W105" s="56">
        <v>0</v>
      </c>
      <c r="X105" s="56">
        <v>134775.93</v>
      </c>
    </row>
    <row r="106" spans="1:24" x14ac:dyDescent="0.25">
      <c r="A106" s="59" t="s">
        <v>140</v>
      </c>
      <c r="B106" s="54" t="s">
        <v>450</v>
      </c>
      <c r="C106" s="60">
        <v>2023</v>
      </c>
      <c r="D106" s="60">
        <v>2023</v>
      </c>
      <c r="E106" s="53">
        <v>1</v>
      </c>
      <c r="F106" s="54" t="s">
        <v>451</v>
      </c>
      <c r="G106" s="54" t="s">
        <v>452</v>
      </c>
      <c r="H106" s="54" t="s">
        <v>453</v>
      </c>
      <c r="I106" s="54" t="s">
        <v>454</v>
      </c>
      <c r="J106" s="61" t="s">
        <v>455</v>
      </c>
      <c r="K106" s="54" t="s">
        <v>874</v>
      </c>
      <c r="L106" s="60">
        <v>1</v>
      </c>
      <c r="M106" s="54" t="s">
        <v>875</v>
      </c>
      <c r="N106" s="54" t="s">
        <v>876</v>
      </c>
      <c r="O106" s="62">
        <v>1</v>
      </c>
      <c r="P106" s="54" t="s">
        <v>877</v>
      </c>
      <c r="Q106" s="54" t="s">
        <v>47</v>
      </c>
      <c r="R106" s="61" t="s">
        <v>460</v>
      </c>
      <c r="S106" s="55">
        <v>44762</v>
      </c>
      <c r="T106" s="55">
        <v>44762</v>
      </c>
      <c r="U106" s="55">
        <v>44767</v>
      </c>
      <c r="V106" s="56">
        <v>237845.54</v>
      </c>
      <c r="W106" s="56">
        <v>0</v>
      </c>
      <c r="X106" s="56">
        <v>237845.54</v>
      </c>
    </row>
    <row r="107" spans="1:24" x14ac:dyDescent="0.25">
      <c r="A107" s="59" t="s">
        <v>141</v>
      </c>
      <c r="B107" s="54" t="s">
        <v>450</v>
      </c>
      <c r="C107" s="60">
        <v>2023</v>
      </c>
      <c r="D107" s="60">
        <v>2023</v>
      </c>
      <c r="E107" s="53">
        <v>1</v>
      </c>
      <c r="F107" s="54" t="s">
        <v>451</v>
      </c>
      <c r="G107" s="54" t="s">
        <v>452</v>
      </c>
      <c r="H107" s="54" t="s">
        <v>453</v>
      </c>
      <c r="I107" s="54" t="s">
        <v>454</v>
      </c>
      <c r="J107" s="61" t="s">
        <v>455</v>
      </c>
      <c r="K107" s="54" t="s">
        <v>878</v>
      </c>
      <c r="L107" s="60">
        <v>1</v>
      </c>
      <c r="M107" s="54" t="s">
        <v>879</v>
      </c>
      <c r="N107" s="54" t="s">
        <v>880</v>
      </c>
      <c r="O107" s="62">
        <v>1</v>
      </c>
      <c r="P107" s="54" t="s">
        <v>881</v>
      </c>
      <c r="Q107" s="54" t="s">
        <v>47</v>
      </c>
      <c r="R107" s="61" t="s">
        <v>460</v>
      </c>
      <c r="S107" s="55">
        <v>44762</v>
      </c>
      <c r="T107" s="55">
        <v>44762</v>
      </c>
      <c r="U107" s="55">
        <v>44767</v>
      </c>
      <c r="V107" s="56">
        <v>101384.57</v>
      </c>
      <c r="W107" s="56">
        <v>0</v>
      </c>
      <c r="X107" s="56">
        <v>101384.57</v>
      </c>
    </row>
    <row r="108" spans="1:24" x14ac:dyDescent="0.25">
      <c r="A108" s="59" t="s">
        <v>142</v>
      </c>
      <c r="B108" s="54" t="s">
        <v>450</v>
      </c>
      <c r="C108" s="60">
        <v>2023</v>
      </c>
      <c r="D108" s="60">
        <v>2023</v>
      </c>
      <c r="E108" s="53">
        <v>1</v>
      </c>
      <c r="F108" s="54" t="s">
        <v>451</v>
      </c>
      <c r="G108" s="54" t="s">
        <v>452</v>
      </c>
      <c r="H108" s="54" t="s">
        <v>453</v>
      </c>
      <c r="I108" s="54" t="s">
        <v>454</v>
      </c>
      <c r="J108" s="61" t="s">
        <v>455</v>
      </c>
      <c r="K108" s="54" t="s">
        <v>882</v>
      </c>
      <c r="L108" s="60">
        <v>1</v>
      </c>
      <c r="M108" s="54" t="s">
        <v>883</v>
      </c>
      <c r="N108" s="54" t="s">
        <v>884</v>
      </c>
      <c r="O108" s="62">
        <v>1</v>
      </c>
      <c r="P108" s="54" t="s">
        <v>885</v>
      </c>
      <c r="Q108" s="54" t="s">
        <v>47</v>
      </c>
      <c r="R108" s="61" t="s">
        <v>460</v>
      </c>
      <c r="S108" s="55">
        <v>44762</v>
      </c>
      <c r="T108" s="55">
        <v>44762</v>
      </c>
      <c r="U108" s="55">
        <v>44767</v>
      </c>
      <c r="V108" s="56">
        <v>135411.09</v>
      </c>
      <c r="W108" s="56">
        <v>0</v>
      </c>
      <c r="X108" s="56">
        <v>135411.09</v>
      </c>
    </row>
    <row r="109" spans="1:24" x14ac:dyDescent="0.25">
      <c r="A109" s="59" t="s">
        <v>143</v>
      </c>
      <c r="B109" s="54" t="s">
        <v>450</v>
      </c>
      <c r="C109" s="60">
        <v>2023</v>
      </c>
      <c r="D109" s="60">
        <v>2023</v>
      </c>
      <c r="E109" s="53">
        <v>1</v>
      </c>
      <c r="F109" s="54" t="s">
        <v>451</v>
      </c>
      <c r="G109" s="54" t="s">
        <v>452</v>
      </c>
      <c r="H109" s="54" t="s">
        <v>453</v>
      </c>
      <c r="I109" s="54" t="s">
        <v>454</v>
      </c>
      <c r="J109" s="61" t="s">
        <v>455</v>
      </c>
      <c r="K109" s="54" t="s">
        <v>886</v>
      </c>
      <c r="L109" s="60">
        <v>1</v>
      </c>
      <c r="M109" s="54" t="s">
        <v>887</v>
      </c>
      <c r="N109" s="54" t="s">
        <v>888</v>
      </c>
      <c r="O109" s="62">
        <v>1</v>
      </c>
      <c r="P109" s="54" t="s">
        <v>889</v>
      </c>
      <c r="Q109" s="54" t="s">
        <v>47</v>
      </c>
      <c r="R109" s="61" t="s">
        <v>460</v>
      </c>
      <c r="S109" s="55">
        <v>44762</v>
      </c>
      <c r="T109" s="55">
        <v>44762</v>
      </c>
      <c r="U109" s="55">
        <v>44767</v>
      </c>
      <c r="V109" s="56">
        <v>128389.41</v>
      </c>
      <c r="W109" s="56">
        <v>0</v>
      </c>
      <c r="X109" s="56">
        <v>128389.41</v>
      </c>
    </row>
    <row r="110" spans="1:24" x14ac:dyDescent="0.25">
      <c r="A110" s="59" t="s">
        <v>144</v>
      </c>
      <c r="B110" s="54" t="s">
        <v>450</v>
      </c>
      <c r="C110" s="60">
        <v>2023</v>
      </c>
      <c r="D110" s="60">
        <v>2023</v>
      </c>
      <c r="E110" s="53">
        <v>1</v>
      </c>
      <c r="F110" s="54" t="s">
        <v>451</v>
      </c>
      <c r="G110" s="54" t="s">
        <v>452</v>
      </c>
      <c r="H110" s="54" t="s">
        <v>453</v>
      </c>
      <c r="I110" s="54" t="s">
        <v>454</v>
      </c>
      <c r="J110" s="61" t="s">
        <v>455</v>
      </c>
      <c r="K110" s="54" t="s">
        <v>890</v>
      </c>
      <c r="L110" s="60">
        <v>1</v>
      </c>
      <c r="M110" s="54" t="s">
        <v>891</v>
      </c>
      <c r="N110" s="54" t="s">
        <v>892</v>
      </c>
      <c r="O110" s="62">
        <v>1</v>
      </c>
      <c r="P110" s="54" t="s">
        <v>893</v>
      </c>
      <c r="Q110" s="54" t="s">
        <v>47</v>
      </c>
      <c r="R110" s="61" t="s">
        <v>460</v>
      </c>
      <c r="S110" s="55">
        <v>44762</v>
      </c>
      <c r="T110" s="55">
        <v>44762</v>
      </c>
      <c r="U110" s="55">
        <v>44767</v>
      </c>
      <c r="V110" s="56">
        <v>10460275.710000001</v>
      </c>
      <c r="W110" s="56">
        <v>0</v>
      </c>
      <c r="X110" s="56">
        <v>10460275.710000001</v>
      </c>
    </row>
    <row r="111" spans="1:24" x14ac:dyDescent="0.25">
      <c r="A111" s="59" t="s">
        <v>145</v>
      </c>
      <c r="B111" s="54" t="s">
        <v>450</v>
      </c>
      <c r="C111" s="60">
        <v>2023</v>
      </c>
      <c r="D111" s="60">
        <v>2023</v>
      </c>
      <c r="E111" s="53">
        <v>1</v>
      </c>
      <c r="F111" s="54" t="s">
        <v>451</v>
      </c>
      <c r="G111" s="54" t="s">
        <v>452</v>
      </c>
      <c r="H111" s="54" t="s">
        <v>453</v>
      </c>
      <c r="I111" s="54" t="s">
        <v>454</v>
      </c>
      <c r="J111" s="61" t="s">
        <v>455</v>
      </c>
      <c r="K111" s="54" t="s">
        <v>894</v>
      </c>
      <c r="L111" s="60">
        <v>1</v>
      </c>
      <c r="M111" s="54" t="s">
        <v>895</v>
      </c>
      <c r="N111" s="54" t="s">
        <v>896</v>
      </c>
      <c r="O111" s="62">
        <v>1</v>
      </c>
      <c r="P111" s="54" t="s">
        <v>897</v>
      </c>
      <c r="Q111" s="54" t="s">
        <v>47</v>
      </c>
      <c r="R111" s="61" t="s">
        <v>460</v>
      </c>
      <c r="S111" s="55">
        <v>44762</v>
      </c>
      <c r="T111" s="55">
        <v>44762</v>
      </c>
      <c r="U111" s="55">
        <v>44767</v>
      </c>
      <c r="V111" s="56">
        <v>36848.67</v>
      </c>
      <c r="W111" s="56">
        <v>0</v>
      </c>
      <c r="X111" s="56">
        <v>36848.67</v>
      </c>
    </row>
    <row r="112" spans="1:24" x14ac:dyDescent="0.25">
      <c r="A112" s="59" t="s">
        <v>146</v>
      </c>
      <c r="B112" s="54" t="s">
        <v>450</v>
      </c>
      <c r="C112" s="60">
        <v>2023</v>
      </c>
      <c r="D112" s="60">
        <v>2023</v>
      </c>
      <c r="E112" s="53">
        <v>1</v>
      </c>
      <c r="F112" s="54" t="s">
        <v>451</v>
      </c>
      <c r="G112" s="54" t="s">
        <v>452</v>
      </c>
      <c r="H112" s="54" t="s">
        <v>453</v>
      </c>
      <c r="I112" s="54" t="s">
        <v>454</v>
      </c>
      <c r="J112" s="61" t="s">
        <v>455</v>
      </c>
      <c r="K112" s="54" t="s">
        <v>898</v>
      </c>
      <c r="L112" s="60">
        <v>1</v>
      </c>
      <c r="M112" s="54" t="s">
        <v>899</v>
      </c>
      <c r="N112" s="54" t="s">
        <v>900</v>
      </c>
      <c r="O112" s="62">
        <v>1</v>
      </c>
      <c r="P112" s="54" t="s">
        <v>901</v>
      </c>
      <c r="Q112" s="54" t="s">
        <v>47</v>
      </c>
      <c r="R112" s="61" t="s">
        <v>460</v>
      </c>
      <c r="S112" s="55">
        <v>44762</v>
      </c>
      <c r="T112" s="55">
        <v>44762</v>
      </c>
      <c r="U112" s="55">
        <v>44767</v>
      </c>
      <c r="V112" s="56">
        <v>635534.75</v>
      </c>
      <c r="W112" s="56">
        <v>0</v>
      </c>
      <c r="X112" s="56">
        <v>635534.75</v>
      </c>
    </row>
    <row r="113" spans="1:24" x14ac:dyDescent="0.25">
      <c r="A113" s="59" t="s">
        <v>147</v>
      </c>
      <c r="B113" s="54" t="s">
        <v>450</v>
      </c>
      <c r="C113" s="60">
        <v>2023</v>
      </c>
      <c r="D113" s="60">
        <v>2023</v>
      </c>
      <c r="E113" s="53">
        <v>1</v>
      </c>
      <c r="F113" s="54" t="s">
        <v>451</v>
      </c>
      <c r="G113" s="54" t="s">
        <v>452</v>
      </c>
      <c r="H113" s="54" t="s">
        <v>453</v>
      </c>
      <c r="I113" s="54" t="s">
        <v>454</v>
      </c>
      <c r="J113" s="61" t="s">
        <v>455</v>
      </c>
      <c r="K113" s="54" t="s">
        <v>902</v>
      </c>
      <c r="L113" s="60">
        <v>1</v>
      </c>
      <c r="M113" s="54" t="s">
        <v>903</v>
      </c>
      <c r="N113" s="54" t="s">
        <v>904</v>
      </c>
      <c r="O113" s="62">
        <v>1</v>
      </c>
      <c r="P113" s="54" t="s">
        <v>905</v>
      </c>
      <c r="Q113" s="54" t="s">
        <v>47</v>
      </c>
      <c r="R113" s="61" t="s">
        <v>460</v>
      </c>
      <c r="S113" s="55">
        <v>44762</v>
      </c>
      <c r="T113" s="55">
        <v>44762</v>
      </c>
      <c r="U113" s="55">
        <v>44767</v>
      </c>
      <c r="V113" s="56">
        <v>1127718.94</v>
      </c>
      <c r="W113" s="56">
        <v>0</v>
      </c>
      <c r="X113" s="56">
        <v>1127718.94</v>
      </c>
    </row>
    <row r="114" spans="1:24" x14ac:dyDescent="0.25">
      <c r="A114" s="59" t="s">
        <v>148</v>
      </c>
      <c r="B114" s="54" t="s">
        <v>450</v>
      </c>
      <c r="C114" s="60">
        <v>2023</v>
      </c>
      <c r="D114" s="60">
        <v>2023</v>
      </c>
      <c r="E114" s="53">
        <v>1</v>
      </c>
      <c r="F114" s="54" t="s">
        <v>451</v>
      </c>
      <c r="G114" s="54" t="s">
        <v>452</v>
      </c>
      <c r="H114" s="54" t="s">
        <v>453</v>
      </c>
      <c r="I114" s="54" t="s">
        <v>454</v>
      </c>
      <c r="J114" s="61" t="s">
        <v>455</v>
      </c>
      <c r="K114" s="54" t="s">
        <v>906</v>
      </c>
      <c r="L114" s="60">
        <v>1</v>
      </c>
      <c r="M114" s="54" t="s">
        <v>907</v>
      </c>
      <c r="N114" s="54" t="s">
        <v>908</v>
      </c>
      <c r="O114" s="62">
        <v>1</v>
      </c>
      <c r="P114" s="54" t="s">
        <v>909</v>
      </c>
      <c r="Q114" s="54" t="s">
        <v>47</v>
      </c>
      <c r="R114" s="61" t="s">
        <v>460</v>
      </c>
      <c r="S114" s="55">
        <v>44762</v>
      </c>
      <c r="T114" s="55">
        <v>44762</v>
      </c>
      <c r="U114" s="55">
        <v>44767</v>
      </c>
      <c r="V114" s="56">
        <v>435184.71</v>
      </c>
      <c r="W114" s="56">
        <v>0</v>
      </c>
      <c r="X114" s="56">
        <v>435184.71</v>
      </c>
    </row>
    <row r="115" spans="1:24" x14ac:dyDescent="0.25">
      <c r="A115" s="59" t="s">
        <v>149</v>
      </c>
      <c r="B115" s="54" t="s">
        <v>450</v>
      </c>
      <c r="C115" s="60">
        <v>2023</v>
      </c>
      <c r="D115" s="60">
        <v>2023</v>
      </c>
      <c r="E115" s="53">
        <v>1</v>
      </c>
      <c r="F115" s="54" t="s">
        <v>451</v>
      </c>
      <c r="G115" s="54" t="s">
        <v>452</v>
      </c>
      <c r="H115" s="54" t="s">
        <v>453</v>
      </c>
      <c r="I115" s="54" t="s">
        <v>454</v>
      </c>
      <c r="J115" s="61" t="s">
        <v>455</v>
      </c>
      <c r="K115" s="54" t="s">
        <v>910</v>
      </c>
      <c r="L115" s="60">
        <v>1</v>
      </c>
      <c r="M115" s="54" t="s">
        <v>911</v>
      </c>
      <c r="N115" s="54" t="s">
        <v>912</v>
      </c>
      <c r="O115" s="62">
        <v>1</v>
      </c>
      <c r="P115" s="54" t="s">
        <v>913</v>
      </c>
      <c r="Q115" s="54" t="s">
        <v>47</v>
      </c>
      <c r="R115" s="61" t="s">
        <v>460</v>
      </c>
      <c r="S115" s="55">
        <v>44762</v>
      </c>
      <c r="T115" s="55">
        <v>44762</v>
      </c>
      <c r="U115" s="55">
        <v>44767</v>
      </c>
      <c r="V115" s="56">
        <v>335796.98</v>
      </c>
      <c r="W115" s="56">
        <v>0</v>
      </c>
      <c r="X115" s="56">
        <v>335796.98</v>
      </c>
    </row>
    <row r="116" spans="1:24" x14ac:dyDescent="0.25">
      <c r="A116" s="59" t="s">
        <v>150</v>
      </c>
      <c r="B116" s="54" t="s">
        <v>450</v>
      </c>
      <c r="C116" s="60">
        <v>2023</v>
      </c>
      <c r="D116" s="60">
        <v>2023</v>
      </c>
      <c r="E116" s="53">
        <v>1</v>
      </c>
      <c r="F116" s="54" t="s">
        <v>451</v>
      </c>
      <c r="G116" s="54" t="s">
        <v>452</v>
      </c>
      <c r="H116" s="54" t="s">
        <v>453</v>
      </c>
      <c r="I116" s="54" t="s">
        <v>454</v>
      </c>
      <c r="J116" s="61" t="s">
        <v>455</v>
      </c>
      <c r="K116" s="54" t="s">
        <v>914</v>
      </c>
      <c r="L116" s="60">
        <v>1</v>
      </c>
      <c r="M116" s="54" t="s">
        <v>915</v>
      </c>
      <c r="N116" s="54" t="s">
        <v>916</v>
      </c>
      <c r="O116" s="62">
        <v>1</v>
      </c>
      <c r="P116" s="54" t="s">
        <v>917</v>
      </c>
      <c r="Q116" s="54" t="s">
        <v>47</v>
      </c>
      <c r="R116" s="61" t="s">
        <v>460</v>
      </c>
      <c r="S116" s="55">
        <v>44762</v>
      </c>
      <c r="T116" s="55">
        <v>44762</v>
      </c>
      <c r="U116" s="55">
        <v>44767</v>
      </c>
      <c r="V116" s="56">
        <v>3214772.3</v>
      </c>
      <c r="W116" s="56">
        <v>0</v>
      </c>
      <c r="X116" s="56">
        <v>3214772.3</v>
      </c>
    </row>
    <row r="117" spans="1:24" x14ac:dyDescent="0.25">
      <c r="A117" s="59" t="s">
        <v>151</v>
      </c>
      <c r="B117" s="54" t="s">
        <v>450</v>
      </c>
      <c r="C117" s="60">
        <v>2023</v>
      </c>
      <c r="D117" s="60">
        <v>2023</v>
      </c>
      <c r="E117" s="53">
        <v>1</v>
      </c>
      <c r="F117" s="54" t="s">
        <v>451</v>
      </c>
      <c r="G117" s="54" t="s">
        <v>452</v>
      </c>
      <c r="H117" s="54" t="s">
        <v>453</v>
      </c>
      <c r="I117" s="54" t="s">
        <v>454</v>
      </c>
      <c r="J117" s="61" t="s">
        <v>455</v>
      </c>
      <c r="K117" s="54" t="s">
        <v>918</v>
      </c>
      <c r="L117" s="60">
        <v>1</v>
      </c>
      <c r="M117" s="54" t="s">
        <v>919</v>
      </c>
      <c r="N117" s="54" t="s">
        <v>920</v>
      </c>
      <c r="O117" s="62">
        <v>1</v>
      </c>
      <c r="P117" s="54" t="s">
        <v>921</v>
      </c>
      <c r="Q117" s="54" t="s">
        <v>47</v>
      </c>
      <c r="R117" s="61" t="s">
        <v>460</v>
      </c>
      <c r="S117" s="55">
        <v>44762</v>
      </c>
      <c r="T117" s="55">
        <v>44762</v>
      </c>
      <c r="U117" s="55">
        <v>44767</v>
      </c>
      <c r="V117" s="56">
        <v>269951.53000000003</v>
      </c>
      <c r="W117" s="56">
        <v>0</v>
      </c>
      <c r="X117" s="56">
        <v>269951.53000000003</v>
      </c>
    </row>
    <row r="118" spans="1:24" x14ac:dyDescent="0.25">
      <c r="A118" s="59" t="s">
        <v>152</v>
      </c>
      <c r="B118" s="54" t="s">
        <v>450</v>
      </c>
      <c r="C118" s="60">
        <v>2023</v>
      </c>
      <c r="D118" s="60">
        <v>2023</v>
      </c>
      <c r="E118" s="53">
        <v>1</v>
      </c>
      <c r="F118" s="54" t="s">
        <v>451</v>
      </c>
      <c r="G118" s="54" t="s">
        <v>452</v>
      </c>
      <c r="H118" s="54" t="s">
        <v>453</v>
      </c>
      <c r="I118" s="54" t="s">
        <v>454</v>
      </c>
      <c r="J118" s="61" t="s">
        <v>455</v>
      </c>
      <c r="K118" s="54" t="s">
        <v>922</v>
      </c>
      <c r="L118" s="60">
        <v>1</v>
      </c>
      <c r="M118" s="54" t="s">
        <v>923</v>
      </c>
      <c r="N118" s="54" t="s">
        <v>924</v>
      </c>
      <c r="O118" s="62">
        <v>1</v>
      </c>
      <c r="P118" s="54" t="s">
        <v>925</v>
      </c>
      <c r="Q118" s="54" t="s">
        <v>47</v>
      </c>
      <c r="R118" s="61" t="s">
        <v>460</v>
      </c>
      <c r="S118" s="55">
        <v>44762</v>
      </c>
      <c r="T118" s="55">
        <v>44762</v>
      </c>
      <c r="U118" s="55">
        <v>44767</v>
      </c>
      <c r="V118" s="56">
        <v>523731.47</v>
      </c>
      <c r="W118" s="56">
        <v>0</v>
      </c>
      <c r="X118" s="56">
        <v>523731.47</v>
      </c>
    </row>
    <row r="119" spans="1:24" x14ac:dyDescent="0.25">
      <c r="A119" s="59" t="s">
        <v>153</v>
      </c>
      <c r="B119" s="54" t="s">
        <v>450</v>
      </c>
      <c r="C119" s="60">
        <v>2023</v>
      </c>
      <c r="D119" s="60">
        <v>2023</v>
      </c>
      <c r="E119" s="53">
        <v>1</v>
      </c>
      <c r="F119" s="54" t="s">
        <v>451</v>
      </c>
      <c r="G119" s="54" t="s">
        <v>452</v>
      </c>
      <c r="H119" s="54" t="s">
        <v>453</v>
      </c>
      <c r="I119" s="54" t="s">
        <v>454</v>
      </c>
      <c r="J119" s="61" t="s">
        <v>455</v>
      </c>
      <c r="K119" s="54" t="s">
        <v>926</v>
      </c>
      <c r="L119" s="60">
        <v>1</v>
      </c>
      <c r="M119" s="54" t="s">
        <v>927</v>
      </c>
      <c r="N119" s="54" t="s">
        <v>928</v>
      </c>
      <c r="O119" s="62">
        <v>1</v>
      </c>
      <c r="P119" s="54" t="s">
        <v>929</v>
      </c>
      <c r="Q119" s="54" t="s">
        <v>47</v>
      </c>
      <c r="R119" s="61" t="s">
        <v>460</v>
      </c>
      <c r="S119" s="55">
        <v>44762</v>
      </c>
      <c r="T119" s="55">
        <v>44762</v>
      </c>
      <c r="U119" s="55">
        <v>44767</v>
      </c>
      <c r="V119" s="56">
        <v>1853024.69</v>
      </c>
      <c r="W119" s="56">
        <v>0</v>
      </c>
      <c r="X119" s="56">
        <v>1853024.69</v>
      </c>
    </row>
    <row r="120" spans="1:24" x14ac:dyDescent="0.25">
      <c r="A120" s="59" t="s">
        <v>154</v>
      </c>
      <c r="B120" s="54" t="s">
        <v>450</v>
      </c>
      <c r="C120" s="60">
        <v>2023</v>
      </c>
      <c r="D120" s="60">
        <v>2023</v>
      </c>
      <c r="E120" s="53">
        <v>1</v>
      </c>
      <c r="F120" s="54" t="s">
        <v>451</v>
      </c>
      <c r="G120" s="54" t="s">
        <v>452</v>
      </c>
      <c r="H120" s="54" t="s">
        <v>453</v>
      </c>
      <c r="I120" s="54" t="s">
        <v>454</v>
      </c>
      <c r="J120" s="61" t="s">
        <v>455</v>
      </c>
      <c r="K120" s="54" t="s">
        <v>930</v>
      </c>
      <c r="L120" s="60">
        <v>1</v>
      </c>
      <c r="M120" s="54" t="s">
        <v>931</v>
      </c>
      <c r="N120" s="54" t="s">
        <v>932</v>
      </c>
      <c r="O120" s="62">
        <v>1</v>
      </c>
      <c r="P120" s="54" t="s">
        <v>933</v>
      </c>
      <c r="Q120" s="54" t="s">
        <v>47</v>
      </c>
      <c r="R120" s="61" t="s">
        <v>460</v>
      </c>
      <c r="S120" s="55">
        <v>44762</v>
      </c>
      <c r="T120" s="55">
        <v>44762</v>
      </c>
      <c r="U120" s="55">
        <v>44767</v>
      </c>
      <c r="V120" s="56">
        <v>193931.43</v>
      </c>
      <c r="W120" s="56">
        <v>0</v>
      </c>
      <c r="X120" s="56">
        <v>193931.43</v>
      </c>
    </row>
    <row r="121" spans="1:24" x14ac:dyDescent="0.25">
      <c r="A121" s="59" t="s">
        <v>155</v>
      </c>
      <c r="B121" s="54" t="s">
        <v>450</v>
      </c>
      <c r="C121" s="60">
        <v>2023</v>
      </c>
      <c r="D121" s="60">
        <v>2023</v>
      </c>
      <c r="E121" s="53">
        <v>1</v>
      </c>
      <c r="F121" s="54" t="s">
        <v>451</v>
      </c>
      <c r="G121" s="54" t="s">
        <v>452</v>
      </c>
      <c r="H121" s="54" t="s">
        <v>453</v>
      </c>
      <c r="I121" s="54" t="s">
        <v>454</v>
      </c>
      <c r="J121" s="61" t="s">
        <v>455</v>
      </c>
      <c r="K121" s="54" t="s">
        <v>934</v>
      </c>
      <c r="L121" s="60">
        <v>1</v>
      </c>
      <c r="M121" s="54" t="s">
        <v>935</v>
      </c>
      <c r="N121" s="54" t="s">
        <v>936</v>
      </c>
      <c r="O121" s="62">
        <v>1</v>
      </c>
      <c r="P121" s="54" t="s">
        <v>937</v>
      </c>
      <c r="Q121" s="54" t="s">
        <v>47</v>
      </c>
      <c r="R121" s="61" t="s">
        <v>460</v>
      </c>
      <c r="S121" s="55">
        <v>44762</v>
      </c>
      <c r="T121" s="55">
        <v>44762</v>
      </c>
      <c r="U121" s="55">
        <v>44767</v>
      </c>
      <c r="V121" s="56">
        <v>143671.70000000001</v>
      </c>
      <c r="W121" s="56">
        <v>0</v>
      </c>
      <c r="X121" s="56">
        <v>143671.70000000001</v>
      </c>
    </row>
    <row r="122" spans="1:24" x14ac:dyDescent="0.25">
      <c r="A122" s="59" t="s">
        <v>156</v>
      </c>
      <c r="B122" s="54" t="s">
        <v>450</v>
      </c>
      <c r="C122" s="60">
        <v>2023</v>
      </c>
      <c r="D122" s="60">
        <v>2023</v>
      </c>
      <c r="E122" s="53">
        <v>1</v>
      </c>
      <c r="F122" s="54" t="s">
        <v>451</v>
      </c>
      <c r="G122" s="54" t="s">
        <v>452</v>
      </c>
      <c r="H122" s="54" t="s">
        <v>453</v>
      </c>
      <c r="I122" s="54" t="s">
        <v>454</v>
      </c>
      <c r="J122" s="61" t="s">
        <v>455</v>
      </c>
      <c r="K122" s="54" t="s">
        <v>938</v>
      </c>
      <c r="L122" s="60">
        <v>1</v>
      </c>
      <c r="M122" s="54" t="s">
        <v>939</v>
      </c>
      <c r="N122" s="54" t="s">
        <v>940</v>
      </c>
      <c r="O122" s="62">
        <v>1</v>
      </c>
      <c r="P122" s="54" t="s">
        <v>941</v>
      </c>
      <c r="Q122" s="54" t="s">
        <v>47</v>
      </c>
      <c r="R122" s="61" t="s">
        <v>460</v>
      </c>
      <c r="S122" s="55">
        <v>44762</v>
      </c>
      <c r="T122" s="55">
        <v>44762</v>
      </c>
      <c r="U122" s="55">
        <v>44767</v>
      </c>
      <c r="V122" s="56">
        <v>990929.77</v>
      </c>
      <c r="W122" s="56">
        <v>0</v>
      </c>
      <c r="X122" s="56">
        <v>990929.77</v>
      </c>
    </row>
    <row r="123" spans="1:24" x14ac:dyDescent="0.25">
      <c r="A123" s="59" t="s">
        <v>157</v>
      </c>
      <c r="B123" s="54" t="s">
        <v>450</v>
      </c>
      <c r="C123" s="60">
        <v>2023</v>
      </c>
      <c r="D123" s="60">
        <v>2023</v>
      </c>
      <c r="E123" s="53">
        <v>1</v>
      </c>
      <c r="F123" s="54" t="s">
        <v>451</v>
      </c>
      <c r="G123" s="54" t="s">
        <v>452</v>
      </c>
      <c r="H123" s="54" t="s">
        <v>453</v>
      </c>
      <c r="I123" s="54" t="s">
        <v>454</v>
      </c>
      <c r="J123" s="61" t="s">
        <v>455</v>
      </c>
      <c r="K123" s="54" t="s">
        <v>942</v>
      </c>
      <c r="L123" s="60">
        <v>1</v>
      </c>
      <c r="M123" s="54" t="s">
        <v>943</v>
      </c>
      <c r="N123" s="54" t="s">
        <v>944</v>
      </c>
      <c r="O123" s="62">
        <v>1</v>
      </c>
      <c r="P123" s="54" t="s">
        <v>945</v>
      </c>
      <c r="Q123" s="54" t="s">
        <v>47</v>
      </c>
      <c r="R123" s="61" t="s">
        <v>460</v>
      </c>
      <c r="S123" s="55">
        <v>44762</v>
      </c>
      <c r="T123" s="55">
        <v>44762</v>
      </c>
      <c r="U123" s="55">
        <v>44767</v>
      </c>
      <c r="V123" s="56">
        <v>571126.24</v>
      </c>
      <c r="W123" s="56">
        <v>0</v>
      </c>
      <c r="X123" s="56">
        <v>571126.24</v>
      </c>
    </row>
    <row r="124" spans="1:24" x14ac:dyDescent="0.25">
      <c r="A124" s="59" t="s">
        <v>158</v>
      </c>
      <c r="B124" s="54" t="s">
        <v>450</v>
      </c>
      <c r="C124" s="60">
        <v>2023</v>
      </c>
      <c r="D124" s="60">
        <v>2023</v>
      </c>
      <c r="E124" s="53">
        <v>1</v>
      </c>
      <c r="F124" s="54" t="s">
        <v>451</v>
      </c>
      <c r="G124" s="54" t="s">
        <v>452</v>
      </c>
      <c r="H124" s="54" t="s">
        <v>453</v>
      </c>
      <c r="I124" s="54" t="s">
        <v>454</v>
      </c>
      <c r="J124" s="61" t="s">
        <v>455</v>
      </c>
      <c r="K124" s="54" t="s">
        <v>946</v>
      </c>
      <c r="L124" s="60">
        <v>1</v>
      </c>
      <c r="M124" s="54" t="s">
        <v>947</v>
      </c>
      <c r="N124" s="54" t="s">
        <v>948</v>
      </c>
      <c r="O124" s="62">
        <v>1</v>
      </c>
      <c r="P124" s="54" t="s">
        <v>949</v>
      </c>
      <c r="Q124" s="54" t="s">
        <v>47</v>
      </c>
      <c r="R124" s="61" t="s">
        <v>460</v>
      </c>
      <c r="S124" s="55">
        <v>44762</v>
      </c>
      <c r="T124" s="55">
        <v>44762</v>
      </c>
      <c r="U124" s="55">
        <v>44767</v>
      </c>
      <c r="V124" s="56">
        <v>203475.24</v>
      </c>
      <c r="W124" s="56">
        <v>0</v>
      </c>
      <c r="X124" s="56">
        <v>203475.24</v>
      </c>
    </row>
    <row r="125" spans="1:24" x14ac:dyDescent="0.25">
      <c r="A125" s="59" t="s">
        <v>159</v>
      </c>
      <c r="B125" s="54" t="s">
        <v>450</v>
      </c>
      <c r="C125" s="60">
        <v>2023</v>
      </c>
      <c r="D125" s="60">
        <v>2023</v>
      </c>
      <c r="E125" s="53">
        <v>1</v>
      </c>
      <c r="F125" s="54" t="s">
        <v>451</v>
      </c>
      <c r="G125" s="54" t="s">
        <v>452</v>
      </c>
      <c r="H125" s="54" t="s">
        <v>453</v>
      </c>
      <c r="I125" s="54" t="s">
        <v>454</v>
      </c>
      <c r="J125" s="61" t="s">
        <v>455</v>
      </c>
      <c r="K125" s="54" t="s">
        <v>950</v>
      </c>
      <c r="L125" s="60">
        <v>1</v>
      </c>
      <c r="M125" s="54" t="s">
        <v>951</v>
      </c>
      <c r="N125" s="54" t="s">
        <v>952</v>
      </c>
      <c r="O125" s="62">
        <v>1</v>
      </c>
      <c r="P125" s="54" t="s">
        <v>953</v>
      </c>
      <c r="Q125" s="54" t="s">
        <v>47</v>
      </c>
      <c r="R125" s="61" t="s">
        <v>460</v>
      </c>
      <c r="S125" s="55">
        <v>44762</v>
      </c>
      <c r="T125" s="55">
        <v>44762</v>
      </c>
      <c r="U125" s="55">
        <v>44767</v>
      </c>
      <c r="V125" s="56">
        <v>299641.03000000003</v>
      </c>
      <c r="W125" s="56">
        <v>0</v>
      </c>
      <c r="X125" s="56">
        <v>299641.03000000003</v>
      </c>
    </row>
    <row r="126" spans="1:24" x14ac:dyDescent="0.25">
      <c r="A126" s="59" t="s">
        <v>160</v>
      </c>
      <c r="B126" s="54" t="s">
        <v>450</v>
      </c>
      <c r="C126" s="60">
        <v>2023</v>
      </c>
      <c r="D126" s="60">
        <v>2023</v>
      </c>
      <c r="E126" s="53">
        <v>1</v>
      </c>
      <c r="F126" s="54" t="s">
        <v>451</v>
      </c>
      <c r="G126" s="54" t="s">
        <v>452</v>
      </c>
      <c r="H126" s="54" t="s">
        <v>453</v>
      </c>
      <c r="I126" s="54" t="s">
        <v>454</v>
      </c>
      <c r="J126" s="61" t="s">
        <v>455</v>
      </c>
      <c r="K126" s="54" t="s">
        <v>954</v>
      </c>
      <c r="L126" s="60">
        <v>1</v>
      </c>
      <c r="M126" s="54" t="s">
        <v>955</v>
      </c>
      <c r="N126" s="54" t="s">
        <v>956</v>
      </c>
      <c r="O126" s="62">
        <v>1</v>
      </c>
      <c r="P126" s="54" t="s">
        <v>957</v>
      </c>
      <c r="Q126" s="54" t="s">
        <v>47</v>
      </c>
      <c r="R126" s="61" t="s">
        <v>460</v>
      </c>
      <c r="S126" s="55">
        <v>44762</v>
      </c>
      <c r="T126" s="55">
        <v>44762</v>
      </c>
      <c r="U126" s="55">
        <v>44767</v>
      </c>
      <c r="V126" s="56">
        <v>245958.47</v>
      </c>
      <c r="W126" s="56">
        <v>0</v>
      </c>
      <c r="X126" s="56">
        <v>245958.47</v>
      </c>
    </row>
    <row r="127" spans="1:24" x14ac:dyDescent="0.25">
      <c r="A127" s="59" t="s">
        <v>161</v>
      </c>
      <c r="B127" s="54" t="s">
        <v>450</v>
      </c>
      <c r="C127" s="60">
        <v>2023</v>
      </c>
      <c r="D127" s="60">
        <v>2023</v>
      </c>
      <c r="E127" s="53">
        <v>1</v>
      </c>
      <c r="F127" s="54" t="s">
        <v>451</v>
      </c>
      <c r="G127" s="54" t="s">
        <v>452</v>
      </c>
      <c r="H127" s="54" t="s">
        <v>453</v>
      </c>
      <c r="I127" s="54" t="s">
        <v>454</v>
      </c>
      <c r="J127" s="61" t="s">
        <v>455</v>
      </c>
      <c r="K127" s="54" t="s">
        <v>958</v>
      </c>
      <c r="L127" s="60">
        <v>1</v>
      </c>
      <c r="M127" s="54" t="s">
        <v>959</v>
      </c>
      <c r="N127" s="54" t="s">
        <v>960</v>
      </c>
      <c r="O127" s="62">
        <v>1</v>
      </c>
      <c r="P127" s="54" t="s">
        <v>961</v>
      </c>
      <c r="Q127" s="54" t="s">
        <v>47</v>
      </c>
      <c r="R127" s="61" t="s">
        <v>460</v>
      </c>
      <c r="S127" s="55">
        <v>44762</v>
      </c>
      <c r="T127" s="55">
        <v>44762</v>
      </c>
      <c r="U127" s="55">
        <v>44767</v>
      </c>
      <c r="V127" s="56">
        <v>283049.81</v>
      </c>
      <c r="W127" s="56">
        <v>0</v>
      </c>
      <c r="X127" s="56">
        <v>283049.81</v>
      </c>
    </row>
    <row r="128" spans="1:24" x14ac:dyDescent="0.25">
      <c r="A128" s="59" t="s">
        <v>162</v>
      </c>
      <c r="B128" s="54" t="s">
        <v>450</v>
      </c>
      <c r="C128" s="60">
        <v>2023</v>
      </c>
      <c r="D128" s="60">
        <v>2023</v>
      </c>
      <c r="E128" s="53">
        <v>1</v>
      </c>
      <c r="F128" s="54" t="s">
        <v>451</v>
      </c>
      <c r="G128" s="54" t="s">
        <v>452</v>
      </c>
      <c r="H128" s="54" t="s">
        <v>453</v>
      </c>
      <c r="I128" s="54" t="s">
        <v>454</v>
      </c>
      <c r="J128" s="61" t="s">
        <v>455</v>
      </c>
      <c r="K128" s="54" t="s">
        <v>962</v>
      </c>
      <c r="L128" s="60">
        <v>1</v>
      </c>
      <c r="M128" s="54" t="s">
        <v>963</v>
      </c>
      <c r="N128" s="54" t="s">
        <v>964</v>
      </c>
      <c r="O128" s="62">
        <v>1</v>
      </c>
      <c r="P128" s="54" t="s">
        <v>965</v>
      </c>
      <c r="Q128" s="54" t="s">
        <v>47</v>
      </c>
      <c r="R128" s="61" t="s">
        <v>460</v>
      </c>
      <c r="S128" s="55">
        <v>44762</v>
      </c>
      <c r="T128" s="55">
        <v>44762</v>
      </c>
      <c r="U128" s="55">
        <v>44767</v>
      </c>
      <c r="V128" s="56">
        <v>129956.85</v>
      </c>
      <c r="W128" s="56">
        <v>0</v>
      </c>
      <c r="X128" s="56">
        <v>129956.85</v>
      </c>
    </row>
    <row r="129" spans="1:24" x14ac:dyDescent="0.25">
      <c r="A129" s="59" t="s">
        <v>163</v>
      </c>
      <c r="B129" s="54" t="s">
        <v>450</v>
      </c>
      <c r="C129" s="60">
        <v>2023</v>
      </c>
      <c r="D129" s="60">
        <v>2023</v>
      </c>
      <c r="E129" s="53">
        <v>1</v>
      </c>
      <c r="F129" s="54" t="s">
        <v>451</v>
      </c>
      <c r="G129" s="54" t="s">
        <v>452</v>
      </c>
      <c r="H129" s="54" t="s">
        <v>453</v>
      </c>
      <c r="I129" s="54" t="s">
        <v>454</v>
      </c>
      <c r="J129" s="61" t="s">
        <v>455</v>
      </c>
      <c r="K129" s="54" t="s">
        <v>966</v>
      </c>
      <c r="L129" s="60">
        <v>1</v>
      </c>
      <c r="M129" s="54" t="s">
        <v>967</v>
      </c>
      <c r="N129" s="54" t="s">
        <v>968</v>
      </c>
      <c r="O129" s="62">
        <v>1</v>
      </c>
      <c r="P129" s="54" t="s">
        <v>969</v>
      </c>
      <c r="Q129" s="54" t="s">
        <v>47</v>
      </c>
      <c r="R129" s="61" t="s">
        <v>460</v>
      </c>
      <c r="S129" s="55">
        <v>44762</v>
      </c>
      <c r="T129" s="55">
        <v>44762</v>
      </c>
      <c r="U129" s="55">
        <v>44767</v>
      </c>
      <c r="V129" s="56">
        <v>196474.4</v>
      </c>
      <c r="W129" s="56">
        <v>0</v>
      </c>
      <c r="X129" s="56">
        <v>196474.4</v>
      </c>
    </row>
    <row r="130" spans="1:24" x14ac:dyDescent="0.25">
      <c r="A130" s="59" t="s">
        <v>164</v>
      </c>
      <c r="B130" s="54" t="s">
        <v>450</v>
      </c>
      <c r="C130" s="60">
        <v>2023</v>
      </c>
      <c r="D130" s="60">
        <v>2023</v>
      </c>
      <c r="E130" s="53">
        <v>1</v>
      </c>
      <c r="F130" s="54" t="s">
        <v>451</v>
      </c>
      <c r="G130" s="54" t="s">
        <v>452</v>
      </c>
      <c r="H130" s="54" t="s">
        <v>453</v>
      </c>
      <c r="I130" s="54" t="s">
        <v>454</v>
      </c>
      <c r="J130" s="61" t="s">
        <v>455</v>
      </c>
      <c r="K130" s="54" t="s">
        <v>970</v>
      </c>
      <c r="L130" s="60">
        <v>1</v>
      </c>
      <c r="M130" s="54" t="s">
        <v>971</v>
      </c>
      <c r="N130" s="54" t="s">
        <v>972</v>
      </c>
      <c r="O130" s="62">
        <v>1</v>
      </c>
      <c r="P130" s="54" t="s">
        <v>973</v>
      </c>
      <c r="Q130" s="54" t="s">
        <v>47</v>
      </c>
      <c r="R130" s="61" t="s">
        <v>460</v>
      </c>
      <c r="S130" s="55">
        <v>44762</v>
      </c>
      <c r="T130" s="55">
        <v>44762</v>
      </c>
      <c r="U130" s="55">
        <v>44767</v>
      </c>
      <c r="V130" s="56">
        <v>362111.68</v>
      </c>
      <c r="W130" s="56">
        <v>0</v>
      </c>
      <c r="X130" s="56">
        <v>362111.68</v>
      </c>
    </row>
    <row r="131" spans="1:24" x14ac:dyDescent="0.25">
      <c r="A131" s="59" t="s">
        <v>165</v>
      </c>
      <c r="B131" s="54" t="s">
        <v>450</v>
      </c>
      <c r="C131" s="60">
        <v>2023</v>
      </c>
      <c r="D131" s="60">
        <v>2023</v>
      </c>
      <c r="E131" s="53">
        <v>1</v>
      </c>
      <c r="F131" s="54" t="s">
        <v>451</v>
      </c>
      <c r="G131" s="54" t="s">
        <v>452</v>
      </c>
      <c r="H131" s="54" t="s">
        <v>453</v>
      </c>
      <c r="I131" s="54" t="s">
        <v>454</v>
      </c>
      <c r="J131" s="61" t="s">
        <v>455</v>
      </c>
      <c r="K131" s="54" t="s">
        <v>974</v>
      </c>
      <c r="L131" s="60">
        <v>1</v>
      </c>
      <c r="M131" s="54" t="s">
        <v>975</v>
      </c>
      <c r="N131" s="54" t="s">
        <v>976</v>
      </c>
      <c r="O131" s="62">
        <v>1</v>
      </c>
      <c r="P131" s="54" t="s">
        <v>977</v>
      </c>
      <c r="Q131" s="54" t="s">
        <v>47</v>
      </c>
      <c r="R131" s="61" t="s">
        <v>460</v>
      </c>
      <c r="S131" s="55">
        <v>44762</v>
      </c>
      <c r="T131" s="55">
        <v>44762</v>
      </c>
      <c r="U131" s="55">
        <v>44767</v>
      </c>
      <c r="V131" s="56">
        <v>73072.789999999994</v>
      </c>
      <c r="W131" s="56">
        <v>0</v>
      </c>
      <c r="X131" s="56">
        <v>73072.789999999994</v>
      </c>
    </row>
    <row r="132" spans="1:24" x14ac:dyDescent="0.25">
      <c r="A132" s="59" t="s">
        <v>166</v>
      </c>
      <c r="B132" s="54" t="s">
        <v>450</v>
      </c>
      <c r="C132" s="60">
        <v>2023</v>
      </c>
      <c r="D132" s="60">
        <v>2023</v>
      </c>
      <c r="E132" s="53">
        <v>1</v>
      </c>
      <c r="F132" s="54" t="s">
        <v>451</v>
      </c>
      <c r="G132" s="54" t="s">
        <v>452</v>
      </c>
      <c r="H132" s="54" t="s">
        <v>453</v>
      </c>
      <c r="I132" s="54" t="s">
        <v>454</v>
      </c>
      <c r="J132" s="61" t="s">
        <v>455</v>
      </c>
      <c r="K132" s="54" t="s">
        <v>978</v>
      </c>
      <c r="L132" s="60">
        <v>1</v>
      </c>
      <c r="M132" s="54" t="s">
        <v>979</v>
      </c>
      <c r="N132" s="54" t="s">
        <v>980</v>
      </c>
      <c r="O132" s="62">
        <v>1</v>
      </c>
      <c r="P132" s="54" t="s">
        <v>981</v>
      </c>
      <c r="Q132" s="54" t="s">
        <v>47</v>
      </c>
      <c r="R132" s="61" t="s">
        <v>460</v>
      </c>
      <c r="S132" s="55">
        <v>44762</v>
      </c>
      <c r="T132" s="55">
        <v>44762</v>
      </c>
      <c r="U132" s="55">
        <v>44767</v>
      </c>
      <c r="V132" s="56">
        <v>320995.46000000002</v>
      </c>
      <c r="W132" s="56">
        <v>0</v>
      </c>
      <c r="X132" s="56">
        <v>320995.46000000002</v>
      </c>
    </row>
    <row r="133" spans="1:24" x14ac:dyDescent="0.25">
      <c r="A133" s="59" t="s">
        <v>167</v>
      </c>
      <c r="B133" s="54" t="s">
        <v>450</v>
      </c>
      <c r="C133" s="60">
        <v>2023</v>
      </c>
      <c r="D133" s="60">
        <v>2023</v>
      </c>
      <c r="E133" s="53">
        <v>1</v>
      </c>
      <c r="F133" s="54" t="s">
        <v>451</v>
      </c>
      <c r="G133" s="54" t="s">
        <v>452</v>
      </c>
      <c r="H133" s="54" t="s">
        <v>453</v>
      </c>
      <c r="I133" s="54" t="s">
        <v>454</v>
      </c>
      <c r="J133" s="61" t="s">
        <v>455</v>
      </c>
      <c r="K133" s="54" t="s">
        <v>982</v>
      </c>
      <c r="L133" s="60">
        <v>1</v>
      </c>
      <c r="M133" s="54" t="s">
        <v>983</v>
      </c>
      <c r="N133" s="54" t="s">
        <v>984</v>
      </c>
      <c r="O133" s="62">
        <v>1</v>
      </c>
      <c r="P133" s="54" t="s">
        <v>985</v>
      </c>
      <c r="Q133" s="54" t="s">
        <v>47</v>
      </c>
      <c r="R133" s="61" t="s">
        <v>460</v>
      </c>
      <c r="S133" s="55">
        <v>44762</v>
      </c>
      <c r="T133" s="55">
        <v>44762</v>
      </c>
      <c r="U133" s="55">
        <v>44767</v>
      </c>
      <c r="V133" s="56">
        <v>231453.88</v>
      </c>
      <c r="W133" s="56">
        <v>0</v>
      </c>
      <c r="X133" s="56">
        <v>231453.88</v>
      </c>
    </row>
    <row r="134" spans="1:24" x14ac:dyDescent="0.25">
      <c r="A134" s="59" t="s">
        <v>168</v>
      </c>
      <c r="B134" s="54" t="s">
        <v>450</v>
      </c>
      <c r="C134" s="60">
        <v>2023</v>
      </c>
      <c r="D134" s="60">
        <v>2023</v>
      </c>
      <c r="E134" s="53">
        <v>1</v>
      </c>
      <c r="F134" s="54" t="s">
        <v>451</v>
      </c>
      <c r="G134" s="54" t="s">
        <v>452</v>
      </c>
      <c r="H134" s="54" t="s">
        <v>453</v>
      </c>
      <c r="I134" s="54" t="s">
        <v>454</v>
      </c>
      <c r="J134" s="61" t="s">
        <v>455</v>
      </c>
      <c r="K134" s="54" t="s">
        <v>986</v>
      </c>
      <c r="L134" s="60">
        <v>1</v>
      </c>
      <c r="M134" s="54" t="s">
        <v>987</v>
      </c>
      <c r="N134" s="54" t="s">
        <v>988</v>
      </c>
      <c r="O134" s="62">
        <v>1</v>
      </c>
      <c r="P134" s="54" t="s">
        <v>989</v>
      </c>
      <c r="Q134" s="54" t="s">
        <v>47</v>
      </c>
      <c r="R134" s="61" t="s">
        <v>460</v>
      </c>
      <c r="S134" s="55">
        <v>44762</v>
      </c>
      <c r="T134" s="55">
        <v>44762</v>
      </c>
      <c r="U134" s="55">
        <v>44767</v>
      </c>
      <c r="V134" s="56">
        <v>377694.71999999997</v>
      </c>
      <c r="W134" s="56">
        <v>0</v>
      </c>
      <c r="X134" s="56">
        <v>377694.71999999997</v>
      </c>
    </row>
    <row r="135" spans="1:24" x14ac:dyDescent="0.25">
      <c r="A135" s="59" t="s">
        <v>169</v>
      </c>
      <c r="B135" s="54" t="s">
        <v>450</v>
      </c>
      <c r="C135" s="60">
        <v>2023</v>
      </c>
      <c r="D135" s="60">
        <v>2023</v>
      </c>
      <c r="E135" s="53">
        <v>1</v>
      </c>
      <c r="F135" s="54" t="s">
        <v>451</v>
      </c>
      <c r="G135" s="54" t="s">
        <v>452</v>
      </c>
      <c r="H135" s="54" t="s">
        <v>453</v>
      </c>
      <c r="I135" s="54" t="s">
        <v>454</v>
      </c>
      <c r="J135" s="61" t="s">
        <v>455</v>
      </c>
      <c r="K135" s="54" t="s">
        <v>990</v>
      </c>
      <c r="L135" s="60">
        <v>1</v>
      </c>
      <c r="M135" s="54" t="s">
        <v>991</v>
      </c>
      <c r="N135" s="54" t="s">
        <v>992</v>
      </c>
      <c r="O135" s="62">
        <v>1</v>
      </c>
      <c r="P135" s="54" t="s">
        <v>993</v>
      </c>
      <c r="Q135" s="54" t="s">
        <v>47</v>
      </c>
      <c r="R135" s="61" t="s">
        <v>460</v>
      </c>
      <c r="S135" s="55">
        <v>44762</v>
      </c>
      <c r="T135" s="55">
        <v>44762</v>
      </c>
      <c r="U135" s="55">
        <v>44767</v>
      </c>
      <c r="V135" s="56">
        <v>201757.43</v>
      </c>
      <c r="W135" s="56">
        <v>0</v>
      </c>
      <c r="X135" s="56">
        <v>201757.43</v>
      </c>
    </row>
    <row r="136" spans="1:24" x14ac:dyDescent="0.25">
      <c r="A136" s="59" t="s">
        <v>170</v>
      </c>
      <c r="B136" s="54" t="s">
        <v>450</v>
      </c>
      <c r="C136" s="60">
        <v>2023</v>
      </c>
      <c r="D136" s="60">
        <v>2023</v>
      </c>
      <c r="E136" s="53">
        <v>1</v>
      </c>
      <c r="F136" s="54" t="s">
        <v>451</v>
      </c>
      <c r="G136" s="54" t="s">
        <v>452</v>
      </c>
      <c r="H136" s="54" t="s">
        <v>453</v>
      </c>
      <c r="I136" s="54" t="s">
        <v>454</v>
      </c>
      <c r="J136" s="61" t="s">
        <v>455</v>
      </c>
      <c r="K136" s="54" t="s">
        <v>994</v>
      </c>
      <c r="L136" s="60">
        <v>1</v>
      </c>
      <c r="M136" s="54" t="s">
        <v>995</v>
      </c>
      <c r="N136" s="54" t="s">
        <v>996</v>
      </c>
      <c r="O136" s="62">
        <v>1</v>
      </c>
      <c r="P136" s="54" t="s">
        <v>997</v>
      </c>
      <c r="Q136" s="54" t="s">
        <v>47</v>
      </c>
      <c r="R136" s="61" t="s">
        <v>460</v>
      </c>
      <c r="S136" s="55">
        <v>44762</v>
      </c>
      <c r="T136" s="55">
        <v>44762</v>
      </c>
      <c r="U136" s="55">
        <v>44767</v>
      </c>
      <c r="V136" s="56">
        <v>1035817.88</v>
      </c>
      <c r="W136" s="56">
        <v>0</v>
      </c>
      <c r="X136" s="56">
        <v>1035817.88</v>
      </c>
    </row>
    <row r="137" spans="1:24" x14ac:dyDescent="0.25">
      <c r="A137" s="59" t="s">
        <v>171</v>
      </c>
      <c r="B137" s="54" t="s">
        <v>450</v>
      </c>
      <c r="C137" s="60">
        <v>2023</v>
      </c>
      <c r="D137" s="60">
        <v>2023</v>
      </c>
      <c r="E137" s="53">
        <v>1</v>
      </c>
      <c r="F137" s="54" t="s">
        <v>451</v>
      </c>
      <c r="G137" s="54" t="s">
        <v>452</v>
      </c>
      <c r="H137" s="54" t="s">
        <v>453</v>
      </c>
      <c r="I137" s="54" t="s">
        <v>454</v>
      </c>
      <c r="J137" s="61" t="s">
        <v>455</v>
      </c>
      <c r="K137" s="54" t="s">
        <v>998</v>
      </c>
      <c r="L137" s="60">
        <v>1</v>
      </c>
      <c r="M137" s="54" t="s">
        <v>999</v>
      </c>
      <c r="N137" s="54" t="s">
        <v>1000</v>
      </c>
      <c r="O137" s="62">
        <v>1</v>
      </c>
      <c r="P137" s="54" t="s">
        <v>1001</v>
      </c>
      <c r="Q137" s="54" t="s">
        <v>47</v>
      </c>
      <c r="R137" s="61" t="s">
        <v>460</v>
      </c>
      <c r="S137" s="55">
        <v>44762</v>
      </c>
      <c r="T137" s="55">
        <v>44762</v>
      </c>
      <c r="U137" s="55">
        <v>44767</v>
      </c>
      <c r="V137" s="56">
        <v>214682.91</v>
      </c>
      <c r="W137" s="56">
        <v>0</v>
      </c>
      <c r="X137" s="56">
        <v>214682.91</v>
      </c>
    </row>
    <row r="138" spans="1:24" x14ac:dyDescent="0.25">
      <c r="A138" s="59" t="s">
        <v>172</v>
      </c>
      <c r="B138" s="54" t="s">
        <v>450</v>
      </c>
      <c r="C138" s="60">
        <v>2023</v>
      </c>
      <c r="D138" s="60">
        <v>2023</v>
      </c>
      <c r="E138" s="53">
        <v>1</v>
      </c>
      <c r="F138" s="54" t="s">
        <v>451</v>
      </c>
      <c r="G138" s="54" t="s">
        <v>452</v>
      </c>
      <c r="H138" s="54" t="s">
        <v>453</v>
      </c>
      <c r="I138" s="54" t="s">
        <v>454</v>
      </c>
      <c r="J138" s="61" t="s">
        <v>455</v>
      </c>
      <c r="K138" s="54" t="s">
        <v>1002</v>
      </c>
      <c r="L138" s="60">
        <v>1</v>
      </c>
      <c r="M138" s="54" t="s">
        <v>1003</v>
      </c>
      <c r="N138" s="54" t="s">
        <v>1004</v>
      </c>
      <c r="O138" s="62">
        <v>1</v>
      </c>
      <c r="P138" s="54" t="s">
        <v>1005</v>
      </c>
      <c r="Q138" s="54" t="s">
        <v>47</v>
      </c>
      <c r="R138" s="61" t="s">
        <v>460</v>
      </c>
      <c r="S138" s="55">
        <v>44762</v>
      </c>
      <c r="T138" s="55">
        <v>44762</v>
      </c>
      <c r="U138" s="55">
        <v>44767</v>
      </c>
      <c r="V138" s="56">
        <v>243449.24</v>
      </c>
      <c r="W138" s="56">
        <v>0</v>
      </c>
      <c r="X138" s="56">
        <v>243449.24</v>
      </c>
    </row>
    <row r="139" spans="1:24" x14ac:dyDescent="0.25">
      <c r="A139" s="59" t="s">
        <v>173</v>
      </c>
      <c r="B139" s="54" t="s">
        <v>450</v>
      </c>
      <c r="C139" s="60">
        <v>2023</v>
      </c>
      <c r="D139" s="60">
        <v>2023</v>
      </c>
      <c r="E139" s="53">
        <v>1</v>
      </c>
      <c r="F139" s="54" t="s">
        <v>451</v>
      </c>
      <c r="G139" s="54" t="s">
        <v>452</v>
      </c>
      <c r="H139" s="54" t="s">
        <v>453</v>
      </c>
      <c r="I139" s="54" t="s">
        <v>454</v>
      </c>
      <c r="J139" s="61" t="s">
        <v>455</v>
      </c>
      <c r="K139" s="54" t="s">
        <v>1006</v>
      </c>
      <c r="L139" s="60">
        <v>1</v>
      </c>
      <c r="M139" s="54" t="s">
        <v>1007</v>
      </c>
      <c r="N139" s="54" t="s">
        <v>1008</v>
      </c>
      <c r="O139" s="62">
        <v>1</v>
      </c>
      <c r="P139" s="54" t="s">
        <v>1009</v>
      </c>
      <c r="Q139" s="54" t="s">
        <v>47</v>
      </c>
      <c r="R139" s="61" t="s">
        <v>460</v>
      </c>
      <c r="S139" s="55">
        <v>44762</v>
      </c>
      <c r="T139" s="55">
        <v>44762</v>
      </c>
      <c r="U139" s="55">
        <v>44767</v>
      </c>
      <c r="V139" s="56">
        <v>9332420.3900000006</v>
      </c>
      <c r="W139" s="56">
        <v>0</v>
      </c>
      <c r="X139" s="56">
        <v>9332420.3900000006</v>
      </c>
    </row>
    <row r="140" spans="1:24" x14ac:dyDescent="0.25">
      <c r="A140" s="59" t="s">
        <v>174</v>
      </c>
      <c r="B140" s="54" t="s">
        <v>450</v>
      </c>
      <c r="C140" s="60">
        <v>2023</v>
      </c>
      <c r="D140" s="60">
        <v>2023</v>
      </c>
      <c r="E140" s="53">
        <v>1</v>
      </c>
      <c r="F140" s="54" t="s">
        <v>451</v>
      </c>
      <c r="G140" s="54" t="s">
        <v>452</v>
      </c>
      <c r="H140" s="54" t="s">
        <v>453</v>
      </c>
      <c r="I140" s="54" t="s">
        <v>454</v>
      </c>
      <c r="J140" s="61" t="s">
        <v>455</v>
      </c>
      <c r="K140" s="54" t="s">
        <v>1010</v>
      </c>
      <c r="L140" s="60">
        <v>1</v>
      </c>
      <c r="M140" s="54" t="s">
        <v>1011</v>
      </c>
      <c r="N140" s="54" t="s">
        <v>1012</v>
      </c>
      <c r="O140" s="62">
        <v>1</v>
      </c>
      <c r="P140" s="54" t="s">
        <v>1013</v>
      </c>
      <c r="Q140" s="54" t="s">
        <v>47</v>
      </c>
      <c r="R140" s="61" t="s">
        <v>460</v>
      </c>
      <c r="S140" s="55">
        <v>44762</v>
      </c>
      <c r="T140" s="55">
        <v>44762</v>
      </c>
      <c r="U140" s="55">
        <v>44767</v>
      </c>
      <c r="V140" s="56">
        <v>5431985.8700000001</v>
      </c>
      <c r="W140" s="56">
        <v>0</v>
      </c>
      <c r="X140" s="56">
        <v>5431985.8700000001</v>
      </c>
    </row>
    <row r="141" spans="1:24" x14ac:dyDescent="0.25">
      <c r="A141" s="59" t="s">
        <v>174</v>
      </c>
      <c r="B141" s="54" t="s">
        <v>450</v>
      </c>
      <c r="C141" s="60">
        <v>2023</v>
      </c>
      <c r="D141" s="60">
        <v>2023</v>
      </c>
      <c r="E141" s="53">
        <v>1</v>
      </c>
      <c r="F141" s="54" t="s">
        <v>451</v>
      </c>
      <c r="G141" s="54" t="s">
        <v>452</v>
      </c>
      <c r="H141" s="54" t="s">
        <v>453</v>
      </c>
      <c r="I141" s="54" t="s">
        <v>454</v>
      </c>
      <c r="J141" s="61" t="s">
        <v>455</v>
      </c>
      <c r="K141" s="54" t="s">
        <v>1014</v>
      </c>
      <c r="L141" s="60">
        <v>1</v>
      </c>
      <c r="M141" s="54" t="s">
        <v>1015</v>
      </c>
      <c r="N141" s="54" t="s">
        <v>1012</v>
      </c>
      <c r="O141" s="62">
        <v>1</v>
      </c>
      <c r="P141" s="54" t="s">
        <v>1013</v>
      </c>
      <c r="Q141" s="54" t="s">
        <v>800</v>
      </c>
      <c r="R141" s="61" t="s">
        <v>801</v>
      </c>
      <c r="S141" s="55">
        <v>44763</v>
      </c>
      <c r="T141" s="55">
        <v>44763</v>
      </c>
      <c r="U141" s="55">
        <v>44768</v>
      </c>
      <c r="V141" s="56">
        <v>232374.42</v>
      </c>
      <c r="W141" s="56">
        <v>0</v>
      </c>
      <c r="X141" s="56">
        <v>232374.42</v>
      </c>
    </row>
    <row r="142" spans="1:24" x14ac:dyDescent="0.25">
      <c r="A142" s="59" t="s">
        <v>175</v>
      </c>
      <c r="B142" s="54" t="s">
        <v>450</v>
      </c>
      <c r="C142" s="60">
        <v>2023</v>
      </c>
      <c r="D142" s="60">
        <v>2023</v>
      </c>
      <c r="E142" s="53">
        <v>1</v>
      </c>
      <c r="F142" s="54" t="s">
        <v>451</v>
      </c>
      <c r="G142" s="54" t="s">
        <v>452</v>
      </c>
      <c r="H142" s="54" t="s">
        <v>453</v>
      </c>
      <c r="I142" s="54" t="s">
        <v>454</v>
      </c>
      <c r="J142" s="61" t="s">
        <v>455</v>
      </c>
      <c r="K142" s="54" t="s">
        <v>1016</v>
      </c>
      <c r="L142" s="60">
        <v>1</v>
      </c>
      <c r="M142" s="54" t="s">
        <v>1017</v>
      </c>
      <c r="N142" s="54" t="s">
        <v>1018</v>
      </c>
      <c r="O142" s="62">
        <v>1</v>
      </c>
      <c r="P142" s="54" t="s">
        <v>1019</v>
      </c>
      <c r="Q142" s="54" t="s">
        <v>47</v>
      </c>
      <c r="R142" s="61" t="s">
        <v>460</v>
      </c>
      <c r="S142" s="55">
        <v>44762</v>
      </c>
      <c r="T142" s="55">
        <v>44762</v>
      </c>
      <c r="U142" s="55">
        <v>44767</v>
      </c>
      <c r="V142" s="56">
        <v>320788.62</v>
      </c>
      <c r="W142" s="56">
        <v>0</v>
      </c>
      <c r="X142" s="56">
        <v>320788.62</v>
      </c>
    </row>
    <row r="143" spans="1:24" x14ac:dyDescent="0.25">
      <c r="A143" s="59" t="s">
        <v>176</v>
      </c>
      <c r="B143" s="54" t="s">
        <v>450</v>
      </c>
      <c r="C143" s="60">
        <v>2023</v>
      </c>
      <c r="D143" s="60">
        <v>2023</v>
      </c>
      <c r="E143" s="53">
        <v>1</v>
      </c>
      <c r="F143" s="54" t="s">
        <v>451</v>
      </c>
      <c r="G143" s="54" t="s">
        <v>452</v>
      </c>
      <c r="H143" s="54" t="s">
        <v>453</v>
      </c>
      <c r="I143" s="54" t="s">
        <v>454</v>
      </c>
      <c r="J143" s="61" t="s">
        <v>455</v>
      </c>
      <c r="K143" s="54" t="s">
        <v>1020</v>
      </c>
      <c r="L143" s="60">
        <v>1</v>
      </c>
      <c r="M143" s="54" t="s">
        <v>1021</v>
      </c>
      <c r="N143" s="54" t="s">
        <v>1022</v>
      </c>
      <c r="O143" s="62">
        <v>1</v>
      </c>
      <c r="P143" s="54" t="s">
        <v>1023</v>
      </c>
      <c r="Q143" s="54" t="s">
        <v>47</v>
      </c>
      <c r="R143" s="61" t="s">
        <v>460</v>
      </c>
      <c r="S143" s="55">
        <v>44762</v>
      </c>
      <c r="T143" s="55">
        <v>44762</v>
      </c>
      <c r="U143" s="55">
        <v>44767</v>
      </c>
      <c r="V143" s="56">
        <v>300881.88</v>
      </c>
      <c r="W143" s="56">
        <v>0</v>
      </c>
      <c r="X143" s="56">
        <v>300881.88</v>
      </c>
    </row>
    <row r="144" spans="1:24" x14ac:dyDescent="0.25">
      <c r="A144" s="59" t="s">
        <v>177</v>
      </c>
      <c r="B144" s="54" t="s">
        <v>450</v>
      </c>
      <c r="C144" s="60">
        <v>2023</v>
      </c>
      <c r="D144" s="60">
        <v>2023</v>
      </c>
      <c r="E144" s="53">
        <v>1</v>
      </c>
      <c r="F144" s="54" t="s">
        <v>451</v>
      </c>
      <c r="G144" s="54" t="s">
        <v>452</v>
      </c>
      <c r="H144" s="54" t="s">
        <v>453</v>
      </c>
      <c r="I144" s="54" t="s">
        <v>454</v>
      </c>
      <c r="J144" s="61" t="s">
        <v>455</v>
      </c>
      <c r="K144" s="54" t="s">
        <v>1024</v>
      </c>
      <c r="L144" s="60">
        <v>1</v>
      </c>
      <c r="M144" s="54" t="s">
        <v>1025</v>
      </c>
      <c r="N144" s="54" t="s">
        <v>1026</v>
      </c>
      <c r="O144" s="62">
        <v>1</v>
      </c>
      <c r="P144" s="54" t="s">
        <v>1027</v>
      </c>
      <c r="Q144" s="54" t="s">
        <v>47</v>
      </c>
      <c r="R144" s="61" t="s">
        <v>460</v>
      </c>
      <c r="S144" s="55">
        <v>44762</v>
      </c>
      <c r="T144" s="55">
        <v>44762</v>
      </c>
      <c r="U144" s="55">
        <v>44767</v>
      </c>
      <c r="V144" s="56">
        <v>215029.07</v>
      </c>
      <c r="W144" s="56">
        <v>0</v>
      </c>
      <c r="X144" s="56">
        <v>215029.07</v>
      </c>
    </row>
    <row r="145" spans="1:24" x14ac:dyDescent="0.25">
      <c r="A145" s="59" t="s">
        <v>178</v>
      </c>
      <c r="B145" s="54" t="s">
        <v>450</v>
      </c>
      <c r="C145" s="60">
        <v>2023</v>
      </c>
      <c r="D145" s="60">
        <v>2023</v>
      </c>
      <c r="E145" s="53">
        <v>1</v>
      </c>
      <c r="F145" s="54" t="s">
        <v>451</v>
      </c>
      <c r="G145" s="54" t="s">
        <v>452</v>
      </c>
      <c r="H145" s="54" t="s">
        <v>453</v>
      </c>
      <c r="I145" s="54" t="s">
        <v>454</v>
      </c>
      <c r="J145" s="61" t="s">
        <v>455</v>
      </c>
      <c r="K145" s="54" t="s">
        <v>1028</v>
      </c>
      <c r="L145" s="60">
        <v>1</v>
      </c>
      <c r="M145" s="54" t="s">
        <v>1029</v>
      </c>
      <c r="N145" s="54" t="s">
        <v>1030</v>
      </c>
      <c r="O145" s="62">
        <v>1</v>
      </c>
      <c r="P145" s="54" t="s">
        <v>1031</v>
      </c>
      <c r="Q145" s="54" t="s">
        <v>47</v>
      </c>
      <c r="R145" s="61" t="s">
        <v>460</v>
      </c>
      <c r="S145" s="55">
        <v>44762</v>
      </c>
      <c r="T145" s="55">
        <v>44762</v>
      </c>
      <c r="U145" s="55">
        <v>44767</v>
      </c>
      <c r="V145" s="56">
        <v>717746.84</v>
      </c>
      <c r="W145" s="56">
        <v>0</v>
      </c>
      <c r="X145" s="56">
        <v>717746.84</v>
      </c>
    </row>
    <row r="146" spans="1:24" x14ac:dyDescent="0.25">
      <c r="A146" s="59" t="s">
        <v>179</v>
      </c>
      <c r="B146" s="54" t="s">
        <v>450</v>
      </c>
      <c r="C146" s="60">
        <v>2023</v>
      </c>
      <c r="D146" s="60">
        <v>2023</v>
      </c>
      <c r="E146" s="53">
        <v>1</v>
      </c>
      <c r="F146" s="54" t="s">
        <v>451</v>
      </c>
      <c r="G146" s="54" t="s">
        <v>452</v>
      </c>
      <c r="H146" s="54" t="s">
        <v>453</v>
      </c>
      <c r="I146" s="54" t="s">
        <v>454</v>
      </c>
      <c r="J146" s="61" t="s">
        <v>455</v>
      </c>
      <c r="K146" s="54" t="s">
        <v>1032</v>
      </c>
      <c r="L146" s="60">
        <v>1</v>
      </c>
      <c r="M146" s="54" t="s">
        <v>1033</v>
      </c>
      <c r="N146" s="54" t="s">
        <v>1034</v>
      </c>
      <c r="O146" s="62">
        <v>1</v>
      </c>
      <c r="P146" s="54" t="s">
        <v>1035</v>
      </c>
      <c r="Q146" s="54" t="s">
        <v>47</v>
      </c>
      <c r="R146" s="61" t="s">
        <v>460</v>
      </c>
      <c r="S146" s="55">
        <v>44762</v>
      </c>
      <c r="T146" s="55">
        <v>44762</v>
      </c>
      <c r="U146" s="55">
        <v>44767</v>
      </c>
      <c r="V146" s="56">
        <v>224012.11</v>
      </c>
      <c r="W146" s="56">
        <v>0</v>
      </c>
      <c r="X146" s="56">
        <v>224012.11</v>
      </c>
    </row>
    <row r="147" spans="1:24" x14ac:dyDescent="0.25">
      <c r="A147" s="59" t="s">
        <v>1</v>
      </c>
      <c r="B147" s="54" t="s">
        <v>450</v>
      </c>
      <c r="C147" s="60">
        <v>2023</v>
      </c>
      <c r="D147" s="60">
        <v>2023</v>
      </c>
      <c r="E147" s="53">
        <v>1</v>
      </c>
      <c r="F147" s="54" t="s">
        <v>451</v>
      </c>
      <c r="G147" s="54" t="s">
        <v>452</v>
      </c>
      <c r="H147" s="54" t="s">
        <v>453</v>
      </c>
      <c r="I147" s="54" t="s">
        <v>454</v>
      </c>
      <c r="J147" s="61" t="s">
        <v>455</v>
      </c>
      <c r="K147" s="54" t="s">
        <v>1036</v>
      </c>
      <c r="L147" s="60">
        <v>1</v>
      </c>
      <c r="M147" s="54" t="s">
        <v>1037</v>
      </c>
      <c r="N147" s="54" t="s">
        <v>1038</v>
      </c>
      <c r="O147" s="62">
        <v>1</v>
      </c>
      <c r="P147" s="54" t="s">
        <v>1039</v>
      </c>
      <c r="Q147" s="54" t="s">
        <v>47</v>
      </c>
      <c r="R147" s="61" t="s">
        <v>505</v>
      </c>
      <c r="S147" s="55">
        <v>44754</v>
      </c>
      <c r="T147" s="55">
        <v>44754</v>
      </c>
      <c r="U147" s="55">
        <v>44757</v>
      </c>
      <c r="V147" s="56">
        <v>130340.2</v>
      </c>
      <c r="W147" s="56">
        <v>0</v>
      </c>
      <c r="X147" s="56">
        <v>130340.2</v>
      </c>
    </row>
    <row r="148" spans="1:24" x14ac:dyDescent="0.25">
      <c r="A148" s="59" t="s">
        <v>180</v>
      </c>
      <c r="B148" s="54" t="s">
        <v>450</v>
      </c>
      <c r="C148" s="60">
        <v>2023</v>
      </c>
      <c r="D148" s="60">
        <v>2023</v>
      </c>
      <c r="E148" s="53">
        <v>1</v>
      </c>
      <c r="F148" s="54" t="s">
        <v>451</v>
      </c>
      <c r="G148" s="54" t="s">
        <v>452</v>
      </c>
      <c r="H148" s="54" t="s">
        <v>453</v>
      </c>
      <c r="I148" s="54" t="s">
        <v>454</v>
      </c>
      <c r="J148" s="61" t="s">
        <v>455</v>
      </c>
      <c r="K148" s="54" t="s">
        <v>1040</v>
      </c>
      <c r="L148" s="60">
        <v>1</v>
      </c>
      <c r="M148" s="54" t="s">
        <v>1041</v>
      </c>
      <c r="N148" s="54" t="s">
        <v>1042</v>
      </c>
      <c r="O148" s="62">
        <v>1</v>
      </c>
      <c r="P148" s="54" t="s">
        <v>1043</v>
      </c>
      <c r="Q148" s="54" t="s">
        <v>47</v>
      </c>
      <c r="R148" s="61" t="s">
        <v>460</v>
      </c>
      <c r="S148" s="55">
        <v>44762</v>
      </c>
      <c r="T148" s="55">
        <v>44762</v>
      </c>
      <c r="U148" s="55">
        <v>44767</v>
      </c>
      <c r="V148" s="56">
        <v>1250409.28</v>
      </c>
      <c r="W148" s="56">
        <v>0</v>
      </c>
      <c r="X148" s="56">
        <v>1250409.28</v>
      </c>
    </row>
    <row r="149" spans="1:24" x14ac:dyDescent="0.25">
      <c r="A149" s="59" t="s">
        <v>181</v>
      </c>
      <c r="B149" s="54" t="s">
        <v>450</v>
      </c>
      <c r="C149" s="60">
        <v>2023</v>
      </c>
      <c r="D149" s="60">
        <v>2023</v>
      </c>
      <c r="E149" s="53">
        <v>1</v>
      </c>
      <c r="F149" s="54" t="s">
        <v>451</v>
      </c>
      <c r="G149" s="54" t="s">
        <v>452</v>
      </c>
      <c r="H149" s="54" t="s">
        <v>453</v>
      </c>
      <c r="I149" s="54" t="s">
        <v>454</v>
      </c>
      <c r="J149" s="61" t="s">
        <v>455</v>
      </c>
      <c r="K149" s="54" t="s">
        <v>1044</v>
      </c>
      <c r="L149" s="60">
        <v>1</v>
      </c>
      <c r="M149" s="54" t="s">
        <v>1045</v>
      </c>
      <c r="N149" s="54" t="s">
        <v>1046</v>
      </c>
      <c r="O149" s="62">
        <v>1</v>
      </c>
      <c r="P149" s="54" t="s">
        <v>1047</v>
      </c>
      <c r="Q149" s="54" t="s">
        <v>47</v>
      </c>
      <c r="R149" s="61" t="s">
        <v>505</v>
      </c>
      <c r="S149" s="55">
        <v>44754</v>
      </c>
      <c r="T149" s="55">
        <v>44754</v>
      </c>
      <c r="U149" s="55">
        <v>44757</v>
      </c>
      <c r="V149" s="56">
        <v>165493.41</v>
      </c>
      <c r="W149" s="56">
        <v>0</v>
      </c>
      <c r="X149" s="56">
        <v>165493.41</v>
      </c>
    </row>
    <row r="150" spans="1:24" x14ac:dyDescent="0.25">
      <c r="A150" s="59" t="s">
        <v>182</v>
      </c>
      <c r="B150" s="54" t="s">
        <v>450</v>
      </c>
      <c r="C150" s="60">
        <v>2023</v>
      </c>
      <c r="D150" s="60">
        <v>2023</v>
      </c>
      <c r="E150" s="53">
        <v>1</v>
      </c>
      <c r="F150" s="54" t="s">
        <v>451</v>
      </c>
      <c r="G150" s="54" t="s">
        <v>452</v>
      </c>
      <c r="H150" s="54" t="s">
        <v>453</v>
      </c>
      <c r="I150" s="54" t="s">
        <v>454</v>
      </c>
      <c r="J150" s="61" t="s">
        <v>455</v>
      </c>
      <c r="K150" s="54" t="s">
        <v>1048</v>
      </c>
      <c r="L150" s="60">
        <v>1</v>
      </c>
      <c r="M150" s="54" t="s">
        <v>1049</v>
      </c>
      <c r="N150" s="54" t="s">
        <v>1050</v>
      </c>
      <c r="O150" s="62">
        <v>1</v>
      </c>
      <c r="P150" s="54" t="s">
        <v>1051</v>
      </c>
      <c r="Q150" s="54" t="s">
        <v>47</v>
      </c>
      <c r="R150" s="61" t="s">
        <v>460</v>
      </c>
      <c r="S150" s="55">
        <v>44762</v>
      </c>
      <c r="T150" s="55">
        <v>44762</v>
      </c>
      <c r="U150" s="55">
        <v>44767</v>
      </c>
      <c r="V150" s="56">
        <v>158893.82</v>
      </c>
      <c r="W150" s="56">
        <v>0</v>
      </c>
      <c r="X150" s="56">
        <v>158893.82</v>
      </c>
    </row>
    <row r="151" spans="1:24" x14ac:dyDescent="0.25">
      <c r="A151" s="59" t="s">
        <v>183</v>
      </c>
      <c r="B151" s="54" t="s">
        <v>450</v>
      </c>
      <c r="C151" s="60">
        <v>2023</v>
      </c>
      <c r="D151" s="60">
        <v>2023</v>
      </c>
      <c r="E151" s="53">
        <v>1</v>
      </c>
      <c r="F151" s="54" t="s">
        <v>451</v>
      </c>
      <c r="G151" s="54" t="s">
        <v>452</v>
      </c>
      <c r="H151" s="54" t="s">
        <v>453</v>
      </c>
      <c r="I151" s="54" t="s">
        <v>454</v>
      </c>
      <c r="J151" s="61" t="s">
        <v>455</v>
      </c>
      <c r="K151" s="54" t="s">
        <v>1052</v>
      </c>
      <c r="L151" s="60">
        <v>1</v>
      </c>
      <c r="M151" s="54" t="s">
        <v>1053</v>
      </c>
      <c r="N151" s="54" t="s">
        <v>1054</v>
      </c>
      <c r="O151" s="62">
        <v>1</v>
      </c>
      <c r="P151" s="54" t="s">
        <v>1055</v>
      </c>
      <c r="Q151" s="54" t="s">
        <v>47</v>
      </c>
      <c r="R151" s="61" t="s">
        <v>460</v>
      </c>
      <c r="S151" s="55">
        <v>44762</v>
      </c>
      <c r="T151" s="55">
        <v>44762</v>
      </c>
      <c r="U151" s="55">
        <v>44767</v>
      </c>
      <c r="V151" s="56">
        <v>227173.52</v>
      </c>
      <c r="W151" s="56">
        <v>0</v>
      </c>
      <c r="X151" s="56">
        <v>227173.52</v>
      </c>
    </row>
    <row r="152" spans="1:24" x14ac:dyDescent="0.25">
      <c r="A152" s="59" t="s">
        <v>184</v>
      </c>
      <c r="B152" s="54" t="s">
        <v>450</v>
      </c>
      <c r="C152" s="60">
        <v>2023</v>
      </c>
      <c r="D152" s="60">
        <v>2023</v>
      </c>
      <c r="E152" s="53">
        <v>1</v>
      </c>
      <c r="F152" s="54" t="s">
        <v>451</v>
      </c>
      <c r="G152" s="54" t="s">
        <v>452</v>
      </c>
      <c r="H152" s="54" t="s">
        <v>453</v>
      </c>
      <c r="I152" s="54" t="s">
        <v>454</v>
      </c>
      <c r="J152" s="61" t="s">
        <v>455</v>
      </c>
      <c r="K152" s="54" t="s">
        <v>1056</v>
      </c>
      <c r="L152" s="60">
        <v>1</v>
      </c>
      <c r="M152" s="54" t="s">
        <v>1057</v>
      </c>
      <c r="N152" s="54" t="s">
        <v>1058</v>
      </c>
      <c r="O152" s="62">
        <v>1</v>
      </c>
      <c r="P152" s="54" t="s">
        <v>1059</v>
      </c>
      <c r="Q152" s="54" t="s">
        <v>47</v>
      </c>
      <c r="R152" s="61" t="s">
        <v>460</v>
      </c>
      <c r="S152" s="55">
        <v>44762</v>
      </c>
      <c r="T152" s="55">
        <v>44762</v>
      </c>
      <c r="U152" s="55">
        <v>44767</v>
      </c>
      <c r="V152" s="56">
        <v>468637.3</v>
      </c>
      <c r="W152" s="56">
        <v>0</v>
      </c>
      <c r="X152" s="56">
        <v>468637.3</v>
      </c>
    </row>
    <row r="153" spans="1:24" x14ac:dyDescent="0.25">
      <c r="A153" s="59" t="s">
        <v>185</v>
      </c>
      <c r="B153" s="54" t="s">
        <v>450</v>
      </c>
      <c r="C153" s="60">
        <v>2023</v>
      </c>
      <c r="D153" s="60">
        <v>2023</v>
      </c>
      <c r="E153" s="53">
        <v>1</v>
      </c>
      <c r="F153" s="54" t="s">
        <v>451</v>
      </c>
      <c r="G153" s="54" t="s">
        <v>452</v>
      </c>
      <c r="H153" s="54" t="s">
        <v>453</v>
      </c>
      <c r="I153" s="54" t="s">
        <v>454</v>
      </c>
      <c r="J153" s="61" t="s">
        <v>455</v>
      </c>
      <c r="K153" s="54" t="s">
        <v>1060</v>
      </c>
      <c r="L153" s="60">
        <v>1</v>
      </c>
      <c r="M153" s="54" t="s">
        <v>1061</v>
      </c>
      <c r="N153" s="54" t="s">
        <v>1062</v>
      </c>
      <c r="O153" s="62">
        <v>1</v>
      </c>
      <c r="P153" s="54" t="s">
        <v>1063</v>
      </c>
      <c r="Q153" s="54" t="s">
        <v>47</v>
      </c>
      <c r="R153" s="61" t="s">
        <v>460</v>
      </c>
      <c r="S153" s="55">
        <v>44762</v>
      </c>
      <c r="T153" s="55">
        <v>44762</v>
      </c>
      <c r="U153" s="55">
        <v>44767</v>
      </c>
      <c r="V153" s="56">
        <v>80790.45</v>
      </c>
      <c r="W153" s="56">
        <v>0</v>
      </c>
      <c r="X153" s="56">
        <v>80790.45</v>
      </c>
    </row>
    <row r="154" spans="1:24" x14ac:dyDescent="0.25">
      <c r="A154" s="59" t="s">
        <v>186</v>
      </c>
      <c r="B154" s="54" t="s">
        <v>450</v>
      </c>
      <c r="C154" s="60">
        <v>2023</v>
      </c>
      <c r="D154" s="60">
        <v>2023</v>
      </c>
      <c r="E154" s="53">
        <v>1</v>
      </c>
      <c r="F154" s="54" t="s">
        <v>451</v>
      </c>
      <c r="G154" s="54" t="s">
        <v>452</v>
      </c>
      <c r="H154" s="54" t="s">
        <v>453</v>
      </c>
      <c r="I154" s="54" t="s">
        <v>454</v>
      </c>
      <c r="J154" s="61" t="s">
        <v>455</v>
      </c>
      <c r="K154" s="54" t="s">
        <v>1064</v>
      </c>
      <c r="L154" s="60">
        <v>1</v>
      </c>
      <c r="M154" s="54" t="s">
        <v>1065</v>
      </c>
      <c r="N154" s="54" t="s">
        <v>1066</v>
      </c>
      <c r="O154" s="62">
        <v>1</v>
      </c>
      <c r="P154" s="54" t="s">
        <v>1067</v>
      </c>
      <c r="Q154" s="54" t="s">
        <v>47</v>
      </c>
      <c r="R154" s="61" t="s">
        <v>460</v>
      </c>
      <c r="S154" s="55">
        <v>44762</v>
      </c>
      <c r="T154" s="55">
        <v>44762</v>
      </c>
      <c r="U154" s="55">
        <v>44767</v>
      </c>
      <c r="V154" s="56">
        <v>384229.45</v>
      </c>
      <c r="W154" s="56">
        <v>0</v>
      </c>
      <c r="X154" s="56">
        <v>384229.45</v>
      </c>
    </row>
    <row r="155" spans="1:24" x14ac:dyDescent="0.25">
      <c r="A155" s="59" t="s">
        <v>187</v>
      </c>
      <c r="B155" s="54" t="s">
        <v>450</v>
      </c>
      <c r="C155" s="60">
        <v>2023</v>
      </c>
      <c r="D155" s="60">
        <v>2023</v>
      </c>
      <c r="E155" s="53">
        <v>1</v>
      </c>
      <c r="F155" s="54" t="s">
        <v>451</v>
      </c>
      <c r="G155" s="54" t="s">
        <v>452</v>
      </c>
      <c r="H155" s="54" t="s">
        <v>453</v>
      </c>
      <c r="I155" s="54" t="s">
        <v>454</v>
      </c>
      <c r="J155" s="61" t="s">
        <v>455</v>
      </c>
      <c r="K155" s="54" t="s">
        <v>1068</v>
      </c>
      <c r="L155" s="60">
        <v>1</v>
      </c>
      <c r="M155" s="54" t="s">
        <v>1069</v>
      </c>
      <c r="N155" s="54" t="s">
        <v>1070</v>
      </c>
      <c r="O155" s="62">
        <v>1</v>
      </c>
      <c r="P155" s="54" t="s">
        <v>1071</v>
      </c>
      <c r="Q155" s="54" t="s">
        <v>47</v>
      </c>
      <c r="R155" s="61" t="s">
        <v>460</v>
      </c>
      <c r="S155" s="55">
        <v>44762</v>
      </c>
      <c r="T155" s="55">
        <v>44762</v>
      </c>
      <c r="U155" s="55">
        <v>44767</v>
      </c>
      <c r="V155" s="56">
        <v>238706.01</v>
      </c>
      <c r="W155" s="56">
        <v>0</v>
      </c>
      <c r="X155" s="56">
        <v>238706.01</v>
      </c>
    </row>
    <row r="156" spans="1:24" x14ac:dyDescent="0.25">
      <c r="A156" s="59" t="s">
        <v>188</v>
      </c>
      <c r="B156" s="54" t="s">
        <v>450</v>
      </c>
      <c r="C156" s="60">
        <v>2023</v>
      </c>
      <c r="D156" s="60">
        <v>2023</v>
      </c>
      <c r="E156" s="53">
        <v>1</v>
      </c>
      <c r="F156" s="54" t="s">
        <v>451</v>
      </c>
      <c r="G156" s="54" t="s">
        <v>452</v>
      </c>
      <c r="H156" s="54" t="s">
        <v>453</v>
      </c>
      <c r="I156" s="54" t="s">
        <v>454</v>
      </c>
      <c r="J156" s="61" t="s">
        <v>455</v>
      </c>
      <c r="K156" s="54" t="s">
        <v>1072</v>
      </c>
      <c r="L156" s="60">
        <v>1</v>
      </c>
      <c r="M156" s="54" t="s">
        <v>1073</v>
      </c>
      <c r="N156" s="54" t="s">
        <v>1074</v>
      </c>
      <c r="O156" s="62">
        <v>1</v>
      </c>
      <c r="P156" s="54" t="s">
        <v>1075</v>
      </c>
      <c r="Q156" s="54" t="s">
        <v>47</v>
      </c>
      <c r="R156" s="61" t="s">
        <v>460</v>
      </c>
      <c r="S156" s="55">
        <v>44762</v>
      </c>
      <c r="T156" s="55">
        <v>44762</v>
      </c>
      <c r="U156" s="55">
        <v>44767</v>
      </c>
      <c r="V156" s="56">
        <v>527919.67000000004</v>
      </c>
      <c r="W156" s="56">
        <v>0</v>
      </c>
      <c r="X156" s="56">
        <v>527919.67000000004</v>
      </c>
    </row>
    <row r="157" spans="1:24" x14ac:dyDescent="0.25">
      <c r="A157" s="59" t="s">
        <v>189</v>
      </c>
      <c r="B157" s="54" t="s">
        <v>450</v>
      </c>
      <c r="C157" s="60">
        <v>2023</v>
      </c>
      <c r="D157" s="60">
        <v>2023</v>
      </c>
      <c r="E157" s="53">
        <v>1</v>
      </c>
      <c r="F157" s="54" t="s">
        <v>451</v>
      </c>
      <c r="G157" s="54" t="s">
        <v>452</v>
      </c>
      <c r="H157" s="54" t="s">
        <v>453</v>
      </c>
      <c r="I157" s="54" t="s">
        <v>454</v>
      </c>
      <c r="J157" s="61" t="s">
        <v>455</v>
      </c>
      <c r="K157" s="54" t="s">
        <v>1076</v>
      </c>
      <c r="L157" s="60">
        <v>1</v>
      </c>
      <c r="M157" s="54" t="s">
        <v>1077</v>
      </c>
      <c r="N157" s="54" t="s">
        <v>1078</v>
      </c>
      <c r="O157" s="62">
        <v>1</v>
      </c>
      <c r="P157" s="54" t="s">
        <v>1079</v>
      </c>
      <c r="Q157" s="54" t="s">
        <v>47</v>
      </c>
      <c r="R157" s="61" t="s">
        <v>460</v>
      </c>
      <c r="S157" s="55">
        <v>44762</v>
      </c>
      <c r="T157" s="55">
        <v>44762</v>
      </c>
      <c r="U157" s="55">
        <v>44767</v>
      </c>
      <c r="V157" s="56">
        <v>135151.54</v>
      </c>
      <c r="W157" s="56">
        <v>0</v>
      </c>
      <c r="X157" s="56">
        <v>135151.54</v>
      </c>
    </row>
    <row r="158" spans="1:24" x14ac:dyDescent="0.25">
      <c r="A158" s="59" t="s">
        <v>190</v>
      </c>
      <c r="B158" s="54" t="s">
        <v>450</v>
      </c>
      <c r="C158" s="60">
        <v>2023</v>
      </c>
      <c r="D158" s="60">
        <v>2023</v>
      </c>
      <c r="E158" s="53">
        <v>1</v>
      </c>
      <c r="F158" s="54" t="s">
        <v>451</v>
      </c>
      <c r="G158" s="54" t="s">
        <v>452</v>
      </c>
      <c r="H158" s="54" t="s">
        <v>453</v>
      </c>
      <c r="I158" s="54" t="s">
        <v>454</v>
      </c>
      <c r="J158" s="61" t="s">
        <v>455</v>
      </c>
      <c r="K158" s="54" t="s">
        <v>1080</v>
      </c>
      <c r="L158" s="60">
        <v>1</v>
      </c>
      <c r="M158" s="54" t="s">
        <v>1081</v>
      </c>
      <c r="N158" s="54" t="s">
        <v>1082</v>
      </c>
      <c r="O158" s="62">
        <v>1</v>
      </c>
      <c r="P158" s="54" t="s">
        <v>1083</v>
      </c>
      <c r="Q158" s="54" t="s">
        <v>47</v>
      </c>
      <c r="R158" s="61" t="s">
        <v>460</v>
      </c>
      <c r="S158" s="55">
        <v>44762</v>
      </c>
      <c r="T158" s="55">
        <v>44762</v>
      </c>
      <c r="U158" s="55">
        <v>44767</v>
      </c>
      <c r="V158" s="56">
        <v>646611.35</v>
      </c>
      <c r="W158" s="56">
        <v>0</v>
      </c>
      <c r="X158" s="56">
        <v>646611.35</v>
      </c>
    </row>
    <row r="159" spans="1:24" x14ac:dyDescent="0.25">
      <c r="A159" s="59" t="s">
        <v>400</v>
      </c>
      <c r="B159" s="54" t="s">
        <v>450</v>
      </c>
      <c r="C159" s="60">
        <v>2023</v>
      </c>
      <c r="D159" s="60">
        <v>2023</v>
      </c>
      <c r="E159" s="53">
        <v>1</v>
      </c>
      <c r="F159" s="54" t="s">
        <v>451</v>
      </c>
      <c r="G159" s="54" t="s">
        <v>452</v>
      </c>
      <c r="H159" s="54" t="s">
        <v>453</v>
      </c>
      <c r="I159" s="54" t="s">
        <v>454</v>
      </c>
      <c r="J159" s="61" t="s">
        <v>455</v>
      </c>
      <c r="K159" s="54" t="s">
        <v>1084</v>
      </c>
      <c r="L159" s="60">
        <v>1</v>
      </c>
      <c r="M159" s="54" t="s">
        <v>1085</v>
      </c>
      <c r="N159" s="54" t="s">
        <v>1086</v>
      </c>
      <c r="O159" s="62">
        <v>1</v>
      </c>
      <c r="P159" s="54" t="s">
        <v>1087</v>
      </c>
      <c r="Q159" s="54" t="s">
        <v>47</v>
      </c>
      <c r="R159" s="61" t="s">
        <v>460</v>
      </c>
      <c r="S159" s="55">
        <v>44762</v>
      </c>
      <c r="T159" s="55">
        <v>44762</v>
      </c>
      <c r="U159" s="55">
        <v>44767</v>
      </c>
      <c r="V159" s="56">
        <v>22864.93</v>
      </c>
      <c r="W159" s="56">
        <v>0</v>
      </c>
      <c r="X159" s="56">
        <v>22864.93</v>
      </c>
    </row>
    <row r="160" spans="1:24" x14ac:dyDescent="0.25">
      <c r="A160" s="59" t="s">
        <v>191</v>
      </c>
      <c r="B160" s="54" t="s">
        <v>450</v>
      </c>
      <c r="C160" s="60">
        <v>2023</v>
      </c>
      <c r="D160" s="60">
        <v>2023</v>
      </c>
      <c r="E160" s="53">
        <v>1</v>
      </c>
      <c r="F160" s="54" t="s">
        <v>451</v>
      </c>
      <c r="G160" s="54" t="s">
        <v>452</v>
      </c>
      <c r="H160" s="54" t="s">
        <v>453</v>
      </c>
      <c r="I160" s="54" t="s">
        <v>454</v>
      </c>
      <c r="J160" s="61" t="s">
        <v>455</v>
      </c>
      <c r="K160" s="54" t="s">
        <v>1088</v>
      </c>
      <c r="L160" s="60">
        <v>1</v>
      </c>
      <c r="M160" s="54" t="s">
        <v>1089</v>
      </c>
      <c r="N160" s="54" t="s">
        <v>1090</v>
      </c>
      <c r="O160" s="62">
        <v>1</v>
      </c>
      <c r="P160" s="54" t="s">
        <v>1091</v>
      </c>
      <c r="Q160" s="54" t="s">
        <v>47</v>
      </c>
      <c r="R160" s="61" t="s">
        <v>460</v>
      </c>
      <c r="S160" s="55">
        <v>44762</v>
      </c>
      <c r="T160" s="55">
        <v>44762</v>
      </c>
      <c r="U160" s="55">
        <v>44767</v>
      </c>
      <c r="V160" s="56">
        <v>758274.91</v>
      </c>
      <c r="W160" s="56">
        <v>0</v>
      </c>
      <c r="X160" s="56">
        <v>758274.91</v>
      </c>
    </row>
    <row r="161" spans="1:24" x14ac:dyDescent="0.25">
      <c r="A161" s="59" t="s">
        <v>191</v>
      </c>
      <c r="B161" s="54" t="s">
        <v>450</v>
      </c>
      <c r="C161" s="60">
        <v>2023</v>
      </c>
      <c r="D161" s="60">
        <v>2023</v>
      </c>
      <c r="E161" s="53">
        <v>1</v>
      </c>
      <c r="F161" s="54" t="s">
        <v>451</v>
      </c>
      <c r="G161" s="54" t="s">
        <v>452</v>
      </c>
      <c r="H161" s="54" t="s">
        <v>453</v>
      </c>
      <c r="I161" s="54" t="s">
        <v>454</v>
      </c>
      <c r="J161" s="61" t="s">
        <v>455</v>
      </c>
      <c r="K161" s="54" t="s">
        <v>1092</v>
      </c>
      <c r="L161" s="60">
        <v>1</v>
      </c>
      <c r="M161" s="54" t="s">
        <v>1093</v>
      </c>
      <c r="N161" s="54" t="s">
        <v>1090</v>
      </c>
      <c r="O161" s="62">
        <v>1</v>
      </c>
      <c r="P161" s="54" t="s">
        <v>1091</v>
      </c>
      <c r="Q161" s="54" t="s">
        <v>800</v>
      </c>
      <c r="R161" s="61" t="s">
        <v>801</v>
      </c>
      <c r="S161" s="55">
        <v>44763</v>
      </c>
      <c r="T161" s="55">
        <v>44763</v>
      </c>
      <c r="U161" s="55">
        <v>44768</v>
      </c>
      <c r="V161" s="56">
        <v>143971.78</v>
      </c>
      <c r="W161" s="56">
        <v>0</v>
      </c>
      <c r="X161" s="56">
        <v>143971.78</v>
      </c>
    </row>
    <row r="162" spans="1:24" x14ac:dyDescent="0.25">
      <c r="A162" s="59" t="s">
        <v>192</v>
      </c>
      <c r="B162" s="54" t="s">
        <v>450</v>
      </c>
      <c r="C162" s="60">
        <v>2023</v>
      </c>
      <c r="D162" s="60">
        <v>2023</v>
      </c>
      <c r="E162" s="53">
        <v>1</v>
      </c>
      <c r="F162" s="54" t="s">
        <v>451</v>
      </c>
      <c r="G162" s="54" t="s">
        <v>452</v>
      </c>
      <c r="H162" s="54" t="s">
        <v>453</v>
      </c>
      <c r="I162" s="54" t="s">
        <v>454</v>
      </c>
      <c r="J162" s="61" t="s">
        <v>455</v>
      </c>
      <c r="K162" s="54" t="s">
        <v>1094</v>
      </c>
      <c r="L162" s="60">
        <v>1</v>
      </c>
      <c r="M162" s="54" t="s">
        <v>1095</v>
      </c>
      <c r="N162" s="54" t="s">
        <v>1096</v>
      </c>
      <c r="O162" s="62">
        <v>1</v>
      </c>
      <c r="P162" s="54" t="s">
        <v>1097</v>
      </c>
      <c r="Q162" s="54" t="s">
        <v>47</v>
      </c>
      <c r="R162" s="61" t="s">
        <v>460</v>
      </c>
      <c r="S162" s="55">
        <v>44762</v>
      </c>
      <c r="T162" s="55">
        <v>44762</v>
      </c>
      <c r="U162" s="55">
        <v>44767</v>
      </c>
      <c r="V162" s="56">
        <v>269153.37</v>
      </c>
      <c r="W162" s="56">
        <v>0</v>
      </c>
      <c r="X162" s="56">
        <v>269153.37</v>
      </c>
    </row>
    <row r="163" spans="1:24" x14ac:dyDescent="0.25">
      <c r="A163" s="59" t="s">
        <v>193</v>
      </c>
      <c r="B163" s="54" t="s">
        <v>450</v>
      </c>
      <c r="C163" s="60">
        <v>2023</v>
      </c>
      <c r="D163" s="60">
        <v>2023</v>
      </c>
      <c r="E163" s="53">
        <v>1</v>
      </c>
      <c r="F163" s="54" t="s">
        <v>451</v>
      </c>
      <c r="G163" s="54" t="s">
        <v>452</v>
      </c>
      <c r="H163" s="54" t="s">
        <v>453</v>
      </c>
      <c r="I163" s="54" t="s">
        <v>454</v>
      </c>
      <c r="J163" s="61" t="s">
        <v>455</v>
      </c>
      <c r="K163" s="54" t="s">
        <v>1098</v>
      </c>
      <c r="L163" s="60">
        <v>1</v>
      </c>
      <c r="M163" s="54" t="s">
        <v>1099</v>
      </c>
      <c r="N163" s="54" t="s">
        <v>1100</v>
      </c>
      <c r="O163" s="62">
        <v>1</v>
      </c>
      <c r="P163" s="54" t="s">
        <v>1101</v>
      </c>
      <c r="Q163" s="54" t="s">
        <v>47</v>
      </c>
      <c r="R163" s="61" t="s">
        <v>460</v>
      </c>
      <c r="S163" s="55">
        <v>44762</v>
      </c>
      <c r="T163" s="55">
        <v>44762</v>
      </c>
      <c r="U163" s="55">
        <v>44767</v>
      </c>
      <c r="V163" s="56">
        <v>106564.07</v>
      </c>
      <c r="W163" s="56">
        <v>0</v>
      </c>
      <c r="X163" s="56">
        <v>106564.07</v>
      </c>
    </row>
    <row r="164" spans="1:24" x14ac:dyDescent="0.25">
      <c r="A164" s="59" t="s">
        <v>194</v>
      </c>
      <c r="B164" s="54" t="s">
        <v>450</v>
      </c>
      <c r="C164" s="60">
        <v>2023</v>
      </c>
      <c r="D164" s="60">
        <v>2023</v>
      </c>
      <c r="E164" s="53">
        <v>1</v>
      </c>
      <c r="F164" s="54" t="s">
        <v>451</v>
      </c>
      <c r="G164" s="54" t="s">
        <v>452</v>
      </c>
      <c r="H164" s="54" t="s">
        <v>453</v>
      </c>
      <c r="I164" s="54" t="s">
        <v>454</v>
      </c>
      <c r="J164" s="61" t="s">
        <v>455</v>
      </c>
      <c r="K164" s="54" t="s">
        <v>1102</v>
      </c>
      <c r="L164" s="60">
        <v>1</v>
      </c>
      <c r="M164" s="54" t="s">
        <v>1103</v>
      </c>
      <c r="N164" s="54" t="s">
        <v>1104</v>
      </c>
      <c r="O164" s="62">
        <v>1</v>
      </c>
      <c r="P164" s="54" t="s">
        <v>1105</v>
      </c>
      <c r="Q164" s="54" t="s">
        <v>47</v>
      </c>
      <c r="R164" s="61" t="s">
        <v>460</v>
      </c>
      <c r="S164" s="55">
        <v>44762</v>
      </c>
      <c r="T164" s="55">
        <v>44762</v>
      </c>
      <c r="U164" s="55">
        <v>44767</v>
      </c>
      <c r="V164" s="56">
        <v>217814.2</v>
      </c>
      <c r="W164" s="56">
        <v>0</v>
      </c>
      <c r="X164" s="56">
        <v>217814.2</v>
      </c>
    </row>
    <row r="165" spans="1:24" x14ac:dyDescent="0.25">
      <c r="A165" s="59" t="s">
        <v>195</v>
      </c>
      <c r="B165" s="54" t="s">
        <v>450</v>
      </c>
      <c r="C165" s="60">
        <v>2023</v>
      </c>
      <c r="D165" s="60">
        <v>2023</v>
      </c>
      <c r="E165" s="53">
        <v>1</v>
      </c>
      <c r="F165" s="54" t="s">
        <v>451</v>
      </c>
      <c r="G165" s="54" t="s">
        <v>452</v>
      </c>
      <c r="H165" s="54" t="s">
        <v>453</v>
      </c>
      <c r="I165" s="54" t="s">
        <v>454</v>
      </c>
      <c r="J165" s="61" t="s">
        <v>455</v>
      </c>
      <c r="K165" s="54" t="s">
        <v>1106</v>
      </c>
      <c r="L165" s="60">
        <v>1</v>
      </c>
      <c r="M165" s="54" t="s">
        <v>1107</v>
      </c>
      <c r="N165" s="54" t="s">
        <v>1108</v>
      </c>
      <c r="O165" s="62">
        <v>1</v>
      </c>
      <c r="P165" s="54" t="s">
        <v>1109</v>
      </c>
      <c r="Q165" s="54" t="s">
        <v>47</v>
      </c>
      <c r="R165" s="61" t="s">
        <v>460</v>
      </c>
      <c r="S165" s="55">
        <v>44762</v>
      </c>
      <c r="T165" s="55">
        <v>44762</v>
      </c>
      <c r="U165" s="55">
        <v>44767</v>
      </c>
      <c r="V165" s="56">
        <v>136085.65</v>
      </c>
      <c r="W165" s="56">
        <v>0</v>
      </c>
      <c r="X165" s="56">
        <v>136085.65</v>
      </c>
    </row>
    <row r="166" spans="1:24" x14ac:dyDescent="0.25">
      <c r="A166" s="59" t="s">
        <v>196</v>
      </c>
      <c r="B166" s="54" t="s">
        <v>450</v>
      </c>
      <c r="C166" s="60">
        <v>2023</v>
      </c>
      <c r="D166" s="60">
        <v>2023</v>
      </c>
      <c r="E166" s="53">
        <v>1</v>
      </c>
      <c r="F166" s="54" t="s">
        <v>451</v>
      </c>
      <c r="G166" s="54" t="s">
        <v>452</v>
      </c>
      <c r="H166" s="54" t="s">
        <v>453</v>
      </c>
      <c r="I166" s="54" t="s">
        <v>454</v>
      </c>
      <c r="J166" s="61" t="s">
        <v>455</v>
      </c>
      <c r="K166" s="54" t="s">
        <v>1110</v>
      </c>
      <c r="L166" s="60">
        <v>1</v>
      </c>
      <c r="M166" s="54" t="s">
        <v>1111</v>
      </c>
      <c r="N166" s="54" t="s">
        <v>1112</v>
      </c>
      <c r="O166" s="62">
        <v>1</v>
      </c>
      <c r="P166" s="54" t="s">
        <v>1113</v>
      </c>
      <c r="Q166" s="54" t="s">
        <v>47</v>
      </c>
      <c r="R166" s="61" t="s">
        <v>460</v>
      </c>
      <c r="S166" s="55">
        <v>44762</v>
      </c>
      <c r="T166" s="55">
        <v>44762</v>
      </c>
      <c r="U166" s="55">
        <v>44767</v>
      </c>
      <c r="V166" s="56">
        <v>36500</v>
      </c>
      <c r="W166" s="56">
        <v>0</v>
      </c>
      <c r="X166" s="56">
        <v>36500</v>
      </c>
    </row>
    <row r="167" spans="1:24" x14ac:dyDescent="0.25">
      <c r="A167" s="59" t="s">
        <v>197</v>
      </c>
      <c r="B167" s="54" t="s">
        <v>450</v>
      </c>
      <c r="C167" s="60">
        <v>2023</v>
      </c>
      <c r="D167" s="60">
        <v>2023</v>
      </c>
      <c r="E167" s="53">
        <v>1</v>
      </c>
      <c r="F167" s="54" t="s">
        <v>451</v>
      </c>
      <c r="G167" s="54" t="s">
        <v>452</v>
      </c>
      <c r="H167" s="54" t="s">
        <v>453</v>
      </c>
      <c r="I167" s="54" t="s">
        <v>454</v>
      </c>
      <c r="J167" s="61" t="s">
        <v>455</v>
      </c>
      <c r="K167" s="54" t="s">
        <v>1114</v>
      </c>
      <c r="L167" s="60">
        <v>1</v>
      </c>
      <c r="M167" s="54" t="s">
        <v>1115</v>
      </c>
      <c r="N167" s="54" t="s">
        <v>1116</v>
      </c>
      <c r="O167" s="62">
        <v>1</v>
      </c>
      <c r="P167" s="54" t="s">
        <v>1117</v>
      </c>
      <c r="Q167" s="54" t="s">
        <v>47</v>
      </c>
      <c r="R167" s="61" t="s">
        <v>505</v>
      </c>
      <c r="S167" s="55">
        <v>44754</v>
      </c>
      <c r="T167" s="55">
        <v>44754</v>
      </c>
      <c r="U167" s="55">
        <v>44757</v>
      </c>
      <c r="V167" s="56">
        <v>658126.97</v>
      </c>
      <c r="W167" s="56">
        <v>0</v>
      </c>
      <c r="X167" s="56">
        <v>658126.97</v>
      </c>
    </row>
    <row r="168" spans="1:24" x14ac:dyDescent="0.25">
      <c r="A168" s="59" t="s">
        <v>198</v>
      </c>
      <c r="B168" s="54" t="s">
        <v>450</v>
      </c>
      <c r="C168" s="60">
        <v>2023</v>
      </c>
      <c r="D168" s="60">
        <v>2023</v>
      </c>
      <c r="E168" s="53">
        <v>1</v>
      </c>
      <c r="F168" s="54" t="s">
        <v>451</v>
      </c>
      <c r="G168" s="54" t="s">
        <v>452</v>
      </c>
      <c r="H168" s="54" t="s">
        <v>453</v>
      </c>
      <c r="I168" s="54" t="s">
        <v>454</v>
      </c>
      <c r="J168" s="61" t="s">
        <v>455</v>
      </c>
      <c r="K168" s="54" t="s">
        <v>1118</v>
      </c>
      <c r="L168" s="60">
        <v>1</v>
      </c>
      <c r="M168" s="54" t="s">
        <v>1119</v>
      </c>
      <c r="N168" s="54" t="s">
        <v>1120</v>
      </c>
      <c r="O168" s="62">
        <v>1</v>
      </c>
      <c r="P168" s="54" t="s">
        <v>1121</v>
      </c>
      <c r="Q168" s="54" t="s">
        <v>47</v>
      </c>
      <c r="R168" s="61" t="s">
        <v>460</v>
      </c>
      <c r="S168" s="55">
        <v>44762</v>
      </c>
      <c r="T168" s="55">
        <v>44762</v>
      </c>
      <c r="U168" s="55">
        <v>44767</v>
      </c>
      <c r="V168" s="56">
        <v>354741.64</v>
      </c>
      <c r="W168" s="56">
        <v>0</v>
      </c>
      <c r="X168" s="56">
        <v>354741.64</v>
      </c>
    </row>
    <row r="169" spans="1:24" x14ac:dyDescent="0.25">
      <c r="A169" s="59" t="s">
        <v>199</v>
      </c>
      <c r="B169" s="54" t="s">
        <v>450</v>
      </c>
      <c r="C169" s="60">
        <v>2023</v>
      </c>
      <c r="D169" s="60">
        <v>2023</v>
      </c>
      <c r="E169" s="53">
        <v>1</v>
      </c>
      <c r="F169" s="54" t="s">
        <v>451</v>
      </c>
      <c r="G169" s="54" t="s">
        <v>452</v>
      </c>
      <c r="H169" s="54" t="s">
        <v>453</v>
      </c>
      <c r="I169" s="54" t="s">
        <v>454</v>
      </c>
      <c r="J169" s="61" t="s">
        <v>455</v>
      </c>
      <c r="K169" s="54" t="s">
        <v>1122</v>
      </c>
      <c r="L169" s="60">
        <v>1</v>
      </c>
      <c r="M169" s="54" t="s">
        <v>1123</v>
      </c>
      <c r="N169" s="54" t="s">
        <v>1124</v>
      </c>
      <c r="O169" s="62">
        <v>1</v>
      </c>
      <c r="P169" s="54" t="s">
        <v>1125</v>
      </c>
      <c r="Q169" s="54" t="s">
        <v>47</v>
      </c>
      <c r="R169" s="61" t="s">
        <v>460</v>
      </c>
      <c r="S169" s="55">
        <v>44762</v>
      </c>
      <c r="T169" s="55">
        <v>44762</v>
      </c>
      <c r="U169" s="55">
        <v>44767</v>
      </c>
      <c r="V169" s="56">
        <v>630325.85</v>
      </c>
      <c r="W169" s="56">
        <v>0</v>
      </c>
      <c r="X169" s="56">
        <v>630325.85</v>
      </c>
    </row>
    <row r="170" spans="1:24" x14ac:dyDescent="0.25">
      <c r="A170" s="59" t="s">
        <v>200</v>
      </c>
      <c r="B170" s="54" t="s">
        <v>450</v>
      </c>
      <c r="C170" s="60">
        <v>2023</v>
      </c>
      <c r="D170" s="60">
        <v>2023</v>
      </c>
      <c r="E170" s="53">
        <v>1</v>
      </c>
      <c r="F170" s="54" t="s">
        <v>451</v>
      </c>
      <c r="G170" s="54" t="s">
        <v>452</v>
      </c>
      <c r="H170" s="54" t="s">
        <v>453</v>
      </c>
      <c r="I170" s="54" t="s">
        <v>454</v>
      </c>
      <c r="J170" s="61" t="s">
        <v>455</v>
      </c>
      <c r="K170" s="54" t="s">
        <v>1126</v>
      </c>
      <c r="L170" s="60">
        <v>1</v>
      </c>
      <c r="M170" s="54" t="s">
        <v>1127</v>
      </c>
      <c r="N170" s="54" t="s">
        <v>1128</v>
      </c>
      <c r="O170" s="62">
        <v>1</v>
      </c>
      <c r="P170" s="54" t="s">
        <v>1129</v>
      </c>
      <c r="Q170" s="54" t="s">
        <v>47</v>
      </c>
      <c r="R170" s="61" t="s">
        <v>460</v>
      </c>
      <c r="S170" s="55">
        <v>44762</v>
      </c>
      <c r="T170" s="55">
        <v>44762</v>
      </c>
      <c r="U170" s="55">
        <v>44767</v>
      </c>
      <c r="V170" s="56">
        <v>3225891.38</v>
      </c>
      <c r="W170" s="56">
        <v>0</v>
      </c>
      <c r="X170" s="56">
        <v>3225891.38</v>
      </c>
    </row>
    <row r="171" spans="1:24" x14ac:dyDescent="0.25">
      <c r="A171" s="59" t="s">
        <v>201</v>
      </c>
      <c r="B171" s="54" t="s">
        <v>450</v>
      </c>
      <c r="C171" s="60">
        <v>2023</v>
      </c>
      <c r="D171" s="60">
        <v>2023</v>
      </c>
      <c r="E171" s="53">
        <v>1</v>
      </c>
      <c r="F171" s="54" t="s">
        <v>451</v>
      </c>
      <c r="G171" s="54" t="s">
        <v>452</v>
      </c>
      <c r="H171" s="54" t="s">
        <v>453</v>
      </c>
      <c r="I171" s="54" t="s">
        <v>454</v>
      </c>
      <c r="J171" s="61" t="s">
        <v>455</v>
      </c>
      <c r="K171" s="54" t="s">
        <v>1130</v>
      </c>
      <c r="L171" s="60">
        <v>1</v>
      </c>
      <c r="M171" s="54" t="s">
        <v>1131</v>
      </c>
      <c r="N171" s="54" t="s">
        <v>1132</v>
      </c>
      <c r="O171" s="62">
        <v>1</v>
      </c>
      <c r="P171" s="54" t="s">
        <v>1133</v>
      </c>
      <c r="Q171" s="54" t="s">
        <v>47</v>
      </c>
      <c r="R171" s="61" t="s">
        <v>460</v>
      </c>
      <c r="S171" s="55">
        <v>44762</v>
      </c>
      <c r="T171" s="55">
        <v>44762</v>
      </c>
      <c r="U171" s="55">
        <v>44767</v>
      </c>
      <c r="V171" s="56">
        <v>1976747.48</v>
      </c>
      <c r="W171" s="56">
        <v>0</v>
      </c>
      <c r="X171" s="56">
        <v>1976747.48</v>
      </c>
    </row>
    <row r="172" spans="1:24" x14ac:dyDescent="0.25">
      <c r="A172" s="59" t="s">
        <v>202</v>
      </c>
      <c r="B172" s="54" t="s">
        <v>450</v>
      </c>
      <c r="C172" s="60">
        <v>2023</v>
      </c>
      <c r="D172" s="60">
        <v>2023</v>
      </c>
      <c r="E172" s="53">
        <v>1</v>
      </c>
      <c r="F172" s="54" t="s">
        <v>451</v>
      </c>
      <c r="G172" s="54" t="s">
        <v>452</v>
      </c>
      <c r="H172" s="54" t="s">
        <v>453</v>
      </c>
      <c r="I172" s="54" t="s">
        <v>454</v>
      </c>
      <c r="J172" s="61" t="s">
        <v>455</v>
      </c>
      <c r="K172" s="54" t="s">
        <v>1134</v>
      </c>
      <c r="L172" s="60">
        <v>1</v>
      </c>
      <c r="M172" s="54" t="s">
        <v>1135</v>
      </c>
      <c r="N172" s="54" t="s">
        <v>1136</v>
      </c>
      <c r="O172" s="62">
        <v>1</v>
      </c>
      <c r="P172" s="54" t="s">
        <v>1137</v>
      </c>
      <c r="Q172" s="54" t="s">
        <v>47</v>
      </c>
      <c r="R172" s="61" t="s">
        <v>460</v>
      </c>
      <c r="S172" s="55">
        <v>44762</v>
      </c>
      <c r="T172" s="55">
        <v>44762</v>
      </c>
      <c r="U172" s="55">
        <v>44767</v>
      </c>
      <c r="V172" s="56">
        <v>12582688.310000001</v>
      </c>
      <c r="W172" s="56">
        <v>0</v>
      </c>
      <c r="X172" s="56">
        <v>12582688.310000001</v>
      </c>
    </row>
    <row r="173" spans="1:24" x14ac:dyDescent="0.25">
      <c r="A173" s="59" t="s">
        <v>203</v>
      </c>
      <c r="B173" s="54" t="s">
        <v>450</v>
      </c>
      <c r="C173" s="60">
        <v>2023</v>
      </c>
      <c r="D173" s="60">
        <v>2023</v>
      </c>
      <c r="E173" s="53">
        <v>1</v>
      </c>
      <c r="F173" s="54" t="s">
        <v>451</v>
      </c>
      <c r="G173" s="54" t="s">
        <v>452</v>
      </c>
      <c r="H173" s="54" t="s">
        <v>453</v>
      </c>
      <c r="I173" s="54" t="s">
        <v>454</v>
      </c>
      <c r="J173" s="61" t="s">
        <v>455</v>
      </c>
      <c r="K173" s="54" t="s">
        <v>1138</v>
      </c>
      <c r="L173" s="60">
        <v>1</v>
      </c>
      <c r="M173" s="54" t="s">
        <v>1139</v>
      </c>
      <c r="N173" s="54" t="s">
        <v>1140</v>
      </c>
      <c r="O173" s="62">
        <v>1</v>
      </c>
      <c r="P173" s="54" t="s">
        <v>1141</v>
      </c>
      <c r="Q173" s="54" t="s">
        <v>47</v>
      </c>
      <c r="R173" s="61" t="s">
        <v>460</v>
      </c>
      <c r="S173" s="55">
        <v>44762</v>
      </c>
      <c r="T173" s="55">
        <v>44762</v>
      </c>
      <c r="U173" s="55">
        <v>44767</v>
      </c>
      <c r="V173" s="56">
        <v>70526.720000000001</v>
      </c>
      <c r="W173" s="56">
        <v>0</v>
      </c>
      <c r="X173" s="56">
        <v>70526.720000000001</v>
      </c>
    </row>
    <row r="174" spans="1:24" x14ac:dyDescent="0.25">
      <c r="A174" s="59" t="s">
        <v>204</v>
      </c>
      <c r="B174" s="54" t="s">
        <v>450</v>
      </c>
      <c r="C174" s="60">
        <v>2023</v>
      </c>
      <c r="D174" s="60">
        <v>2023</v>
      </c>
      <c r="E174" s="53">
        <v>1</v>
      </c>
      <c r="F174" s="54" t="s">
        <v>451</v>
      </c>
      <c r="G174" s="54" t="s">
        <v>452</v>
      </c>
      <c r="H174" s="54" t="s">
        <v>453</v>
      </c>
      <c r="I174" s="54" t="s">
        <v>454</v>
      </c>
      <c r="J174" s="61" t="s">
        <v>455</v>
      </c>
      <c r="K174" s="54" t="s">
        <v>1142</v>
      </c>
      <c r="L174" s="60">
        <v>1</v>
      </c>
      <c r="M174" s="54" t="s">
        <v>1143</v>
      </c>
      <c r="N174" s="54" t="s">
        <v>1144</v>
      </c>
      <c r="O174" s="62">
        <v>1</v>
      </c>
      <c r="P174" s="54" t="s">
        <v>1145</v>
      </c>
      <c r="Q174" s="54" t="s">
        <v>47</v>
      </c>
      <c r="R174" s="61" t="s">
        <v>460</v>
      </c>
      <c r="S174" s="55">
        <v>44762</v>
      </c>
      <c r="T174" s="55">
        <v>44762</v>
      </c>
      <c r="U174" s="55">
        <v>44767</v>
      </c>
      <c r="V174" s="56">
        <v>581148.88</v>
      </c>
      <c r="W174" s="56">
        <v>0</v>
      </c>
      <c r="X174" s="56">
        <v>581148.88</v>
      </c>
    </row>
    <row r="175" spans="1:24" x14ac:dyDescent="0.25">
      <c r="A175" s="59" t="s">
        <v>205</v>
      </c>
      <c r="B175" s="54" t="s">
        <v>450</v>
      </c>
      <c r="C175" s="60">
        <v>2023</v>
      </c>
      <c r="D175" s="60">
        <v>2023</v>
      </c>
      <c r="E175" s="53">
        <v>1</v>
      </c>
      <c r="F175" s="54" t="s">
        <v>451</v>
      </c>
      <c r="G175" s="54" t="s">
        <v>452</v>
      </c>
      <c r="H175" s="54" t="s">
        <v>453</v>
      </c>
      <c r="I175" s="54" t="s">
        <v>454</v>
      </c>
      <c r="J175" s="61" t="s">
        <v>455</v>
      </c>
      <c r="K175" s="54" t="s">
        <v>1146</v>
      </c>
      <c r="L175" s="60">
        <v>1</v>
      </c>
      <c r="M175" s="54" t="s">
        <v>1147</v>
      </c>
      <c r="N175" s="54" t="s">
        <v>1148</v>
      </c>
      <c r="O175" s="62">
        <v>1</v>
      </c>
      <c r="P175" s="54" t="s">
        <v>1149</v>
      </c>
      <c r="Q175" s="54" t="s">
        <v>47</v>
      </c>
      <c r="R175" s="61" t="s">
        <v>460</v>
      </c>
      <c r="S175" s="55">
        <v>44762</v>
      </c>
      <c r="T175" s="55">
        <v>44762</v>
      </c>
      <c r="U175" s="55">
        <v>44767</v>
      </c>
      <c r="V175" s="56">
        <v>254787.4</v>
      </c>
      <c r="W175" s="56">
        <v>0</v>
      </c>
      <c r="X175" s="56">
        <v>254787.4</v>
      </c>
    </row>
    <row r="176" spans="1:24" x14ac:dyDescent="0.25">
      <c r="A176" s="59" t="s">
        <v>206</v>
      </c>
      <c r="B176" s="54" t="s">
        <v>450</v>
      </c>
      <c r="C176" s="60">
        <v>2023</v>
      </c>
      <c r="D176" s="60">
        <v>2023</v>
      </c>
      <c r="E176" s="53">
        <v>1</v>
      </c>
      <c r="F176" s="54" t="s">
        <v>451</v>
      </c>
      <c r="G176" s="54" t="s">
        <v>452</v>
      </c>
      <c r="H176" s="54" t="s">
        <v>453</v>
      </c>
      <c r="I176" s="54" t="s">
        <v>454</v>
      </c>
      <c r="J176" s="61" t="s">
        <v>455</v>
      </c>
      <c r="K176" s="54" t="s">
        <v>1150</v>
      </c>
      <c r="L176" s="60">
        <v>1</v>
      </c>
      <c r="M176" s="54" t="s">
        <v>1151</v>
      </c>
      <c r="N176" s="54" t="s">
        <v>1152</v>
      </c>
      <c r="O176" s="62">
        <v>1</v>
      </c>
      <c r="P176" s="54" t="s">
        <v>1153</v>
      </c>
      <c r="Q176" s="54" t="s">
        <v>47</v>
      </c>
      <c r="R176" s="61" t="s">
        <v>460</v>
      </c>
      <c r="S176" s="55">
        <v>44762</v>
      </c>
      <c r="T176" s="55">
        <v>44762</v>
      </c>
      <c r="U176" s="55">
        <v>44767</v>
      </c>
      <c r="V176" s="56">
        <v>69720.37</v>
      </c>
      <c r="W176" s="56">
        <v>0</v>
      </c>
      <c r="X176" s="56">
        <v>69720.37</v>
      </c>
    </row>
    <row r="177" spans="1:24" x14ac:dyDescent="0.25">
      <c r="A177" s="59" t="s">
        <v>207</v>
      </c>
      <c r="B177" s="54" t="s">
        <v>450</v>
      </c>
      <c r="C177" s="60">
        <v>2023</v>
      </c>
      <c r="D177" s="60">
        <v>2023</v>
      </c>
      <c r="E177" s="53">
        <v>1</v>
      </c>
      <c r="F177" s="54" t="s">
        <v>451</v>
      </c>
      <c r="G177" s="54" t="s">
        <v>452</v>
      </c>
      <c r="H177" s="54" t="s">
        <v>453</v>
      </c>
      <c r="I177" s="54" t="s">
        <v>454</v>
      </c>
      <c r="J177" s="61" t="s">
        <v>455</v>
      </c>
      <c r="K177" s="54" t="s">
        <v>1154</v>
      </c>
      <c r="L177" s="60">
        <v>1</v>
      </c>
      <c r="M177" s="54" t="s">
        <v>1155</v>
      </c>
      <c r="N177" s="54" t="s">
        <v>1156</v>
      </c>
      <c r="O177" s="62">
        <v>1</v>
      </c>
      <c r="P177" s="54" t="s">
        <v>1157</v>
      </c>
      <c r="Q177" s="54" t="s">
        <v>47</v>
      </c>
      <c r="R177" s="61" t="s">
        <v>460</v>
      </c>
      <c r="S177" s="55">
        <v>44762</v>
      </c>
      <c r="T177" s="55">
        <v>44762</v>
      </c>
      <c r="U177" s="55">
        <v>44767</v>
      </c>
      <c r="V177" s="56">
        <v>132997.12</v>
      </c>
      <c r="W177" s="56">
        <v>0</v>
      </c>
      <c r="X177" s="56">
        <v>132997.12</v>
      </c>
    </row>
    <row r="178" spans="1:24" x14ac:dyDescent="0.25">
      <c r="A178" s="59" t="s">
        <v>209</v>
      </c>
      <c r="B178" s="54" t="s">
        <v>450</v>
      </c>
      <c r="C178" s="60">
        <v>2023</v>
      </c>
      <c r="D178" s="60">
        <v>2023</v>
      </c>
      <c r="E178" s="53">
        <v>1</v>
      </c>
      <c r="F178" s="54" t="s">
        <v>451</v>
      </c>
      <c r="G178" s="54" t="s">
        <v>452</v>
      </c>
      <c r="H178" s="54" t="s">
        <v>453</v>
      </c>
      <c r="I178" s="54" t="s">
        <v>454</v>
      </c>
      <c r="J178" s="61" t="s">
        <v>455</v>
      </c>
      <c r="K178" s="54" t="s">
        <v>1158</v>
      </c>
      <c r="L178" s="60">
        <v>1</v>
      </c>
      <c r="M178" s="54" t="s">
        <v>1159</v>
      </c>
      <c r="N178" s="54" t="s">
        <v>1160</v>
      </c>
      <c r="O178" s="62">
        <v>1</v>
      </c>
      <c r="P178" s="54" t="s">
        <v>1161</v>
      </c>
      <c r="Q178" s="54" t="s">
        <v>47</v>
      </c>
      <c r="R178" s="61" t="s">
        <v>460</v>
      </c>
      <c r="S178" s="55">
        <v>44762</v>
      </c>
      <c r="T178" s="55">
        <v>44762</v>
      </c>
      <c r="U178" s="55">
        <v>44767</v>
      </c>
      <c r="V178" s="56">
        <v>534529.84</v>
      </c>
      <c r="W178" s="56">
        <v>0</v>
      </c>
      <c r="X178" s="56">
        <v>534529.84</v>
      </c>
    </row>
    <row r="179" spans="1:24" x14ac:dyDescent="0.25">
      <c r="A179" s="59" t="s">
        <v>210</v>
      </c>
      <c r="B179" s="54" t="s">
        <v>450</v>
      </c>
      <c r="C179" s="60">
        <v>2023</v>
      </c>
      <c r="D179" s="60">
        <v>2023</v>
      </c>
      <c r="E179" s="53">
        <v>1</v>
      </c>
      <c r="F179" s="54" t="s">
        <v>451</v>
      </c>
      <c r="G179" s="54" t="s">
        <v>452</v>
      </c>
      <c r="H179" s="54" t="s">
        <v>453</v>
      </c>
      <c r="I179" s="54" t="s">
        <v>454</v>
      </c>
      <c r="J179" s="61" t="s">
        <v>455</v>
      </c>
      <c r="K179" s="54" t="s">
        <v>1162</v>
      </c>
      <c r="L179" s="60">
        <v>1</v>
      </c>
      <c r="M179" s="54" t="s">
        <v>1163</v>
      </c>
      <c r="N179" s="54" t="s">
        <v>1164</v>
      </c>
      <c r="O179" s="62">
        <v>1</v>
      </c>
      <c r="P179" s="54" t="s">
        <v>1165</v>
      </c>
      <c r="Q179" s="54" t="s">
        <v>47</v>
      </c>
      <c r="R179" s="61" t="s">
        <v>460</v>
      </c>
      <c r="S179" s="55">
        <v>44762</v>
      </c>
      <c r="T179" s="55">
        <v>44762</v>
      </c>
      <c r="U179" s="55">
        <v>44767</v>
      </c>
      <c r="V179" s="56">
        <v>446537.97</v>
      </c>
      <c r="W179" s="56">
        <v>0</v>
      </c>
      <c r="X179" s="56">
        <v>446537.97</v>
      </c>
    </row>
    <row r="180" spans="1:24" x14ac:dyDescent="0.25">
      <c r="A180" s="59" t="s">
        <v>211</v>
      </c>
      <c r="B180" s="54" t="s">
        <v>450</v>
      </c>
      <c r="C180" s="60">
        <v>2023</v>
      </c>
      <c r="D180" s="60">
        <v>2023</v>
      </c>
      <c r="E180" s="53">
        <v>1</v>
      </c>
      <c r="F180" s="54" t="s">
        <v>451</v>
      </c>
      <c r="G180" s="54" t="s">
        <v>452</v>
      </c>
      <c r="H180" s="54" t="s">
        <v>453</v>
      </c>
      <c r="I180" s="54" t="s">
        <v>454</v>
      </c>
      <c r="J180" s="61" t="s">
        <v>455</v>
      </c>
      <c r="K180" s="54" t="s">
        <v>1166</v>
      </c>
      <c r="L180" s="60">
        <v>1</v>
      </c>
      <c r="M180" s="54" t="s">
        <v>1167</v>
      </c>
      <c r="N180" s="54" t="s">
        <v>1168</v>
      </c>
      <c r="O180" s="62">
        <v>1</v>
      </c>
      <c r="P180" s="54" t="s">
        <v>1169</v>
      </c>
      <c r="Q180" s="54" t="s">
        <v>47</v>
      </c>
      <c r="R180" s="61" t="s">
        <v>460</v>
      </c>
      <c r="S180" s="55">
        <v>44762</v>
      </c>
      <c r="T180" s="55">
        <v>44762</v>
      </c>
      <c r="U180" s="55">
        <v>44767</v>
      </c>
      <c r="V180" s="56">
        <v>209375.97</v>
      </c>
      <c r="W180" s="56">
        <v>0</v>
      </c>
      <c r="X180" s="56">
        <v>209375.97</v>
      </c>
    </row>
    <row r="181" spans="1:24" x14ac:dyDescent="0.25">
      <c r="A181" s="59" t="s">
        <v>212</v>
      </c>
      <c r="B181" s="54" t="s">
        <v>450</v>
      </c>
      <c r="C181" s="60">
        <v>2023</v>
      </c>
      <c r="D181" s="60">
        <v>2023</v>
      </c>
      <c r="E181" s="53">
        <v>1</v>
      </c>
      <c r="F181" s="54" t="s">
        <v>451</v>
      </c>
      <c r="G181" s="54" t="s">
        <v>452</v>
      </c>
      <c r="H181" s="54" t="s">
        <v>453</v>
      </c>
      <c r="I181" s="54" t="s">
        <v>454</v>
      </c>
      <c r="J181" s="61" t="s">
        <v>455</v>
      </c>
      <c r="K181" s="54" t="s">
        <v>1170</v>
      </c>
      <c r="L181" s="60">
        <v>1</v>
      </c>
      <c r="M181" s="54" t="s">
        <v>1171</v>
      </c>
      <c r="N181" s="54" t="s">
        <v>1172</v>
      </c>
      <c r="O181" s="62">
        <v>1</v>
      </c>
      <c r="P181" s="54" t="s">
        <v>1173</v>
      </c>
      <c r="Q181" s="54" t="s">
        <v>47</v>
      </c>
      <c r="R181" s="61" t="s">
        <v>460</v>
      </c>
      <c r="S181" s="55">
        <v>44762</v>
      </c>
      <c r="T181" s="55">
        <v>44762</v>
      </c>
      <c r="U181" s="55">
        <v>44767</v>
      </c>
      <c r="V181" s="56">
        <v>63921.73</v>
      </c>
      <c r="W181" s="56">
        <v>0</v>
      </c>
      <c r="X181" s="56">
        <v>63921.73</v>
      </c>
    </row>
    <row r="182" spans="1:24" x14ac:dyDescent="0.25">
      <c r="A182" s="59" t="s">
        <v>37</v>
      </c>
      <c r="B182" s="54" t="s">
        <v>450</v>
      </c>
      <c r="C182" s="60">
        <v>2023</v>
      </c>
      <c r="D182" s="60">
        <v>2023</v>
      </c>
      <c r="E182" s="53">
        <v>2</v>
      </c>
      <c r="F182" s="54" t="s">
        <v>451</v>
      </c>
      <c r="G182" s="54" t="s">
        <v>452</v>
      </c>
      <c r="H182" s="54" t="s">
        <v>453</v>
      </c>
      <c r="I182" s="54" t="s">
        <v>454</v>
      </c>
      <c r="J182" s="61" t="s">
        <v>455</v>
      </c>
      <c r="K182" s="54" t="s">
        <v>1174</v>
      </c>
      <c r="L182" s="60">
        <v>1</v>
      </c>
      <c r="M182" s="54" t="s">
        <v>1175</v>
      </c>
      <c r="N182" s="54" t="s">
        <v>458</v>
      </c>
      <c r="O182" s="62">
        <v>1</v>
      </c>
      <c r="P182" s="54" t="s">
        <v>459</v>
      </c>
      <c r="Q182" s="54" t="s">
        <v>1176</v>
      </c>
      <c r="R182" s="61" t="s">
        <v>1177</v>
      </c>
      <c r="S182" s="55">
        <v>44795</v>
      </c>
      <c r="T182" s="55">
        <v>44795</v>
      </c>
      <c r="U182" s="55">
        <v>44798</v>
      </c>
      <c r="V182" s="56">
        <v>3063300.9</v>
      </c>
      <c r="W182" s="56">
        <v>0</v>
      </c>
      <c r="X182" s="56">
        <v>3063300.9</v>
      </c>
    </row>
    <row r="183" spans="1:24" x14ac:dyDescent="0.25">
      <c r="A183" s="59" t="s">
        <v>38</v>
      </c>
      <c r="B183" s="54" t="s">
        <v>450</v>
      </c>
      <c r="C183" s="60">
        <v>2023</v>
      </c>
      <c r="D183" s="60">
        <v>2023</v>
      </c>
      <c r="E183" s="53">
        <v>2</v>
      </c>
      <c r="F183" s="54" t="s">
        <v>451</v>
      </c>
      <c r="G183" s="54" t="s">
        <v>452</v>
      </c>
      <c r="H183" s="54" t="s">
        <v>453</v>
      </c>
      <c r="I183" s="54" t="s">
        <v>454</v>
      </c>
      <c r="J183" s="61" t="s">
        <v>455</v>
      </c>
      <c r="K183" s="54" t="s">
        <v>1178</v>
      </c>
      <c r="L183" s="60">
        <v>1</v>
      </c>
      <c r="M183" s="54" t="s">
        <v>1179</v>
      </c>
      <c r="N183" s="54" t="s">
        <v>463</v>
      </c>
      <c r="O183" s="62">
        <v>1</v>
      </c>
      <c r="P183" s="54" t="s">
        <v>464</v>
      </c>
      <c r="Q183" s="54" t="s">
        <v>1176</v>
      </c>
      <c r="R183" s="61" t="s">
        <v>1177</v>
      </c>
      <c r="S183" s="55">
        <v>44795</v>
      </c>
      <c r="T183" s="55">
        <v>44795</v>
      </c>
      <c r="U183" s="55">
        <v>44798</v>
      </c>
      <c r="V183" s="56">
        <v>20012403.079999998</v>
      </c>
      <c r="W183" s="56">
        <v>0</v>
      </c>
      <c r="X183" s="56">
        <v>20012403.079999998</v>
      </c>
    </row>
    <row r="184" spans="1:24" x14ac:dyDescent="0.25">
      <c r="A184" s="59" t="s">
        <v>39</v>
      </c>
      <c r="B184" s="54" t="s">
        <v>450</v>
      </c>
      <c r="C184" s="60">
        <v>2023</v>
      </c>
      <c r="D184" s="60">
        <v>2023</v>
      </c>
      <c r="E184" s="53">
        <v>2</v>
      </c>
      <c r="F184" s="54" t="s">
        <v>451</v>
      </c>
      <c r="G184" s="54" t="s">
        <v>452</v>
      </c>
      <c r="H184" s="54" t="s">
        <v>453</v>
      </c>
      <c r="I184" s="54" t="s">
        <v>454</v>
      </c>
      <c r="J184" s="61" t="s">
        <v>455</v>
      </c>
      <c r="K184" s="54" t="s">
        <v>1180</v>
      </c>
      <c r="L184" s="60">
        <v>1</v>
      </c>
      <c r="M184" s="54" t="s">
        <v>1181</v>
      </c>
      <c r="N184" s="54" t="s">
        <v>467</v>
      </c>
      <c r="O184" s="62">
        <v>1</v>
      </c>
      <c r="P184" s="54" t="s">
        <v>468</v>
      </c>
      <c r="Q184" s="54" t="s">
        <v>1176</v>
      </c>
      <c r="R184" s="61" t="s">
        <v>1177</v>
      </c>
      <c r="S184" s="55">
        <v>44795</v>
      </c>
      <c r="T184" s="55">
        <v>44795</v>
      </c>
      <c r="U184" s="55">
        <v>44798</v>
      </c>
      <c r="V184" s="56">
        <v>2727397.63</v>
      </c>
      <c r="W184" s="56">
        <v>0</v>
      </c>
      <c r="X184" s="56">
        <v>2727397.63</v>
      </c>
    </row>
    <row r="185" spans="1:24" x14ac:dyDescent="0.25">
      <c r="A185" s="59" t="s">
        <v>40</v>
      </c>
      <c r="B185" s="54" t="s">
        <v>450</v>
      </c>
      <c r="C185" s="60">
        <v>2023</v>
      </c>
      <c r="D185" s="60">
        <v>2023</v>
      </c>
      <c r="E185" s="53">
        <v>2</v>
      </c>
      <c r="F185" s="54" t="s">
        <v>451</v>
      </c>
      <c r="G185" s="54" t="s">
        <v>452</v>
      </c>
      <c r="H185" s="54" t="s">
        <v>453</v>
      </c>
      <c r="I185" s="54" t="s">
        <v>454</v>
      </c>
      <c r="J185" s="61" t="s">
        <v>455</v>
      </c>
      <c r="K185" s="54" t="s">
        <v>1182</v>
      </c>
      <c r="L185" s="60">
        <v>1</v>
      </c>
      <c r="M185" s="54" t="s">
        <v>1183</v>
      </c>
      <c r="N185" s="54" t="s">
        <v>471</v>
      </c>
      <c r="O185" s="62">
        <v>1</v>
      </c>
      <c r="P185" s="54" t="s">
        <v>472</v>
      </c>
      <c r="Q185" s="54" t="s">
        <v>1176</v>
      </c>
      <c r="R185" s="61" t="s">
        <v>1177</v>
      </c>
      <c r="S185" s="55">
        <v>44795</v>
      </c>
      <c r="T185" s="55">
        <v>44795</v>
      </c>
      <c r="U185" s="55">
        <v>44798</v>
      </c>
      <c r="V185" s="56">
        <v>10727475.460000001</v>
      </c>
      <c r="W185" s="56">
        <v>0</v>
      </c>
      <c r="X185" s="56">
        <v>10727475.460000001</v>
      </c>
    </row>
    <row r="186" spans="1:24" x14ac:dyDescent="0.25">
      <c r="A186" s="59" t="s">
        <v>41</v>
      </c>
      <c r="B186" s="54" t="s">
        <v>450</v>
      </c>
      <c r="C186" s="60">
        <v>2023</v>
      </c>
      <c r="D186" s="60">
        <v>2023</v>
      </c>
      <c r="E186" s="53">
        <v>2</v>
      </c>
      <c r="F186" s="54" t="s">
        <v>451</v>
      </c>
      <c r="G186" s="54" t="s">
        <v>452</v>
      </c>
      <c r="H186" s="54" t="s">
        <v>453</v>
      </c>
      <c r="I186" s="54" t="s">
        <v>454</v>
      </c>
      <c r="J186" s="61" t="s">
        <v>455</v>
      </c>
      <c r="K186" s="54" t="s">
        <v>1184</v>
      </c>
      <c r="L186" s="60">
        <v>1</v>
      </c>
      <c r="M186" s="54" t="s">
        <v>1185</v>
      </c>
      <c r="N186" s="54" t="s">
        <v>475</v>
      </c>
      <c r="O186" s="62">
        <v>1</v>
      </c>
      <c r="P186" s="54" t="s">
        <v>476</v>
      </c>
      <c r="Q186" s="54" t="s">
        <v>1176</v>
      </c>
      <c r="R186" s="61" t="s">
        <v>1177</v>
      </c>
      <c r="S186" s="55">
        <v>44795</v>
      </c>
      <c r="T186" s="55">
        <v>44795</v>
      </c>
      <c r="U186" s="55">
        <v>44798</v>
      </c>
      <c r="V186" s="56">
        <v>508845.87</v>
      </c>
      <c r="W186" s="56">
        <v>0</v>
      </c>
      <c r="X186" s="56">
        <v>508845.87</v>
      </c>
    </row>
    <row r="187" spans="1:24" x14ac:dyDescent="0.25">
      <c r="A187" s="59" t="s">
        <v>42</v>
      </c>
      <c r="B187" s="54" t="s">
        <v>450</v>
      </c>
      <c r="C187" s="60">
        <v>2023</v>
      </c>
      <c r="D187" s="60">
        <v>2023</v>
      </c>
      <c r="E187" s="53">
        <v>2</v>
      </c>
      <c r="F187" s="54" t="s">
        <v>451</v>
      </c>
      <c r="G187" s="54" t="s">
        <v>452</v>
      </c>
      <c r="H187" s="54" t="s">
        <v>453</v>
      </c>
      <c r="I187" s="54" t="s">
        <v>454</v>
      </c>
      <c r="J187" s="61" t="s">
        <v>455</v>
      </c>
      <c r="K187" s="54" t="s">
        <v>1186</v>
      </c>
      <c r="L187" s="60">
        <v>1</v>
      </c>
      <c r="M187" s="54" t="s">
        <v>1187</v>
      </c>
      <c r="N187" s="54" t="s">
        <v>479</v>
      </c>
      <c r="O187" s="62">
        <v>1</v>
      </c>
      <c r="P187" s="54" t="s">
        <v>480</v>
      </c>
      <c r="Q187" s="54" t="s">
        <v>1176</v>
      </c>
      <c r="R187" s="61" t="s">
        <v>1177</v>
      </c>
      <c r="S187" s="55">
        <v>44795</v>
      </c>
      <c r="T187" s="55">
        <v>44795</v>
      </c>
      <c r="U187" s="55">
        <v>44798</v>
      </c>
      <c r="V187" s="56">
        <v>655247.66</v>
      </c>
      <c r="W187" s="56">
        <v>0</v>
      </c>
      <c r="X187" s="56">
        <v>655247.66</v>
      </c>
    </row>
    <row r="188" spans="1:24" x14ac:dyDescent="0.25">
      <c r="A188" s="59" t="s">
        <v>43</v>
      </c>
      <c r="B188" s="54" t="s">
        <v>450</v>
      </c>
      <c r="C188" s="60">
        <v>2023</v>
      </c>
      <c r="D188" s="60">
        <v>2023</v>
      </c>
      <c r="E188" s="53">
        <v>2</v>
      </c>
      <c r="F188" s="54" t="s">
        <v>451</v>
      </c>
      <c r="G188" s="54" t="s">
        <v>452</v>
      </c>
      <c r="H188" s="54" t="s">
        <v>453</v>
      </c>
      <c r="I188" s="54" t="s">
        <v>454</v>
      </c>
      <c r="J188" s="61" t="s">
        <v>455</v>
      </c>
      <c r="K188" s="54" t="s">
        <v>1188</v>
      </c>
      <c r="L188" s="60">
        <v>1</v>
      </c>
      <c r="M188" s="54" t="s">
        <v>1189</v>
      </c>
      <c r="N188" s="54" t="s">
        <v>483</v>
      </c>
      <c r="O188" s="62">
        <v>1</v>
      </c>
      <c r="P188" s="54" t="s">
        <v>484</v>
      </c>
      <c r="Q188" s="54" t="s">
        <v>1176</v>
      </c>
      <c r="R188" s="61" t="s">
        <v>1177</v>
      </c>
      <c r="S188" s="55">
        <v>44795</v>
      </c>
      <c r="T188" s="55">
        <v>44795</v>
      </c>
      <c r="U188" s="55">
        <v>44798</v>
      </c>
      <c r="V188" s="56">
        <v>4820172.78</v>
      </c>
      <c r="W188" s="56">
        <v>0</v>
      </c>
      <c r="X188" s="56">
        <v>4820172.78</v>
      </c>
    </row>
    <row r="189" spans="1:24" x14ac:dyDescent="0.25">
      <c r="A189" s="59" t="s">
        <v>44</v>
      </c>
      <c r="B189" s="54" t="s">
        <v>450</v>
      </c>
      <c r="C189" s="60">
        <v>2023</v>
      </c>
      <c r="D189" s="60">
        <v>2023</v>
      </c>
      <c r="E189" s="53">
        <v>2</v>
      </c>
      <c r="F189" s="54" t="s">
        <v>451</v>
      </c>
      <c r="G189" s="54" t="s">
        <v>452</v>
      </c>
      <c r="H189" s="54" t="s">
        <v>453</v>
      </c>
      <c r="I189" s="54" t="s">
        <v>454</v>
      </c>
      <c r="J189" s="61" t="s">
        <v>455</v>
      </c>
      <c r="K189" s="54" t="s">
        <v>1190</v>
      </c>
      <c r="L189" s="60">
        <v>1</v>
      </c>
      <c r="M189" s="54" t="s">
        <v>1191</v>
      </c>
      <c r="N189" s="54" t="s">
        <v>487</v>
      </c>
      <c r="O189" s="62">
        <v>1</v>
      </c>
      <c r="P189" s="54" t="s">
        <v>488</v>
      </c>
      <c r="Q189" s="54" t="s">
        <v>1176</v>
      </c>
      <c r="R189" s="61" t="s">
        <v>1177</v>
      </c>
      <c r="S189" s="55">
        <v>44795</v>
      </c>
      <c r="T189" s="55">
        <v>44795</v>
      </c>
      <c r="U189" s="55">
        <v>44798</v>
      </c>
      <c r="V189" s="56">
        <v>1389390.94</v>
      </c>
      <c r="W189" s="56">
        <v>0</v>
      </c>
      <c r="X189" s="56">
        <v>1389390.94</v>
      </c>
    </row>
    <row r="190" spans="1:24" x14ac:dyDescent="0.25">
      <c r="A190" s="59" t="s">
        <v>45</v>
      </c>
      <c r="B190" s="54" t="s">
        <v>450</v>
      </c>
      <c r="C190" s="60">
        <v>2023</v>
      </c>
      <c r="D190" s="60">
        <v>2023</v>
      </c>
      <c r="E190" s="53">
        <v>2</v>
      </c>
      <c r="F190" s="54" t="s">
        <v>451</v>
      </c>
      <c r="G190" s="54" t="s">
        <v>452</v>
      </c>
      <c r="H190" s="54" t="s">
        <v>453</v>
      </c>
      <c r="I190" s="54" t="s">
        <v>454</v>
      </c>
      <c r="J190" s="61" t="s">
        <v>455</v>
      </c>
      <c r="K190" s="54" t="s">
        <v>1192</v>
      </c>
      <c r="L190" s="60">
        <v>1</v>
      </c>
      <c r="M190" s="54" t="s">
        <v>1193</v>
      </c>
      <c r="N190" s="54" t="s">
        <v>491</v>
      </c>
      <c r="O190" s="62">
        <v>1</v>
      </c>
      <c r="P190" s="54" t="s">
        <v>492</v>
      </c>
      <c r="Q190" s="54" t="s">
        <v>1176</v>
      </c>
      <c r="R190" s="61" t="s">
        <v>1177</v>
      </c>
      <c r="S190" s="55">
        <v>44795</v>
      </c>
      <c r="T190" s="55">
        <v>44795</v>
      </c>
      <c r="U190" s="55">
        <v>44798</v>
      </c>
      <c r="V190" s="56">
        <v>180013.7</v>
      </c>
      <c r="W190" s="56">
        <v>0</v>
      </c>
      <c r="X190" s="56">
        <v>180013.7</v>
      </c>
    </row>
    <row r="191" spans="1:24" x14ac:dyDescent="0.25">
      <c r="A191" s="59" t="s">
        <v>46</v>
      </c>
      <c r="B191" s="54" t="s">
        <v>450</v>
      </c>
      <c r="C191" s="60">
        <v>2023</v>
      </c>
      <c r="D191" s="60">
        <v>2023</v>
      </c>
      <c r="E191" s="53">
        <v>2</v>
      </c>
      <c r="F191" s="54" t="s">
        <v>451</v>
      </c>
      <c r="G191" s="54" t="s">
        <v>452</v>
      </c>
      <c r="H191" s="54" t="s">
        <v>453</v>
      </c>
      <c r="I191" s="54" t="s">
        <v>454</v>
      </c>
      <c r="J191" s="61" t="s">
        <v>455</v>
      </c>
      <c r="K191" s="54" t="s">
        <v>1194</v>
      </c>
      <c r="L191" s="60">
        <v>1</v>
      </c>
      <c r="M191" s="54" t="s">
        <v>1195</v>
      </c>
      <c r="N191" s="54" t="s">
        <v>495</v>
      </c>
      <c r="O191" s="62">
        <v>1</v>
      </c>
      <c r="P191" s="54" t="s">
        <v>496</v>
      </c>
      <c r="Q191" s="54" t="s">
        <v>1176</v>
      </c>
      <c r="R191" s="61" t="s">
        <v>1177</v>
      </c>
      <c r="S191" s="55">
        <v>44795</v>
      </c>
      <c r="T191" s="55">
        <v>44795</v>
      </c>
      <c r="U191" s="55">
        <v>44798</v>
      </c>
      <c r="V191" s="56">
        <v>449049</v>
      </c>
      <c r="W191" s="56">
        <v>0</v>
      </c>
      <c r="X191" s="56">
        <v>449049</v>
      </c>
    </row>
    <row r="192" spans="1:24" x14ac:dyDescent="0.25">
      <c r="A192" s="59" t="s">
        <v>47</v>
      </c>
      <c r="B192" s="54" t="s">
        <v>450</v>
      </c>
      <c r="C192" s="60">
        <v>2023</v>
      </c>
      <c r="D192" s="60">
        <v>2023</v>
      </c>
      <c r="E192" s="53">
        <v>2</v>
      </c>
      <c r="F192" s="54" t="s">
        <v>451</v>
      </c>
      <c r="G192" s="54" t="s">
        <v>452</v>
      </c>
      <c r="H192" s="54" t="s">
        <v>453</v>
      </c>
      <c r="I192" s="54" t="s">
        <v>454</v>
      </c>
      <c r="J192" s="61" t="s">
        <v>455</v>
      </c>
      <c r="K192" s="54" t="s">
        <v>1196</v>
      </c>
      <c r="L192" s="60">
        <v>1</v>
      </c>
      <c r="M192" s="54" t="s">
        <v>1197</v>
      </c>
      <c r="N192" s="54" t="s">
        <v>499</v>
      </c>
      <c r="O192" s="62">
        <v>1</v>
      </c>
      <c r="P192" s="54" t="s">
        <v>500</v>
      </c>
      <c r="Q192" s="54" t="s">
        <v>1176</v>
      </c>
      <c r="R192" s="61" t="s">
        <v>1177</v>
      </c>
      <c r="S192" s="55">
        <v>44795</v>
      </c>
      <c r="T192" s="55">
        <v>44795</v>
      </c>
      <c r="U192" s="55">
        <v>44798</v>
      </c>
      <c r="V192" s="56">
        <v>576655.34</v>
      </c>
      <c r="W192" s="56">
        <v>0</v>
      </c>
      <c r="X192" s="56">
        <v>576655.34</v>
      </c>
    </row>
    <row r="193" spans="1:24" x14ac:dyDescent="0.25">
      <c r="A193" s="59" t="s">
        <v>48</v>
      </c>
      <c r="B193" s="54" t="s">
        <v>450</v>
      </c>
      <c r="C193" s="60">
        <v>2023</v>
      </c>
      <c r="D193" s="60">
        <v>2023</v>
      </c>
      <c r="E193" s="53">
        <v>2</v>
      </c>
      <c r="F193" s="54" t="s">
        <v>451</v>
      </c>
      <c r="G193" s="54" t="s">
        <v>452</v>
      </c>
      <c r="H193" s="54" t="s">
        <v>453</v>
      </c>
      <c r="I193" s="54" t="s">
        <v>454</v>
      </c>
      <c r="J193" s="61" t="s">
        <v>455</v>
      </c>
      <c r="K193" s="54" t="s">
        <v>1198</v>
      </c>
      <c r="L193" s="60">
        <v>1</v>
      </c>
      <c r="M193" s="54" t="s">
        <v>1199</v>
      </c>
      <c r="N193" s="54" t="s">
        <v>503</v>
      </c>
      <c r="O193" s="62">
        <v>1</v>
      </c>
      <c r="P193" s="54" t="s">
        <v>504</v>
      </c>
      <c r="Q193" s="54" t="s">
        <v>1176</v>
      </c>
      <c r="R193" s="61" t="s">
        <v>1200</v>
      </c>
      <c r="S193" s="55">
        <v>44785</v>
      </c>
      <c r="T193" s="55">
        <v>44785</v>
      </c>
      <c r="U193" s="55">
        <v>44790</v>
      </c>
      <c r="V193" s="56">
        <v>29594551.640000001</v>
      </c>
      <c r="W193" s="56">
        <v>0</v>
      </c>
      <c r="X193" s="56">
        <v>29594551.640000001</v>
      </c>
    </row>
    <row r="194" spans="1:24" x14ac:dyDescent="0.25">
      <c r="A194" s="59" t="s">
        <v>49</v>
      </c>
      <c r="B194" s="54" t="s">
        <v>450</v>
      </c>
      <c r="C194" s="60">
        <v>2023</v>
      </c>
      <c r="D194" s="60">
        <v>2023</v>
      </c>
      <c r="E194" s="53">
        <v>2</v>
      </c>
      <c r="F194" s="54" t="s">
        <v>451</v>
      </c>
      <c r="G194" s="54" t="s">
        <v>452</v>
      </c>
      <c r="H194" s="54" t="s">
        <v>453</v>
      </c>
      <c r="I194" s="54" t="s">
        <v>454</v>
      </c>
      <c r="J194" s="61" t="s">
        <v>455</v>
      </c>
      <c r="K194" s="54" t="s">
        <v>1201</v>
      </c>
      <c r="L194" s="60">
        <v>1</v>
      </c>
      <c r="M194" s="54" t="s">
        <v>1202</v>
      </c>
      <c r="N194" s="54" t="s">
        <v>508</v>
      </c>
      <c r="O194" s="62">
        <v>1</v>
      </c>
      <c r="P194" s="54" t="s">
        <v>509</v>
      </c>
      <c r="Q194" s="54" t="s">
        <v>1176</v>
      </c>
      <c r="R194" s="61" t="s">
        <v>1200</v>
      </c>
      <c r="S194" s="55">
        <v>44785</v>
      </c>
      <c r="T194" s="55">
        <v>44785</v>
      </c>
      <c r="U194" s="55">
        <v>44790</v>
      </c>
      <c r="V194" s="56">
        <v>5563688.8899999997</v>
      </c>
      <c r="W194" s="56">
        <v>0</v>
      </c>
      <c r="X194" s="56">
        <v>5563688.8899999997</v>
      </c>
    </row>
    <row r="195" spans="1:24" x14ac:dyDescent="0.25">
      <c r="A195" s="59" t="s">
        <v>50</v>
      </c>
      <c r="B195" s="54" t="s">
        <v>450</v>
      </c>
      <c r="C195" s="60">
        <v>2023</v>
      </c>
      <c r="D195" s="60">
        <v>2023</v>
      </c>
      <c r="E195" s="53">
        <v>2</v>
      </c>
      <c r="F195" s="54" t="s">
        <v>451</v>
      </c>
      <c r="G195" s="54" t="s">
        <v>452</v>
      </c>
      <c r="H195" s="54" t="s">
        <v>453</v>
      </c>
      <c r="I195" s="54" t="s">
        <v>454</v>
      </c>
      <c r="J195" s="61" t="s">
        <v>455</v>
      </c>
      <c r="K195" s="54" t="s">
        <v>1203</v>
      </c>
      <c r="L195" s="60">
        <v>1</v>
      </c>
      <c r="M195" s="54" t="s">
        <v>1204</v>
      </c>
      <c r="N195" s="54" t="s">
        <v>512</v>
      </c>
      <c r="O195" s="62">
        <v>1</v>
      </c>
      <c r="P195" s="54" t="s">
        <v>513</v>
      </c>
      <c r="Q195" s="54" t="s">
        <v>1176</v>
      </c>
      <c r="R195" s="61" t="s">
        <v>1177</v>
      </c>
      <c r="S195" s="55">
        <v>44795</v>
      </c>
      <c r="T195" s="55">
        <v>44795</v>
      </c>
      <c r="U195" s="55">
        <v>44798</v>
      </c>
      <c r="V195" s="56">
        <v>199311.51</v>
      </c>
      <c r="W195" s="56">
        <v>0</v>
      </c>
      <c r="X195" s="56">
        <v>199311.51</v>
      </c>
    </row>
    <row r="196" spans="1:24" x14ac:dyDescent="0.25">
      <c r="A196" s="59" t="s">
        <v>51</v>
      </c>
      <c r="B196" s="54" t="s">
        <v>450</v>
      </c>
      <c r="C196" s="60">
        <v>2023</v>
      </c>
      <c r="D196" s="60">
        <v>2023</v>
      </c>
      <c r="E196" s="53">
        <v>2</v>
      </c>
      <c r="F196" s="54" t="s">
        <v>451</v>
      </c>
      <c r="G196" s="54" t="s">
        <v>452</v>
      </c>
      <c r="H196" s="54" t="s">
        <v>453</v>
      </c>
      <c r="I196" s="54" t="s">
        <v>454</v>
      </c>
      <c r="J196" s="61" t="s">
        <v>455</v>
      </c>
      <c r="K196" s="54" t="s">
        <v>1205</v>
      </c>
      <c r="L196" s="60">
        <v>1</v>
      </c>
      <c r="M196" s="54" t="s">
        <v>1206</v>
      </c>
      <c r="N196" s="54" t="s">
        <v>516</v>
      </c>
      <c r="O196" s="62">
        <v>1</v>
      </c>
      <c r="P196" s="54" t="s">
        <v>517</v>
      </c>
      <c r="Q196" s="54" t="s">
        <v>1176</v>
      </c>
      <c r="R196" s="61" t="s">
        <v>1177</v>
      </c>
      <c r="S196" s="55">
        <v>44795</v>
      </c>
      <c r="T196" s="55">
        <v>44795</v>
      </c>
      <c r="U196" s="55">
        <v>44798</v>
      </c>
      <c r="V196" s="56">
        <v>22868323.93</v>
      </c>
      <c r="W196" s="56">
        <v>0</v>
      </c>
      <c r="X196" s="56">
        <v>22868323.93</v>
      </c>
    </row>
    <row r="197" spans="1:24" x14ac:dyDescent="0.25">
      <c r="A197" s="59" t="s">
        <v>52</v>
      </c>
      <c r="B197" s="54" t="s">
        <v>450</v>
      </c>
      <c r="C197" s="60">
        <v>2023</v>
      </c>
      <c r="D197" s="60">
        <v>2023</v>
      </c>
      <c r="E197" s="53">
        <v>2</v>
      </c>
      <c r="F197" s="54" t="s">
        <v>451</v>
      </c>
      <c r="G197" s="54" t="s">
        <v>452</v>
      </c>
      <c r="H197" s="54" t="s">
        <v>453</v>
      </c>
      <c r="I197" s="54" t="s">
        <v>454</v>
      </c>
      <c r="J197" s="61" t="s">
        <v>455</v>
      </c>
      <c r="K197" s="54" t="s">
        <v>1207</v>
      </c>
      <c r="L197" s="60">
        <v>1</v>
      </c>
      <c r="M197" s="54" t="s">
        <v>1208</v>
      </c>
      <c r="N197" s="54" t="s">
        <v>520</v>
      </c>
      <c r="O197" s="62">
        <v>1</v>
      </c>
      <c r="P197" s="54" t="s">
        <v>521</v>
      </c>
      <c r="Q197" s="54" t="s">
        <v>1176</v>
      </c>
      <c r="R197" s="61" t="s">
        <v>1177</v>
      </c>
      <c r="S197" s="55">
        <v>44795</v>
      </c>
      <c r="T197" s="55">
        <v>44795</v>
      </c>
      <c r="U197" s="55">
        <v>44798</v>
      </c>
      <c r="V197" s="56">
        <v>3546096.56</v>
      </c>
      <c r="W197" s="56">
        <v>0</v>
      </c>
      <c r="X197" s="56">
        <v>3546096.56</v>
      </c>
    </row>
    <row r="198" spans="1:24" x14ac:dyDescent="0.25">
      <c r="A198" s="59" t="s">
        <v>53</v>
      </c>
      <c r="B198" s="54" t="s">
        <v>450</v>
      </c>
      <c r="C198" s="60">
        <v>2023</v>
      </c>
      <c r="D198" s="60">
        <v>2023</v>
      </c>
      <c r="E198" s="53">
        <v>2</v>
      </c>
      <c r="F198" s="54" t="s">
        <v>451</v>
      </c>
      <c r="G198" s="54" t="s">
        <v>452</v>
      </c>
      <c r="H198" s="54" t="s">
        <v>453</v>
      </c>
      <c r="I198" s="54" t="s">
        <v>454</v>
      </c>
      <c r="J198" s="61" t="s">
        <v>455</v>
      </c>
      <c r="K198" s="54" t="s">
        <v>1209</v>
      </c>
      <c r="L198" s="60">
        <v>1</v>
      </c>
      <c r="M198" s="54" t="s">
        <v>1210</v>
      </c>
      <c r="N198" s="54" t="s">
        <v>524</v>
      </c>
      <c r="O198" s="62">
        <v>1</v>
      </c>
      <c r="P198" s="54" t="s">
        <v>525</v>
      </c>
      <c r="Q198" s="54" t="s">
        <v>1176</v>
      </c>
      <c r="R198" s="61" t="s">
        <v>1177</v>
      </c>
      <c r="S198" s="55">
        <v>44795</v>
      </c>
      <c r="T198" s="55">
        <v>44795</v>
      </c>
      <c r="U198" s="55">
        <v>44798</v>
      </c>
      <c r="V198" s="56">
        <v>616026.51</v>
      </c>
      <c r="W198" s="56">
        <v>0</v>
      </c>
      <c r="X198" s="56">
        <v>616026.51</v>
      </c>
    </row>
    <row r="199" spans="1:24" x14ac:dyDescent="0.25">
      <c r="A199" s="59" t="s">
        <v>54</v>
      </c>
      <c r="B199" s="54" t="s">
        <v>450</v>
      </c>
      <c r="C199" s="60">
        <v>2023</v>
      </c>
      <c r="D199" s="60">
        <v>2023</v>
      </c>
      <c r="E199" s="53">
        <v>2</v>
      </c>
      <c r="F199" s="54" t="s">
        <v>451</v>
      </c>
      <c r="G199" s="54" t="s">
        <v>452</v>
      </c>
      <c r="H199" s="54" t="s">
        <v>453</v>
      </c>
      <c r="I199" s="54" t="s">
        <v>454</v>
      </c>
      <c r="J199" s="61" t="s">
        <v>455</v>
      </c>
      <c r="K199" s="54" t="s">
        <v>1211</v>
      </c>
      <c r="L199" s="60">
        <v>1</v>
      </c>
      <c r="M199" s="54" t="s">
        <v>1212</v>
      </c>
      <c r="N199" s="54" t="s">
        <v>528</v>
      </c>
      <c r="O199" s="62">
        <v>1</v>
      </c>
      <c r="P199" s="54" t="s">
        <v>529</v>
      </c>
      <c r="Q199" s="54" t="s">
        <v>1176</v>
      </c>
      <c r="R199" s="61" t="s">
        <v>1177</v>
      </c>
      <c r="S199" s="55">
        <v>44795</v>
      </c>
      <c r="T199" s="55">
        <v>44795</v>
      </c>
      <c r="U199" s="55">
        <v>44798</v>
      </c>
      <c r="V199" s="56">
        <v>152251.31</v>
      </c>
      <c r="W199" s="56">
        <v>0</v>
      </c>
      <c r="X199" s="56">
        <v>152251.31</v>
      </c>
    </row>
    <row r="200" spans="1:24" x14ac:dyDescent="0.25">
      <c r="A200" s="59" t="s">
        <v>55</v>
      </c>
      <c r="B200" s="54" t="s">
        <v>450</v>
      </c>
      <c r="C200" s="60">
        <v>2023</v>
      </c>
      <c r="D200" s="60">
        <v>2023</v>
      </c>
      <c r="E200" s="53">
        <v>2</v>
      </c>
      <c r="F200" s="54" t="s">
        <v>451</v>
      </c>
      <c r="G200" s="54" t="s">
        <v>452</v>
      </c>
      <c r="H200" s="54" t="s">
        <v>453</v>
      </c>
      <c r="I200" s="54" t="s">
        <v>454</v>
      </c>
      <c r="J200" s="61" t="s">
        <v>455</v>
      </c>
      <c r="K200" s="54" t="s">
        <v>1213</v>
      </c>
      <c r="L200" s="60">
        <v>1</v>
      </c>
      <c r="M200" s="54" t="s">
        <v>1214</v>
      </c>
      <c r="N200" s="54" t="s">
        <v>532</v>
      </c>
      <c r="O200" s="62">
        <v>1</v>
      </c>
      <c r="P200" s="54" t="s">
        <v>533</v>
      </c>
      <c r="Q200" s="54" t="s">
        <v>1176</v>
      </c>
      <c r="R200" s="61" t="s">
        <v>1177</v>
      </c>
      <c r="S200" s="55">
        <v>44795</v>
      </c>
      <c r="T200" s="55">
        <v>44795</v>
      </c>
      <c r="U200" s="55">
        <v>44798</v>
      </c>
      <c r="V200" s="56">
        <v>42891.97</v>
      </c>
      <c r="W200" s="56">
        <v>0</v>
      </c>
      <c r="X200" s="56">
        <v>42891.97</v>
      </c>
    </row>
    <row r="201" spans="1:24" x14ac:dyDescent="0.25">
      <c r="A201" s="59" t="s">
        <v>56</v>
      </c>
      <c r="B201" s="54" t="s">
        <v>450</v>
      </c>
      <c r="C201" s="60">
        <v>2023</v>
      </c>
      <c r="D201" s="60">
        <v>2023</v>
      </c>
      <c r="E201" s="53">
        <v>2</v>
      </c>
      <c r="F201" s="54" t="s">
        <v>451</v>
      </c>
      <c r="G201" s="54" t="s">
        <v>452</v>
      </c>
      <c r="H201" s="54" t="s">
        <v>453</v>
      </c>
      <c r="I201" s="54" t="s">
        <v>454</v>
      </c>
      <c r="J201" s="61" t="s">
        <v>455</v>
      </c>
      <c r="K201" s="54" t="s">
        <v>1215</v>
      </c>
      <c r="L201" s="60">
        <v>1</v>
      </c>
      <c r="M201" s="54" t="s">
        <v>1216</v>
      </c>
      <c r="N201" s="54" t="s">
        <v>536</v>
      </c>
      <c r="O201" s="62">
        <v>1</v>
      </c>
      <c r="P201" s="54" t="s">
        <v>537</v>
      </c>
      <c r="Q201" s="54" t="s">
        <v>1176</v>
      </c>
      <c r="R201" s="61" t="s">
        <v>1177</v>
      </c>
      <c r="S201" s="55">
        <v>44795</v>
      </c>
      <c r="T201" s="55">
        <v>44795</v>
      </c>
      <c r="U201" s="55">
        <v>44798</v>
      </c>
      <c r="V201" s="56">
        <v>203152.66</v>
      </c>
      <c r="W201" s="56">
        <v>0</v>
      </c>
      <c r="X201" s="56">
        <v>203152.66</v>
      </c>
    </row>
    <row r="202" spans="1:24" x14ac:dyDescent="0.25">
      <c r="A202" s="59" t="s">
        <v>57</v>
      </c>
      <c r="B202" s="54" t="s">
        <v>450</v>
      </c>
      <c r="C202" s="60">
        <v>2023</v>
      </c>
      <c r="D202" s="60">
        <v>2023</v>
      </c>
      <c r="E202" s="53">
        <v>2</v>
      </c>
      <c r="F202" s="54" t="s">
        <v>451</v>
      </c>
      <c r="G202" s="54" t="s">
        <v>452</v>
      </c>
      <c r="H202" s="54" t="s">
        <v>453</v>
      </c>
      <c r="I202" s="54" t="s">
        <v>454</v>
      </c>
      <c r="J202" s="61" t="s">
        <v>455</v>
      </c>
      <c r="K202" s="54" t="s">
        <v>1217</v>
      </c>
      <c r="L202" s="60">
        <v>1</v>
      </c>
      <c r="M202" s="54" t="s">
        <v>1218</v>
      </c>
      <c r="N202" s="54" t="s">
        <v>540</v>
      </c>
      <c r="O202" s="62">
        <v>1</v>
      </c>
      <c r="P202" s="54" t="s">
        <v>541</v>
      </c>
      <c r="Q202" s="54" t="s">
        <v>1176</v>
      </c>
      <c r="R202" s="61" t="s">
        <v>1177</v>
      </c>
      <c r="S202" s="55">
        <v>44795</v>
      </c>
      <c r="T202" s="55">
        <v>44795</v>
      </c>
      <c r="U202" s="55">
        <v>44798</v>
      </c>
      <c r="V202" s="56">
        <v>191022.6</v>
      </c>
      <c r="W202" s="56">
        <v>0</v>
      </c>
      <c r="X202" s="56">
        <v>191022.6</v>
      </c>
    </row>
    <row r="203" spans="1:24" x14ac:dyDescent="0.25">
      <c r="A203" s="59" t="s">
        <v>58</v>
      </c>
      <c r="B203" s="54" t="s">
        <v>450</v>
      </c>
      <c r="C203" s="60">
        <v>2023</v>
      </c>
      <c r="D203" s="60">
        <v>2023</v>
      </c>
      <c r="E203" s="53">
        <v>2</v>
      </c>
      <c r="F203" s="54" t="s">
        <v>451</v>
      </c>
      <c r="G203" s="54" t="s">
        <v>452</v>
      </c>
      <c r="H203" s="54" t="s">
        <v>453</v>
      </c>
      <c r="I203" s="54" t="s">
        <v>454</v>
      </c>
      <c r="J203" s="61" t="s">
        <v>455</v>
      </c>
      <c r="K203" s="54" t="s">
        <v>1219</v>
      </c>
      <c r="L203" s="60">
        <v>1</v>
      </c>
      <c r="M203" s="54" t="s">
        <v>1220</v>
      </c>
      <c r="N203" s="54" t="s">
        <v>544</v>
      </c>
      <c r="O203" s="62">
        <v>1</v>
      </c>
      <c r="P203" s="54" t="s">
        <v>545</v>
      </c>
      <c r="Q203" s="54" t="s">
        <v>1176</v>
      </c>
      <c r="R203" s="61" t="s">
        <v>1177</v>
      </c>
      <c r="S203" s="55">
        <v>44795</v>
      </c>
      <c r="T203" s="55">
        <v>44795</v>
      </c>
      <c r="U203" s="55">
        <v>44798</v>
      </c>
      <c r="V203" s="56">
        <v>58984.95</v>
      </c>
      <c r="W203" s="56">
        <v>0</v>
      </c>
      <c r="X203" s="56">
        <v>58984.95</v>
      </c>
    </row>
    <row r="204" spans="1:24" x14ac:dyDescent="0.25">
      <c r="A204" s="59" t="s">
        <v>59</v>
      </c>
      <c r="B204" s="54" t="s">
        <v>450</v>
      </c>
      <c r="C204" s="60">
        <v>2023</v>
      </c>
      <c r="D204" s="60">
        <v>2023</v>
      </c>
      <c r="E204" s="53">
        <v>2</v>
      </c>
      <c r="F204" s="54" t="s">
        <v>451</v>
      </c>
      <c r="G204" s="54" t="s">
        <v>452</v>
      </c>
      <c r="H204" s="54" t="s">
        <v>453</v>
      </c>
      <c r="I204" s="54" t="s">
        <v>454</v>
      </c>
      <c r="J204" s="61" t="s">
        <v>455</v>
      </c>
      <c r="K204" s="54" t="s">
        <v>1221</v>
      </c>
      <c r="L204" s="60">
        <v>1</v>
      </c>
      <c r="M204" s="54" t="s">
        <v>1222</v>
      </c>
      <c r="N204" s="54" t="s">
        <v>548</v>
      </c>
      <c r="O204" s="62">
        <v>1</v>
      </c>
      <c r="P204" s="54" t="s">
        <v>549</v>
      </c>
      <c r="Q204" s="54" t="s">
        <v>1176</v>
      </c>
      <c r="R204" s="61" t="s">
        <v>1177</v>
      </c>
      <c r="S204" s="55">
        <v>44795</v>
      </c>
      <c r="T204" s="55">
        <v>44795</v>
      </c>
      <c r="U204" s="55">
        <v>44798</v>
      </c>
      <c r="V204" s="56">
        <v>516174.53</v>
      </c>
      <c r="W204" s="56">
        <v>0</v>
      </c>
      <c r="X204" s="56">
        <v>516174.53</v>
      </c>
    </row>
    <row r="205" spans="1:24" x14ac:dyDescent="0.25">
      <c r="A205" s="59" t="s">
        <v>60</v>
      </c>
      <c r="B205" s="54" t="s">
        <v>450</v>
      </c>
      <c r="C205" s="60">
        <v>2023</v>
      </c>
      <c r="D205" s="60">
        <v>2023</v>
      </c>
      <c r="E205" s="53">
        <v>2</v>
      </c>
      <c r="F205" s="54" t="s">
        <v>451</v>
      </c>
      <c r="G205" s="54" t="s">
        <v>452</v>
      </c>
      <c r="H205" s="54" t="s">
        <v>453</v>
      </c>
      <c r="I205" s="54" t="s">
        <v>454</v>
      </c>
      <c r="J205" s="61" t="s">
        <v>455</v>
      </c>
      <c r="K205" s="54" t="s">
        <v>1223</v>
      </c>
      <c r="L205" s="60">
        <v>1</v>
      </c>
      <c r="M205" s="54" t="s">
        <v>1224</v>
      </c>
      <c r="N205" s="54" t="s">
        <v>552</v>
      </c>
      <c r="O205" s="62">
        <v>1</v>
      </c>
      <c r="P205" s="54" t="s">
        <v>553</v>
      </c>
      <c r="Q205" s="54" t="s">
        <v>1176</v>
      </c>
      <c r="R205" s="61" t="s">
        <v>1177</v>
      </c>
      <c r="S205" s="55">
        <v>44795</v>
      </c>
      <c r="T205" s="55">
        <v>44795</v>
      </c>
      <c r="U205" s="55">
        <v>44798</v>
      </c>
      <c r="V205" s="56">
        <v>210650.83</v>
      </c>
      <c r="W205" s="56">
        <v>0</v>
      </c>
      <c r="X205" s="56">
        <v>210650.83</v>
      </c>
    </row>
    <row r="206" spans="1:24" x14ac:dyDescent="0.25">
      <c r="A206" s="59" t="s">
        <v>61</v>
      </c>
      <c r="B206" s="54" t="s">
        <v>450</v>
      </c>
      <c r="C206" s="60">
        <v>2023</v>
      </c>
      <c r="D206" s="60">
        <v>2023</v>
      </c>
      <c r="E206" s="53">
        <v>2</v>
      </c>
      <c r="F206" s="54" t="s">
        <v>451</v>
      </c>
      <c r="G206" s="54" t="s">
        <v>452</v>
      </c>
      <c r="H206" s="54" t="s">
        <v>453</v>
      </c>
      <c r="I206" s="54" t="s">
        <v>454</v>
      </c>
      <c r="J206" s="61" t="s">
        <v>455</v>
      </c>
      <c r="K206" s="54" t="s">
        <v>1225</v>
      </c>
      <c r="L206" s="60">
        <v>1</v>
      </c>
      <c r="M206" s="54" t="s">
        <v>1226</v>
      </c>
      <c r="N206" s="54" t="s">
        <v>556</v>
      </c>
      <c r="O206" s="62">
        <v>1</v>
      </c>
      <c r="P206" s="54" t="s">
        <v>557</v>
      </c>
      <c r="Q206" s="54" t="s">
        <v>1176</v>
      </c>
      <c r="R206" s="61" t="s">
        <v>1177</v>
      </c>
      <c r="S206" s="55">
        <v>44795</v>
      </c>
      <c r="T206" s="55">
        <v>44795</v>
      </c>
      <c r="U206" s="55">
        <v>44798</v>
      </c>
      <c r="V206" s="56">
        <v>14132202.890000001</v>
      </c>
      <c r="W206" s="56">
        <v>0</v>
      </c>
      <c r="X206" s="56">
        <v>14132202.890000001</v>
      </c>
    </row>
    <row r="207" spans="1:24" x14ac:dyDescent="0.25">
      <c r="A207" s="59" t="s">
        <v>62</v>
      </c>
      <c r="B207" s="54" t="s">
        <v>450</v>
      </c>
      <c r="C207" s="60">
        <v>2023</v>
      </c>
      <c r="D207" s="60">
        <v>2023</v>
      </c>
      <c r="E207" s="53">
        <v>2</v>
      </c>
      <c r="F207" s="54" t="s">
        <v>451</v>
      </c>
      <c r="G207" s="54" t="s">
        <v>452</v>
      </c>
      <c r="H207" s="54" t="s">
        <v>453</v>
      </c>
      <c r="I207" s="54" t="s">
        <v>454</v>
      </c>
      <c r="J207" s="61" t="s">
        <v>455</v>
      </c>
      <c r="K207" s="54" t="s">
        <v>1227</v>
      </c>
      <c r="L207" s="60">
        <v>1</v>
      </c>
      <c r="M207" s="54" t="s">
        <v>1228</v>
      </c>
      <c r="N207" s="54" t="s">
        <v>560</v>
      </c>
      <c r="O207" s="62">
        <v>1</v>
      </c>
      <c r="P207" s="54" t="s">
        <v>561</v>
      </c>
      <c r="Q207" s="54" t="s">
        <v>1176</v>
      </c>
      <c r="R207" s="61" t="s">
        <v>1177</v>
      </c>
      <c r="S207" s="55">
        <v>44795</v>
      </c>
      <c r="T207" s="55">
        <v>44795</v>
      </c>
      <c r="U207" s="55">
        <v>44798</v>
      </c>
      <c r="V207" s="56">
        <v>4038574.8</v>
      </c>
      <c r="W207" s="56">
        <v>0</v>
      </c>
      <c r="X207" s="56">
        <v>4038574.8</v>
      </c>
    </row>
    <row r="208" spans="1:24" x14ac:dyDescent="0.25">
      <c r="A208" s="59" t="s">
        <v>63</v>
      </c>
      <c r="B208" s="54" t="s">
        <v>450</v>
      </c>
      <c r="C208" s="60">
        <v>2023</v>
      </c>
      <c r="D208" s="60">
        <v>2023</v>
      </c>
      <c r="E208" s="53">
        <v>2</v>
      </c>
      <c r="F208" s="54" t="s">
        <v>451</v>
      </c>
      <c r="G208" s="54" t="s">
        <v>452</v>
      </c>
      <c r="H208" s="54" t="s">
        <v>453</v>
      </c>
      <c r="I208" s="54" t="s">
        <v>454</v>
      </c>
      <c r="J208" s="61" t="s">
        <v>455</v>
      </c>
      <c r="K208" s="54" t="s">
        <v>1229</v>
      </c>
      <c r="L208" s="60">
        <v>1</v>
      </c>
      <c r="M208" s="54" t="s">
        <v>1230</v>
      </c>
      <c r="N208" s="54" t="s">
        <v>564</v>
      </c>
      <c r="O208" s="62">
        <v>1</v>
      </c>
      <c r="P208" s="54" t="s">
        <v>565</v>
      </c>
      <c r="Q208" s="54" t="s">
        <v>1176</v>
      </c>
      <c r="R208" s="61" t="s">
        <v>1177</v>
      </c>
      <c r="S208" s="55">
        <v>44795</v>
      </c>
      <c r="T208" s="55">
        <v>44795</v>
      </c>
      <c r="U208" s="55">
        <v>44798</v>
      </c>
      <c r="V208" s="56">
        <v>351827.39</v>
      </c>
      <c r="W208" s="56">
        <v>0</v>
      </c>
      <c r="X208" s="56">
        <v>351827.39</v>
      </c>
    </row>
    <row r="209" spans="1:24" x14ac:dyDescent="0.25">
      <c r="A209" s="59" t="s">
        <v>64</v>
      </c>
      <c r="B209" s="54" t="s">
        <v>450</v>
      </c>
      <c r="C209" s="60">
        <v>2023</v>
      </c>
      <c r="D209" s="60">
        <v>2023</v>
      </c>
      <c r="E209" s="53">
        <v>2</v>
      </c>
      <c r="F209" s="54" t="s">
        <v>451</v>
      </c>
      <c r="G209" s="54" t="s">
        <v>452</v>
      </c>
      <c r="H209" s="54" t="s">
        <v>453</v>
      </c>
      <c r="I209" s="54" t="s">
        <v>454</v>
      </c>
      <c r="J209" s="61" t="s">
        <v>455</v>
      </c>
      <c r="K209" s="54" t="s">
        <v>1231</v>
      </c>
      <c r="L209" s="60">
        <v>1</v>
      </c>
      <c r="M209" s="54" t="s">
        <v>1232</v>
      </c>
      <c r="N209" s="54" t="s">
        <v>568</v>
      </c>
      <c r="O209" s="62">
        <v>1</v>
      </c>
      <c r="P209" s="54" t="s">
        <v>569</v>
      </c>
      <c r="Q209" s="54" t="s">
        <v>1176</v>
      </c>
      <c r="R209" s="61" t="s">
        <v>1177</v>
      </c>
      <c r="S209" s="55">
        <v>44795</v>
      </c>
      <c r="T209" s="55">
        <v>44795</v>
      </c>
      <c r="U209" s="55">
        <v>44798</v>
      </c>
      <c r="V209" s="56">
        <v>483557.56</v>
      </c>
      <c r="W209" s="56">
        <v>0</v>
      </c>
      <c r="X209" s="56">
        <v>483557.56</v>
      </c>
    </row>
    <row r="210" spans="1:24" x14ac:dyDescent="0.25">
      <c r="A210" s="59" t="s">
        <v>65</v>
      </c>
      <c r="B210" s="54" t="s">
        <v>450</v>
      </c>
      <c r="C210" s="60">
        <v>2023</v>
      </c>
      <c r="D210" s="60">
        <v>2023</v>
      </c>
      <c r="E210" s="53">
        <v>2</v>
      </c>
      <c r="F210" s="54" t="s">
        <v>451</v>
      </c>
      <c r="G210" s="54" t="s">
        <v>452</v>
      </c>
      <c r="H210" s="54" t="s">
        <v>453</v>
      </c>
      <c r="I210" s="54" t="s">
        <v>454</v>
      </c>
      <c r="J210" s="61" t="s">
        <v>455</v>
      </c>
      <c r="K210" s="54" t="s">
        <v>1233</v>
      </c>
      <c r="L210" s="60">
        <v>1</v>
      </c>
      <c r="M210" s="54" t="s">
        <v>1234</v>
      </c>
      <c r="N210" s="54" t="s">
        <v>572</v>
      </c>
      <c r="O210" s="62">
        <v>1</v>
      </c>
      <c r="P210" s="54" t="s">
        <v>573</v>
      </c>
      <c r="Q210" s="54" t="s">
        <v>1176</v>
      </c>
      <c r="R210" s="61" t="s">
        <v>1177</v>
      </c>
      <c r="S210" s="55">
        <v>44795</v>
      </c>
      <c r="T210" s="55">
        <v>44795</v>
      </c>
      <c r="U210" s="55">
        <v>44798</v>
      </c>
      <c r="V210" s="56">
        <v>110889.67</v>
      </c>
      <c r="W210" s="56">
        <v>0</v>
      </c>
      <c r="X210" s="56">
        <v>110889.67</v>
      </c>
    </row>
    <row r="211" spans="1:24" x14ac:dyDescent="0.25">
      <c r="A211" s="59" t="s">
        <v>66</v>
      </c>
      <c r="B211" s="54" t="s">
        <v>450</v>
      </c>
      <c r="C211" s="60">
        <v>2023</v>
      </c>
      <c r="D211" s="60">
        <v>2023</v>
      </c>
      <c r="E211" s="53">
        <v>2</v>
      </c>
      <c r="F211" s="54" t="s">
        <v>451</v>
      </c>
      <c r="G211" s="54" t="s">
        <v>452</v>
      </c>
      <c r="H211" s="54" t="s">
        <v>453</v>
      </c>
      <c r="I211" s="54" t="s">
        <v>454</v>
      </c>
      <c r="J211" s="61" t="s">
        <v>455</v>
      </c>
      <c r="K211" s="54" t="s">
        <v>1235</v>
      </c>
      <c r="L211" s="60">
        <v>1</v>
      </c>
      <c r="M211" s="54" t="s">
        <v>1236</v>
      </c>
      <c r="N211" s="54" t="s">
        <v>576</v>
      </c>
      <c r="O211" s="62">
        <v>1</v>
      </c>
      <c r="P211" s="54" t="s">
        <v>577</v>
      </c>
      <c r="Q211" s="54" t="s">
        <v>1176</v>
      </c>
      <c r="R211" s="61" t="s">
        <v>1177</v>
      </c>
      <c r="S211" s="55">
        <v>44795</v>
      </c>
      <c r="T211" s="55">
        <v>44795</v>
      </c>
      <c r="U211" s="55">
        <v>44798</v>
      </c>
      <c r="V211" s="56">
        <v>179586.66</v>
      </c>
      <c r="W211" s="56">
        <v>0</v>
      </c>
      <c r="X211" s="56">
        <v>179586.66</v>
      </c>
    </row>
    <row r="212" spans="1:24" x14ac:dyDescent="0.25">
      <c r="A212" s="59" t="s">
        <v>67</v>
      </c>
      <c r="B212" s="54" t="s">
        <v>450</v>
      </c>
      <c r="C212" s="60">
        <v>2023</v>
      </c>
      <c r="D212" s="60">
        <v>2023</v>
      </c>
      <c r="E212" s="53">
        <v>2</v>
      </c>
      <c r="F212" s="54" t="s">
        <v>451</v>
      </c>
      <c r="G212" s="54" t="s">
        <v>452</v>
      </c>
      <c r="H212" s="54" t="s">
        <v>453</v>
      </c>
      <c r="I212" s="54" t="s">
        <v>454</v>
      </c>
      <c r="J212" s="61" t="s">
        <v>455</v>
      </c>
      <c r="K212" s="54" t="s">
        <v>1237</v>
      </c>
      <c r="L212" s="60">
        <v>1</v>
      </c>
      <c r="M212" s="54" t="s">
        <v>1238</v>
      </c>
      <c r="N212" s="54" t="s">
        <v>580</v>
      </c>
      <c r="O212" s="62">
        <v>1</v>
      </c>
      <c r="P212" s="54" t="s">
        <v>581</v>
      </c>
      <c r="Q212" s="54" t="s">
        <v>1176</v>
      </c>
      <c r="R212" s="61" t="s">
        <v>1177</v>
      </c>
      <c r="S212" s="55">
        <v>44795</v>
      </c>
      <c r="T212" s="55">
        <v>44795</v>
      </c>
      <c r="U212" s="55">
        <v>44798</v>
      </c>
      <c r="V212" s="56">
        <v>223317.51</v>
      </c>
      <c r="W212" s="56">
        <v>0</v>
      </c>
      <c r="X212" s="56">
        <v>223317.51</v>
      </c>
    </row>
    <row r="213" spans="1:24" x14ac:dyDescent="0.25">
      <c r="A213" s="59" t="s">
        <v>68</v>
      </c>
      <c r="B213" s="54" t="s">
        <v>450</v>
      </c>
      <c r="C213" s="60">
        <v>2023</v>
      </c>
      <c r="D213" s="60">
        <v>2023</v>
      </c>
      <c r="E213" s="53">
        <v>2</v>
      </c>
      <c r="F213" s="54" t="s">
        <v>451</v>
      </c>
      <c r="G213" s="54" t="s">
        <v>452</v>
      </c>
      <c r="H213" s="54" t="s">
        <v>453</v>
      </c>
      <c r="I213" s="54" t="s">
        <v>454</v>
      </c>
      <c r="J213" s="61" t="s">
        <v>455</v>
      </c>
      <c r="K213" s="54" t="s">
        <v>1239</v>
      </c>
      <c r="L213" s="60">
        <v>1</v>
      </c>
      <c r="M213" s="54" t="s">
        <v>1240</v>
      </c>
      <c r="N213" s="54" t="s">
        <v>584</v>
      </c>
      <c r="O213" s="62">
        <v>1</v>
      </c>
      <c r="P213" s="54" t="s">
        <v>585</v>
      </c>
      <c r="Q213" s="54" t="s">
        <v>1176</v>
      </c>
      <c r="R213" s="61" t="s">
        <v>1177</v>
      </c>
      <c r="S213" s="55">
        <v>44795</v>
      </c>
      <c r="T213" s="55">
        <v>44795</v>
      </c>
      <c r="U213" s="55">
        <v>44798</v>
      </c>
      <c r="V213" s="56">
        <v>769657.76</v>
      </c>
      <c r="W213" s="56">
        <v>0</v>
      </c>
      <c r="X213" s="56">
        <v>769657.76</v>
      </c>
    </row>
    <row r="214" spans="1:24" x14ac:dyDescent="0.25">
      <c r="A214" s="59" t="s">
        <v>69</v>
      </c>
      <c r="B214" s="54" t="s">
        <v>450</v>
      </c>
      <c r="C214" s="60">
        <v>2023</v>
      </c>
      <c r="D214" s="60">
        <v>2023</v>
      </c>
      <c r="E214" s="53">
        <v>2</v>
      </c>
      <c r="F214" s="54" t="s">
        <v>451</v>
      </c>
      <c r="G214" s="54" t="s">
        <v>452</v>
      </c>
      <c r="H214" s="54" t="s">
        <v>453</v>
      </c>
      <c r="I214" s="54" t="s">
        <v>454</v>
      </c>
      <c r="J214" s="61" t="s">
        <v>455</v>
      </c>
      <c r="K214" s="54" t="s">
        <v>1241</v>
      </c>
      <c r="L214" s="60">
        <v>1</v>
      </c>
      <c r="M214" s="54" t="s">
        <v>1242</v>
      </c>
      <c r="N214" s="54" t="s">
        <v>588</v>
      </c>
      <c r="O214" s="62">
        <v>1</v>
      </c>
      <c r="P214" s="54" t="s">
        <v>589</v>
      </c>
      <c r="Q214" s="54" t="s">
        <v>1176</v>
      </c>
      <c r="R214" s="61" t="s">
        <v>1177</v>
      </c>
      <c r="S214" s="55">
        <v>44795</v>
      </c>
      <c r="T214" s="55">
        <v>44795</v>
      </c>
      <c r="U214" s="55">
        <v>44798</v>
      </c>
      <c r="V214" s="56">
        <v>325687.67999999999</v>
      </c>
      <c r="W214" s="56">
        <v>0</v>
      </c>
      <c r="X214" s="56">
        <v>325687.67999999999</v>
      </c>
    </row>
    <row r="215" spans="1:24" x14ac:dyDescent="0.25">
      <c r="A215" s="59" t="s">
        <v>70</v>
      </c>
      <c r="B215" s="54" t="s">
        <v>450</v>
      </c>
      <c r="C215" s="60">
        <v>2023</v>
      </c>
      <c r="D215" s="60">
        <v>2023</v>
      </c>
      <c r="E215" s="53">
        <v>2</v>
      </c>
      <c r="F215" s="54" t="s">
        <v>451</v>
      </c>
      <c r="G215" s="54" t="s">
        <v>452</v>
      </c>
      <c r="H215" s="54" t="s">
        <v>453</v>
      </c>
      <c r="I215" s="54" t="s">
        <v>454</v>
      </c>
      <c r="J215" s="61" t="s">
        <v>455</v>
      </c>
      <c r="K215" s="54" t="s">
        <v>1243</v>
      </c>
      <c r="L215" s="60">
        <v>1</v>
      </c>
      <c r="M215" s="54" t="s">
        <v>1244</v>
      </c>
      <c r="N215" s="54" t="s">
        <v>592</v>
      </c>
      <c r="O215" s="62">
        <v>1</v>
      </c>
      <c r="P215" s="54" t="s">
        <v>593</v>
      </c>
      <c r="Q215" s="54" t="s">
        <v>1176</v>
      </c>
      <c r="R215" s="61" t="s">
        <v>1177</v>
      </c>
      <c r="S215" s="55">
        <v>44795</v>
      </c>
      <c r="T215" s="55">
        <v>44795</v>
      </c>
      <c r="U215" s="55">
        <v>44798</v>
      </c>
      <c r="V215" s="56">
        <v>156334.34</v>
      </c>
      <c r="W215" s="56">
        <v>0</v>
      </c>
      <c r="X215" s="56">
        <v>156334.34</v>
      </c>
    </row>
    <row r="216" spans="1:24" x14ac:dyDescent="0.25">
      <c r="A216" s="59" t="s">
        <v>71</v>
      </c>
      <c r="B216" s="54" t="s">
        <v>450</v>
      </c>
      <c r="C216" s="60">
        <v>2023</v>
      </c>
      <c r="D216" s="60">
        <v>2023</v>
      </c>
      <c r="E216" s="53">
        <v>2</v>
      </c>
      <c r="F216" s="54" t="s">
        <v>451</v>
      </c>
      <c r="G216" s="54" t="s">
        <v>452</v>
      </c>
      <c r="H216" s="54" t="s">
        <v>453</v>
      </c>
      <c r="I216" s="54" t="s">
        <v>454</v>
      </c>
      <c r="J216" s="61" t="s">
        <v>455</v>
      </c>
      <c r="K216" s="54" t="s">
        <v>1245</v>
      </c>
      <c r="L216" s="60">
        <v>1</v>
      </c>
      <c r="M216" s="54" t="s">
        <v>1246</v>
      </c>
      <c r="N216" s="54" t="s">
        <v>596</v>
      </c>
      <c r="O216" s="62">
        <v>1</v>
      </c>
      <c r="P216" s="54" t="s">
        <v>597</v>
      </c>
      <c r="Q216" s="54" t="s">
        <v>1176</v>
      </c>
      <c r="R216" s="61" t="s">
        <v>1177</v>
      </c>
      <c r="S216" s="55">
        <v>44795</v>
      </c>
      <c r="T216" s="55">
        <v>44795</v>
      </c>
      <c r="U216" s="55">
        <v>44798</v>
      </c>
      <c r="V216" s="56">
        <v>178736.77</v>
      </c>
      <c r="W216" s="56">
        <v>0</v>
      </c>
      <c r="X216" s="56">
        <v>178736.77</v>
      </c>
    </row>
    <row r="217" spans="1:24" x14ac:dyDescent="0.25">
      <c r="A217" s="59" t="s">
        <v>72</v>
      </c>
      <c r="B217" s="54" t="s">
        <v>450</v>
      </c>
      <c r="C217" s="60">
        <v>2023</v>
      </c>
      <c r="D217" s="60">
        <v>2023</v>
      </c>
      <c r="E217" s="53">
        <v>2</v>
      </c>
      <c r="F217" s="54" t="s">
        <v>451</v>
      </c>
      <c r="G217" s="54" t="s">
        <v>452</v>
      </c>
      <c r="H217" s="54" t="s">
        <v>453</v>
      </c>
      <c r="I217" s="54" t="s">
        <v>454</v>
      </c>
      <c r="J217" s="61" t="s">
        <v>455</v>
      </c>
      <c r="K217" s="54" t="s">
        <v>1247</v>
      </c>
      <c r="L217" s="60">
        <v>1</v>
      </c>
      <c r="M217" s="54" t="s">
        <v>1248</v>
      </c>
      <c r="N217" s="54" t="s">
        <v>600</v>
      </c>
      <c r="O217" s="62">
        <v>1</v>
      </c>
      <c r="P217" s="54" t="s">
        <v>601</v>
      </c>
      <c r="Q217" s="54" t="s">
        <v>1176</v>
      </c>
      <c r="R217" s="61" t="s">
        <v>1200</v>
      </c>
      <c r="S217" s="55">
        <v>44785</v>
      </c>
      <c r="T217" s="55">
        <v>44785</v>
      </c>
      <c r="U217" s="55">
        <v>44790</v>
      </c>
      <c r="V217" s="56">
        <v>139416.22</v>
      </c>
      <c r="W217" s="56">
        <v>0</v>
      </c>
      <c r="X217" s="56">
        <v>139416.22</v>
      </c>
    </row>
    <row r="218" spans="1:24" x14ac:dyDescent="0.25">
      <c r="A218" s="59" t="s">
        <v>73</v>
      </c>
      <c r="B218" s="54" t="s">
        <v>450</v>
      </c>
      <c r="C218" s="60">
        <v>2023</v>
      </c>
      <c r="D218" s="60">
        <v>2023</v>
      </c>
      <c r="E218" s="53">
        <v>2</v>
      </c>
      <c r="F218" s="54" t="s">
        <v>451</v>
      </c>
      <c r="G218" s="54" t="s">
        <v>452</v>
      </c>
      <c r="H218" s="54" t="s">
        <v>453</v>
      </c>
      <c r="I218" s="54" t="s">
        <v>454</v>
      </c>
      <c r="J218" s="61" t="s">
        <v>455</v>
      </c>
      <c r="K218" s="54" t="s">
        <v>1249</v>
      </c>
      <c r="L218" s="60">
        <v>1</v>
      </c>
      <c r="M218" s="54" t="s">
        <v>1250</v>
      </c>
      <c r="N218" s="54" t="s">
        <v>604</v>
      </c>
      <c r="O218" s="62">
        <v>1</v>
      </c>
      <c r="P218" s="54" t="s">
        <v>605</v>
      </c>
      <c r="Q218" s="54" t="s">
        <v>1176</v>
      </c>
      <c r="R218" s="61" t="s">
        <v>1177</v>
      </c>
      <c r="S218" s="55">
        <v>44795</v>
      </c>
      <c r="T218" s="55">
        <v>44795</v>
      </c>
      <c r="U218" s="55">
        <v>44798</v>
      </c>
      <c r="V218" s="56">
        <v>295612.95</v>
      </c>
      <c r="W218" s="56">
        <v>0</v>
      </c>
      <c r="X218" s="56">
        <v>295612.95</v>
      </c>
    </row>
    <row r="219" spans="1:24" x14ac:dyDescent="0.25">
      <c r="A219" s="59" t="s">
        <v>74</v>
      </c>
      <c r="B219" s="54" t="s">
        <v>450</v>
      </c>
      <c r="C219" s="60">
        <v>2023</v>
      </c>
      <c r="D219" s="60">
        <v>2023</v>
      </c>
      <c r="E219" s="53">
        <v>2</v>
      </c>
      <c r="F219" s="54" t="s">
        <v>451</v>
      </c>
      <c r="G219" s="54" t="s">
        <v>452</v>
      </c>
      <c r="H219" s="54" t="s">
        <v>453</v>
      </c>
      <c r="I219" s="54" t="s">
        <v>454</v>
      </c>
      <c r="J219" s="61" t="s">
        <v>455</v>
      </c>
      <c r="K219" s="54" t="s">
        <v>1251</v>
      </c>
      <c r="L219" s="60">
        <v>1</v>
      </c>
      <c r="M219" s="54" t="s">
        <v>1252</v>
      </c>
      <c r="N219" s="54" t="s">
        <v>608</v>
      </c>
      <c r="O219" s="62">
        <v>1</v>
      </c>
      <c r="P219" s="54" t="s">
        <v>609</v>
      </c>
      <c r="Q219" s="54" t="s">
        <v>1176</v>
      </c>
      <c r="R219" s="61" t="s">
        <v>1200</v>
      </c>
      <c r="S219" s="55">
        <v>44785</v>
      </c>
      <c r="T219" s="55">
        <v>44785</v>
      </c>
      <c r="U219" s="55">
        <v>44790</v>
      </c>
      <c r="V219" s="56">
        <v>75478.22</v>
      </c>
      <c r="W219" s="56">
        <v>0</v>
      </c>
      <c r="X219" s="56">
        <v>75478.22</v>
      </c>
    </row>
    <row r="220" spans="1:24" x14ac:dyDescent="0.25">
      <c r="A220" s="59" t="s">
        <v>75</v>
      </c>
      <c r="B220" s="54" t="s">
        <v>450</v>
      </c>
      <c r="C220" s="60">
        <v>2023</v>
      </c>
      <c r="D220" s="60">
        <v>2023</v>
      </c>
      <c r="E220" s="53">
        <v>2</v>
      </c>
      <c r="F220" s="54" t="s">
        <v>451</v>
      </c>
      <c r="G220" s="54" t="s">
        <v>452</v>
      </c>
      <c r="H220" s="54" t="s">
        <v>453</v>
      </c>
      <c r="I220" s="54" t="s">
        <v>454</v>
      </c>
      <c r="J220" s="61" t="s">
        <v>455</v>
      </c>
      <c r="K220" s="54" t="s">
        <v>1253</v>
      </c>
      <c r="L220" s="60">
        <v>1</v>
      </c>
      <c r="M220" s="54" t="s">
        <v>1254</v>
      </c>
      <c r="N220" s="54" t="s">
        <v>612</v>
      </c>
      <c r="O220" s="62">
        <v>1</v>
      </c>
      <c r="P220" s="54" t="s">
        <v>613</v>
      </c>
      <c r="Q220" s="54" t="s">
        <v>1176</v>
      </c>
      <c r="R220" s="61" t="s">
        <v>1177</v>
      </c>
      <c r="S220" s="55">
        <v>44795</v>
      </c>
      <c r="T220" s="55">
        <v>44795</v>
      </c>
      <c r="U220" s="55">
        <v>44798</v>
      </c>
      <c r="V220" s="56">
        <v>2523323.79</v>
      </c>
      <c r="W220" s="56">
        <v>0</v>
      </c>
      <c r="X220" s="56">
        <v>2523323.79</v>
      </c>
    </row>
    <row r="221" spans="1:24" x14ac:dyDescent="0.25">
      <c r="A221" s="59" t="s">
        <v>76</v>
      </c>
      <c r="B221" s="54" t="s">
        <v>450</v>
      </c>
      <c r="C221" s="60">
        <v>2023</v>
      </c>
      <c r="D221" s="60">
        <v>2023</v>
      </c>
      <c r="E221" s="53">
        <v>2</v>
      </c>
      <c r="F221" s="54" t="s">
        <v>451</v>
      </c>
      <c r="G221" s="54" t="s">
        <v>452</v>
      </c>
      <c r="H221" s="54" t="s">
        <v>453</v>
      </c>
      <c r="I221" s="54" t="s">
        <v>454</v>
      </c>
      <c r="J221" s="61" t="s">
        <v>455</v>
      </c>
      <c r="K221" s="54" t="s">
        <v>1255</v>
      </c>
      <c r="L221" s="60">
        <v>1</v>
      </c>
      <c r="M221" s="54" t="s">
        <v>1256</v>
      </c>
      <c r="N221" s="54" t="s">
        <v>616</v>
      </c>
      <c r="O221" s="62">
        <v>1</v>
      </c>
      <c r="P221" s="54" t="s">
        <v>617</v>
      </c>
      <c r="Q221" s="54" t="s">
        <v>1176</v>
      </c>
      <c r="R221" s="61" t="s">
        <v>1200</v>
      </c>
      <c r="S221" s="55">
        <v>44785</v>
      </c>
      <c r="T221" s="55">
        <v>44785</v>
      </c>
      <c r="U221" s="55">
        <v>44790</v>
      </c>
      <c r="V221" s="56">
        <v>21030874.43</v>
      </c>
      <c r="W221" s="56">
        <v>0</v>
      </c>
      <c r="X221" s="56">
        <v>21030874.43</v>
      </c>
    </row>
    <row r="222" spans="1:24" x14ac:dyDescent="0.25">
      <c r="A222" s="59" t="s">
        <v>77</v>
      </c>
      <c r="B222" s="54" t="s">
        <v>450</v>
      </c>
      <c r="C222" s="60">
        <v>2023</v>
      </c>
      <c r="D222" s="60">
        <v>2023</v>
      </c>
      <c r="E222" s="53">
        <v>2</v>
      </c>
      <c r="F222" s="54" t="s">
        <v>451</v>
      </c>
      <c r="G222" s="54" t="s">
        <v>452</v>
      </c>
      <c r="H222" s="54" t="s">
        <v>453</v>
      </c>
      <c r="I222" s="54" t="s">
        <v>454</v>
      </c>
      <c r="J222" s="61" t="s">
        <v>455</v>
      </c>
      <c r="K222" s="54" t="s">
        <v>1257</v>
      </c>
      <c r="L222" s="60">
        <v>1</v>
      </c>
      <c r="M222" s="54" t="s">
        <v>1258</v>
      </c>
      <c r="N222" s="54" t="s">
        <v>620</v>
      </c>
      <c r="O222" s="62">
        <v>1</v>
      </c>
      <c r="P222" s="54" t="s">
        <v>621</v>
      </c>
      <c r="Q222" s="54" t="s">
        <v>1176</v>
      </c>
      <c r="R222" s="61" t="s">
        <v>1177</v>
      </c>
      <c r="S222" s="55">
        <v>44795</v>
      </c>
      <c r="T222" s="55">
        <v>44795</v>
      </c>
      <c r="U222" s="55">
        <v>44798</v>
      </c>
      <c r="V222" s="56">
        <v>112938.12</v>
      </c>
      <c r="W222" s="56">
        <v>0</v>
      </c>
      <c r="X222" s="56">
        <v>112938.12</v>
      </c>
    </row>
    <row r="223" spans="1:24" x14ac:dyDescent="0.25">
      <c r="A223" s="59" t="s">
        <v>78</v>
      </c>
      <c r="B223" s="54" t="s">
        <v>450</v>
      </c>
      <c r="C223" s="60">
        <v>2023</v>
      </c>
      <c r="D223" s="60">
        <v>2023</v>
      </c>
      <c r="E223" s="53">
        <v>2</v>
      </c>
      <c r="F223" s="54" t="s">
        <v>451</v>
      </c>
      <c r="G223" s="54" t="s">
        <v>452</v>
      </c>
      <c r="H223" s="54" t="s">
        <v>453</v>
      </c>
      <c r="I223" s="54" t="s">
        <v>454</v>
      </c>
      <c r="J223" s="61" t="s">
        <v>455</v>
      </c>
      <c r="K223" s="54" t="s">
        <v>1259</v>
      </c>
      <c r="L223" s="60">
        <v>1</v>
      </c>
      <c r="M223" s="54" t="s">
        <v>1260</v>
      </c>
      <c r="N223" s="54" t="s">
        <v>624</v>
      </c>
      <c r="O223" s="62">
        <v>1</v>
      </c>
      <c r="P223" s="54" t="s">
        <v>625</v>
      </c>
      <c r="Q223" s="54" t="s">
        <v>1176</v>
      </c>
      <c r="R223" s="61" t="s">
        <v>1200</v>
      </c>
      <c r="S223" s="55">
        <v>44785</v>
      </c>
      <c r="T223" s="55">
        <v>44785</v>
      </c>
      <c r="U223" s="55">
        <v>44790</v>
      </c>
      <c r="V223" s="56">
        <v>27327086.5</v>
      </c>
      <c r="W223" s="56">
        <v>0</v>
      </c>
      <c r="X223" s="56">
        <v>27327086.5</v>
      </c>
    </row>
    <row r="224" spans="1:24" x14ac:dyDescent="0.25">
      <c r="A224" s="59" t="s">
        <v>79</v>
      </c>
      <c r="B224" s="54" t="s">
        <v>450</v>
      </c>
      <c r="C224" s="60">
        <v>2023</v>
      </c>
      <c r="D224" s="60">
        <v>2023</v>
      </c>
      <c r="E224" s="53">
        <v>2</v>
      </c>
      <c r="F224" s="54" t="s">
        <v>451</v>
      </c>
      <c r="G224" s="54" t="s">
        <v>452</v>
      </c>
      <c r="H224" s="54" t="s">
        <v>453</v>
      </c>
      <c r="I224" s="54" t="s">
        <v>454</v>
      </c>
      <c r="J224" s="61" t="s">
        <v>455</v>
      </c>
      <c r="K224" s="54" t="s">
        <v>1261</v>
      </c>
      <c r="L224" s="60">
        <v>1</v>
      </c>
      <c r="M224" s="54" t="s">
        <v>1262</v>
      </c>
      <c r="N224" s="54" t="s">
        <v>628</v>
      </c>
      <c r="O224" s="62">
        <v>1</v>
      </c>
      <c r="P224" s="54" t="s">
        <v>629</v>
      </c>
      <c r="Q224" s="54" t="s">
        <v>1176</v>
      </c>
      <c r="R224" s="61" t="s">
        <v>1200</v>
      </c>
      <c r="S224" s="55">
        <v>44785</v>
      </c>
      <c r="T224" s="55">
        <v>44785</v>
      </c>
      <c r="U224" s="55">
        <v>44790</v>
      </c>
      <c r="V224" s="56">
        <v>1990497.06</v>
      </c>
      <c r="W224" s="56">
        <v>0</v>
      </c>
      <c r="X224" s="56">
        <v>1990497.06</v>
      </c>
    </row>
    <row r="225" spans="1:24" x14ac:dyDescent="0.25">
      <c r="A225" s="59" t="s">
        <v>80</v>
      </c>
      <c r="B225" s="54" t="s">
        <v>450</v>
      </c>
      <c r="C225" s="60">
        <v>2023</v>
      </c>
      <c r="D225" s="60">
        <v>2023</v>
      </c>
      <c r="E225" s="53">
        <v>2</v>
      </c>
      <c r="F225" s="54" t="s">
        <v>451</v>
      </c>
      <c r="G225" s="54" t="s">
        <v>452</v>
      </c>
      <c r="H225" s="54" t="s">
        <v>453</v>
      </c>
      <c r="I225" s="54" t="s">
        <v>454</v>
      </c>
      <c r="J225" s="61" t="s">
        <v>455</v>
      </c>
      <c r="K225" s="54" t="s">
        <v>1263</v>
      </c>
      <c r="L225" s="60">
        <v>1</v>
      </c>
      <c r="M225" s="54" t="s">
        <v>1264</v>
      </c>
      <c r="N225" s="54" t="s">
        <v>632</v>
      </c>
      <c r="O225" s="62">
        <v>1</v>
      </c>
      <c r="P225" s="54" t="s">
        <v>633</v>
      </c>
      <c r="Q225" s="54" t="s">
        <v>1176</v>
      </c>
      <c r="R225" s="61" t="s">
        <v>1177</v>
      </c>
      <c r="S225" s="55">
        <v>44795</v>
      </c>
      <c r="T225" s="55">
        <v>44795</v>
      </c>
      <c r="U225" s="55">
        <v>44798</v>
      </c>
      <c r="V225" s="56">
        <v>1054672.1100000001</v>
      </c>
      <c r="W225" s="56">
        <v>0</v>
      </c>
      <c r="X225" s="56">
        <v>1054672.1100000001</v>
      </c>
    </row>
    <row r="226" spans="1:24" x14ac:dyDescent="0.25">
      <c r="A226" s="59" t="s">
        <v>81</v>
      </c>
      <c r="B226" s="54" t="s">
        <v>450</v>
      </c>
      <c r="C226" s="60">
        <v>2023</v>
      </c>
      <c r="D226" s="60">
        <v>2023</v>
      </c>
      <c r="E226" s="53">
        <v>2</v>
      </c>
      <c r="F226" s="54" t="s">
        <v>451</v>
      </c>
      <c r="G226" s="54" t="s">
        <v>452</v>
      </c>
      <c r="H226" s="54" t="s">
        <v>453</v>
      </c>
      <c r="I226" s="54" t="s">
        <v>454</v>
      </c>
      <c r="J226" s="61" t="s">
        <v>455</v>
      </c>
      <c r="K226" s="54" t="s">
        <v>1265</v>
      </c>
      <c r="L226" s="60">
        <v>1</v>
      </c>
      <c r="M226" s="54" t="s">
        <v>1266</v>
      </c>
      <c r="N226" s="54" t="s">
        <v>636</v>
      </c>
      <c r="O226" s="62">
        <v>1</v>
      </c>
      <c r="P226" s="54" t="s">
        <v>637</v>
      </c>
      <c r="Q226" s="54" t="s">
        <v>1176</v>
      </c>
      <c r="R226" s="61" t="s">
        <v>1177</v>
      </c>
      <c r="S226" s="55">
        <v>44795</v>
      </c>
      <c r="T226" s="55">
        <v>44795</v>
      </c>
      <c r="U226" s="55">
        <v>44798</v>
      </c>
      <c r="V226" s="56">
        <v>203846.52</v>
      </c>
      <c r="W226" s="56">
        <v>0</v>
      </c>
      <c r="X226" s="56">
        <v>203846.52</v>
      </c>
    </row>
    <row r="227" spans="1:24" x14ac:dyDescent="0.25">
      <c r="A227" s="59" t="s">
        <v>82</v>
      </c>
      <c r="B227" s="54" t="s">
        <v>450</v>
      </c>
      <c r="C227" s="60">
        <v>2023</v>
      </c>
      <c r="D227" s="60">
        <v>2023</v>
      </c>
      <c r="E227" s="53">
        <v>2</v>
      </c>
      <c r="F227" s="54" t="s">
        <v>451</v>
      </c>
      <c r="G227" s="54" t="s">
        <v>452</v>
      </c>
      <c r="H227" s="54" t="s">
        <v>453</v>
      </c>
      <c r="I227" s="54" t="s">
        <v>454</v>
      </c>
      <c r="J227" s="61" t="s">
        <v>455</v>
      </c>
      <c r="K227" s="54" t="s">
        <v>1267</v>
      </c>
      <c r="L227" s="60">
        <v>1</v>
      </c>
      <c r="M227" s="54" t="s">
        <v>1268</v>
      </c>
      <c r="N227" s="54" t="s">
        <v>640</v>
      </c>
      <c r="O227" s="62">
        <v>1</v>
      </c>
      <c r="P227" s="54" t="s">
        <v>641</v>
      </c>
      <c r="Q227" s="54" t="s">
        <v>1176</v>
      </c>
      <c r="R227" s="61" t="s">
        <v>1177</v>
      </c>
      <c r="S227" s="55">
        <v>44795</v>
      </c>
      <c r="T227" s="55">
        <v>44795</v>
      </c>
      <c r="U227" s="55">
        <v>44798</v>
      </c>
      <c r="V227" s="56">
        <v>234040.73</v>
      </c>
      <c r="W227" s="56">
        <v>0</v>
      </c>
      <c r="X227" s="56">
        <v>234040.73</v>
      </c>
    </row>
    <row r="228" spans="1:24" x14ac:dyDescent="0.25">
      <c r="A228" s="59" t="s">
        <v>83</v>
      </c>
      <c r="B228" s="54" t="s">
        <v>450</v>
      </c>
      <c r="C228" s="60">
        <v>2023</v>
      </c>
      <c r="D228" s="60">
        <v>2023</v>
      </c>
      <c r="E228" s="53">
        <v>2</v>
      </c>
      <c r="F228" s="54" t="s">
        <v>451</v>
      </c>
      <c r="G228" s="54" t="s">
        <v>452</v>
      </c>
      <c r="H228" s="54" t="s">
        <v>453</v>
      </c>
      <c r="I228" s="54" t="s">
        <v>454</v>
      </c>
      <c r="J228" s="61" t="s">
        <v>455</v>
      </c>
      <c r="K228" s="54" t="s">
        <v>1269</v>
      </c>
      <c r="L228" s="60">
        <v>1</v>
      </c>
      <c r="M228" s="54" t="s">
        <v>1270</v>
      </c>
      <c r="N228" s="54" t="s">
        <v>644</v>
      </c>
      <c r="O228" s="62">
        <v>1</v>
      </c>
      <c r="P228" s="54" t="s">
        <v>645</v>
      </c>
      <c r="Q228" s="54" t="s">
        <v>1176</v>
      </c>
      <c r="R228" s="61" t="s">
        <v>1177</v>
      </c>
      <c r="S228" s="55">
        <v>44795</v>
      </c>
      <c r="T228" s="55">
        <v>44795</v>
      </c>
      <c r="U228" s="55">
        <v>44798</v>
      </c>
      <c r="V228" s="56">
        <v>243162.19</v>
      </c>
      <c r="W228" s="56">
        <v>0</v>
      </c>
      <c r="X228" s="56">
        <v>243162.19</v>
      </c>
    </row>
    <row r="229" spans="1:24" x14ac:dyDescent="0.25">
      <c r="A229" s="59" t="s">
        <v>84</v>
      </c>
      <c r="B229" s="54" t="s">
        <v>450</v>
      </c>
      <c r="C229" s="60">
        <v>2023</v>
      </c>
      <c r="D229" s="60">
        <v>2023</v>
      </c>
      <c r="E229" s="53">
        <v>2</v>
      </c>
      <c r="F229" s="54" t="s">
        <v>451</v>
      </c>
      <c r="G229" s="54" t="s">
        <v>452</v>
      </c>
      <c r="H229" s="54" t="s">
        <v>453</v>
      </c>
      <c r="I229" s="54" t="s">
        <v>454</v>
      </c>
      <c r="J229" s="61" t="s">
        <v>455</v>
      </c>
      <c r="K229" s="54" t="s">
        <v>1271</v>
      </c>
      <c r="L229" s="60">
        <v>1</v>
      </c>
      <c r="M229" s="54" t="s">
        <v>1272</v>
      </c>
      <c r="N229" s="54" t="s">
        <v>648</v>
      </c>
      <c r="O229" s="62">
        <v>1</v>
      </c>
      <c r="P229" s="54" t="s">
        <v>649</v>
      </c>
      <c r="Q229" s="54" t="s">
        <v>1176</v>
      </c>
      <c r="R229" s="61" t="s">
        <v>1177</v>
      </c>
      <c r="S229" s="55">
        <v>44795</v>
      </c>
      <c r="T229" s="55">
        <v>44795</v>
      </c>
      <c r="U229" s="55">
        <v>44798</v>
      </c>
      <c r="V229" s="56">
        <v>91632.14</v>
      </c>
      <c r="W229" s="56">
        <v>0</v>
      </c>
      <c r="X229" s="56">
        <v>91632.14</v>
      </c>
    </row>
    <row r="230" spans="1:24" x14ac:dyDescent="0.25">
      <c r="A230" s="59" t="s">
        <v>85</v>
      </c>
      <c r="B230" s="54" t="s">
        <v>450</v>
      </c>
      <c r="C230" s="60">
        <v>2023</v>
      </c>
      <c r="D230" s="60">
        <v>2023</v>
      </c>
      <c r="E230" s="53">
        <v>2</v>
      </c>
      <c r="F230" s="54" t="s">
        <v>451</v>
      </c>
      <c r="G230" s="54" t="s">
        <v>452</v>
      </c>
      <c r="H230" s="54" t="s">
        <v>453</v>
      </c>
      <c r="I230" s="54" t="s">
        <v>454</v>
      </c>
      <c r="J230" s="61" t="s">
        <v>455</v>
      </c>
      <c r="K230" s="54" t="s">
        <v>1273</v>
      </c>
      <c r="L230" s="60">
        <v>1</v>
      </c>
      <c r="M230" s="54" t="s">
        <v>1274</v>
      </c>
      <c r="N230" s="54" t="s">
        <v>652</v>
      </c>
      <c r="O230" s="62">
        <v>1</v>
      </c>
      <c r="P230" s="54" t="s">
        <v>653</v>
      </c>
      <c r="Q230" s="54" t="s">
        <v>1176</v>
      </c>
      <c r="R230" s="61" t="s">
        <v>1177</v>
      </c>
      <c r="S230" s="55">
        <v>44795</v>
      </c>
      <c r="T230" s="55">
        <v>44795</v>
      </c>
      <c r="U230" s="55">
        <v>44798</v>
      </c>
      <c r="V230" s="56">
        <v>284535.92</v>
      </c>
      <c r="W230" s="56">
        <v>0</v>
      </c>
      <c r="X230" s="56">
        <v>284535.92</v>
      </c>
    </row>
    <row r="231" spans="1:24" x14ac:dyDescent="0.25">
      <c r="A231" s="59" t="s">
        <v>86</v>
      </c>
      <c r="B231" s="54" t="s">
        <v>450</v>
      </c>
      <c r="C231" s="60">
        <v>2023</v>
      </c>
      <c r="D231" s="60">
        <v>2023</v>
      </c>
      <c r="E231" s="53">
        <v>2</v>
      </c>
      <c r="F231" s="54" t="s">
        <v>451</v>
      </c>
      <c r="G231" s="54" t="s">
        <v>452</v>
      </c>
      <c r="H231" s="54" t="s">
        <v>453</v>
      </c>
      <c r="I231" s="54" t="s">
        <v>454</v>
      </c>
      <c r="J231" s="61" t="s">
        <v>455</v>
      </c>
      <c r="K231" s="54" t="s">
        <v>1275</v>
      </c>
      <c r="L231" s="60">
        <v>1</v>
      </c>
      <c r="M231" s="54" t="s">
        <v>1276</v>
      </c>
      <c r="N231" s="54" t="s">
        <v>656</v>
      </c>
      <c r="O231" s="62">
        <v>1</v>
      </c>
      <c r="P231" s="54" t="s">
        <v>657</v>
      </c>
      <c r="Q231" s="54" t="s">
        <v>1176</v>
      </c>
      <c r="R231" s="61" t="s">
        <v>1177</v>
      </c>
      <c r="S231" s="55">
        <v>44795</v>
      </c>
      <c r="T231" s="55">
        <v>44795</v>
      </c>
      <c r="U231" s="55">
        <v>44798</v>
      </c>
      <c r="V231" s="56">
        <v>9120833.1400000006</v>
      </c>
      <c r="W231" s="56">
        <v>0</v>
      </c>
      <c r="X231" s="56">
        <v>9120833.1400000006</v>
      </c>
    </row>
    <row r="232" spans="1:24" x14ac:dyDescent="0.25">
      <c r="A232" s="59" t="s">
        <v>87</v>
      </c>
      <c r="B232" s="54" t="s">
        <v>450</v>
      </c>
      <c r="C232" s="60">
        <v>2023</v>
      </c>
      <c r="D232" s="60">
        <v>2023</v>
      </c>
      <c r="E232" s="53">
        <v>2</v>
      </c>
      <c r="F232" s="54" t="s">
        <v>451</v>
      </c>
      <c r="G232" s="54" t="s">
        <v>452</v>
      </c>
      <c r="H232" s="54" t="s">
        <v>453</v>
      </c>
      <c r="I232" s="54" t="s">
        <v>454</v>
      </c>
      <c r="J232" s="61" t="s">
        <v>455</v>
      </c>
      <c r="K232" s="54" t="s">
        <v>1277</v>
      </c>
      <c r="L232" s="60">
        <v>1</v>
      </c>
      <c r="M232" s="54" t="s">
        <v>1278</v>
      </c>
      <c r="N232" s="54" t="s">
        <v>660</v>
      </c>
      <c r="O232" s="62">
        <v>1</v>
      </c>
      <c r="P232" s="54" t="s">
        <v>661</v>
      </c>
      <c r="Q232" s="54" t="s">
        <v>1176</v>
      </c>
      <c r="R232" s="61" t="s">
        <v>1177</v>
      </c>
      <c r="S232" s="55">
        <v>44795</v>
      </c>
      <c r="T232" s="55">
        <v>44795</v>
      </c>
      <c r="U232" s="55">
        <v>44798</v>
      </c>
      <c r="V232" s="56">
        <v>5581805.9199999999</v>
      </c>
      <c r="W232" s="56">
        <v>0</v>
      </c>
      <c r="X232" s="56">
        <v>5581805.9199999999</v>
      </c>
    </row>
    <row r="233" spans="1:24" x14ac:dyDescent="0.25">
      <c r="A233" s="59" t="s">
        <v>88</v>
      </c>
      <c r="B233" s="54" t="s">
        <v>450</v>
      </c>
      <c r="C233" s="60">
        <v>2023</v>
      </c>
      <c r="D233" s="60">
        <v>2023</v>
      </c>
      <c r="E233" s="53">
        <v>2</v>
      </c>
      <c r="F233" s="54" t="s">
        <v>451</v>
      </c>
      <c r="G233" s="54" t="s">
        <v>452</v>
      </c>
      <c r="H233" s="54" t="s">
        <v>453</v>
      </c>
      <c r="I233" s="54" t="s">
        <v>454</v>
      </c>
      <c r="J233" s="61" t="s">
        <v>455</v>
      </c>
      <c r="K233" s="54" t="s">
        <v>1279</v>
      </c>
      <c r="L233" s="60">
        <v>1</v>
      </c>
      <c r="M233" s="54" t="s">
        <v>1280</v>
      </c>
      <c r="N233" s="54" t="s">
        <v>664</v>
      </c>
      <c r="O233" s="62">
        <v>1</v>
      </c>
      <c r="P233" s="54" t="s">
        <v>665</v>
      </c>
      <c r="Q233" s="54" t="s">
        <v>1176</v>
      </c>
      <c r="R233" s="61" t="s">
        <v>1177</v>
      </c>
      <c r="S233" s="55">
        <v>44795</v>
      </c>
      <c r="T233" s="55">
        <v>44795</v>
      </c>
      <c r="U233" s="55">
        <v>44798</v>
      </c>
      <c r="V233" s="56">
        <v>5800028.7599999998</v>
      </c>
      <c r="W233" s="56">
        <v>0</v>
      </c>
      <c r="X233" s="56">
        <v>5800028.7599999998</v>
      </c>
    </row>
    <row r="234" spans="1:24" x14ac:dyDescent="0.25">
      <c r="A234" s="59" t="s">
        <v>89</v>
      </c>
      <c r="B234" s="54" t="s">
        <v>450</v>
      </c>
      <c r="C234" s="60">
        <v>2023</v>
      </c>
      <c r="D234" s="60">
        <v>2023</v>
      </c>
      <c r="E234" s="53">
        <v>2</v>
      </c>
      <c r="F234" s="54" t="s">
        <v>451</v>
      </c>
      <c r="G234" s="54" t="s">
        <v>452</v>
      </c>
      <c r="H234" s="54" t="s">
        <v>453</v>
      </c>
      <c r="I234" s="54" t="s">
        <v>454</v>
      </c>
      <c r="J234" s="61" t="s">
        <v>455</v>
      </c>
      <c r="K234" s="54" t="s">
        <v>1281</v>
      </c>
      <c r="L234" s="60">
        <v>1</v>
      </c>
      <c r="M234" s="54" t="s">
        <v>1282</v>
      </c>
      <c r="N234" s="54" t="s">
        <v>668</v>
      </c>
      <c r="O234" s="62">
        <v>1</v>
      </c>
      <c r="P234" s="54" t="s">
        <v>669</v>
      </c>
      <c r="Q234" s="54" t="s">
        <v>1176</v>
      </c>
      <c r="R234" s="61" t="s">
        <v>1177</v>
      </c>
      <c r="S234" s="55">
        <v>44795</v>
      </c>
      <c r="T234" s="55">
        <v>44795</v>
      </c>
      <c r="U234" s="55">
        <v>44798</v>
      </c>
      <c r="V234" s="56">
        <v>12237201.15</v>
      </c>
      <c r="W234" s="56">
        <v>0</v>
      </c>
      <c r="X234" s="56">
        <v>12237201.15</v>
      </c>
    </row>
    <row r="235" spans="1:24" x14ac:dyDescent="0.25">
      <c r="A235" s="59" t="s">
        <v>90</v>
      </c>
      <c r="B235" s="54" t="s">
        <v>450</v>
      </c>
      <c r="C235" s="60">
        <v>2023</v>
      </c>
      <c r="D235" s="60">
        <v>2023</v>
      </c>
      <c r="E235" s="53">
        <v>2</v>
      </c>
      <c r="F235" s="54" t="s">
        <v>451</v>
      </c>
      <c r="G235" s="54" t="s">
        <v>452</v>
      </c>
      <c r="H235" s="54" t="s">
        <v>453</v>
      </c>
      <c r="I235" s="54" t="s">
        <v>454</v>
      </c>
      <c r="J235" s="61" t="s">
        <v>455</v>
      </c>
      <c r="K235" s="54" t="s">
        <v>1283</v>
      </c>
      <c r="L235" s="60">
        <v>1</v>
      </c>
      <c r="M235" s="54" t="s">
        <v>1284</v>
      </c>
      <c r="N235" s="54" t="s">
        <v>672</v>
      </c>
      <c r="O235" s="62">
        <v>1</v>
      </c>
      <c r="P235" s="54" t="s">
        <v>673</v>
      </c>
      <c r="Q235" s="54" t="s">
        <v>1176</v>
      </c>
      <c r="R235" s="61" t="s">
        <v>1177</v>
      </c>
      <c r="S235" s="55">
        <v>44795</v>
      </c>
      <c r="T235" s="55">
        <v>44795</v>
      </c>
      <c r="U235" s="55">
        <v>44798</v>
      </c>
      <c r="V235" s="56">
        <v>1571299.31</v>
      </c>
      <c r="W235" s="56">
        <v>0</v>
      </c>
      <c r="X235" s="56">
        <v>1571299.31</v>
      </c>
    </row>
    <row r="236" spans="1:24" x14ac:dyDescent="0.25">
      <c r="A236" s="59" t="s">
        <v>91</v>
      </c>
      <c r="B236" s="54" t="s">
        <v>450</v>
      </c>
      <c r="C236" s="60">
        <v>2023</v>
      </c>
      <c r="D236" s="60">
        <v>2023</v>
      </c>
      <c r="E236" s="53">
        <v>2</v>
      </c>
      <c r="F236" s="54" t="s">
        <v>451</v>
      </c>
      <c r="G236" s="54" t="s">
        <v>452</v>
      </c>
      <c r="H236" s="54" t="s">
        <v>453</v>
      </c>
      <c r="I236" s="54" t="s">
        <v>454</v>
      </c>
      <c r="J236" s="61" t="s">
        <v>455</v>
      </c>
      <c r="K236" s="54" t="s">
        <v>1285</v>
      </c>
      <c r="L236" s="60">
        <v>1</v>
      </c>
      <c r="M236" s="54" t="s">
        <v>1286</v>
      </c>
      <c r="N236" s="54" t="s">
        <v>676</v>
      </c>
      <c r="O236" s="62">
        <v>1</v>
      </c>
      <c r="P236" s="54" t="s">
        <v>677</v>
      </c>
      <c r="Q236" s="54" t="s">
        <v>1176</v>
      </c>
      <c r="R236" s="61" t="s">
        <v>1177</v>
      </c>
      <c r="S236" s="55">
        <v>44795</v>
      </c>
      <c r="T236" s="55">
        <v>44795</v>
      </c>
      <c r="U236" s="55">
        <v>44798</v>
      </c>
      <c r="V236" s="56">
        <v>765753.17</v>
      </c>
      <c r="W236" s="56">
        <v>0</v>
      </c>
      <c r="X236" s="56">
        <v>765753.17</v>
      </c>
    </row>
    <row r="237" spans="1:24" x14ac:dyDescent="0.25">
      <c r="A237" s="59" t="s">
        <v>92</v>
      </c>
      <c r="B237" s="54" t="s">
        <v>450</v>
      </c>
      <c r="C237" s="60">
        <v>2023</v>
      </c>
      <c r="D237" s="60">
        <v>2023</v>
      </c>
      <c r="E237" s="53">
        <v>2</v>
      </c>
      <c r="F237" s="54" t="s">
        <v>451</v>
      </c>
      <c r="G237" s="54" t="s">
        <v>452</v>
      </c>
      <c r="H237" s="54" t="s">
        <v>453</v>
      </c>
      <c r="I237" s="54" t="s">
        <v>454</v>
      </c>
      <c r="J237" s="61" t="s">
        <v>455</v>
      </c>
      <c r="K237" s="54" t="s">
        <v>1287</v>
      </c>
      <c r="L237" s="60">
        <v>1</v>
      </c>
      <c r="M237" s="54" t="s">
        <v>1288</v>
      </c>
      <c r="N237" s="54" t="s">
        <v>680</v>
      </c>
      <c r="O237" s="62">
        <v>1</v>
      </c>
      <c r="P237" s="54" t="s">
        <v>681</v>
      </c>
      <c r="Q237" s="54" t="s">
        <v>1176</v>
      </c>
      <c r="R237" s="61" t="s">
        <v>1177</v>
      </c>
      <c r="S237" s="55">
        <v>44795</v>
      </c>
      <c r="T237" s="55">
        <v>44795</v>
      </c>
      <c r="U237" s="55">
        <v>44798</v>
      </c>
      <c r="V237" s="56">
        <v>13530764.01</v>
      </c>
      <c r="W237" s="56">
        <v>0</v>
      </c>
      <c r="X237" s="56">
        <v>13530764.01</v>
      </c>
    </row>
    <row r="238" spans="1:24" x14ac:dyDescent="0.25">
      <c r="A238" s="59" t="s">
        <v>93</v>
      </c>
      <c r="B238" s="54" t="s">
        <v>450</v>
      </c>
      <c r="C238" s="60">
        <v>2023</v>
      </c>
      <c r="D238" s="60">
        <v>2023</v>
      </c>
      <c r="E238" s="53">
        <v>2</v>
      </c>
      <c r="F238" s="54" t="s">
        <v>451</v>
      </c>
      <c r="G238" s="54" t="s">
        <v>452</v>
      </c>
      <c r="H238" s="54" t="s">
        <v>453</v>
      </c>
      <c r="I238" s="54" t="s">
        <v>454</v>
      </c>
      <c r="J238" s="61" t="s">
        <v>455</v>
      </c>
      <c r="K238" s="54" t="s">
        <v>1289</v>
      </c>
      <c r="L238" s="60">
        <v>1</v>
      </c>
      <c r="M238" s="54" t="s">
        <v>1290</v>
      </c>
      <c r="N238" s="54" t="s">
        <v>684</v>
      </c>
      <c r="O238" s="62">
        <v>1</v>
      </c>
      <c r="P238" s="54" t="s">
        <v>685</v>
      </c>
      <c r="Q238" s="54" t="s">
        <v>1176</v>
      </c>
      <c r="R238" s="61" t="s">
        <v>1177</v>
      </c>
      <c r="S238" s="55">
        <v>44795</v>
      </c>
      <c r="T238" s="55">
        <v>44795</v>
      </c>
      <c r="U238" s="55">
        <v>44798</v>
      </c>
      <c r="V238" s="56">
        <v>726191.34</v>
      </c>
      <c r="W238" s="56">
        <v>0</v>
      </c>
      <c r="X238" s="56">
        <v>726191.34</v>
      </c>
    </row>
    <row r="239" spans="1:24" x14ac:dyDescent="0.25">
      <c r="A239" s="59" t="s">
        <v>94</v>
      </c>
      <c r="B239" s="54" t="s">
        <v>450</v>
      </c>
      <c r="C239" s="60">
        <v>2023</v>
      </c>
      <c r="D239" s="60">
        <v>2023</v>
      </c>
      <c r="E239" s="53">
        <v>2</v>
      </c>
      <c r="F239" s="54" t="s">
        <v>451</v>
      </c>
      <c r="G239" s="54" t="s">
        <v>452</v>
      </c>
      <c r="H239" s="54" t="s">
        <v>453</v>
      </c>
      <c r="I239" s="54" t="s">
        <v>454</v>
      </c>
      <c r="J239" s="61" t="s">
        <v>455</v>
      </c>
      <c r="K239" s="54" t="s">
        <v>1291</v>
      </c>
      <c r="L239" s="60">
        <v>1</v>
      </c>
      <c r="M239" s="54" t="s">
        <v>1292</v>
      </c>
      <c r="N239" s="54" t="s">
        <v>688</v>
      </c>
      <c r="O239" s="62">
        <v>1</v>
      </c>
      <c r="P239" s="54" t="s">
        <v>689</v>
      </c>
      <c r="Q239" s="54" t="s">
        <v>1176</v>
      </c>
      <c r="R239" s="61" t="s">
        <v>1177</v>
      </c>
      <c r="S239" s="55">
        <v>44795</v>
      </c>
      <c r="T239" s="55">
        <v>44795</v>
      </c>
      <c r="U239" s="55">
        <v>44798</v>
      </c>
      <c r="V239" s="56">
        <v>392085.36</v>
      </c>
      <c r="W239" s="56">
        <v>0</v>
      </c>
      <c r="X239" s="56">
        <v>392085.36</v>
      </c>
    </row>
    <row r="240" spans="1:24" x14ac:dyDescent="0.25">
      <c r="A240" s="59" t="s">
        <v>95</v>
      </c>
      <c r="B240" s="54" t="s">
        <v>450</v>
      </c>
      <c r="C240" s="60">
        <v>2023</v>
      </c>
      <c r="D240" s="60">
        <v>2023</v>
      </c>
      <c r="E240" s="53">
        <v>2</v>
      </c>
      <c r="F240" s="54" t="s">
        <v>451</v>
      </c>
      <c r="G240" s="54" t="s">
        <v>452</v>
      </c>
      <c r="H240" s="54" t="s">
        <v>453</v>
      </c>
      <c r="I240" s="54" t="s">
        <v>454</v>
      </c>
      <c r="J240" s="61" t="s">
        <v>455</v>
      </c>
      <c r="K240" s="54" t="s">
        <v>1293</v>
      </c>
      <c r="L240" s="60">
        <v>1</v>
      </c>
      <c r="M240" s="54" t="s">
        <v>1294</v>
      </c>
      <c r="N240" s="54" t="s">
        <v>692</v>
      </c>
      <c r="O240" s="62">
        <v>1</v>
      </c>
      <c r="P240" s="54" t="s">
        <v>693</v>
      </c>
      <c r="Q240" s="54" t="s">
        <v>1176</v>
      </c>
      <c r="R240" s="61" t="s">
        <v>1177</v>
      </c>
      <c r="S240" s="55">
        <v>44795</v>
      </c>
      <c r="T240" s="55">
        <v>44795</v>
      </c>
      <c r="U240" s="55">
        <v>44798</v>
      </c>
      <c r="V240" s="56">
        <v>276276.93</v>
      </c>
      <c r="W240" s="56">
        <v>0</v>
      </c>
      <c r="X240" s="56">
        <v>276276.93</v>
      </c>
    </row>
    <row r="241" spans="1:24" x14ac:dyDescent="0.25">
      <c r="A241" s="59" t="s">
        <v>96</v>
      </c>
      <c r="B241" s="54" t="s">
        <v>450</v>
      </c>
      <c r="C241" s="60">
        <v>2023</v>
      </c>
      <c r="D241" s="60">
        <v>2023</v>
      </c>
      <c r="E241" s="53">
        <v>2</v>
      </c>
      <c r="F241" s="54" t="s">
        <v>451</v>
      </c>
      <c r="G241" s="54" t="s">
        <v>452</v>
      </c>
      <c r="H241" s="54" t="s">
        <v>453</v>
      </c>
      <c r="I241" s="54" t="s">
        <v>454</v>
      </c>
      <c r="J241" s="61" t="s">
        <v>455</v>
      </c>
      <c r="K241" s="54" t="s">
        <v>1295</v>
      </c>
      <c r="L241" s="60">
        <v>1</v>
      </c>
      <c r="M241" s="54" t="s">
        <v>1296</v>
      </c>
      <c r="N241" s="54" t="s">
        <v>696</v>
      </c>
      <c r="O241" s="62">
        <v>1</v>
      </c>
      <c r="P241" s="54" t="s">
        <v>697</v>
      </c>
      <c r="Q241" s="54" t="s">
        <v>1176</v>
      </c>
      <c r="R241" s="61" t="s">
        <v>1177</v>
      </c>
      <c r="S241" s="55">
        <v>44795</v>
      </c>
      <c r="T241" s="55">
        <v>44795</v>
      </c>
      <c r="U241" s="55">
        <v>44798</v>
      </c>
      <c r="V241" s="56">
        <v>3034232.29</v>
      </c>
      <c r="W241" s="56">
        <v>0</v>
      </c>
      <c r="X241" s="56">
        <v>3034232.29</v>
      </c>
    </row>
    <row r="242" spans="1:24" x14ac:dyDescent="0.25">
      <c r="A242" s="59" t="s">
        <v>97</v>
      </c>
      <c r="B242" s="54" t="s">
        <v>450</v>
      </c>
      <c r="C242" s="60">
        <v>2023</v>
      </c>
      <c r="D242" s="60">
        <v>2023</v>
      </c>
      <c r="E242" s="53">
        <v>2</v>
      </c>
      <c r="F242" s="54" t="s">
        <v>451</v>
      </c>
      <c r="G242" s="54" t="s">
        <v>452</v>
      </c>
      <c r="H242" s="54" t="s">
        <v>453</v>
      </c>
      <c r="I242" s="54" t="s">
        <v>454</v>
      </c>
      <c r="J242" s="61" t="s">
        <v>455</v>
      </c>
      <c r="K242" s="54" t="s">
        <v>1297</v>
      </c>
      <c r="L242" s="60">
        <v>1</v>
      </c>
      <c r="M242" s="54" t="s">
        <v>1298</v>
      </c>
      <c r="N242" s="54" t="s">
        <v>700</v>
      </c>
      <c r="O242" s="62">
        <v>1</v>
      </c>
      <c r="P242" s="54" t="s">
        <v>701</v>
      </c>
      <c r="Q242" s="54" t="s">
        <v>1176</v>
      </c>
      <c r="R242" s="61" t="s">
        <v>1177</v>
      </c>
      <c r="S242" s="55">
        <v>44795</v>
      </c>
      <c r="T242" s="55">
        <v>44795</v>
      </c>
      <c r="U242" s="55">
        <v>44798</v>
      </c>
      <c r="V242" s="56">
        <v>19664132.149999999</v>
      </c>
      <c r="W242" s="56">
        <v>0</v>
      </c>
      <c r="X242" s="56">
        <v>19664132.149999999</v>
      </c>
    </row>
    <row r="243" spans="1:24" x14ac:dyDescent="0.25">
      <c r="A243" s="59" t="s">
        <v>98</v>
      </c>
      <c r="B243" s="54" t="s">
        <v>450</v>
      </c>
      <c r="C243" s="60">
        <v>2023</v>
      </c>
      <c r="D243" s="60">
        <v>2023</v>
      </c>
      <c r="E243" s="53">
        <v>2</v>
      </c>
      <c r="F243" s="54" t="s">
        <v>451</v>
      </c>
      <c r="G243" s="54" t="s">
        <v>452</v>
      </c>
      <c r="H243" s="54" t="s">
        <v>453</v>
      </c>
      <c r="I243" s="54" t="s">
        <v>454</v>
      </c>
      <c r="J243" s="61" t="s">
        <v>455</v>
      </c>
      <c r="K243" s="54" t="s">
        <v>1299</v>
      </c>
      <c r="L243" s="60">
        <v>1</v>
      </c>
      <c r="M243" s="54" t="s">
        <v>1300</v>
      </c>
      <c r="N243" s="54" t="s">
        <v>704</v>
      </c>
      <c r="O243" s="62">
        <v>1</v>
      </c>
      <c r="P243" s="54" t="s">
        <v>705</v>
      </c>
      <c r="Q243" s="54" t="s">
        <v>1176</v>
      </c>
      <c r="R243" s="61" t="s">
        <v>1177</v>
      </c>
      <c r="S243" s="55">
        <v>44795</v>
      </c>
      <c r="T243" s="55">
        <v>44795</v>
      </c>
      <c r="U243" s="55">
        <v>44798</v>
      </c>
      <c r="V243" s="56">
        <v>206869.41</v>
      </c>
      <c r="W243" s="56">
        <v>0</v>
      </c>
      <c r="X243" s="56">
        <v>206869.41</v>
      </c>
    </row>
    <row r="244" spans="1:24" x14ac:dyDescent="0.25">
      <c r="A244" s="59" t="s">
        <v>99</v>
      </c>
      <c r="B244" s="54" t="s">
        <v>450</v>
      </c>
      <c r="C244" s="60">
        <v>2023</v>
      </c>
      <c r="D244" s="60">
        <v>2023</v>
      </c>
      <c r="E244" s="53">
        <v>2</v>
      </c>
      <c r="F244" s="54" t="s">
        <v>451</v>
      </c>
      <c r="G244" s="54" t="s">
        <v>452</v>
      </c>
      <c r="H244" s="54" t="s">
        <v>453</v>
      </c>
      <c r="I244" s="54" t="s">
        <v>454</v>
      </c>
      <c r="J244" s="61" t="s">
        <v>455</v>
      </c>
      <c r="K244" s="54" t="s">
        <v>1301</v>
      </c>
      <c r="L244" s="60">
        <v>1</v>
      </c>
      <c r="M244" s="54" t="s">
        <v>1302</v>
      </c>
      <c r="N244" s="54" t="s">
        <v>708</v>
      </c>
      <c r="O244" s="62">
        <v>1</v>
      </c>
      <c r="P244" s="54" t="s">
        <v>709</v>
      </c>
      <c r="Q244" s="54" t="s">
        <v>1176</v>
      </c>
      <c r="R244" s="61" t="s">
        <v>1177</v>
      </c>
      <c r="S244" s="55">
        <v>44795</v>
      </c>
      <c r="T244" s="55">
        <v>44795</v>
      </c>
      <c r="U244" s="55">
        <v>44798</v>
      </c>
      <c r="V244" s="56">
        <v>247313.66</v>
      </c>
      <c r="W244" s="56">
        <v>0</v>
      </c>
      <c r="X244" s="56">
        <v>247313.66</v>
      </c>
    </row>
    <row r="245" spans="1:24" x14ac:dyDescent="0.25">
      <c r="A245" s="59" t="s">
        <v>100</v>
      </c>
      <c r="B245" s="54" t="s">
        <v>450</v>
      </c>
      <c r="C245" s="60">
        <v>2023</v>
      </c>
      <c r="D245" s="60">
        <v>2023</v>
      </c>
      <c r="E245" s="53">
        <v>2</v>
      </c>
      <c r="F245" s="54" t="s">
        <v>451</v>
      </c>
      <c r="G245" s="54" t="s">
        <v>452</v>
      </c>
      <c r="H245" s="54" t="s">
        <v>453</v>
      </c>
      <c r="I245" s="54" t="s">
        <v>454</v>
      </c>
      <c r="J245" s="61" t="s">
        <v>455</v>
      </c>
      <c r="K245" s="54" t="s">
        <v>1303</v>
      </c>
      <c r="L245" s="60">
        <v>1</v>
      </c>
      <c r="M245" s="54" t="s">
        <v>1304</v>
      </c>
      <c r="N245" s="54" t="s">
        <v>712</v>
      </c>
      <c r="O245" s="62">
        <v>1</v>
      </c>
      <c r="P245" s="54" t="s">
        <v>713</v>
      </c>
      <c r="Q245" s="54" t="s">
        <v>1176</v>
      </c>
      <c r="R245" s="61" t="s">
        <v>1177</v>
      </c>
      <c r="S245" s="55">
        <v>44795</v>
      </c>
      <c r="T245" s="55">
        <v>44795</v>
      </c>
      <c r="U245" s="55">
        <v>44798</v>
      </c>
      <c r="V245" s="56">
        <v>1839199.19</v>
      </c>
      <c r="W245" s="56">
        <v>0</v>
      </c>
      <c r="X245" s="56">
        <v>1839199.19</v>
      </c>
    </row>
    <row r="246" spans="1:24" x14ac:dyDescent="0.25">
      <c r="A246" s="59" t="s">
        <v>101</v>
      </c>
      <c r="B246" s="54" t="s">
        <v>450</v>
      </c>
      <c r="C246" s="60">
        <v>2023</v>
      </c>
      <c r="D246" s="60">
        <v>2023</v>
      </c>
      <c r="E246" s="53">
        <v>2</v>
      </c>
      <c r="F246" s="54" t="s">
        <v>451</v>
      </c>
      <c r="G246" s="54" t="s">
        <v>452</v>
      </c>
      <c r="H246" s="54" t="s">
        <v>453</v>
      </c>
      <c r="I246" s="54" t="s">
        <v>454</v>
      </c>
      <c r="J246" s="61" t="s">
        <v>455</v>
      </c>
      <c r="K246" s="54" t="s">
        <v>1305</v>
      </c>
      <c r="L246" s="60">
        <v>1</v>
      </c>
      <c r="M246" s="54" t="s">
        <v>1306</v>
      </c>
      <c r="N246" s="54" t="s">
        <v>716</v>
      </c>
      <c r="O246" s="62">
        <v>1</v>
      </c>
      <c r="P246" s="54" t="s">
        <v>717</v>
      </c>
      <c r="Q246" s="54" t="s">
        <v>1176</v>
      </c>
      <c r="R246" s="61" t="s">
        <v>1177</v>
      </c>
      <c r="S246" s="55">
        <v>44795</v>
      </c>
      <c r="T246" s="55">
        <v>44795</v>
      </c>
      <c r="U246" s="55">
        <v>44798</v>
      </c>
      <c r="V246" s="56">
        <v>812928.37</v>
      </c>
      <c r="W246" s="56">
        <v>0</v>
      </c>
      <c r="X246" s="56">
        <v>812928.37</v>
      </c>
    </row>
    <row r="247" spans="1:24" x14ac:dyDescent="0.25">
      <c r="A247" s="59" t="s">
        <v>102</v>
      </c>
      <c r="B247" s="54" t="s">
        <v>450</v>
      </c>
      <c r="C247" s="60">
        <v>2023</v>
      </c>
      <c r="D247" s="60">
        <v>2023</v>
      </c>
      <c r="E247" s="53">
        <v>2</v>
      </c>
      <c r="F247" s="54" t="s">
        <v>451</v>
      </c>
      <c r="G247" s="54" t="s">
        <v>452</v>
      </c>
      <c r="H247" s="54" t="s">
        <v>453</v>
      </c>
      <c r="I247" s="54" t="s">
        <v>454</v>
      </c>
      <c r="J247" s="61" t="s">
        <v>455</v>
      </c>
      <c r="K247" s="54" t="s">
        <v>1307</v>
      </c>
      <c r="L247" s="60">
        <v>1</v>
      </c>
      <c r="M247" s="54" t="s">
        <v>1308</v>
      </c>
      <c r="N247" s="54" t="s">
        <v>720</v>
      </c>
      <c r="O247" s="62">
        <v>1</v>
      </c>
      <c r="P247" s="54" t="s">
        <v>721</v>
      </c>
      <c r="Q247" s="54" t="s">
        <v>1176</v>
      </c>
      <c r="R247" s="61" t="s">
        <v>1177</v>
      </c>
      <c r="S247" s="55">
        <v>44795</v>
      </c>
      <c r="T247" s="55">
        <v>44795</v>
      </c>
      <c r="U247" s="55">
        <v>44798</v>
      </c>
      <c r="V247" s="56">
        <v>92492.6</v>
      </c>
      <c r="W247" s="56">
        <v>0</v>
      </c>
      <c r="X247" s="56">
        <v>92492.6</v>
      </c>
    </row>
    <row r="248" spans="1:24" x14ac:dyDescent="0.25">
      <c r="A248" s="59" t="s">
        <v>103</v>
      </c>
      <c r="B248" s="54" t="s">
        <v>450</v>
      </c>
      <c r="C248" s="60">
        <v>2023</v>
      </c>
      <c r="D248" s="60">
        <v>2023</v>
      </c>
      <c r="E248" s="53">
        <v>2</v>
      </c>
      <c r="F248" s="54" t="s">
        <v>451</v>
      </c>
      <c r="G248" s="54" t="s">
        <v>452</v>
      </c>
      <c r="H248" s="54" t="s">
        <v>453</v>
      </c>
      <c r="I248" s="54" t="s">
        <v>454</v>
      </c>
      <c r="J248" s="61" t="s">
        <v>455</v>
      </c>
      <c r="K248" s="54" t="s">
        <v>1309</v>
      </c>
      <c r="L248" s="60">
        <v>1</v>
      </c>
      <c r="M248" s="54" t="s">
        <v>1310</v>
      </c>
      <c r="N248" s="54" t="s">
        <v>724</v>
      </c>
      <c r="O248" s="62">
        <v>1</v>
      </c>
      <c r="P248" s="54" t="s">
        <v>725</v>
      </c>
      <c r="Q248" s="54" t="s">
        <v>1176</v>
      </c>
      <c r="R248" s="61" t="s">
        <v>1177</v>
      </c>
      <c r="S248" s="55">
        <v>44795</v>
      </c>
      <c r="T248" s="55">
        <v>44795</v>
      </c>
      <c r="U248" s="55">
        <v>44798</v>
      </c>
      <c r="V248" s="56">
        <v>1849044.56</v>
      </c>
      <c r="W248" s="56">
        <v>0</v>
      </c>
      <c r="X248" s="56">
        <v>1849044.56</v>
      </c>
    </row>
    <row r="249" spans="1:24" x14ac:dyDescent="0.25">
      <c r="A249" s="59" t="s">
        <v>104</v>
      </c>
      <c r="B249" s="54" t="s">
        <v>450</v>
      </c>
      <c r="C249" s="60">
        <v>2023</v>
      </c>
      <c r="D249" s="60">
        <v>2023</v>
      </c>
      <c r="E249" s="53">
        <v>2</v>
      </c>
      <c r="F249" s="54" t="s">
        <v>451</v>
      </c>
      <c r="G249" s="54" t="s">
        <v>452</v>
      </c>
      <c r="H249" s="54" t="s">
        <v>453</v>
      </c>
      <c r="I249" s="54" t="s">
        <v>454</v>
      </c>
      <c r="J249" s="61" t="s">
        <v>455</v>
      </c>
      <c r="K249" s="54" t="s">
        <v>1311</v>
      </c>
      <c r="L249" s="60">
        <v>1</v>
      </c>
      <c r="M249" s="54" t="s">
        <v>1312</v>
      </c>
      <c r="N249" s="54" t="s">
        <v>728</v>
      </c>
      <c r="O249" s="62">
        <v>1</v>
      </c>
      <c r="P249" s="54" t="s">
        <v>729</v>
      </c>
      <c r="Q249" s="54" t="s">
        <v>1176</v>
      </c>
      <c r="R249" s="61" t="s">
        <v>1177</v>
      </c>
      <c r="S249" s="55">
        <v>44795</v>
      </c>
      <c r="T249" s="55">
        <v>44795</v>
      </c>
      <c r="U249" s="55">
        <v>44798</v>
      </c>
      <c r="V249" s="56">
        <v>3084568.82</v>
      </c>
      <c r="W249" s="56">
        <v>0</v>
      </c>
      <c r="X249" s="56">
        <v>3084568.82</v>
      </c>
    </row>
    <row r="250" spans="1:24" x14ac:dyDescent="0.25">
      <c r="A250" s="59" t="s">
        <v>105</v>
      </c>
      <c r="B250" s="54" t="s">
        <v>450</v>
      </c>
      <c r="C250" s="60">
        <v>2023</v>
      </c>
      <c r="D250" s="60">
        <v>2023</v>
      </c>
      <c r="E250" s="53">
        <v>2</v>
      </c>
      <c r="F250" s="54" t="s">
        <v>451</v>
      </c>
      <c r="G250" s="54" t="s">
        <v>452</v>
      </c>
      <c r="H250" s="54" t="s">
        <v>453</v>
      </c>
      <c r="I250" s="54" t="s">
        <v>454</v>
      </c>
      <c r="J250" s="61" t="s">
        <v>455</v>
      </c>
      <c r="K250" s="54" t="s">
        <v>1313</v>
      </c>
      <c r="L250" s="60">
        <v>1</v>
      </c>
      <c r="M250" s="54" t="s">
        <v>1314</v>
      </c>
      <c r="N250" s="54" t="s">
        <v>732</v>
      </c>
      <c r="O250" s="62">
        <v>1</v>
      </c>
      <c r="P250" s="54" t="s">
        <v>733</v>
      </c>
      <c r="Q250" s="54" t="s">
        <v>1176</v>
      </c>
      <c r="R250" s="61" t="s">
        <v>1177</v>
      </c>
      <c r="S250" s="55">
        <v>44795</v>
      </c>
      <c r="T250" s="55">
        <v>44795</v>
      </c>
      <c r="U250" s="55">
        <v>44798</v>
      </c>
      <c r="V250" s="56">
        <v>780721.95</v>
      </c>
      <c r="W250" s="56">
        <v>0</v>
      </c>
      <c r="X250" s="56">
        <v>780721.95</v>
      </c>
    </row>
    <row r="251" spans="1:24" x14ac:dyDescent="0.25">
      <c r="A251" s="59" t="s">
        <v>106</v>
      </c>
      <c r="B251" s="54" t="s">
        <v>450</v>
      </c>
      <c r="C251" s="60">
        <v>2023</v>
      </c>
      <c r="D251" s="60">
        <v>2023</v>
      </c>
      <c r="E251" s="53">
        <v>2</v>
      </c>
      <c r="F251" s="54" t="s">
        <v>451</v>
      </c>
      <c r="G251" s="54" t="s">
        <v>452</v>
      </c>
      <c r="H251" s="54" t="s">
        <v>453</v>
      </c>
      <c r="I251" s="54" t="s">
        <v>454</v>
      </c>
      <c r="J251" s="61" t="s">
        <v>455</v>
      </c>
      <c r="K251" s="54" t="s">
        <v>1315</v>
      </c>
      <c r="L251" s="60">
        <v>1</v>
      </c>
      <c r="M251" s="54" t="s">
        <v>1316</v>
      </c>
      <c r="N251" s="54" t="s">
        <v>736</v>
      </c>
      <c r="O251" s="62">
        <v>1</v>
      </c>
      <c r="P251" s="54" t="s">
        <v>737</v>
      </c>
      <c r="Q251" s="54" t="s">
        <v>1176</v>
      </c>
      <c r="R251" s="61" t="s">
        <v>1177</v>
      </c>
      <c r="S251" s="55">
        <v>44795</v>
      </c>
      <c r="T251" s="55">
        <v>44795</v>
      </c>
      <c r="U251" s="55">
        <v>44798</v>
      </c>
      <c r="V251" s="56">
        <v>202887.86</v>
      </c>
      <c r="W251" s="56">
        <v>0</v>
      </c>
      <c r="X251" s="56">
        <v>202887.86</v>
      </c>
    </row>
    <row r="252" spans="1:24" x14ac:dyDescent="0.25">
      <c r="A252" s="59" t="s">
        <v>107</v>
      </c>
      <c r="B252" s="54" t="s">
        <v>450</v>
      </c>
      <c r="C252" s="60">
        <v>2023</v>
      </c>
      <c r="D252" s="60">
        <v>2023</v>
      </c>
      <c r="E252" s="53">
        <v>2</v>
      </c>
      <c r="F252" s="54" t="s">
        <v>451</v>
      </c>
      <c r="G252" s="54" t="s">
        <v>452</v>
      </c>
      <c r="H252" s="54" t="s">
        <v>453</v>
      </c>
      <c r="I252" s="54" t="s">
        <v>454</v>
      </c>
      <c r="J252" s="61" t="s">
        <v>455</v>
      </c>
      <c r="K252" s="54" t="s">
        <v>1317</v>
      </c>
      <c r="L252" s="60">
        <v>1</v>
      </c>
      <c r="M252" s="54" t="s">
        <v>1318</v>
      </c>
      <c r="N252" s="54" t="s">
        <v>740</v>
      </c>
      <c r="O252" s="62">
        <v>1</v>
      </c>
      <c r="P252" s="54" t="s">
        <v>741</v>
      </c>
      <c r="Q252" s="54" t="s">
        <v>1176</v>
      </c>
      <c r="R252" s="61" t="s">
        <v>1177</v>
      </c>
      <c r="S252" s="55">
        <v>44795</v>
      </c>
      <c r="T252" s="55">
        <v>44795</v>
      </c>
      <c r="U252" s="55">
        <v>44798</v>
      </c>
      <c r="V252" s="56">
        <v>253547.61</v>
      </c>
      <c r="W252" s="56">
        <v>0</v>
      </c>
      <c r="X252" s="56">
        <v>253547.61</v>
      </c>
    </row>
    <row r="253" spans="1:24" x14ac:dyDescent="0.25">
      <c r="A253" s="59" t="s">
        <v>108</v>
      </c>
      <c r="B253" s="54" t="s">
        <v>450</v>
      </c>
      <c r="C253" s="60">
        <v>2023</v>
      </c>
      <c r="D253" s="60">
        <v>2023</v>
      </c>
      <c r="E253" s="53">
        <v>2</v>
      </c>
      <c r="F253" s="54" t="s">
        <v>451</v>
      </c>
      <c r="G253" s="54" t="s">
        <v>452</v>
      </c>
      <c r="H253" s="54" t="s">
        <v>453</v>
      </c>
      <c r="I253" s="54" t="s">
        <v>454</v>
      </c>
      <c r="J253" s="61" t="s">
        <v>455</v>
      </c>
      <c r="K253" s="54" t="s">
        <v>1319</v>
      </c>
      <c r="L253" s="60">
        <v>1</v>
      </c>
      <c r="M253" s="54" t="s">
        <v>1320</v>
      </c>
      <c r="N253" s="54" t="s">
        <v>744</v>
      </c>
      <c r="O253" s="62">
        <v>1</v>
      </c>
      <c r="P253" s="54" t="s">
        <v>745</v>
      </c>
      <c r="Q253" s="54" t="s">
        <v>1176</v>
      </c>
      <c r="R253" s="61" t="s">
        <v>1200</v>
      </c>
      <c r="S253" s="55">
        <v>44785</v>
      </c>
      <c r="T253" s="55">
        <v>44785</v>
      </c>
      <c r="U253" s="55">
        <v>44790</v>
      </c>
      <c r="V253" s="56">
        <v>84019.17</v>
      </c>
      <c r="W253" s="56">
        <v>0</v>
      </c>
      <c r="X253" s="56">
        <v>84019.17</v>
      </c>
    </row>
    <row r="254" spans="1:24" x14ac:dyDescent="0.25">
      <c r="A254" s="59" t="s">
        <v>109</v>
      </c>
      <c r="B254" s="54" t="s">
        <v>450</v>
      </c>
      <c r="C254" s="60">
        <v>2023</v>
      </c>
      <c r="D254" s="60">
        <v>2023</v>
      </c>
      <c r="E254" s="53">
        <v>2</v>
      </c>
      <c r="F254" s="54" t="s">
        <v>451</v>
      </c>
      <c r="G254" s="54" t="s">
        <v>452</v>
      </c>
      <c r="H254" s="54" t="s">
        <v>453</v>
      </c>
      <c r="I254" s="54" t="s">
        <v>454</v>
      </c>
      <c r="J254" s="61" t="s">
        <v>455</v>
      </c>
      <c r="K254" s="54" t="s">
        <v>1321</v>
      </c>
      <c r="L254" s="60">
        <v>1</v>
      </c>
      <c r="M254" s="54" t="s">
        <v>1322</v>
      </c>
      <c r="N254" s="54" t="s">
        <v>748</v>
      </c>
      <c r="O254" s="62">
        <v>1</v>
      </c>
      <c r="P254" s="54" t="s">
        <v>749</v>
      </c>
      <c r="Q254" s="54" t="s">
        <v>1176</v>
      </c>
      <c r="R254" s="61" t="s">
        <v>1177</v>
      </c>
      <c r="S254" s="55">
        <v>44795</v>
      </c>
      <c r="T254" s="55">
        <v>44795</v>
      </c>
      <c r="U254" s="55">
        <v>44798</v>
      </c>
      <c r="V254" s="56">
        <v>537632.81999999995</v>
      </c>
      <c r="W254" s="56">
        <v>0</v>
      </c>
      <c r="X254" s="56">
        <v>537632.81999999995</v>
      </c>
    </row>
    <row r="255" spans="1:24" x14ac:dyDescent="0.25">
      <c r="A255" s="59" t="s">
        <v>110</v>
      </c>
      <c r="B255" s="54" t="s">
        <v>450</v>
      </c>
      <c r="C255" s="60">
        <v>2023</v>
      </c>
      <c r="D255" s="60">
        <v>2023</v>
      </c>
      <c r="E255" s="53">
        <v>2</v>
      </c>
      <c r="F255" s="54" t="s">
        <v>451</v>
      </c>
      <c r="G255" s="54" t="s">
        <v>452</v>
      </c>
      <c r="H255" s="54" t="s">
        <v>453</v>
      </c>
      <c r="I255" s="54" t="s">
        <v>454</v>
      </c>
      <c r="J255" s="61" t="s">
        <v>455</v>
      </c>
      <c r="K255" s="54" t="s">
        <v>1323</v>
      </c>
      <c r="L255" s="60">
        <v>1</v>
      </c>
      <c r="M255" s="54" t="s">
        <v>1324</v>
      </c>
      <c r="N255" s="54" t="s">
        <v>752</v>
      </c>
      <c r="O255" s="62">
        <v>1</v>
      </c>
      <c r="P255" s="54" t="s">
        <v>753</v>
      </c>
      <c r="Q255" s="54" t="s">
        <v>1176</v>
      </c>
      <c r="R255" s="61" t="s">
        <v>1177</v>
      </c>
      <c r="S255" s="55">
        <v>44795</v>
      </c>
      <c r="T255" s="55">
        <v>44795</v>
      </c>
      <c r="U255" s="55">
        <v>44798</v>
      </c>
      <c r="V255" s="56">
        <v>34859.919999999998</v>
      </c>
      <c r="W255" s="56">
        <v>0</v>
      </c>
      <c r="X255" s="56">
        <v>34859.919999999998</v>
      </c>
    </row>
    <row r="256" spans="1:24" x14ac:dyDescent="0.25">
      <c r="A256" s="59" t="s">
        <v>111</v>
      </c>
      <c r="B256" s="54" t="s">
        <v>450</v>
      </c>
      <c r="C256" s="60">
        <v>2023</v>
      </c>
      <c r="D256" s="60">
        <v>2023</v>
      </c>
      <c r="E256" s="53">
        <v>2</v>
      </c>
      <c r="F256" s="54" t="s">
        <v>451</v>
      </c>
      <c r="G256" s="54" t="s">
        <v>452</v>
      </c>
      <c r="H256" s="54" t="s">
        <v>453</v>
      </c>
      <c r="I256" s="54" t="s">
        <v>454</v>
      </c>
      <c r="J256" s="61" t="s">
        <v>455</v>
      </c>
      <c r="K256" s="54" t="s">
        <v>1325</v>
      </c>
      <c r="L256" s="60">
        <v>1</v>
      </c>
      <c r="M256" s="54" t="s">
        <v>1326</v>
      </c>
      <c r="N256" s="54" t="s">
        <v>756</v>
      </c>
      <c r="O256" s="62">
        <v>1</v>
      </c>
      <c r="P256" s="54" t="s">
        <v>757</v>
      </c>
      <c r="Q256" s="54" t="s">
        <v>1176</v>
      </c>
      <c r="R256" s="61" t="s">
        <v>1177</v>
      </c>
      <c r="S256" s="55">
        <v>44795</v>
      </c>
      <c r="T256" s="55">
        <v>44795</v>
      </c>
      <c r="U256" s="55">
        <v>44798</v>
      </c>
      <c r="V256" s="56">
        <v>188111.3</v>
      </c>
      <c r="W256" s="56">
        <v>0</v>
      </c>
      <c r="X256" s="56">
        <v>188111.3</v>
      </c>
    </row>
    <row r="257" spans="1:24" x14ac:dyDescent="0.25">
      <c r="A257" s="59" t="s">
        <v>112</v>
      </c>
      <c r="B257" s="54" t="s">
        <v>450</v>
      </c>
      <c r="C257" s="60">
        <v>2023</v>
      </c>
      <c r="D257" s="60">
        <v>2023</v>
      </c>
      <c r="E257" s="53">
        <v>2</v>
      </c>
      <c r="F257" s="54" t="s">
        <v>451</v>
      </c>
      <c r="G257" s="54" t="s">
        <v>452</v>
      </c>
      <c r="H257" s="54" t="s">
        <v>453</v>
      </c>
      <c r="I257" s="54" t="s">
        <v>454</v>
      </c>
      <c r="J257" s="61" t="s">
        <v>455</v>
      </c>
      <c r="K257" s="54" t="s">
        <v>1327</v>
      </c>
      <c r="L257" s="60">
        <v>1</v>
      </c>
      <c r="M257" s="54" t="s">
        <v>1328</v>
      </c>
      <c r="N257" s="54" t="s">
        <v>760</v>
      </c>
      <c r="O257" s="62">
        <v>1</v>
      </c>
      <c r="P257" s="54" t="s">
        <v>761</v>
      </c>
      <c r="Q257" s="54" t="s">
        <v>1176</v>
      </c>
      <c r="R257" s="61" t="s">
        <v>1177</v>
      </c>
      <c r="S257" s="55">
        <v>44795</v>
      </c>
      <c r="T257" s="55">
        <v>44795</v>
      </c>
      <c r="U257" s="55">
        <v>44798</v>
      </c>
      <c r="V257" s="56">
        <v>168007.01</v>
      </c>
      <c r="W257" s="56">
        <v>0</v>
      </c>
      <c r="X257" s="56">
        <v>168007.01</v>
      </c>
    </row>
    <row r="258" spans="1:24" x14ac:dyDescent="0.25">
      <c r="A258" s="59" t="s">
        <v>113</v>
      </c>
      <c r="B258" s="54" t="s">
        <v>450</v>
      </c>
      <c r="C258" s="60">
        <v>2023</v>
      </c>
      <c r="D258" s="60">
        <v>2023</v>
      </c>
      <c r="E258" s="53">
        <v>2</v>
      </c>
      <c r="F258" s="54" t="s">
        <v>451</v>
      </c>
      <c r="G258" s="54" t="s">
        <v>452</v>
      </c>
      <c r="H258" s="54" t="s">
        <v>453</v>
      </c>
      <c r="I258" s="54" t="s">
        <v>454</v>
      </c>
      <c r="J258" s="61" t="s">
        <v>455</v>
      </c>
      <c r="K258" s="54" t="s">
        <v>1329</v>
      </c>
      <c r="L258" s="60">
        <v>1</v>
      </c>
      <c r="M258" s="54" t="s">
        <v>1330</v>
      </c>
      <c r="N258" s="54" t="s">
        <v>764</v>
      </c>
      <c r="O258" s="62">
        <v>1</v>
      </c>
      <c r="P258" s="54" t="s">
        <v>765</v>
      </c>
      <c r="Q258" s="54" t="s">
        <v>1176</v>
      </c>
      <c r="R258" s="61" t="s">
        <v>1177</v>
      </c>
      <c r="S258" s="55">
        <v>44795</v>
      </c>
      <c r="T258" s="55">
        <v>44795</v>
      </c>
      <c r="U258" s="55">
        <v>44798</v>
      </c>
      <c r="V258" s="56">
        <v>79156.78</v>
      </c>
      <c r="W258" s="56">
        <v>0</v>
      </c>
      <c r="X258" s="56">
        <v>79156.78</v>
      </c>
    </row>
    <row r="259" spans="1:24" x14ac:dyDescent="0.25">
      <c r="A259" s="59" t="s">
        <v>114</v>
      </c>
      <c r="B259" s="54" t="s">
        <v>450</v>
      </c>
      <c r="C259" s="60">
        <v>2023</v>
      </c>
      <c r="D259" s="60">
        <v>2023</v>
      </c>
      <c r="E259" s="53">
        <v>2</v>
      </c>
      <c r="F259" s="54" t="s">
        <v>451</v>
      </c>
      <c r="G259" s="54" t="s">
        <v>452</v>
      </c>
      <c r="H259" s="54" t="s">
        <v>453</v>
      </c>
      <c r="I259" s="54" t="s">
        <v>454</v>
      </c>
      <c r="J259" s="61" t="s">
        <v>455</v>
      </c>
      <c r="K259" s="54" t="s">
        <v>1331</v>
      </c>
      <c r="L259" s="60">
        <v>1</v>
      </c>
      <c r="M259" s="54" t="s">
        <v>1332</v>
      </c>
      <c r="N259" s="54" t="s">
        <v>768</v>
      </c>
      <c r="O259" s="62">
        <v>1</v>
      </c>
      <c r="P259" s="54" t="s">
        <v>769</v>
      </c>
      <c r="Q259" s="54" t="s">
        <v>1176</v>
      </c>
      <c r="R259" s="61" t="s">
        <v>1177</v>
      </c>
      <c r="S259" s="55">
        <v>44795</v>
      </c>
      <c r="T259" s="55">
        <v>44795</v>
      </c>
      <c r="U259" s="55">
        <v>44798</v>
      </c>
      <c r="V259" s="56">
        <v>32605546.129999999</v>
      </c>
      <c r="W259" s="56">
        <v>0</v>
      </c>
      <c r="X259" s="56">
        <v>32605546.129999999</v>
      </c>
    </row>
    <row r="260" spans="1:24" x14ac:dyDescent="0.25">
      <c r="A260" s="59" t="s">
        <v>115</v>
      </c>
      <c r="B260" s="54" t="s">
        <v>450</v>
      </c>
      <c r="C260" s="60">
        <v>2023</v>
      </c>
      <c r="D260" s="60">
        <v>2023</v>
      </c>
      <c r="E260" s="53">
        <v>2</v>
      </c>
      <c r="F260" s="54" t="s">
        <v>451</v>
      </c>
      <c r="G260" s="54" t="s">
        <v>452</v>
      </c>
      <c r="H260" s="54" t="s">
        <v>453</v>
      </c>
      <c r="I260" s="54" t="s">
        <v>454</v>
      </c>
      <c r="J260" s="61" t="s">
        <v>455</v>
      </c>
      <c r="K260" s="54" t="s">
        <v>1333</v>
      </c>
      <c r="L260" s="60">
        <v>1</v>
      </c>
      <c r="M260" s="54" t="s">
        <v>1334</v>
      </c>
      <c r="N260" s="54" t="s">
        <v>772</v>
      </c>
      <c r="O260" s="62">
        <v>1</v>
      </c>
      <c r="P260" s="54" t="s">
        <v>773</v>
      </c>
      <c r="Q260" s="54" t="s">
        <v>1176</v>
      </c>
      <c r="R260" s="61" t="s">
        <v>1177</v>
      </c>
      <c r="S260" s="55">
        <v>44795</v>
      </c>
      <c r="T260" s="55">
        <v>44795</v>
      </c>
      <c r="U260" s="55">
        <v>44798</v>
      </c>
      <c r="V260" s="56">
        <v>188631.94</v>
      </c>
      <c r="W260" s="56">
        <v>0</v>
      </c>
      <c r="X260" s="56">
        <v>188631.94</v>
      </c>
    </row>
    <row r="261" spans="1:24" x14ac:dyDescent="0.25">
      <c r="A261" s="59" t="s">
        <v>116</v>
      </c>
      <c r="B261" s="54" t="s">
        <v>450</v>
      </c>
      <c r="C261" s="60">
        <v>2023</v>
      </c>
      <c r="D261" s="60">
        <v>2023</v>
      </c>
      <c r="E261" s="53">
        <v>2</v>
      </c>
      <c r="F261" s="54" t="s">
        <v>451</v>
      </c>
      <c r="G261" s="54" t="s">
        <v>452</v>
      </c>
      <c r="H261" s="54" t="s">
        <v>453</v>
      </c>
      <c r="I261" s="54" t="s">
        <v>454</v>
      </c>
      <c r="J261" s="61" t="s">
        <v>455</v>
      </c>
      <c r="K261" s="54" t="s">
        <v>1335</v>
      </c>
      <c r="L261" s="60">
        <v>1</v>
      </c>
      <c r="M261" s="54" t="s">
        <v>1336</v>
      </c>
      <c r="N261" s="54" t="s">
        <v>776</v>
      </c>
      <c r="O261" s="62">
        <v>1</v>
      </c>
      <c r="P261" s="54" t="s">
        <v>777</v>
      </c>
      <c r="Q261" s="54" t="s">
        <v>1176</v>
      </c>
      <c r="R261" s="61" t="s">
        <v>1177</v>
      </c>
      <c r="S261" s="55">
        <v>44795</v>
      </c>
      <c r="T261" s="55">
        <v>44795</v>
      </c>
      <c r="U261" s="55">
        <v>44798</v>
      </c>
      <c r="V261" s="56">
        <v>94992.66</v>
      </c>
      <c r="W261" s="56">
        <v>0</v>
      </c>
      <c r="X261" s="56">
        <v>94992.66</v>
      </c>
    </row>
    <row r="262" spans="1:24" x14ac:dyDescent="0.25">
      <c r="A262" s="59" t="s">
        <v>117</v>
      </c>
      <c r="B262" s="54" t="s">
        <v>450</v>
      </c>
      <c r="C262" s="60">
        <v>2023</v>
      </c>
      <c r="D262" s="60">
        <v>2023</v>
      </c>
      <c r="E262" s="53">
        <v>2</v>
      </c>
      <c r="F262" s="54" t="s">
        <v>451</v>
      </c>
      <c r="G262" s="54" t="s">
        <v>452</v>
      </c>
      <c r="H262" s="54" t="s">
        <v>453</v>
      </c>
      <c r="I262" s="54" t="s">
        <v>454</v>
      </c>
      <c r="J262" s="61" t="s">
        <v>455</v>
      </c>
      <c r="K262" s="54" t="s">
        <v>1337</v>
      </c>
      <c r="L262" s="60">
        <v>1</v>
      </c>
      <c r="M262" s="54" t="s">
        <v>1338</v>
      </c>
      <c r="N262" s="54" t="s">
        <v>780</v>
      </c>
      <c r="O262" s="62">
        <v>1</v>
      </c>
      <c r="P262" s="54" t="s">
        <v>781</v>
      </c>
      <c r="Q262" s="54" t="s">
        <v>1176</v>
      </c>
      <c r="R262" s="61" t="s">
        <v>1177</v>
      </c>
      <c r="S262" s="55">
        <v>44795</v>
      </c>
      <c r="T262" s="55">
        <v>44795</v>
      </c>
      <c r="U262" s="55">
        <v>44798</v>
      </c>
      <c r="V262" s="56">
        <v>90722.66</v>
      </c>
      <c r="W262" s="56">
        <v>0</v>
      </c>
      <c r="X262" s="56">
        <v>90722.66</v>
      </c>
    </row>
    <row r="263" spans="1:24" x14ac:dyDescent="0.25">
      <c r="A263" s="59" t="s">
        <v>118</v>
      </c>
      <c r="B263" s="54" t="s">
        <v>450</v>
      </c>
      <c r="C263" s="60">
        <v>2023</v>
      </c>
      <c r="D263" s="60">
        <v>2023</v>
      </c>
      <c r="E263" s="53">
        <v>2</v>
      </c>
      <c r="F263" s="54" t="s">
        <v>451</v>
      </c>
      <c r="G263" s="54" t="s">
        <v>452</v>
      </c>
      <c r="H263" s="54" t="s">
        <v>453</v>
      </c>
      <c r="I263" s="54" t="s">
        <v>454</v>
      </c>
      <c r="J263" s="61" t="s">
        <v>455</v>
      </c>
      <c r="K263" s="54" t="s">
        <v>1339</v>
      </c>
      <c r="L263" s="60">
        <v>1</v>
      </c>
      <c r="M263" s="54" t="s">
        <v>1340</v>
      </c>
      <c r="N263" s="54" t="s">
        <v>784</v>
      </c>
      <c r="O263" s="62">
        <v>1</v>
      </c>
      <c r="P263" s="54" t="s">
        <v>785</v>
      </c>
      <c r="Q263" s="54" t="s">
        <v>1176</v>
      </c>
      <c r="R263" s="61" t="s">
        <v>1177</v>
      </c>
      <c r="S263" s="55">
        <v>44795</v>
      </c>
      <c r="T263" s="55">
        <v>44795</v>
      </c>
      <c r="U263" s="55">
        <v>44798</v>
      </c>
      <c r="V263" s="56">
        <v>124500.1</v>
      </c>
      <c r="W263" s="56">
        <v>0</v>
      </c>
      <c r="X263" s="56">
        <v>124500.1</v>
      </c>
    </row>
    <row r="264" spans="1:24" x14ac:dyDescent="0.25">
      <c r="A264" s="59" t="s">
        <v>119</v>
      </c>
      <c r="B264" s="54" t="s">
        <v>450</v>
      </c>
      <c r="C264" s="60">
        <v>2023</v>
      </c>
      <c r="D264" s="60">
        <v>2023</v>
      </c>
      <c r="E264" s="53">
        <v>2</v>
      </c>
      <c r="F264" s="54" t="s">
        <v>451</v>
      </c>
      <c r="G264" s="54" t="s">
        <v>452</v>
      </c>
      <c r="H264" s="54" t="s">
        <v>453</v>
      </c>
      <c r="I264" s="54" t="s">
        <v>454</v>
      </c>
      <c r="J264" s="61" t="s">
        <v>455</v>
      </c>
      <c r="K264" s="54" t="s">
        <v>1341</v>
      </c>
      <c r="L264" s="60">
        <v>1</v>
      </c>
      <c r="M264" s="54" t="s">
        <v>1342</v>
      </c>
      <c r="N264" s="54" t="s">
        <v>788</v>
      </c>
      <c r="O264" s="62">
        <v>1</v>
      </c>
      <c r="P264" s="54" t="s">
        <v>789</v>
      </c>
      <c r="Q264" s="54" t="s">
        <v>1176</v>
      </c>
      <c r="R264" s="61" t="s">
        <v>1177</v>
      </c>
      <c r="S264" s="55">
        <v>44795</v>
      </c>
      <c r="T264" s="55">
        <v>44795</v>
      </c>
      <c r="U264" s="55">
        <v>44798</v>
      </c>
      <c r="V264" s="56">
        <v>197239.86</v>
      </c>
      <c r="W264" s="56">
        <v>0</v>
      </c>
      <c r="X264" s="56">
        <v>197239.86</v>
      </c>
    </row>
    <row r="265" spans="1:24" x14ac:dyDescent="0.25">
      <c r="A265" s="59" t="s">
        <v>120</v>
      </c>
      <c r="B265" s="54" t="s">
        <v>450</v>
      </c>
      <c r="C265" s="60">
        <v>2023</v>
      </c>
      <c r="D265" s="60">
        <v>2023</v>
      </c>
      <c r="E265" s="53">
        <v>2</v>
      </c>
      <c r="F265" s="54" t="s">
        <v>451</v>
      </c>
      <c r="G265" s="54" t="s">
        <v>452</v>
      </c>
      <c r="H265" s="54" t="s">
        <v>453</v>
      </c>
      <c r="I265" s="54" t="s">
        <v>454</v>
      </c>
      <c r="J265" s="61" t="s">
        <v>455</v>
      </c>
      <c r="K265" s="54" t="s">
        <v>1343</v>
      </c>
      <c r="L265" s="60">
        <v>1</v>
      </c>
      <c r="M265" s="54" t="s">
        <v>1344</v>
      </c>
      <c r="N265" s="54" t="s">
        <v>792</v>
      </c>
      <c r="O265" s="62">
        <v>1</v>
      </c>
      <c r="P265" s="54" t="s">
        <v>793</v>
      </c>
      <c r="Q265" s="54" t="s">
        <v>1176</v>
      </c>
      <c r="R265" s="61" t="s">
        <v>1177</v>
      </c>
      <c r="S265" s="55">
        <v>44795</v>
      </c>
      <c r="T265" s="55">
        <v>44795</v>
      </c>
      <c r="U265" s="55">
        <v>44798</v>
      </c>
      <c r="V265" s="56">
        <v>122146.6</v>
      </c>
      <c r="W265" s="56">
        <v>0</v>
      </c>
      <c r="X265" s="56">
        <v>122146.6</v>
      </c>
    </row>
    <row r="266" spans="1:24" x14ac:dyDescent="0.25">
      <c r="A266" s="59" t="s">
        <v>121</v>
      </c>
      <c r="B266" s="54" t="s">
        <v>450</v>
      </c>
      <c r="C266" s="60">
        <v>2023</v>
      </c>
      <c r="D266" s="60">
        <v>2023</v>
      </c>
      <c r="E266" s="53">
        <v>2</v>
      </c>
      <c r="F266" s="54" t="s">
        <v>451</v>
      </c>
      <c r="G266" s="54" t="s">
        <v>452</v>
      </c>
      <c r="H266" s="54" t="s">
        <v>453</v>
      </c>
      <c r="I266" s="54" t="s">
        <v>454</v>
      </c>
      <c r="J266" s="61" t="s">
        <v>455</v>
      </c>
      <c r="K266" s="54" t="s">
        <v>1345</v>
      </c>
      <c r="L266" s="60">
        <v>1</v>
      </c>
      <c r="M266" s="54" t="s">
        <v>1346</v>
      </c>
      <c r="N266" s="54" t="s">
        <v>796</v>
      </c>
      <c r="O266" s="62">
        <v>1</v>
      </c>
      <c r="P266" s="54" t="s">
        <v>797</v>
      </c>
      <c r="Q266" s="54" t="s">
        <v>1176</v>
      </c>
      <c r="R266" s="61" t="s">
        <v>1177</v>
      </c>
      <c r="S266" s="55">
        <v>44795</v>
      </c>
      <c r="T266" s="55">
        <v>44795</v>
      </c>
      <c r="U266" s="55">
        <v>44798</v>
      </c>
      <c r="V266" s="56">
        <v>335606.69</v>
      </c>
      <c r="W266" s="56">
        <v>0</v>
      </c>
      <c r="X266" s="56">
        <v>335606.69</v>
      </c>
    </row>
    <row r="267" spans="1:24" x14ac:dyDescent="0.25">
      <c r="A267" s="59" t="s">
        <v>122</v>
      </c>
      <c r="B267" s="54" t="s">
        <v>450</v>
      </c>
      <c r="C267" s="60">
        <v>2023</v>
      </c>
      <c r="D267" s="60">
        <v>2023</v>
      </c>
      <c r="E267" s="53">
        <v>2</v>
      </c>
      <c r="F267" s="54" t="s">
        <v>451</v>
      </c>
      <c r="G267" s="54" t="s">
        <v>452</v>
      </c>
      <c r="H267" s="54" t="s">
        <v>453</v>
      </c>
      <c r="I267" s="54" t="s">
        <v>454</v>
      </c>
      <c r="J267" s="61" t="s">
        <v>455</v>
      </c>
      <c r="K267" s="54" t="s">
        <v>1347</v>
      </c>
      <c r="L267" s="60">
        <v>1</v>
      </c>
      <c r="M267" s="54" t="s">
        <v>1348</v>
      </c>
      <c r="N267" s="54" t="s">
        <v>804</v>
      </c>
      <c r="O267" s="62">
        <v>1</v>
      </c>
      <c r="P267" s="54" t="s">
        <v>805</v>
      </c>
      <c r="Q267" s="54" t="s">
        <v>1176</v>
      </c>
      <c r="R267" s="61" t="s">
        <v>1177</v>
      </c>
      <c r="S267" s="55">
        <v>44795</v>
      </c>
      <c r="T267" s="55">
        <v>44795</v>
      </c>
      <c r="U267" s="55">
        <v>44798</v>
      </c>
      <c r="V267" s="56">
        <v>310639.3</v>
      </c>
      <c r="W267" s="56">
        <v>0</v>
      </c>
      <c r="X267" s="56">
        <v>310639.3</v>
      </c>
    </row>
    <row r="268" spans="1:24" x14ac:dyDescent="0.25">
      <c r="A268" s="59" t="s">
        <v>123</v>
      </c>
      <c r="B268" s="54" t="s">
        <v>450</v>
      </c>
      <c r="C268" s="60">
        <v>2023</v>
      </c>
      <c r="D268" s="60">
        <v>2023</v>
      </c>
      <c r="E268" s="53">
        <v>2</v>
      </c>
      <c r="F268" s="54" t="s">
        <v>451</v>
      </c>
      <c r="G268" s="54" t="s">
        <v>452</v>
      </c>
      <c r="H268" s="54" t="s">
        <v>453</v>
      </c>
      <c r="I268" s="54" t="s">
        <v>454</v>
      </c>
      <c r="J268" s="61" t="s">
        <v>455</v>
      </c>
      <c r="K268" s="54" t="s">
        <v>1349</v>
      </c>
      <c r="L268" s="60">
        <v>1</v>
      </c>
      <c r="M268" s="54" t="s">
        <v>1350</v>
      </c>
      <c r="N268" s="54" t="s">
        <v>808</v>
      </c>
      <c r="O268" s="62">
        <v>1</v>
      </c>
      <c r="P268" s="54" t="s">
        <v>809</v>
      </c>
      <c r="Q268" s="54" t="s">
        <v>1176</v>
      </c>
      <c r="R268" s="61" t="s">
        <v>1177</v>
      </c>
      <c r="S268" s="55">
        <v>44795</v>
      </c>
      <c r="T268" s="55">
        <v>44795</v>
      </c>
      <c r="U268" s="55">
        <v>44798</v>
      </c>
      <c r="V268" s="56">
        <v>3182958.67</v>
      </c>
      <c r="W268" s="56">
        <v>0</v>
      </c>
      <c r="X268" s="56">
        <v>3182958.67</v>
      </c>
    </row>
    <row r="269" spans="1:24" x14ac:dyDescent="0.25">
      <c r="A269" s="59" t="s">
        <v>124</v>
      </c>
      <c r="B269" s="54" t="s">
        <v>450</v>
      </c>
      <c r="C269" s="60">
        <v>2023</v>
      </c>
      <c r="D269" s="60">
        <v>2023</v>
      </c>
      <c r="E269" s="53">
        <v>2</v>
      </c>
      <c r="F269" s="54" t="s">
        <v>451</v>
      </c>
      <c r="G269" s="54" t="s">
        <v>452</v>
      </c>
      <c r="H269" s="54" t="s">
        <v>453</v>
      </c>
      <c r="I269" s="54" t="s">
        <v>454</v>
      </c>
      <c r="J269" s="61" t="s">
        <v>455</v>
      </c>
      <c r="K269" s="54" t="s">
        <v>1351</v>
      </c>
      <c r="L269" s="60">
        <v>1</v>
      </c>
      <c r="M269" s="54" t="s">
        <v>1352</v>
      </c>
      <c r="N269" s="54" t="s">
        <v>812</v>
      </c>
      <c r="O269" s="62">
        <v>1</v>
      </c>
      <c r="P269" s="54" t="s">
        <v>813</v>
      </c>
      <c r="Q269" s="54" t="s">
        <v>1176</v>
      </c>
      <c r="R269" s="61" t="s">
        <v>1177</v>
      </c>
      <c r="S269" s="55">
        <v>44795</v>
      </c>
      <c r="T269" s="55">
        <v>44795</v>
      </c>
      <c r="U269" s="55">
        <v>44798</v>
      </c>
      <c r="V269" s="56">
        <v>939588.43</v>
      </c>
      <c r="W269" s="56">
        <v>0</v>
      </c>
      <c r="X269" s="56">
        <v>939588.43</v>
      </c>
    </row>
    <row r="270" spans="1:24" x14ac:dyDescent="0.25">
      <c r="A270" s="59" t="s">
        <v>125</v>
      </c>
      <c r="B270" s="54" t="s">
        <v>450</v>
      </c>
      <c r="C270" s="60">
        <v>2023</v>
      </c>
      <c r="D270" s="60">
        <v>2023</v>
      </c>
      <c r="E270" s="53">
        <v>2</v>
      </c>
      <c r="F270" s="54" t="s">
        <v>451</v>
      </c>
      <c r="G270" s="54" t="s">
        <v>452</v>
      </c>
      <c r="H270" s="54" t="s">
        <v>453</v>
      </c>
      <c r="I270" s="54" t="s">
        <v>454</v>
      </c>
      <c r="J270" s="61" t="s">
        <v>455</v>
      </c>
      <c r="K270" s="54" t="s">
        <v>1353</v>
      </c>
      <c r="L270" s="60">
        <v>1</v>
      </c>
      <c r="M270" s="54" t="s">
        <v>1354</v>
      </c>
      <c r="N270" s="54" t="s">
        <v>816</v>
      </c>
      <c r="O270" s="62">
        <v>1</v>
      </c>
      <c r="P270" s="54" t="s">
        <v>817</v>
      </c>
      <c r="Q270" s="54" t="s">
        <v>1176</v>
      </c>
      <c r="R270" s="61" t="s">
        <v>1177</v>
      </c>
      <c r="S270" s="55">
        <v>44795</v>
      </c>
      <c r="T270" s="55">
        <v>44795</v>
      </c>
      <c r="U270" s="55">
        <v>44798</v>
      </c>
      <c r="V270" s="56">
        <v>616432.06000000006</v>
      </c>
      <c r="W270" s="56">
        <v>0</v>
      </c>
      <c r="X270" s="56">
        <v>616432.06000000006</v>
      </c>
    </row>
    <row r="271" spans="1:24" x14ac:dyDescent="0.25">
      <c r="A271" s="59" t="s">
        <v>126</v>
      </c>
      <c r="B271" s="54" t="s">
        <v>450</v>
      </c>
      <c r="C271" s="60">
        <v>2023</v>
      </c>
      <c r="D271" s="60">
        <v>2023</v>
      </c>
      <c r="E271" s="53">
        <v>2</v>
      </c>
      <c r="F271" s="54" t="s">
        <v>451</v>
      </c>
      <c r="G271" s="54" t="s">
        <v>452</v>
      </c>
      <c r="H271" s="54" t="s">
        <v>453</v>
      </c>
      <c r="I271" s="54" t="s">
        <v>454</v>
      </c>
      <c r="J271" s="61" t="s">
        <v>455</v>
      </c>
      <c r="K271" s="54" t="s">
        <v>1355</v>
      </c>
      <c r="L271" s="60">
        <v>1</v>
      </c>
      <c r="M271" s="54" t="s">
        <v>1356</v>
      </c>
      <c r="N271" s="54" t="s">
        <v>820</v>
      </c>
      <c r="O271" s="62">
        <v>1</v>
      </c>
      <c r="P271" s="54" t="s">
        <v>821</v>
      </c>
      <c r="Q271" s="54" t="s">
        <v>1176</v>
      </c>
      <c r="R271" s="61" t="s">
        <v>1177</v>
      </c>
      <c r="S271" s="55">
        <v>44795</v>
      </c>
      <c r="T271" s="55">
        <v>44795</v>
      </c>
      <c r="U271" s="55">
        <v>44798</v>
      </c>
      <c r="V271" s="56">
        <v>12486401.34</v>
      </c>
      <c r="W271" s="56">
        <v>0</v>
      </c>
      <c r="X271" s="56">
        <v>12486401.34</v>
      </c>
    </row>
    <row r="272" spans="1:24" x14ac:dyDescent="0.25">
      <c r="A272" s="59" t="s">
        <v>127</v>
      </c>
      <c r="B272" s="54" t="s">
        <v>450</v>
      </c>
      <c r="C272" s="60">
        <v>2023</v>
      </c>
      <c r="D272" s="60">
        <v>2023</v>
      </c>
      <c r="E272" s="53">
        <v>2</v>
      </c>
      <c r="F272" s="54" t="s">
        <v>451</v>
      </c>
      <c r="G272" s="54" t="s">
        <v>452</v>
      </c>
      <c r="H272" s="54" t="s">
        <v>453</v>
      </c>
      <c r="I272" s="54" t="s">
        <v>454</v>
      </c>
      <c r="J272" s="61" t="s">
        <v>455</v>
      </c>
      <c r="K272" s="54" t="s">
        <v>1357</v>
      </c>
      <c r="L272" s="60">
        <v>1</v>
      </c>
      <c r="M272" s="54" t="s">
        <v>1358</v>
      </c>
      <c r="N272" s="54" t="s">
        <v>824</v>
      </c>
      <c r="O272" s="62">
        <v>1</v>
      </c>
      <c r="P272" s="54" t="s">
        <v>825</v>
      </c>
      <c r="Q272" s="54" t="s">
        <v>1176</v>
      </c>
      <c r="R272" s="61" t="s">
        <v>1177</v>
      </c>
      <c r="S272" s="55">
        <v>44795</v>
      </c>
      <c r="T272" s="55">
        <v>44795</v>
      </c>
      <c r="U272" s="55">
        <v>44798</v>
      </c>
      <c r="V272" s="56">
        <v>5820734.2400000002</v>
      </c>
      <c r="W272" s="56">
        <v>0</v>
      </c>
      <c r="X272" s="56">
        <v>5820734.2400000002</v>
      </c>
    </row>
    <row r="273" spans="1:24" x14ac:dyDescent="0.25">
      <c r="A273" s="59" t="s">
        <v>128</v>
      </c>
      <c r="B273" s="54" t="s">
        <v>450</v>
      </c>
      <c r="C273" s="60">
        <v>2023</v>
      </c>
      <c r="D273" s="60">
        <v>2023</v>
      </c>
      <c r="E273" s="53">
        <v>2</v>
      </c>
      <c r="F273" s="54" t="s">
        <v>451</v>
      </c>
      <c r="G273" s="54" t="s">
        <v>452</v>
      </c>
      <c r="H273" s="54" t="s">
        <v>453</v>
      </c>
      <c r="I273" s="54" t="s">
        <v>454</v>
      </c>
      <c r="J273" s="61" t="s">
        <v>455</v>
      </c>
      <c r="K273" s="54" t="s">
        <v>1359</v>
      </c>
      <c r="L273" s="60">
        <v>1</v>
      </c>
      <c r="M273" s="54" t="s">
        <v>1360</v>
      </c>
      <c r="N273" s="54" t="s">
        <v>828</v>
      </c>
      <c r="O273" s="62">
        <v>1</v>
      </c>
      <c r="P273" s="54" t="s">
        <v>829</v>
      </c>
      <c r="Q273" s="54" t="s">
        <v>1176</v>
      </c>
      <c r="R273" s="61" t="s">
        <v>1177</v>
      </c>
      <c r="S273" s="55">
        <v>44795</v>
      </c>
      <c r="T273" s="55">
        <v>44795</v>
      </c>
      <c r="U273" s="55">
        <v>44798</v>
      </c>
      <c r="V273" s="56">
        <v>1497.61</v>
      </c>
      <c r="W273" s="56">
        <v>0</v>
      </c>
      <c r="X273" s="56">
        <v>1497.61</v>
      </c>
    </row>
    <row r="274" spans="1:24" x14ac:dyDescent="0.25">
      <c r="A274" s="59" t="s">
        <v>129</v>
      </c>
      <c r="B274" s="54" t="s">
        <v>450</v>
      </c>
      <c r="C274" s="60">
        <v>2023</v>
      </c>
      <c r="D274" s="60">
        <v>2023</v>
      </c>
      <c r="E274" s="53">
        <v>2</v>
      </c>
      <c r="F274" s="54" t="s">
        <v>451</v>
      </c>
      <c r="G274" s="54" t="s">
        <v>452</v>
      </c>
      <c r="H274" s="54" t="s">
        <v>453</v>
      </c>
      <c r="I274" s="54" t="s">
        <v>454</v>
      </c>
      <c r="J274" s="61" t="s">
        <v>455</v>
      </c>
      <c r="K274" s="54" t="s">
        <v>1361</v>
      </c>
      <c r="L274" s="60">
        <v>1</v>
      </c>
      <c r="M274" s="54" t="s">
        <v>1362</v>
      </c>
      <c r="N274" s="54" t="s">
        <v>832</v>
      </c>
      <c r="O274" s="62">
        <v>1</v>
      </c>
      <c r="P274" s="54" t="s">
        <v>833</v>
      </c>
      <c r="Q274" s="54" t="s">
        <v>1176</v>
      </c>
      <c r="R274" s="61" t="s">
        <v>1177</v>
      </c>
      <c r="S274" s="55">
        <v>44795</v>
      </c>
      <c r="T274" s="55">
        <v>44795</v>
      </c>
      <c r="U274" s="55">
        <v>44798</v>
      </c>
      <c r="V274" s="56">
        <v>589014.80000000005</v>
      </c>
      <c r="W274" s="56">
        <v>0</v>
      </c>
      <c r="X274" s="56">
        <v>589014.80000000005</v>
      </c>
    </row>
    <row r="275" spans="1:24" x14ac:dyDescent="0.25">
      <c r="A275" s="59" t="s">
        <v>130</v>
      </c>
      <c r="B275" s="54" t="s">
        <v>450</v>
      </c>
      <c r="C275" s="60">
        <v>2023</v>
      </c>
      <c r="D275" s="60">
        <v>2023</v>
      </c>
      <c r="E275" s="53">
        <v>2</v>
      </c>
      <c r="F275" s="54" t="s">
        <v>451</v>
      </c>
      <c r="G275" s="54" t="s">
        <v>452</v>
      </c>
      <c r="H275" s="54" t="s">
        <v>453</v>
      </c>
      <c r="I275" s="54" t="s">
        <v>454</v>
      </c>
      <c r="J275" s="61" t="s">
        <v>455</v>
      </c>
      <c r="K275" s="54" t="s">
        <v>1363</v>
      </c>
      <c r="L275" s="60">
        <v>1</v>
      </c>
      <c r="M275" s="54" t="s">
        <v>1364</v>
      </c>
      <c r="N275" s="54" t="s">
        <v>836</v>
      </c>
      <c r="O275" s="62">
        <v>1</v>
      </c>
      <c r="P275" s="54" t="s">
        <v>837</v>
      </c>
      <c r="Q275" s="54" t="s">
        <v>1176</v>
      </c>
      <c r="R275" s="61" t="s">
        <v>1177</v>
      </c>
      <c r="S275" s="55">
        <v>44795</v>
      </c>
      <c r="T275" s="55">
        <v>44795</v>
      </c>
      <c r="U275" s="55">
        <v>44798</v>
      </c>
      <c r="V275" s="56">
        <v>232600.51</v>
      </c>
      <c r="W275" s="56">
        <v>0</v>
      </c>
      <c r="X275" s="56">
        <v>232600.51</v>
      </c>
    </row>
    <row r="276" spans="1:24" x14ac:dyDescent="0.25">
      <c r="A276" s="59" t="s">
        <v>131</v>
      </c>
      <c r="B276" s="54" t="s">
        <v>450</v>
      </c>
      <c r="C276" s="60">
        <v>2023</v>
      </c>
      <c r="D276" s="60">
        <v>2023</v>
      </c>
      <c r="E276" s="53">
        <v>2</v>
      </c>
      <c r="F276" s="54" t="s">
        <v>451</v>
      </c>
      <c r="G276" s="54" t="s">
        <v>452</v>
      </c>
      <c r="H276" s="54" t="s">
        <v>453</v>
      </c>
      <c r="I276" s="54" t="s">
        <v>454</v>
      </c>
      <c r="J276" s="61" t="s">
        <v>455</v>
      </c>
      <c r="K276" s="54" t="s">
        <v>1365</v>
      </c>
      <c r="L276" s="60">
        <v>1</v>
      </c>
      <c r="M276" s="54" t="s">
        <v>1366</v>
      </c>
      <c r="N276" s="54" t="s">
        <v>840</v>
      </c>
      <c r="O276" s="62">
        <v>1</v>
      </c>
      <c r="P276" s="54" t="s">
        <v>841</v>
      </c>
      <c r="Q276" s="54" t="s">
        <v>1176</v>
      </c>
      <c r="R276" s="61" t="s">
        <v>1177</v>
      </c>
      <c r="S276" s="55">
        <v>44795</v>
      </c>
      <c r="T276" s="55">
        <v>44795</v>
      </c>
      <c r="U276" s="55">
        <v>44798</v>
      </c>
      <c r="V276" s="56">
        <v>205063.92</v>
      </c>
      <c r="W276" s="56">
        <v>0</v>
      </c>
      <c r="X276" s="56">
        <v>205063.92</v>
      </c>
    </row>
    <row r="277" spans="1:24" x14ac:dyDescent="0.25">
      <c r="A277" s="59" t="s">
        <v>132</v>
      </c>
      <c r="B277" s="54" t="s">
        <v>450</v>
      </c>
      <c r="C277" s="60">
        <v>2023</v>
      </c>
      <c r="D277" s="60">
        <v>2023</v>
      </c>
      <c r="E277" s="53">
        <v>2</v>
      </c>
      <c r="F277" s="54" t="s">
        <v>451</v>
      </c>
      <c r="G277" s="54" t="s">
        <v>452</v>
      </c>
      <c r="H277" s="54" t="s">
        <v>453</v>
      </c>
      <c r="I277" s="54" t="s">
        <v>454</v>
      </c>
      <c r="J277" s="61" t="s">
        <v>455</v>
      </c>
      <c r="K277" s="54" t="s">
        <v>1367</v>
      </c>
      <c r="L277" s="60">
        <v>1</v>
      </c>
      <c r="M277" s="54" t="s">
        <v>1368</v>
      </c>
      <c r="N277" s="54" t="s">
        <v>844</v>
      </c>
      <c r="O277" s="62">
        <v>1</v>
      </c>
      <c r="P277" s="54" t="s">
        <v>845</v>
      </c>
      <c r="Q277" s="54" t="s">
        <v>1176</v>
      </c>
      <c r="R277" s="61" t="s">
        <v>1177</v>
      </c>
      <c r="S277" s="55">
        <v>44795</v>
      </c>
      <c r="T277" s="55">
        <v>44795</v>
      </c>
      <c r="U277" s="55">
        <v>44798</v>
      </c>
      <c r="V277" s="56">
        <v>111079.18</v>
      </c>
      <c r="W277" s="56">
        <v>0</v>
      </c>
      <c r="X277" s="56">
        <v>111079.18</v>
      </c>
    </row>
    <row r="278" spans="1:24" x14ac:dyDescent="0.25">
      <c r="A278" s="59" t="s">
        <v>133</v>
      </c>
      <c r="B278" s="54" t="s">
        <v>450</v>
      </c>
      <c r="C278" s="60">
        <v>2023</v>
      </c>
      <c r="D278" s="60">
        <v>2023</v>
      </c>
      <c r="E278" s="53">
        <v>2</v>
      </c>
      <c r="F278" s="54" t="s">
        <v>451</v>
      </c>
      <c r="G278" s="54" t="s">
        <v>452</v>
      </c>
      <c r="H278" s="54" t="s">
        <v>453</v>
      </c>
      <c r="I278" s="54" t="s">
        <v>454</v>
      </c>
      <c r="J278" s="61" t="s">
        <v>455</v>
      </c>
      <c r="K278" s="54" t="s">
        <v>1369</v>
      </c>
      <c r="L278" s="60">
        <v>1</v>
      </c>
      <c r="M278" s="54" t="s">
        <v>1370</v>
      </c>
      <c r="N278" s="54" t="s">
        <v>848</v>
      </c>
      <c r="O278" s="62">
        <v>1</v>
      </c>
      <c r="P278" s="54" t="s">
        <v>849</v>
      </c>
      <c r="Q278" s="54" t="s">
        <v>1176</v>
      </c>
      <c r="R278" s="61" t="s">
        <v>1177</v>
      </c>
      <c r="S278" s="55">
        <v>44795</v>
      </c>
      <c r="T278" s="55">
        <v>44795</v>
      </c>
      <c r="U278" s="55">
        <v>44798</v>
      </c>
      <c r="V278" s="56">
        <v>321764.88</v>
      </c>
      <c r="W278" s="56">
        <v>0</v>
      </c>
      <c r="X278" s="56">
        <v>321764.88</v>
      </c>
    </row>
    <row r="279" spans="1:24" x14ac:dyDescent="0.25">
      <c r="A279" s="59" t="s">
        <v>134</v>
      </c>
      <c r="B279" s="54" t="s">
        <v>450</v>
      </c>
      <c r="C279" s="60">
        <v>2023</v>
      </c>
      <c r="D279" s="60">
        <v>2023</v>
      </c>
      <c r="E279" s="53">
        <v>2</v>
      </c>
      <c r="F279" s="54" t="s">
        <v>451</v>
      </c>
      <c r="G279" s="54" t="s">
        <v>452</v>
      </c>
      <c r="H279" s="54" t="s">
        <v>453</v>
      </c>
      <c r="I279" s="54" t="s">
        <v>454</v>
      </c>
      <c r="J279" s="61" t="s">
        <v>455</v>
      </c>
      <c r="K279" s="54" t="s">
        <v>1371</v>
      </c>
      <c r="L279" s="60">
        <v>1</v>
      </c>
      <c r="M279" s="54" t="s">
        <v>1372</v>
      </c>
      <c r="N279" s="54" t="s">
        <v>852</v>
      </c>
      <c r="O279" s="62">
        <v>1</v>
      </c>
      <c r="P279" s="54" t="s">
        <v>853</v>
      </c>
      <c r="Q279" s="54" t="s">
        <v>1176</v>
      </c>
      <c r="R279" s="61" t="s">
        <v>1177</v>
      </c>
      <c r="S279" s="55">
        <v>44795</v>
      </c>
      <c r="T279" s="55">
        <v>44795</v>
      </c>
      <c r="U279" s="55">
        <v>44798</v>
      </c>
      <c r="V279" s="56">
        <v>43579.94</v>
      </c>
      <c r="W279" s="56">
        <v>0</v>
      </c>
      <c r="X279" s="56">
        <v>43579.94</v>
      </c>
    </row>
    <row r="280" spans="1:24" x14ac:dyDescent="0.25">
      <c r="A280" s="59" t="s">
        <v>135</v>
      </c>
      <c r="B280" s="54" t="s">
        <v>450</v>
      </c>
      <c r="C280" s="60">
        <v>2023</v>
      </c>
      <c r="D280" s="60">
        <v>2023</v>
      </c>
      <c r="E280" s="53">
        <v>2</v>
      </c>
      <c r="F280" s="54" t="s">
        <v>451</v>
      </c>
      <c r="G280" s="54" t="s">
        <v>452</v>
      </c>
      <c r="H280" s="54" t="s">
        <v>453</v>
      </c>
      <c r="I280" s="54" t="s">
        <v>454</v>
      </c>
      <c r="J280" s="61" t="s">
        <v>455</v>
      </c>
      <c r="K280" s="54" t="s">
        <v>1373</v>
      </c>
      <c r="L280" s="60">
        <v>1</v>
      </c>
      <c r="M280" s="54" t="s">
        <v>1374</v>
      </c>
      <c r="N280" s="54" t="s">
        <v>856</v>
      </c>
      <c r="O280" s="62">
        <v>1</v>
      </c>
      <c r="P280" s="54" t="s">
        <v>857</v>
      </c>
      <c r="Q280" s="54" t="s">
        <v>1176</v>
      </c>
      <c r="R280" s="61" t="s">
        <v>1177</v>
      </c>
      <c r="S280" s="55">
        <v>44795</v>
      </c>
      <c r="T280" s="55">
        <v>44795</v>
      </c>
      <c r="U280" s="55">
        <v>44798</v>
      </c>
      <c r="V280" s="56">
        <v>144669.91</v>
      </c>
      <c r="W280" s="56">
        <v>0</v>
      </c>
      <c r="X280" s="56">
        <v>144669.91</v>
      </c>
    </row>
    <row r="281" spans="1:24" x14ac:dyDescent="0.25">
      <c r="A281" s="59" t="s">
        <v>136</v>
      </c>
      <c r="B281" s="54" t="s">
        <v>450</v>
      </c>
      <c r="C281" s="60">
        <v>2023</v>
      </c>
      <c r="D281" s="60">
        <v>2023</v>
      </c>
      <c r="E281" s="53">
        <v>2</v>
      </c>
      <c r="F281" s="54" t="s">
        <v>451</v>
      </c>
      <c r="G281" s="54" t="s">
        <v>452</v>
      </c>
      <c r="H281" s="54" t="s">
        <v>453</v>
      </c>
      <c r="I281" s="54" t="s">
        <v>454</v>
      </c>
      <c r="J281" s="61" t="s">
        <v>455</v>
      </c>
      <c r="K281" s="54" t="s">
        <v>1375</v>
      </c>
      <c r="L281" s="60">
        <v>1</v>
      </c>
      <c r="M281" s="54" t="s">
        <v>1376</v>
      </c>
      <c r="N281" s="54" t="s">
        <v>860</v>
      </c>
      <c r="O281" s="62">
        <v>1</v>
      </c>
      <c r="P281" s="54" t="s">
        <v>861</v>
      </c>
      <c r="Q281" s="54" t="s">
        <v>1176</v>
      </c>
      <c r="R281" s="61" t="s">
        <v>1177</v>
      </c>
      <c r="S281" s="55">
        <v>44795</v>
      </c>
      <c r="T281" s="55">
        <v>44795</v>
      </c>
      <c r="U281" s="55">
        <v>44798</v>
      </c>
      <c r="V281" s="56">
        <v>213584.65</v>
      </c>
      <c r="W281" s="56">
        <v>0</v>
      </c>
      <c r="X281" s="56">
        <v>213584.65</v>
      </c>
    </row>
    <row r="282" spans="1:24" x14ac:dyDescent="0.25">
      <c r="A282" s="59" t="s">
        <v>137</v>
      </c>
      <c r="B282" s="54" t="s">
        <v>450</v>
      </c>
      <c r="C282" s="60">
        <v>2023</v>
      </c>
      <c r="D282" s="60">
        <v>2023</v>
      </c>
      <c r="E282" s="53">
        <v>2</v>
      </c>
      <c r="F282" s="54" t="s">
        <v>451</v>
      </c>
      <c r="G282" s="54" t="s">
        <v>452</v>
      </c>
      <c r="H282" s="54" t="s">
        <v>453</v>
      </c>
      <c r="I282" s="54" t="s">
        <v>454</v>
      </c>
      <c r="J282" s="61" t="s">
        <v>455</v>
      </c>
      <c r="K282" s="54" t="s">
        <v>1377</v>
      </c>
      <c r="L282" s="60">
        <v>1</v>
      </c>
      <c r="M282" s="54" t="s">
        <v>1378</v>
      </c>
      <c r="N282" s="54" t="s">
        <v>864</v>
      </c>
      <c r="O282" s="62">
        <v>1</v>
      </c>
      <c r="P282" s="54" t="s">
        <v>865</v>
      </c>
      <c r="Q282" s="54" t="s">
        <v>1176</v>
      </c>
      <c r="R282" s="61" t="s">
        <v>1177</v>
      </c>
      <c r="S282" s="55">
        <v>44795</v>
      </c>
      <c r="T282" s="55">
        <v>44795</v>
      </c>
      <c r="U282" s="55">
        <v>44798</v>
      </c>
      <c r="V282" s="56">
        <v>65166.55</v>
      </c>
      <c r="W282" s="56">
        <v>0</v>
      </c>
      <c r="X282" s="56">
        <v>65166.55</v>
      </c>
    </row>
    <row r="283" spans="1:24" x14ac:dyDescent="0.25">
      <c r="A283" s="59" t="s">
        <v>138</v>
      </c>
      <c r="B283" s="54" t="s">
        <v>450</v>
      </c>
      <c r="C283" s="60">
        <v>2023</v>
      </c>
      <c r="D283" s="60">
        <v>2023</v>
      </c>
      <c r="E283" s="53">
        <v>2</v>
      </c>
      <c r="F283" s="54" t="s">
        <v>451</v>
      </c>
      <c r="G283" s="54" t="s">
        <v>452</v>
      </c>
      <c r="H283" s="54" t="s">
        <v>453</v>
      </c>
      <c r="I283" s="54" t="s">
        <v>454</v>
      </c>
      <c r="J283" s="61" t="s">
        <v>455</v>
      </c>
      <c r="K283" s="54" t="s">
        <v>1379</v>
      </c>
      <c r="L283" s="60">
        <v>1</v>
      </c>
      <c r="M283" s="54" t="s">
        <v>1380</v>
      </c>
      <c r="N283" s="54" t="s">
        <v>868</v>
      </c>
      <c r="O283" s="62">
        <v>1</v>
      </c>
      <c r="P283" s="54" t="s">
        <v>869</v>
      </c>
      <c r="Q283" s="54" t="s">
        <v>1176</v>
      </c>
      <c r="R283" s="61" t="s">
        <v>1200</v>
      </c>
      <c r="S283" s="55">
        <v>44785</v>
      </c>
      <c r="T283" s="55">
        <v>44785</v>
      </c>
      <c r="U283" s="55">
        <v>44790</v>
      </c>
      <c r="V283" s="56">
        <v>1015432.18</v>
      </c>
      <c r="W283" s="56">
        <v>0</v>
      </c>
      <c r="X283" s="56">
        <v>1015432.18</v>
      </c>
    </row>
    <row r="284" spans="1:24" x14ac:dyDescent="0.25">
      <c r="A284" s="59" t="s">
        <v>139</v>
      </c>
      <c r="B284" s="54" t="s">
        <v>450</v>
      </c>
      <c r="C284" s="60">
        <v>2023</v>
      </c>
      <c r="D284" s="60">
        <v>2023</v>
      </c>
      <c r="E284" s="53">
        <v>2</v>
      </c>
      <c r="F284" s="54" t="s">
        <v>451</v>
      </c>
      <c r="G284" s="54" t="s">
        <v>452</v>
      </c>
      <c r="H284" s="54" t="s">
        <v>453</v>
      </c>
      <c r="I284" s="54" t="s">
        <v>454</v>
      </c>
      <c r="J284" s="61" t="s">
        <v>455</v>
      </c>
      <c r="K284" s="54" t="s">
        <v>1381</v>
      </c>
      <c r="L284" s="60">
        <v>1</v>
      </c>
      <c r="M284" s="54" t="s">
        <v>1382</v>
      </c>
      <c r="N284" s="54" t="s">
        <v>872</v>
      </c>
      <c r="O284" s="62">
        <v>1</v>
      </c>
      <c r="P284" s="54" t="s">
        <v>873</v>
      </c>
      <c r="Q284" s="54" t="s">
        <v>1176</v>
      </c>
      <c r="R284" s="61" t="s">
        <v>1177</v>
      </c>
      <c r="S284" s="55">
        <v>44795</v>
      </c>
      <c r="T284" s="55">
        <v>44795</v>
      </c>
      <c r="U284" s="55">
        <v>44798</v>
      </c>
      <c r="V284" s="56">
        <v>134775.93</v>
      </c>
      <c r="W284" s="56">
        <v>0</v>
      </c>
      <c r="X284" s="56">
        <v>134775.93</v>
      </c>
    </row>
    <row r="285" spans="1:24" x14ac:dyDescent="0.25">
      <c r="A285" s="59" t="s">
        <v>140</v>
      </c>
      <c r="B285" s="54" t="s">
        <v>450</v>
      </c>
      <c r="C285" s="60">
        <v>2023</v>
      </c>
      <c r="D285" s="60">
        <v>2023</v>
      </c>
      <c r="E285" s="53">
        <v>2</v>
      </c>
      <c r="F285" s="54" t="s">
        <v>451</v>
      </c>
      <c r="G285" s="54" t="s">
        <v>452</v>
      </c>
      <c r="H285" s="54" t="s">
        <v>453</v>
      </c>
      <c r="I285" s="54" t="s">
        <v>454</v>
      </c>
      <c r="J285" s="61" t="s">
        <v>455</v>
      </c>
      <c r="K285" s="54" t="s">
        <v>1383</v>
      </c>
      <c r="L285" s="60">
        <v>1</v>
      </c>
      <c r="M285" s="54" t="s">
        <v>1384</v>
      </c>
      <c r="N285" s="54" t="s">
        <v>876</v>
      </c>
      <c r="O285" s="62">
        <v>1</v>
      </c>
      <c r="P285" s="54" t="s">
        <v>877</v>
      </c>
      <c r="Q285" s="54" t="s">
        <v>1176</v>
      </c>
      <c r="R285" s="61" t="s">
        <v>1177</v>
      </c>
      <c r="S285" s="55">
        <v>44795</v>
      </c>
      <c r="T285" s="55">
        <v>44795</v>
      </c>
      <c r="U285" s="55">
        <v>44798</v>
      </c>
      <c r="V285" s="56">
        <v>237845.54</v>
      </c>
      <c r="W285" s="56">
        <v>0</v>
      </c>
      <c r="X285" s="56">
        <v>237845.54</v>
      </c>
    </row>
    <row r="286" spans="1:24" x14ac:dyDescent="0.25">
      <c r="A286" s="59" t="s">
        <v>141</v>
      </c>
      <c r="B286" s="54" t="s">
        <v>450</v>
      </c>
      <c r="C286" s="60">
        <v>2023</v>
      </c>
      <c r="D286" s="60">
        <v>2023</v>
      </c>
      <c r="E286" s="53">
        <v>2</v>
      </c>
      <c r="F286" s="54" t="s">
        <v>451</v>
      </c>
      <c r="G286" s="54" t="s">
        <v>452</v>
      </c>
      <c r="H286" s="54" t="s">
        <v>453</v>
      </c>
      <c r="I286" s="54" t="s">
        <v>454</v>
      </c>
      <c r="J286" s="61" t="s">
        <v>455</v>
      </c>
      <c r="K286" s="54" t="s">
        <v>1385</v>
      </c>
      <c r="L286" s="60">
        <v>1</v>
      </c>
      <c r="M286" s="54" t="s">
        <v>1386</v>
      </c>
      <c r="N286" s="54" t="s">
        <v>880</v>
      </c>
      <c r="O286" s="62">
        <v>1</v>
      </c>
      <c r="P286" s="54" t="s">
        <v>881</v>
      </c>
      <c r="Q286" s="54" t="s">
        <v>1176</v>
      </c>
      <c r="R286" s="61" t="s">
        <v>1177</v>
      </c>
      <c r="S286" s="55">
        <v>44795</v>
      </c>
      <c r="T286" s="55">
        <v>44795</v>
      </c>
      <c r="U286" s="55">
        <v>44798</v>
      </c>
      <c r="V286" s="56">
        <v>101384.57</v>
      </c>
      <c r="W286" s="56">
        <v>0</v>
      </c>
      <c r="X286" s="56">
        <v>101384.57</v>
      </c>
    </row>
    <row r="287" spans="1:24" x14ac:dyDescent="0.25">
      <c r="A287" s="59" t="s">
        <v>142</v>
      </c>
      <c r="B287" s="54" t="s">
        <v>450</v>
      </c>
      <c r="C287" s="60">
        <v>2023</v>
      </c>
      <c r="D287" s="60">
        <v>2023</v>
      </c>
      <c r="E287" s="53">
        <v>2</v>
      </c>
      <c r="F287" s="54" t="s">
        <v>451</v>
      </c>
      <c r="G287" s="54" t="s">
        <v>452</v>
      </c>
      <c r="H287" s="54" t="s">
        <v>453</v>
      </c>
      <c r="I287" s="54" t="s">
        <v>454</v>
      </c>
      <c r="J287" s="61" t="s">
        <v>455</v>
      </c>
      <c r="K287" s="54" t="s">
        <v>1387</v>
      </c>
      <c r="L287" s="60">
        <v>1</v>
      </c>
      <c r="M287" s="54" t="s">
        <v>1388</v>
      </c>
      <c r="N287" s="54" t="s">
        <v>884</v>
      </c>
      <c r="O287" s="62">
        <v>1</v>
      </c>
      <c r="P287" s="54" t="s">
        <v>885</v>
      </c>
      <c r="Q287" s="54" t="s">
        <v>1176</v>
      </c>
      <c r="R287" s="61" t="s">
        <v>1177</v>
      </c>
      <c r="S287" s="55">
        <v>44795</v>
      </c>
      <c r="T287" s="55">
        <v>44795</v>
      </c>
      <c r="U287" s="55">
        <v>44798</v>
      </c>
      <c r="V287" s="56">
        <v>135411.09</v>
      </c>
      <c r="W287" s="56">
        <v>0</v>
      </c>
      <c r="X287" s="56">
        <v>135411.09</v>
      </c>
    </row>
    <row r="288" spans="1:24" x14ac:dyDescent="0.25">
      <c r="A288" s="59" t="s">
        <v>143</v>
      </c>
      <c r="B288" s="54" t="s">
        <v>450</v>
      </c>
      <c r="C288" s="60">
        <v>2023</v>
      </c>
      <c r="D288" s="60">
        <v>2023</v>
      </c>
      <c r="E288" s="53">
        <v>2</v>
      </c>
      <c r="F288" s="54" t="s">
        <v>451</v>
      </c>
      <c r="G288" s="54" t="s">
        <v>452</v>
      </c>
      <c r="H288" s="54" t="s">
        <v>453</v>
      </c>
      <c r="I288" s="54" t="s">
        <v>454</v>
      </c>
      <c r="J288" s="61" t="s">
        <v>455</v>
      </c>
      <c r="K288" s="54" t="s">
        <v>1389</v>
      </c>
      <c r="L288" s="60">
        <v>1</v>
      </c>
      <c r="M288" s="54" t="s">
        <v>1390</v>
      </c>
      <c r="N288" s="54" t="s">
        <v>888</v>
      </c>
      <c r="O288" s="62">
        <v>1</v>
      </c>
      <c r="P288" s="54" t="s">
        <v>889</v>
      </c>
      <c r="Q288" s="54" t="s">
        <v>1176</v>
      </c>
      <c r="R288" s="61" t="s">
        <v>1177</v>
      </c>
      <c r="S288" s="55">
        <v>44795</v>
      </c>
      <c r="T288" s="55">
        <v>44795</v>
      </c>
      <c r="U288" s="55">
        <v>44798</v>
      </c>
      <c r="V288" s="56">
        <v>128389.41</v>
      </c>
      <c r="W288" s="56">
        <v>0</v>
      </c>
      <c r="X288" s="56">
        <v>128389.41</v>
      </c>
    </row>
    <row r="289" spans="1:24" x14ac:dyDescent="0.25">
      <c r="A289" s="59" t="s">
        <v>144</v>
      </c>
      <c r="B289" s="54" t="s">
        <v>450</v>
      </c>
      <c r="C289" s="60">
        <v>2023</v>
      </c>
      <c r="D289" s="60">
        <v>2023</v>
      </c>
      <c r="E289" s="53">
        <v>2</v>
      </c>
      <c r="F289" s="54" t="s">
        <v>451</v>
      </c>
      <c r="G289" s="54" t="s">
        <v>452</v>
      </c>
      <c r="H289" s="54" t="s">
        <v>453</v>
      </c>
      <c r="I289" s="54" t="s">
        <v>454</v>
      </c>
      <c r="J289" s="61" t="s">
        <v>455</v>
      </c>
      <c r="K289" s="54" t="s">
        <v>1391</v>
      </c>
      <c r="L289" s="60">
        <v>1</v>
      </c>
      <c r="M289" s="54" t="s">
        <v>1392</v>
      </c>
      <c r="N289" s="54" t="s">
        <v>892</v>
      </c>
      <c r="O289" s="62">
        <v>1</v>
      </c>
      <c r="P289" s="54" t="s">
        <v>893</v>
      </c>
      <c r="Q289" s="54" t="s">
        <v>1176</v>
      </c>
      <c r="R289" s="61" t="s">
        <v>1177</v>
      </c>
      <c r="S289" s="55">
        <v>44795</v>
      </c>
      <c r="T289" s="55">
        <v>44795</v>
      </c>
      <c r="U289" s="55">
        <v>44798</v>
      </c>
      <c r="V289" s="56">
        <v>10460809.029999999</v>
      </c>
      <c r="W289" s="56">
        <v>0</v>
      </c>
      <c r="X289" s="56">
        <v>10460809.029999999</v>
      </c>
    </row>
    <row r="290" spans="1:24" x14ac:dyDescent="0.25">
      <c r="A290" s="59" t="s">
        <v>145</v>
      </c>
      <c r="B290" s="54" t="s">
        <v>450</v>
      </c>
      <c r="C290" s="60">
        <v>2023</v>
      </c>
      <c r="D290" s="60">
        <v>2023</v>
      </c>
      <c r="E290" s="53">
        <v>2</v>
      </c>
      <c r="F290" s="54" t="s">
        <v>451</v>
      </c>
      <c r="G290" s="54" t="s">
        <v>452</v>
      </c>
      <c r="H290" s="54" t="s">
        <v>453</v>
      </c>
      <c r="I290" s="54" t="s">
        <v>454</v>
      </c>
      <c r="J290" s="61" t="s">
        <v>455</v>
      </c>
      <c r="K290" s="54" t="s">
        <v>1393</v>
      </c>
      <c r="L290" s="60">
        <v>1</v>
      </c>
      <c r="M290" s="54" t="s">
        <v>1394</v>
      </c>
      <c r="N290" s="54" t="s">
        <v>896</v>
      </c>
      <c r="O290" s="62">
        <v>1</v>
      </c>
      <c r="P290" s="54" t="s">
        <v>897</v>
      </c>
      <c r="Q290" s="54" t="s">
        <v>1176</v>
      </c>
      <c r="R290" s="61" t="s">
        <v>1177</v>
      </c>
      <c r="S290" s="55">
        <v>44795</v>
      </c>
      <c r="T290" s="55">
        <v>44795</v>
      </c>
      <c r="U290" s="55">
        <v>44798</v>
      </c>
      <c r="V290" s="56">
        <v>36848.67</v>
      </c>
      <c r="W290" s="56">
        <v>0</v>
      </c>
      <c r="X290" s="56">
        <v>36848.67</v>
      </c>
    </row>
    <row r="291" spans="1:24" x14ac:dyDescent="0.25">
      <c r="A291" s="59" t="s">
        <v>146</v>
      </c>
      <c r="B291" s="54" t="s">
        <v>450</v>
      </c>
      <c r="C291" s="60">
        <v>2023</v>
      </c>
      <c r="D291" s="60">
        <v>2023</v>
      </c>
      <c r="E291" s="53">
        <v>2</v>
      </c>
      <c r="F291" s="54" t="s">
        <v>451</v>
      </c>
      <c r="G291" s="54" t="s">
        <v>452</v>
      </c>
      <c r="H291" s="54" t="s">
        <v>453</v>
      </c>
      <c r="I291" s="54" t="s">
        <v>454</v>
      </c>
      <c r="J291" s="61" t="s">
        <v>455</v>
      </c>
      <c r="K291" s="54" t="s">
        <v>1395</v>
      </c>
      <c r="L291" s="60">
        <v>1</v>
      </c>
      <c r="M291" s="54" t="s">
        <v>1396</v>
      </c>
      <c r="N291" s="54" t="s">
        <v>900</v>
      </c>
      <c r="O291" s="62">
        <v>1</v>
      </c>
      <c r="P291" s="54" t="s">
        <v>901</v>
      </c>
      <c r="Q291" s="54" t="s">
        <v>1176</v>
      </c>
      <c r="R291" s="61" t="s">
        <v>1177</v>
      </c>
      <c r="S291" s="55">
        <v>44795</v>
      </c>
      <c r="T291" s="55">
        <v>44795</v>
      </c>
      <c r="U291" s="55">
        <v>44798</v>
      </c>
      <c r="V291" s="56">
        <v>635534.75</v>
      </c>
      <c r="W291" s="56">
        <v>0</v>
      </c>
      <c r="X291" s="56">
        <v>635534.75</v>
      </c>
    </row>
    <row r="292" spans="1:24" x14ac:dyDescent="0.25">
      <c r="A292" s="59" t="s">
        <v>147</v>
      </c>
      <c r="B292" s="54" t="s">
        <v>450</v>
      </c>
      <c r="C292" s="60">
        <v>2023</v>
      </c>
      <c r="D292" s="60">
        <v>2023</v>
      </c>
      <c r="E292" s="53">
        <v>2</v>
      </c>
      <c r="F292" s="54" t="s">
        <v>451</v>
      </c>
      <c r="G292" s="54" t="s">
        <v>452</v>
      </c>
      <c r="H292" s="54" t="s">
        <v>453</v>
      </c>
      <c r="I292" s="54" t="s">
        <v>454</v>
      </c>
      <c r="J292" s="61" t="s">
        <v>455</v>
      </c>
      <c r="K292" s="54" t="s">
        <v>1397</v>
      </c>
      <c r="L292" s="60">
        <v>1</v>
      </c>
      <c r="M292" s="54" t="s">
        <v>1398</v>
      </c>
      <c r="N292" s="54" t="s">
        <v>904</v>
      </c>
      <c r="O292" s="62">
        <v>1</v>
      </c>
      <c r="P292" s="54" t="s">
        <v>905</v>
      </c>
      <c r="Q292" s="54" t="s">
        <v>1176</v>
      </c>
      <c r="R292" s="61" t="s">
        <v>1177</v>
      </c>
      <c r="S292" s="55">
        <v>44795</v>
      </c>
      <c r="T292" s="55">
        <v>44795</v>
      </c>
      <c r="U292" s="55">
        <v>44798</v>
      </c>
      <c r="V292" s="56">
        <v>1127718.94</v>
      </c>
      <c r="W292" s="56">
        <v>0</v>
      </c>
      <c r="X292" s="56">
        <v>1127718.94</v>
      </c>
    </row>
    <row r="293" spans="1:24" x14ac:dyDescent="0.25">
      <c r="A293" s="59" t="s">
        <v>148</v>
      </c>
      <c r="B293" s="54" t="s">
        <v>450</v>
      </c>
      <c r="C293" s="60">
        <v>2023</v>
      </c>
      <c r="D293" s="60">
        <v>2023</v>
      </c>
      <c r="E293" s="53">
        <v>2</v>
      </c>
      <c r="F293" s="54" t="s">
        <v>451</v>
      </c>
      <c r="G293" s="54" t="s">
        <v>452</v>
      </c>
      <c r="H293" s="54" t="s">
        <v>453</v>
      </c>
      <c r="I293" s="54" t="s">
        <v>454</v>
      </c>
      <c r="J293" s="61" t="s">
        <v>455</v>
      </c>
      <c r="K293" s="54" t="s">
        <v>1399</v>
      </c>
      <c r="L293" s="60">
        <v>1</v>
      </c>
      <c r="M293" s="54" t="s">
        <v>1400</v>
      </c>
      <c r="N293" s="54" t="s">
        <v>908</v>
      </c>
      <c r="O293" s="62">
        <v>1</v>
      </c>
      <c r="P293" s="54" t="s">
        <v>909</v>
      </c>
      <c r="Q293" s="54" t="s">
        <v>1176</v>
      </c>
      <c r="R293" s="61" t="s">
        <v>1177</v>
      </c>
      <c r="S293" s="55">
        <v>44795</v>
      </c>
      <c r="T293" s="55">
        <v>44795</v>
      </c>
      <c r="U293" s="55">
        <v>44798</v>
      </c>
      <c r="V293" s="56">
        <v>435184.71</v>
      </c>
      <c r="W293" s="56">
        <v>0</v>
      </c>
      <c r="X293" s="56">
        <v>435184.71</v>
      </c>
    </row>
    <row r="294" spans="1:24" x14ac:dyDescent="0.25">
      <c r="A294" s="59" t="s">
        <v>149</v>
      </c>
      <c r="B294" s="54" t="s">
        <v>450</v>
      </c>
      <c r="C294" s="60">
        <v>2023</v>
      </c>
      <c r="D294" s="60">
        <v>2023</v>
      </c>
      <c r="E294" s="53">
        <v>2</v>
      </c>
      <c r="F294" s="54" t="s">
        <v>451</v>
      </c>
      <c r="G294" s="54" t="s">
        <v>452</v>
      </c>
      <c r="H294" s="54" t="s">
        <v>453</v>
      </c>
      <c r="I294" s="54" t="s">
        <v>454</v>
      </c>
      <c r="J294" s="61" t="s">
        <v>455</v>
      </c>
      <c r="K294" s="54" t="s">
        <v>1401</v>
      </c>
      <c r="L294" s="60">
        <v>1</v>
      </c>
      <c r="M294" s="54" t="s">
        <v>1402</v>
      </c>
      <c r="N294" s="54" t="s">
        <v>912</v>
      </c>
      <c r="O294" s="62">
        <v>1</v>
      </c>
      <c r="P294" s="54" t="s">
        <v>913</v>
      </c>
      <c r="Q294" s="54" t="s">
        <v>1176</v>
      </c>
      <c r="R294" s="61" t="s">
        <v>1177</v>
      </c>
      <c r="S294" s="55">
        <v>44795</v>
      </c>
      <c r="T294" s="55">
        <v>44795</v>
      </c>
      <c r="U294" s="55">
        <v>44798</v>
      </c>
      <c r="V294" s="56">
        <v>335796.98</v>
      </c>
      <c r="W294" s="56">
        <v>0</v>
      </c>
      <c r="X294" s="56">
        <v>335796.98</v>
      </c>
    </row>
    <row r="295" spans="1:24" x14ac:dyDescent="0.25">
      <c r="A295" s="59" t="s">
        <v>150</v>
      </c>
      <c r="B295" s="54" t="s">
        <v>450</v>
      </c>
      <c r="C295" s="60">
        <v>2023</v>
      </c>
      <c r="D295" s="60">
        <v>2023</v>
      </c>
      <c r="E295" s="53">
        <v>2</v>
      </c>
      <c r="F295" s="54" t="s">
        <v>451</v>
      </c>
      <c r="G295" s="54" t="s">
        <v>452</v>
      </c>
      <c r="H295" s="54" t="s">
        <v>453</v>
      </c>
      <c r="I295" s="54" t="s">
        <v>454</v>
      </c>
      <c r="J295" s="61" t="s">
        <v>455</v>
      </c>
      <c r="K295" s="54" t="s">
        <v>1403</v>
      </c>
      <c r="L295" s="60">
        <v>1</v>
      </c>
      <c r="M295" s="54" t="s">
        <v>1404</v>
      </c>
      <c r="N295" s="54" t="s">
        <v>916</v>
      </c>
      <c r="O295" s="62">
        <v>1</v>
      </c>
      <c r="P295" s="54" t="s">
        <v>917</v>
      </c>
      <c r="Q295" s="54" t="s">
        <v>1176</v>
      </c>
      <c r="R295" s="61" t="s">
        <v>1177</v>
      </c>
      <c r="S295" s="55">
        <v>44795</v>
      </c>
      <c r="T295" s="55">
        <v>44795</v>
      </c>
      <c r="U295" s="55">
        <v>44798</v>
      </c>
      <c r="V295" s="56">
        <v>3214772.3</v>
      </c>
      <c r="W295" s="56">
        <v>0</v>
      </c>
      <c r="X295" s="56">
        <v>3214772.3</v>
      </c>
    </row>
    <row r="296" spans="1:24" x14ac:dyDescent="0.25">
      <c r="A296" s="59" t="s">
        <v>151</v>
      </c>
      <c r="B296" s="54" t="s">
        <v>450</v>
      </c>
      <c r="C296" s="60">
        <v>2023</v>
      </c>
      <c r="D296" s="60">
        <v>2023</v>
      </c>
      <c r="E296" s="53">
        <v>2</v>
      </c>
      <c r="F296" s="54" t="s">
        <v>451</v>
      </c>
      <c r="G296" s="54" t="s">
        <v>452</v>
      </c>
      <c r="H296" s="54" t="s">
        <v>453</v>
      </c>
      <c r="I296" s="54" t="s">
        <v>454</v>
      </c>
      <c r="J296" s="61" t="s">
        <v>455</v>
      </c>
      <c r="K296" s="54" t="s">
        <v>1405</v>
      </c>
      <c r="L296" s="60">
        <v>1</v>
      </c>
      <c r="M296" s="54" t="s">
        <v>1406</v>
      </c>
      <c r="N296" s="54" t="s">
        <v>920</v>
      </c>
      <c r="O296" s="62">
        <v>1</v>
      </c>
      <c r="P296" s="54" t="s">
        <v>921</v>
      </c>
      <c r="Q296" s="54" t="s">
        <v>1176</v>
      </c>
      <c r="R296" s="61" t="s">
        <v>1177</v>
      </c>
      <c r="S296" s="55">
        <v>44795</v>
      </c>
      <c r="T296" s="55">
        <v>44795</v>
      </c>
      <c r="U296" s="55">
        <v>44798</v>
      </c>
      <c r="V296" s="56">
        <v>269951.53000000003</v>
      </c>
      <c r="W296" s="56">
        <v>0</v>
      </c>
      <c r="X296" s="56">
        <v>269951.53000000003</v>
      </c>
    </row>
    <row r="297" spans="1:24" x14ac:dyDescent="0.25">
      <c r="A297" s="59" t="s">
        <v>152</v>
      </c>
      <c r="B297" s="54" t="s">
        <v>450</v>
      </c>
      <c r="C297" s="60">
        <v>2023</v>
      </c>
      <c r="D297" s="60">
        <v>2023</v>
      </c>
      <c r="E297" s="53">
        <v>2</v>
      </c>
      <c r="F297" s="54" t="s">
        <v>451</v>
      </c>
      <c r="G297" s="54" t="s">
        <v>452</v>
      </c>
      <c r="H297" s="54" t="s">
        <v>453</v>
      </c>
      <c r="I297" s="54" t="s">
        <v>454</v>
      </c>
      <c r="J297" s="61" t="s">
        <v>455</v>
      </c>
      <c r="K297" s="54" t="s">
        <v>1407</v>
      </c>
      <c r="L297" s="60">
        <v>1</v>
      </c>
      <c r="M297" s="54" t="s">
        <v>1408</v>
      </c>
      <c r="N297" s="54" t="s">
        <v>924</v>
      </c>
      <c r="O297" s="62">
        <v>1</v>
      </c>
      <c r="P297" s="54" t="s">
        <v>925</v>
      </c>
      <c r="Q297" s="54" t="s">
        <v>1176</v>
      </c>
      <c r="R297" s="61" t="s">
        <v>1177</v>
      </c>
      <c r="S297" s="55">
        <v>44795</v>
      </c>
      <c r="T297" s="55">
        <v>44795</v>
      </c>
      <c r="U297" s="55">
        <v>44798</v>
      </c>
      <c r="V297" s="56">
        <v>523731.47</v>
      </c>
      <c r="W297" s="56">
        <v>0</v>
      </c>
      <c r="X297" s="56">
        <v>523731.47</v>
      </c>
    </row>
    <row r="298" spans="1:24" x14ac:dyDescent="0.25">
      <c r="A298" s="59" t="s">
        <v>153</v>
      </c>
      <c r="B298" s="54" t="s">
        <v>450</v>
      </c>
      <c r="C298" s="60">
        <v>2023</v>
      </c>
      <c r="D298" s="60">
        <v>2023</v>
      </c>
      <c r="E298" s="53">
        <v>2</v>
      </c>
      <c r="F298" s="54" t="s">
        <v>451</v>
      </c>
      <c r="G298" s="54" t="s">
        <v>452</v>
      </c>
      <c r="H298" s="54" t="s">
        <v>453</v>
      </c>
      <c r="I298" s="54" t="s">
        <v>454</v>
      </c>
      <c r="J298" s="61" t="s">
        <v>455</v>
      </c>
      <c r="K298" s="54" t="s">
        <v>1409</v>
      </c>
      <c r="L298" s="60">
        <v>1</v>
      </c>
      <c r="M298" s="54" t="s">
        <v>1410</v>
      </c>
      <c r="N298" s="54" t="s">
        <v>928</v>
      </c>
      <c r="O298" s="62">
        <v>1</v>
      </c>
      <c r="P298" s="54" t="s">
        <v>929</v>
      </c>
      <c r="Q298" s="54" t="s">
        <v>1176</v>
      </c>
      <c r="R298" s="61" t="s">
        <v>1177</v>
      </c>
      <c r="S298" s="55">
        <v>44795</v>
      </c>
      <c r="T298" s="55">
        <v>44795</v>
      </c>
      <c r="U298" s="55">
        <v>44798</v>
      </c>
      <c r="V298" s="56">
        <v>1853024.69</v>
      </c>
      <c r="W298" s="56">
        <v>0</v>
      </c>
      <c r="X298" s="56">
        <v>1853024.69</v>
      </c>
    </row>
    <row r="299" spans="1:24" x14ac:dyDescent="0.25">
      <c r="A299" s="59" t="s">
        <v>154</v>
      </c>
      <c r="B299" s="54" t="s">
        <v>450</v>
      </c>
      <c r="C299" s="60">
        <v>2023</v>
      </c>
      <c r="D299" s="60">
        <v>2023</v>
      </c>
      <c r="E299" s="53">
        <v>2</v>
      </c>
      <c r="F299" s="54" t="s">
        <v>451</v>
      </c>
      <c r="G299" s="54" t="s">
        <v>452</v>
      </c>
      <c r="H299" s="54" t="s">
        <v>453</v>
      </c>
      <c r="I299" s="54" t="s">
        <v>454</v>
      </c>
      <c r="J299" s="61" t="s">
        <v>455</v>
      </c>
      <c r="K299" s="54" t="s">
        <v>1411</v>
      </c>
      <c r="L299" s="60">
        <v>1</v>
      </c>
      <c r="M299" s="54" t="s">
        <v>1412</v>
      </c>
      <c r="N299" s="54" t="s">
        <v>932</v>
      </c>
      <c r="O299" s="62">
        <v>1</v>
      </c>
      <c r="P299" s="54" t="s">
        <v>933</v>
      </c>
      <c r="Q299" s="54" t="s">
        <v>1176</v>
      </c>
      <c r="R299" s="61" t="s">
        <v>1177</v>
      </c>
      <c r="S299" s="55">
        <v>44795</v>
      </c>
      <c r="T299" s="55">
        <v>44795</v>
      </c>
      <c r="U299" s="55">
        <v>44798</v>
      </c>
      <c r="V299" s="56">
        <v>193931.43</v>
      </c>
      <c r="W299" s="56">
        <v>0</v>
      </c>
      <c r="X299" s="56">
        <v>193931.43</v>
      </c>
    </row>
    <row r="300" spans="1:24" x14ac:dyDescent="0.25">
      <c r="A300" s="59" t="s">
        <v>155</v>
      </c>
      <c r="B300" s="54" t="s">
        <v>450</v>
      </c>
      <c r="C300" s="60">
        <v>2023</v>
      </c>
      <c r="D300" s="60">
        <v>2023</v>
      </c>
      <c r="E300" s="53">
        <v>2</v>
      </c>
      <c r="F300" s="54" t="s">
        <v>451</v>
      </c>
      <c r="G300" s="54" t="s">
        <v>452</v>
      </c>
      <c r="H300" s="54" t="s">
        <v>453</v>
      </c>
      <c r="I300" s="54" t="s">
        <v>454</v>
      </c>
      <c r="J300" s="61" t="s">
        <v>455</v>
      </c>
      <c r="K300" s="54" t="s">
        <v>1413</v>
      </c>
      <c r="L300" s="60">
        <v>1</v>
      </c>
      <c r="M300" s="54" t="s">
        <v>1414</v>
      </c>
      <c r="N300" s="54" t="s">
        <v>936</v>
      </c>
      <c r="O300" s="62">
        <v>1</v>
      </c>
      <c r="P300" s="54" t="s">
        <v>937</v>
      </c>
      <c r="Q300" s="54" t="s">
        <v>1176</v>
      </c>
      <c r="R300" s="61" t="s">
        <v>1177</v>
      </c>
      <c r="S300" s="55">
        <v>44795</v>
      </c>
      <c r="T300" s="55">
        <v>44795</v>
      </c>
      <c r="U300" s="55">
        <v>44798</v>
      </c>
      <c r="V300" s="56">
        <v>143671.70000000001</v>
      </c>
      <c r="W300" s="56">
        <v>0</v>
      </c>
      <c r="X300" s="56">
        <v>143671.70000000001</v>
      </c>
    </row>
    <row r="301" spans="1:24" x14ac:dyDescent="0.25">
      <c r="A301" s="59" t="s">
        <v>156</v>
      </c>
      <c r="B301" s="54" t="s">
        <v>450</v>
      </c>
      <c r="C301" s="60">
        <v>2023</v>
      </c>
      <c r="D301" s="60">
        <v>2023</v>
      </c>
      <c r="E301" s="53">
        <v>2</v>
      </c>
      <c r="F301" s="54" t="s">
        <v>451</v>
      </c>
      <c r="G301" s="54" t="s">
        <v>452</v>
      </c>
      <c r="H301" s="54" t="s">
        <v>453</v>
      </c>
      <c r="I301" s="54" t="s">
        <v>454</v>
      </c>
      <c r="J301" s="61" t="s">
        <v>455</v>
      </c>
      <c r="K301" s="54" t="s">
        <v>1415</v>
      </c>
      <c r="L301" s="60">
        <v>1</v>
      </c>
      <c r="M301" s="54" t="s">
        <v>1416</v>
      </c>
      <c r="N301" s="54" t="s">
        <v>940</v>
      </c>
      <c r="O301" s="62">
        <v>1</v>
      </c>
      <c r="P301" s="54" t="s">
        <v>941</v>
      </c>
      <c r="Q301" s="54" t="s">
        <v>1176</v>
      </c>
      <c r="R301" s="61" t="s">
        <v>1177</v>
      </c>
      <c r="S301" s="55">
        <v>44795</v>
      </c>
      <c r="T301" s="55">
        <v>44795</v>
      </c>
      <c r="U301" s="55">
        <v>44798</v>
      </c>
      <c r="V301" s="56">
        <v>990929.77</v>
      </c>
      <c r="W301" s="56">
        <v>0</v>
      </c>
      <c r="X301" s="56">
        <v>990929.77</v>
      </c>
    </row>
    <row r="302" spans="1:24" x14ac:dyDescent="0.25">
      <c r="A302" s="59" t="s">
        <v>157</v>
      </c>
      <c r="B302" s="54" t="s">
        <v>450</v>
      </c>
      <c r="C302" s="60">
        <v>2023</v>
      </c>
      <c r="D302" s="60">
        <v>2023</v>
      </c>
      <c r="E302" s="53">
        <v>2</v>
      </c>
      <c r="F302" s="54" t="s">
        <v>451</v>
      </c>
      <c r="G302" s="54" t="s">
        <v>452</v>
      </c>
      <c r="H302" s="54" t="s">
        <v>453</v>
      </c>
      <c r="I302" s="54" t="s">
        <v>454</v>
      </c>
      <c r="J302" s="61" t="s">
        <v>455</v>
      </c>
      <c r="K302" s="54" t="s">
        <v>1417</v>
      </c>
      <c r="L302" s="60">
        <v>1</v>
      </c>
      <c r="M302" s="54" t="s">
        <v>1418</v>
      </c>
      <c r="N302" s="54" t="s">
        <v>944</v>
      </c>
      <c r="O302" s="62">
        <v>1</v>
      </c>
      <c r="P302" s="54" t="s">
        <v>945</v>
      </c>
      <c r="Q302" s="54" t="s">
        <v>1176</v>
      </c>
      <c r="R302" s="61" t="s">
        <v>1177</v>
      </c>
      <c r="S302" s="55">
        <v>44795</v>
      </c>
      <c r="T302" s="55">
        <v>44795</v>
      </c>
      <c r="U302" s="55">
        <v>44798</v>
      </c>
      <c r="V302" s="56">
        <v>571126.24</v>
      </c>
      <c r="W302" s="56">
        <v>0</v>
      </c>
      <c r="X302" s="56">
        <v>571126.24</v>
      </c>
    </row>
    <row r="303" spans="1:24" x14ac:dyDescent="0.25">
      <c r="A303" s="59" t="s">
        <v>158</v>
      </c>
      <c r="B303" s="54" t="s">
        <v>450</v>
      </c>
      <c r="C303" s="60">
        <v>2023</v>
      </c>
      <c r="D303" s="60">
        <v>2023</v>
      </c>
      <c r="E303" s="53">
        <v>2</v>
      </c>
      <c r="F303" s="54" t="s">
        <v>451</v>
      </c>
      <c r="G303" s="54" t="s">
        <v>452</v>
      </c>
      <c r="H303" s="54" t="s">
        <v>453</v>
      </c>
      <c r="I303" s="54" t="s">
        <v>454</v>
      </c>
      <c r="J303" s="61" t="s">
        <v>455</v>
      </c>
      <c r="K303" s="54" t="s">
        <v>1419</v>
      </c>
      <c r="L303" s="60">
        <v>1</v>
      </c>
      <c r="M303" s="54" t="s">
        <v>1420</v>
      </c>
      <c r="N303" s="54" t="s">
        <v>948</v>
      </c>
      <c r="O303" s="62">
        <v>1</v>
      </c>
      <c r="P303" s="54" t="s">
        <v>949</v>
      </c>
      <c r="Q303" s="54" t="s">
        <v>1176</v>
      </c>
      <c r="R303" s="61" t="s">
        <v>1177</v>
      </c>
      <c r="S303" s="55">
        <v>44795</v>
      </c>
      <c r="T303" s="55">
        <v>44795</v>
      </c>
      <c r="U303" s="55">
        <v>44798</v>
      </c>
      <c r="V303" s="56">
        <v>203475.24</v>
      </c>
      <c r="W303" s="56">
        <v>0</v>
      </c>
      <c r="X303" s="56">
        <v>203475.24</v>
      </c>
    </row>
    <row r="304" spans="1:24" x14ac:dyDescent="0.25">
      <c r="A304" s="59" t="s">
        <v>159</v>
      </c>
      <c r="B304" s="54" t="s">
        <v>450</v>
      </c>
      <c r="C304" s="60">
        <v>2023</v>
      </c>
      <c r="D304" s="60">
        <v>2023</v>
      </c>
      <c r="E304" s="53">
        <v>2</v>
      </c>
      <c r="F304" s="54" t="s">
        <v>451</v>
      </c>
      <c r="G304" s="54" t="s">
        <v>452</v>
      </c>
      <c r="H304" s="54" t="s">
        <v>453</v>
      </c>
      <c r="I304" s="54" t="s">
        <v>454</v>
      </c>
      <c r="J304" s="61" t="s">
        <v>455</v>
      </c>
      <c r="K304" s="54" t="s">
        <v>1421</v>
      </c>
      <c r="L304" s="60">
        <v>1</v>
      </c>
      <c r="M304" s="54" t="s">
        <v>1422</v>
      </c>
      <c r="N304" s="54" t="s">
        <v>952</v>
      </c>
      <c r="O304" s="62">
        <v>1</v>
      </c>
      <c r="P304" s="54" t="s">
        <v>953</v>
      </c>
      <c r="Q304" s="54" t="s">
        <v>1176</v>
      </c>
      <c r="R304" s="61" t="s">
        <v>1177</v>
      </c>
      <c r="S304" s="55">
        <v>44795</v>
      </c>
      <c r="T304" s="55">
        <v>44795</v>
      </c>
      <c r="U304" s="55">
        <v>44798</v>
      </c>
      <c r="V304" s="56">
        <v>299641.03000000003</v>
      </c>
      <c r="W304" s="56">
        <v>0</v>
      </c>
      <c r="X304" s="56">
        <v>299641.03000000003</v>
      </c>
    </row>
    <row r="305" spans="1:24" x14ac:dyDescent="0.25">
      <c r="A305" s="59" t="s">
        <v>160</v>
      </c>
      <c r="B305" s="54" t="s">
        <v>450</v>
      </c>
      <c r="C305" s="60">
        <v>2023</v>
      </c>
      <c r="D305" s="60">
        <v>2023</v>
      </c>
      <c r="E305" s="53">
        <v>2</v>
      </c>
      <c r="F305" s="54" t="s">
        <v>451</v>
      </c>
      <c r="G305" s="54" t="s">
        <v>452</v>
      </c>
      <c r="H305" s="54" t="s">
        <v>453</v>
      </c>
      <c r="I305" s="54" t="s">
        <v>454</v>
      </c>
      <c r="J305" s="61" t="s">
        <v>455</v>
      </c>
      <c r="K305" s="54" t="s">
        <v>1423</v>
      </c>
      <c r="L305" s="60">
        <v>1</v>
      </c>
      <c r="M305" s="54" t="s">
        <v>1424</v>
      </c>
      <c r="N305" s="54" t="s">
        <v>956</v>
      </c>
      <c r="O305" s="62">
        <v>1</v>
      </c>
      <c r="P305" s="54" t="s">
        <v>957</v>
      </c>
      <c r="Q305" s="54" t="s">
        <v>1176</v>
      </c>
      <c r="R305" s="61" t="s">
        <v>1177</v>
      </c>
      <c r="S305" s="55">
        <v>44795</v>
      </c>
      <c r="T305" s="55">
        <v>44795</v>
      </c>
      <c r="U305" s="55">
        <v>44798</v>
      </c>
      <c r="V305" s="56">
        <v>245958.47</v>
      </c>
      <c r="W305" s="56">
        <v>0</v>
      </c>
      <c r="X305" s="56">
        <v>245958.47</v>
      </c>
    </row>
    <row r="306" spans="1:24" x14ac:dyDescent="0.25">
      <c r="A306" s="59" t="s">
        <v>161</v>
      </c>
      <c r="B306" s="54" t="s">
        <v>450</v>
      </c>
      <c r="C306" s="60">
        <v>2023</v>
      </c>
      <c r="D306" s="60">
        <v>2023</v>
      </c>
      <c r="E306" s="53">
        <v>2</v>
      </c>
      <c r="F306" s="54" t="s">
        <v>451</v>
      </c>
      <c r="G306" s="54" t="s">
        <v>452</v>
      </c>
      <c r="H306" s="54" t="s">
        <v>453</v>
      </c>
      <c r="I306" s="54" t="s">
        <v>454</v>
      </c>
      <c r="J306" s="61" t="s">
        <v>455</v>
      </c>
      <c r="K306" s="54" t="s">
        <v>1425</v>
      </c>
      <c r="L306" s="60">
        <v>1</v>
      </c>
      <c r="M306" s="54" t="s">
        <v>1426</v>
      </c>
      <c r="N306" s="54" t="s">
        <v>960</v>
      </c>
      <c r="O306" s="62">
        <v>1</v>
      </c>
      <c r="P306" s="54" t="s">
        <v>961</v>
      </c>
      <c r="Q306" s="54" t="s">
        <v>1176</v>
      </c>
      <c r="R306" s="61" t="s">
        <v>1177</v>
      </c>
      <c r="S306" s="55">
        <v>44795</v>
      </c>
      <c r="T306" s="55">
        <v>44795</v>
      </c>
      <c r="U306" s="55">
        <v>44798</v>
      </c>
      <c r="V306" s="56">
        <v>283049.81</v>
      </c>
      <c r="W306" s="56">
        <v>0</v>
      </c>
      <c r="X306" s="56">
        <v>283049.81</v>
      </c>
    </row>
    <row r="307" spans="1:24" x14ac:dyDescent="0.25">
      <c r="A307" s="59" t="s">
        <v>162</v>
      </c>
      <c r="B307" s="54" t="s">
        <v>450</v>
      </c>
      <c r="C307" s="60">
        <v>2023</v>
      </c>
      <c r="D307" s="60">
        <v>2023</v>
      </c>
      <c r="E307" s="53">
        <v>2</v>
      </c>
      <c r="F307" s="54" t="s">
        <v>451</v>
      </c>
      <c r="G307" s="54" t="s">
        <v>452</v>
      </c>
      <c r="H307" s="54" t="s">
        <v>453</v>
      </c>
      <c r="I307" s="54" t="s">
        <v>454</v>
      </c>
      <c r="J307" s="61" t="s">
        <v>455</v>
      </c>
      <c r="K307" s="54" t="s">
        <v>1427</v>
      </c>
      <c r="L307" s="60">
        <v>1</v>
      </c>
      <c r="M307" s="54" t="s">
        <v>1428</v>
      </c>
      <c r="N307" s="54" t="s">
        <v>964</v>
      </c>
      <c r="O307" s="62">
        <v>1</v>
      </c>
      <c r="P307" s="54" t="s">
        <v>965</v>
      </c>
      <c r="Q307" s="54" t="s">
        <v>1176</v>
      </c>
      <c r="R307" s="61" t="s">
        <v>1177</v>
      </c>
      <c r="S307" s="55">
        <v>44795</v>
      </c>
      <c r="T307" s="55">
        <v>44795</v>
      </c>
      <c r="U307" s="55">
        <v>44798</v>
      </c>
      <c r="V307" s="56">
        <v>129956.85</v>
      </c>
      <c r="W307" s="56">
        <v>0</v>
      </c>
      <c r="X307" s="56">
        <v>129956.85</v>
      </c>
    </row>
    <row r="308" spans="1:24" x14ac:dyDescent="0.25">
      <c r="A308" s="59" t="s">
        <v>163</v>
      </c>
      <c r="B308" s="54" t="s">
        <v>450</v>
      </c>
      <c r="C308" s="60">
        <v>2023</v>
      </c>
      <c r="D308" s="60">
        <v>2023</v>
      </c>
      <c r="E308" s="53">
        <v>2</v>
      </c>
      <c r="F308" s="54" t="s">
        <v>451</v>
      </c>
      <c r="G308" s="54" t="s">
        <v>452</v>
      </c>
      <c r="H308" s="54" t="s">
        <v>453</v>
      </c>
      <c r="I308" s="54" t="s">
        <v>454</v>
      </c>
      <c r="J308" s="61" t="s">
        <v>455</v>
      </c>
      <c r="K308" s="54" t="s">
        <v>1429</v>
      </c>
      <c r="L308" s="60">
        <v>1</v>
      </c>
      <c r="M308" s="54" t="s">
        <v>1430</v>
      </c>
      <c r="N308" s="54" t="s">
        <v>968</v>
      </c>
      <c r="O308" s="62">
        <v>1</v>
      </c>
      <c r="P308" s="54" t="s">
        <v>969</v>
      </c>
      <c r="Q308" s="54" t="s">
        <v>1176</v>
      </c>
      <c r="R308" s="61" t="s">
        <v>1177</v>
      </c>
      <c r="S308" s="55">
        <v>44795</v>
      </c>
      <c r="T308" s="55">
        <v>44795</v>
      </c>
      <c r="U308" s="55">
        <v>44798</v>
      </c>
      <c r="V308" s="56">
        <v>196474.4</v>
      </c>
      <c r="W308" s="56">
        <v>0</v>
      </c>
      <c r="X308" s="56">
        <v>196474.4</v>
      </c>
    </row>
    <row r="309" spans="1:24" x14ac:dyDescent="0.25">
      <c r="A309" s="59" t="s">
        <v>164</v>
      </c>
      <c r="B309" s="54" t="s">
        <v>450</v>
      </c>
      <c r="C309" s="60">
        <v>2023</v>
      </c>
      <c r="D309" s="60">
        <v>2023</v>
      </c>
      <c r="E309" s="53">
        <v>2</v>
      </c>
      <c r="F309" s="54" t="s">
        <v>451</v>
      </c>
      <c r="G309" s="54" t="s">
        <v>452</v>
      </c>
      <c r="H309" s="54" t="s">
        <v>453</v>
      </c>
      <c r="I309" s="54" t="s">
        <v>454</v>
      </c>
      <c r="J309" s="61" t="s">
        <v>455</v>
      </c>
      <c r="K309" s="54" t="s">
        <v>1431</v>
      </c>
      <c r="L309" s="60">
        <v>1</v>
      </c>
      <c r="M309" s="54" t="s">
        <v>1432</v>
      </c>
      <c r="N309" s="54" t="s">
        <v>972</v>
      </c>
      <c r="O309" s="62">
        <v>1</v>
      </c>
      <c r="P309" s="54" t="s">
        <v>973</v>
      </c>
      <c r="Q309" s="54" t="s">
        <v>1176</v>
      </c>
      <c r="R309" s="61" t="s">
        <v>1177</v>
      </c>
      <c r="S309" s="55">
        <v>44795</v>
      </c>
      <c r="T309" s="55">
        <v>44795</v>
      </c>
      <c r="U309" s="55">
        <v>44798</v>
      </c>
      <c r="V309" s="56">
        <v>362111.68</v>
      </c>
      <c r="W309" s="56">
        <v>0</v>
      </c>
      <c r="X309" s="56">
        <v>362111.68</v>
      </c>
    </row>
    <row r="310" spans="1:24" x14ac:dyDescent="0.25">
      <c r="A310" s="59" t="s">
        <v>165</v>
      </c>
      <c r="B310" s="54" t="s">
        <v>450</v>
      </c>
      <c r="C310" s="60">
        <v>2023</v>
      </c>
      <c r="D310" s="60">
        <v>2023</v>
      </c>
      <c r="E310" s="53">
        <v>2</v>
      </c>
      <c r="F310" s="54" t="s">
        <v>451</v>
      </c>
      <c r="G310" s="54" t="s">
        <v>452</v>
      </c>
      <c r="H310" s="54" t="s">
        <v>453</v>
      </c>
      <c r="I310" s="54" t="s">
        <v>454</v>
      </c>
      <c r="J310" s="61" t="s">
        <v>455</v>
      </c>
      <c r="K310" s="54" t="s">
        <v>1433</v>
      </c>
      <c r="L310" s="60">
        <v>1</v>
      </c>
      <c r="M310" s="54" t="s">
        <v>1434</v>
      </c>
      <c r="N310" s="54" t="s">
        <v>976</v>
      </c>
      <c r="O310" s="62">
        <v>1</v>
      </c>
      <c r="P310" s="54" t="s">
        <v>977</v>
      </c>
      <c r="Q310" s="54" t="s">
        <v>1176</v>
      </c>
      <c r="R310" s="61" t="s">
        <v>1177</v>
      </c>
      <c r="S310" s="55">
        <v>44795</v>
      </c>
      <c r="T310" s="55">
        <v>44795</v>
      </c>
      <c r="U310" s="55">
        <v>44798</v>
      </c>
      <c r="V310" s="56">
        <v>73072.789999999994</v>
      </c>
      <c r="W310" s="56">
        <v>0</v>
      </c>
      <c r="X310" s="56">
        <v>73072.789999999994</v>
      </c>
    </row>
    <row r="311" spans="1:24" x14ac:dyDescent="0.25">
      <c r="A311" s="59" t="s">
        <v>166</v>
      </c>
      <c r="B311" s="54" t="s">
        <v>450</v>
      </c>
      <c r="C311" s="60">
        <v>2023</v>
      </c>
      <c r="D311" s="60">
        <v>2023</v>
      </c>
      <c r="E311" s="53">
        <v>2</v>
      </c>
      <c r="F311" s="54" t="s">
        <v>451</v>
      </c>
      <c r="G311" s="54" t="s">
        <v>452</v>
      </c>
      <c r="H311" s="54" t="s">
        <v>453</v>
      </c>
      <c r="I311" s="54" t="s">
        <v>454</v>
      </c>
      <c r="J311" s="61" t="s">
        <v>455</v>
      </c>
      <c r="K311" s="54" t="s">
        <v>1435</v>
      </c>
      <c r="L311" s="60">
        <v>1</v>
      </c>
      <c r="M311" s="54" t="s">
        <v>1436</v>
      </c>
      <c r="N311" s="54" t="s">
        <v>980</v>
      </c>
      <c r="O311" s="62">
        <v>1</v>
      </c>
      <c r="P311" s="54" t="s">
        <v>981</v>
      </c>
      <c r="Q311" s="54" t="s">
        <v>1176</v>
      </c>
      <c r="R311" s="61" t="s">
        <v>1177</v>
      </c>
      <c r="S311" s="55">
        <v>44795</v>
      </c>
      <c r="T311" s="55">
        <v>44795</v>
      </c>
      <c r="U311" s="55">
        <v>44798</v>
      </c>
      <c r="V311" s="56">
        <v>320995.46000000002</v>
      </c>
      <c r="W311" s="56">
        <v>0</v>
      </c>
      <c r="X311" s="56">
        <v>320995.46000000002</v>
      </c>
    </row>
    <row r="312" spans="1:24" x14ac:dyDescent="0.25">
      <c r="A312" s="59" t="s">
        <v>167</v>
      </c>
      <c r="B312" s="54" t="s">
        <v>450</v>
      </c>
      <c r="C312" s="60">
        <v>2023</v>
      </c>
      <c r="D312" s="60">
        <v>2023</v>
      </c>
      <c r="E312" s="53">
        <v>2</v>
      </c>
      <c r="F312" s="54" t="s">
        <v>451</v>
      </c>
      <c r="G312" s="54" t="s">
        <v>452</v>
      </c>
      <c r="H312" s="54" t="s">
        <v>453</v>
      </c>
      <c r="I312" s="54" t="s">
        <v>454</v>
      </c>
      <c r="J312" s="61" t="s">
        <v>455</v>
      </c>
      <c r="K312" s="54" t="s">
        <v>1437</v>
      </c>
      <c r="L312" s="60">
        <v>1</v>
      </c>
      <c r="M312" s="54" t="s">
        <v>1438</v>
      </c>
      <c r="N312" s="54" t="s">
        <v>984</v>
      </c>
      <c r="O312" s="62">
        <v>1</v>
      </c>
      <c r="P312" s="54" t="s">
        <v>985</v>
      </c>
      <c r="Q312" s="54" t="s">
        <v>1176</v>
      </c>
      <c r="R312" s="61" t="s">
        <v>1177</v>
      </c>
      <c r="S312" s="55">
        <v>44795</v>
      </c>
      <c r="T312" s="55">
        <v>44795</v>
      </c>
      <c r="U312" s="55">
        <v>44798</v>
      </c>
      <c r="V312" s="56">
        <v>231453.88</v>
      </c>
      <c r="W312" s="56">
        <v>0</v>
      </c>
      <c r="X312" s="56">
        <v>231453.88</v>
      </c>
    </row>
    <row r="313" spans="1:24" x14ac:dyDescent="0.25">
      <c r="A313" s="59" t="s">
        <v>168</v>
      </c>
      <c r="B313" s="54" t="s">
        <v>450</v>
      </c>
      <c r="C313" s="60">
        <v>2023</v>
      </c>
      <c r="D313" s="60">
        <v>2023</v>
      </c>
      <c r="E313" s="53">
        <v>2</v>
      </c>
      <c r="F313" s="54" t="s">
        <v>451</v>
      </c>
      <c r="G313" s="54" t="s">
        <v>452</v>
      </c>
      <c r="H313" s="54" t="s">
        <v>453</v>
      </c>
      <c r="I313" s="54" t="s">
        <v>454</v>
      </c>
      <c r="J313" s="61" t="s">
        <v>455</v>
      </c>
      <c r="K313" s="54" t="s">
        <v>1439</v>
      </c>
      <c r="L313" s="60">
        <v>1</v>
      </c>
      <c r="M313" s="54" t="s">
        <v>1440</v>
      </c>
      <c r="N313" s="54" t="s">
        <v>988</v>
      </c>
      <c r="O313" s="62">
        <v>1</v>
      </c>
      <c r="P313" s="54" t="s">
        <v>989</v>
      </c>
      <c r="Q313" s="54" t="s">
        <v>1176</v>
      </c>
      <c r="R313" s="61" t="s">
        <v>1177</v>
      </c>
      <c r="S313" s="55">
        <v>44795</v>
      </c>
      <c r="T313" s="55">
        <v>44795</v>
      </c>
      <c r="U313" s="55">
        <v>44798</v>
      </c>
      <c r="V313" s="56">
        <v>377694.71999999997</v>
      </c>
      <c r="W313" s="56">
        <v>0</v>
      </c>
      <c r="X313" s="56">
        <v>377694.71999999997</v>
      </c>
    </row>
    <row r="314" spans="1:24" x14ac:dyDescent="0.25">
      <c r="A314" s="59" t="s">
        <v>169</v>
      </c>
      <c r="B314" s="54" t="s">
        <v>450</v>
      </c>
      <c r="C314" s="60">
        <v>2023</v>
      </c>
      <c r="D314" s="60">
        <v>2023</v>
      </c>
      <c r="E314" s="53">
        <v>2</v>
      </c>
      <c r="F314" s="54" t="s">
        <v>451</v>
      </c>
      <c r="G314" s="54" t="s">
        <v>452</v>
      </c>
      <c r="H314" s="54" t="s">
        <v>453</v>
      </c>
      <c r="I314" s="54" t="s">
        <v>454</v>
      </c>
      <c r="J314" s="61" t="s">
        <v>455</v>
      </c>
      <c r="K314" s="54" t="s">
        <v>1441</v>
      </c>
      <c r="L314" s="60">
        <v>1</v>
      </c>
      <c r="M314" s="54" t="s">
        <v>1442</v>
      </c>
      <c r="N314" s="54" t="s">
        <v>992</v>
      </c>
      <c r="O314" s="62">
        <v>1</v>
      </c>
      <c r="P314" s="54" t="s">
        <v>993</v>
      </c>
      <c r="Q314" s="54" t="s">
        <v>1176</v>
      </c>
      <c r="R314" s="61" t="s">
        <v>1177</v>
      </c>
      <c r="S314" s="55">
        <v>44795</v>
      </c>
      <c r="T314" s="55">
        <v>44795</v>
      </c>
      <c r="U314" s="55">
        <v>44798</v>
      </c>
      <c r="V314" s="56">
        <v>201757.43</v>
      </c>
      <c r="W314" s="56">
        <v>0</v>
      </c>
      <c r="X314" s="56">
        <v>201757.43</v>
      </c>
    </row>
    <row r="315" spans="1:24" x14ac:dyDescent="0.25">
      <c r="A315" s="59" t="s">
        <v>170</v>
      </c>
      <c r="B315" s="54" t="s">
        <v>450</v>
      </c>
      <c r="C315" s="60">
        <v>2023</v>
      </c>
      <c r="D315" s="60">
        <v>2023</v>
      </c>
      <c r="E315" s="53">
        <v>2</v>
      </c>
      <c r="F315" s="54" t="s">
        <v>451</v>
      </c>
      <c r="G315" s="54" t="s">
        <v>452</v>
      </c>
      <c r="H315" s="54" t="s">
        <v>453</v>
      </c>
      <c r="I315" s="54" t="s">
        <v>454</v>
      </c>
      <c r="J315" s="61" t="s">
        <v>455</v>
      </c>
      <c r="K315" s="54" t="s">
        <v>1443</v>
      </c>
      <c r="L315" s="60">
        <v>1</v>
      </c>
      <c r="M315" s="54" t="s">
        <v>1444</v>
      </c>
      <c r="N315" s="54" t="s">
        <v>996</v>
      </c>
      <c r="O315" s="62">
        <v>1</v>
      </c>
      <c r="P315" s="54" t="s">
        <v>997</v>
      </c>
      <c r="Q315" s="54" t="s">
        <v>1176</v>
      </c>
      <c r="R315" s="61" t="s">
        <v>1177</v>
      </c>
      <c r="S315" s="55">
        <v>44795</v>
      </c>
      <c r="T315" s="55">
        <v>44795</v>
      </c>
      <c r="U315" s="55">
        <v>44798</v>
      </c>
      <c r="V315" s="56">
        <v>1035817.88</v>
      </c>
      <c r="W315" s="56">
        <v>0</v>
      </c>
      <c r="X315" s="56">
        <v>1035817.88</v>
      </c>
    </row>
    <row r="316" spans="1:24" x14ac:dyDescent="0.25">
      <c r="A316" s="59" t="s">
        <v>171</v>
      </c>
      <c r="B316" s="54" t="s">
        <v>450</v>
      </c>
      <c r="C316" s="60">
        <v>2023</v>
      </c>
      <c r="D316" s="60">
        <v>2023</v>
      </c>
      <c r="E316" s="53">
        <v>2</v>
      </c>
      <c r="F316" s="54" t="s">
        <v>451</v>
      </c>
      <c r="G316" s="54" t="s">
        <v>452</v>
      </c>
      <c r="H316" s="54" t="s">
        <v>453</v>
      </c>
      <c r="I316" s="54" t="s">
        <v>454</v>
      </c>
      <c r="J316" s="61" t="s">
        <v>455</v>
      </c>
      <c r="K316" s="54" t="s">
        <v>1445</v>
      </c>
      <c r="L316" s="60">
        <v>1</v>
      </c>
      <c r="M316" s="54" t="s">
        <v>1446</v>
      </c>
      <c r="N316" s="54" t="s">
        <v>1000</v>
      </c>
      <c r="O316" s="62">
        <v>1</v>
      </c>
      <c r="P316" s="54" t="s">
        <v>1001</v>
      </c>
      <c r="Q316" s="54" t="s">
        <v>1176</v>
      </c>
      <c r="R316" s="61" t="s">
        <v>1177</v>
      </c>
      <c r="S316" s="55">
        <v>44795</v>
      </c>
      <c r="T316" s="55">
        <v>44795</v>
      </c>
      <c r="U316" s="55">
        <v>44798</v>
      </c>
      <c r="V316" s="56">
        <v>214682.91</v>
      </c>
      <c r="W316" s="56">
        <v>0</v>
      </c>
      <c r="X316" s="56">
        <v>214682.91</v>
      </c>
    </row>
    <row r="317" spans="1:24" x14ac:dyDescent="0.25">
      <c r="A317" s="59" t="s">
        <v>172</v>
      </c>
      <c r="B317" s="54" t="s">
        <v>450</v>
      </c>
      <c r="C317" s="60">
        <v>2023</v>
      </c>
      <c r="D317" s="60">
        <v>2023</v>
      </c>
      <c r="E317" s="53">
        <v>2</v>
      </c>
      <c r="F317" s="54" t="s">
        <v>451</v>
      </c>
      <c r="G317" s="54" t="s">
        <v>452</v>
      </c>
      <c r="H317" s="54" t="s">
        <v>453</v>
      </c>
      <c r="I317" s="54" t="s">
        <v>454</v>
      </c>
      <c r="J317" s="61" t="s">
        <v>455</v>
      </c>
      <c r="K317" s="54" t="s">
        <v>1447</v>
      </c>
      <c r="L317" s="60">
        <v>1</v>
      </c>
      <c r="M317" s="54" t="s">
        <v>1448</v>
      </c>
      <c r="N317" s="54" t="s">
        <v>1004</v>
      </c>
      <c r="O317" s="62">
        <v>1</v>
      </c>
      <c r="P317" s="54" t="s">
        <v>1005</v>
      </c>
      <c r="Q317" s="54" t="s">
        <v>1176</v>
      </c>
      <c r="R317" s="61" t="s">
        <v>1177</v>
      </c>
      <c r="S317" s="55">
        <v>44795</v>
      </c>
      <c r="T317" s="55">
        <v>44795</v>
      </c>
      <c r="U317" s="55">
        <v>44798</v>
      </c>
      <c r="V317" s="56">
        <v>243449.24</v>
      </c>
      <c r="W317" s="56">
        <v>0</v>
      </c>
      <c r="X317" s="56">
        <v>243449.24</v>
      </c>
    </row>
    <row r="318" spans="1:24" x14ac:dyDescent="0.25">
      <c r="A318" s="59" t="s">
        <v>173</v>
      </c>
      <c r="B318" s="54" t="s">
        <v>450</v>
      </c>
      <c r="C318" s="60">
        <v>2023</v>
      </c>
      <c r="D318" s="60">
        <v>2023</v>
      </c>
      <c r="E318" s="53">
        <v>2</v>
      </c>
      <c r="F318" s="54" t="s">
        <v>451</v>
      </c>
      <c r="G318" s="54" t="s">
        <v>452</v>
      </c>
      <c r="H318" s="54" t="s">
        <v>453</v>
      </c>
      <c r="I318" s="54" t="s">
        <v>454</v>
      </c>
      <c r="J318" s="61" t="s">
        <v>455</v>
      </c>
      <c r="K318" s="54" t="s">
        <v>1449</v>
      </c>
      <c r="L318" s="60">
        <v>1</v>
      </c>
      <c r="M318" s="54" t="s">
        <v>1450</v>
      </c>
      <c r="N318" s="54" t="s">
        <v>1008</v>
      </c>
      <c r="O318" s="62">
        <v>1</v>
      </c>
      <c r="P318" s="54" t="s">
        <v>1009</v>
      </c>
      <c r="Q318" s="54" t="s">
        <v>1176</v>
      </c>
      <c r="R318" s="61" t="s">
        <v>1177</v>
      </c>
      <c r="S318" s="55">
        <v>44795</v>
      </c>
      <c r="T318" s="55">
        <v>44795</v>
      </c>
      <c r="U318" s="55">
        <v>44798</v>
      </c>
      <c r="V318" s="56">
        <v>9332920.3900000006</v>
      </c>
      <c r="W318" s="56">
        <v>0</v>
      </c>
      <c r="X318" s="56">
        <v>9332920.3900000006</v>
      </c>
    </row>
    <row r="319" spans="1:24" x14ac:dyDescent="0.25">
      <c r="A319" s="59" t="s">
        <v>174</v>
      </c>
      <c r="B319" s="54" t="s">
        <v>450</v>
      </c>
      <c r="C319" s="60">
        <v>2023</v>
      </c>
      <c r="D319" s="60">
        <v>2023</v>
      </c>
      <c r="E319" s="53">
        <v>2</v>
      </c>
      <c r="F319" s="54" t="s">
        <v>451</v>
      </c>
      <c r="G319" s="54" t="s">
        <v>452</v>
      </c>
      <c r="H319" s="54" t="s">
        <v>453</v>
      </c>
      <c r="I319" s="54" t="s">
        <v>454</v>
      </c>
      <c r="J319" s="61" t="s">
        <v>455</v>
      </c>
      <c r="K319" s="54" t="s">
        <v>1451</v>
      </c>
      <c r="L319" s="60">
        <v>1</v>
      </c>
      <c r="M319" s="54" t="s">
        <v>1452</v>
      </c>
      <c r="N319" s="54" t="s">
        <v>1012</v>
      </c>
      <c r="O319" s="62">
        <v>1</v>
      </c>
      <c r="P319" s="54" t="s">
        <v>1013</v>
      </c>
      <c r="Q319" s="54" t="s">
        <v>1176</v>
      </c>
      <c r="R319" s="61" t="s">
        <v>1177</v>
      </c>
      <c r="S319" s="55">
        <v>44795</v>
      </c>
      <c r="T319" s="55">
        <v>44795</v>
      </c>
      <c r="U319" s="55">
        <v>44798</v>
      </c>
      <c r="V319" s="56">
        <v>5665110.29</v>
      </c>
      <c r="W319" s="56">
        <v>0</v>
      </c>
      <c r="X319" s="56">
        <v>5665110.29</v>
      </c>
    </row>
    <row r="320" spans="1:24" x14ac:dyDescent="0.25">
      <c r="A320" s="59" t="s">
        <v>175</v>
      </c>
      <c r="B320" s="54" t="s">
        <v>450</v>
      </c>
      <c r="C320" s="60">
        <v>2023</v>
      </c>
      <c r="D320" s="60">
        <v>2023</v>
      </c>
      <c r="E320" s="53">
        <v>2</v>
      </c>
      <c r="F320" s="54" t="s">
        <v>451</v>
      </c>
      <c r="G320" s="54" t="s">
        <v>452</v>
      </c>
      <c r="H320" s="54" t="s">
        <v>453</v>
      </c>
      <c r="I320" s="54" t="s">
        <v>454</v>
      </c>
      <c r="J320" s="61" t="s">
        <v>455</v>
      </c>
      <c r="K320" s="54" t="s">
        <v>1453</v>
      </c>
      <c r="L320" s="60">
        <v>1</v>
      </c>
      <c r="M320" s="54" t="s">
        <v>1454</v>
      </c>
      <c r="N320" s="54" t="s">
        <v>1018</v>
      </c>
      <c r="O320" s="62">
        <v>1</v>
      </c>
      <c r="P320" s="54" t="s">
        <v>1019</v>
      </c>
      <c r="Q320" s="54" t="s">
        <v>1176</v>
      </c>
      <c r="R320" s="61" t="s">
        <v>1177</v>
      </c>
      <c r="S320" s="55">
        <v>44795</v>
      </c>
      <c r="T320" s="55">
        <v>44795</v>
      </c>
      <c r="U320" s="55">
        <v>44798</v>
      </c>
      <c r="V320" s="56">
        <v>320788.62</v>
      </c>
      <c r="W320" s="56">
        <v>0</v>
      </c>
      <c r="X320" s="56">
        <v>320788.62</v>
      </c>
    </row>
    <row r="321" spans="1:24" x14ac:dyDescent="0.25">
      <c r="A321" s="59" t="s">
        <v>176</v>
      </c>
      <c r="B321" s="54" t="s">
        <v>450</v>
      </c>
      <c r="C321" s="60">
        <v>2023</v>
      </c>
      <c r="D321" s="60">
        <v>2023</v>
      </c>
      <c r="E321" s="53">
        <v>2</v>
      </c>
      <c r="F321" s="54" t="s">
        <v>451</v>
      </c>
      <c r="G321" s="54" t="s">
        <v>452</v>
      </c>
      <c r="H321" s="54" t="s">
        <v>453</v>
      </c>
      <c r="I321" s="54" t="s">
        <v>454</v>
      </c>
      <c r="J321" s="61" t="s">
        <v>455</v>
      </c>
      <c r="K321" s="54" t="s">
        <v>1455</v>
      </c>
      <c r="L321" s="60">
        <v>1</v>
      </c>
      <c r="M321" s="54" t="s">
        <v>1456</v>
      </c>
      <c r="N321" s="54" t="s">
        <v>1022</v>
      </c>
      <c r="O321" s="62">
        <v>1</v>
      </c>
      <c r="P321" s="54" t="s">
        <v>1023</v>
      </c>
      <c r="Q321" s="54" t="s">
        <v>1176</v>
      </c>
      <c r="R321" s="61" t="s">
        <v>1177</v>
      </c>
      <c r="S321" s="55">
        <v>44795</v>
      </c>
      <c r="T321" s="55">
        <v>44795</v>
      </c>
      <c r="U321" s="55">
        <v>44798</v>
      </c>
      <c r="V321" s="56">
        <v>300881.88</v>
      </c>
      <c r="W321" s="56">
        <v>0</v>
      </c>
      <c r="X321" s="56">
        <v>300881.88</v>
      </c>
    </row>
    <row r="322" spans="1:24" x14ac:dyDescent="0.25">
      <c r="A322" s="59" t="s">
        <v>177</v>
      </c>
      <c r="B322" s="54" t="s">
        <v>450</v>
      </c>
      <c r="C322" s="60">
        <v>2023</v>
      </c>
      <c r="D322" s="60">
        <v>2023</v>
      </c>
      <c r="E322" s="53">
        <v>2</v>
      </c>
      <c r="F322" s="54" t="s">
        <v>451</v>
      </c>
      <c r="G322" s="54" t="s">
        <v>452</v>
      </c>
      <c r="H322" s="54" t="s">
        <v>453</v>
      </c>
      <c r="I322" s="54" t="s">
        <v>454</v>
      </c>
      <c r="J322" s="61" t="s">
        <v>455</v>
      </c>
      <c r="K322" s="54" t="s">
        <v>1457</v>
      </c>
      <c r="L322" s="60">
        <v>1</v>
      </c>
      <c r="M322" s="54" t="s">
        <v>1458</v>
      </c>
      <c r="N322" s="54" t="s">
        <v>1026</v>
      </c>
      <c r="O322" s="62">
        <v>1</v>
      </c>
      <c r="P322" s="54" t="s">
        <v>1027</v>
      </c>
      <c r="Q322" s="54" t="s">
        <v>1176</v>
      </c>
      <c r="R322" s="61" t="s">
        <v>1177</v>
      </c>
      <c r="S322" s="55">
        <v>44795</v>
      </c>
      <c r="T322" s="55">
        <v>44795</v>
      </c>
      <c r="U322" s="55">
        <v>44798</v>
      </c>
      <c r="V322" s="56">
        <v>215029.07</v>
      </c>
      <c r="W322" s="56">
        <v>0</v>
      </c>
      <c r="X322" s="56">
        <v>215029.07</v>
      </c>
    </row>
    <row r="323" spans="1:24" x14ac:dyDescent="0.25">
      <c r="A323" s="59" t="s">
        <v>178</v>
      </c>
      <c r="B323" s="54" t="s">
        <v>450</v>
      </c>
      <c r="C323" s="60">
        <v>2023</v>
      </c>
      <c r="D323" s="60">
        <v>2023</v>
      </c>
      <c r="E323" s="53">
        <v>2</v>
      </c>
      <c r="F323" s="54" t="s">
        <v>451</v>
      </c>
      <c r="G323" s="54" t="s">
        <v>452</v>
      </c>
      <c r="H323" s="54" t="s">
        <v>453</v>
      </c>
      <c r="I323" s="54" t="s">
        <v>454</v>
      </c>
      <c r="J323" s="61" t="s">
        <v>455</v>
      </c>
      <c r="K323" s="54" t="s">
        <v>1459</v>
      </c>
      <c r="L323" s="60">
        <v>1</v>
      </c>
      <c r="M323" s="54" t="s">
        <v>1460</v>
      </c>
      <c r="N323" s="54" t="s">
        <v>1030</v>
      </c>
      <c r="O323" s="62">
        <v>1</v>
      </c>
      <c r="P323" s="54" t="s">
        <v>1031</v>
      </c>
      <c r="Q323" s="54" t="s">
        <v>1176</v>
      </c>
      <c r="R323" s="61" t="s">
        <v>1177</v>
      </c>
      <c r="S323" s="55">
        <v>44795</v>
      </c>
      <c r="T323" s="55">
        <v>44795</v>
      </c>
      <c r="U323" s="55">
        <v>44798</v>
      </c>
      <c r="V323" s="56">
        <v>717746.84</v>
      </c>
      <c r="W323" s="56">
        <v>0</v>
      </c>
      <c r="X323" s="56">
        <v>717746.84</v>
      </c>
    </row>
    <row r="324" spans="1:24" x14ac:dyDescent="0.25">
      <c r="A324" s="59" t="s">
        <v>179</v>
      </c>
      <c r="B324" s="54" t="s">
        <v>450</v>
      </c>
      <c r="C324" s="60">
        <v>2023</v>
      </c>
      <c r="D324" s="60">
        <v>2023</v>
      </c>
      <c r="E324" s="53">
        <v>2</v>
      </c>
      <c r="F324" s="54" t="s">
        <v>451</v>
      </c>
      <c r="G324" s="54" t="s">
        <v>452</v>
      </c>
      <c r="H324" s="54" t="s">
        <v>453</v>
      </c>
      <c r="I324" s="54" t="s">
        <v>454</v>
      </c>
      <c r="J324" s="61" t="s">
        <v>455</v>
      </c>
      <c r="K324" s="54" t="s">
        <v>1461</v>
      </c>
      <c r="L324" s="60">
        <v>1</v>
      </c>
      <c r="M324" s="54" t="s">
        <v>1462</v>
      </c>
      <c r="N324" s="54" t="s">
        <v>1034</v>
      </c>
      <c r="O324" s="62">
        <v>1</v>
      </c>
      <c r="P324" s="54" t="s">
        <v>1035</v>
      </c>
      <c r="Q324" s="54" t="s">
        <v>1176</v>
      </c>
      <c r="R324" s="61" t="s">
        <v>1177</v>
      </c>
      <c r="S324" s="55">
        <v>44795</v>
      </c>
      <c r="T324" s="55">
        <v>44795</v>
      </c>
      <c r="U324" s="55">
        <v>44798</v>
      </c>
      <c r="V324" s="56">
        <v>224012.11</v>
      </c>
      <c r="W324" s="56">
        <v>0</v>
      </c>
      <c r="X324" s="56">
        <v>224012.11</v>
      </c>
    </row>
    <row r="325" spans="1:24" x14ac:dyDescent="0.25">
      <c r="A325" s="59" t="s">
        <v>1</v>
      </c>
      <c r="B325" s="54" t="s">
        <v>450</v>
      </c>
      <c r="C325" s="60">
        <v>2023</v>
      </c>
      <c r="D325" s="60">
        <v>2023</v>
      </c>
      <c r="E325" s="53">
        <v>2</v>
      </c>
      <c r="F325" s="54" t="s">
        <v>451</v>
      </c>
      <c r="G325" s="54" t="s">
        <v>452</v>
      </c>
      <c r="H325" s="54" t="s">
        <v>453</v>
      </c>
      <c r="I325" s="54" t="s">
        <v>454</v>
      </c>
      <c r="J325" s="61" t="s">
        <v>455</v>
      </c>
      <c r="K325" s="54" t="s">
        <v>1463</v>
      </c>
      <c r="L325" s="60">
        <v>1</v>
      </c>
      <c r="M325" s="54" t="s">
        <v>1464</v>
      </c>
      <c r="N325" s="54" t="s">
        <v>1038</v>
      </c>
      <c r="O325" s="62">
        <v>1</v>
      </c>
      <c r="P325" s="54" t="s">
        <v>1039</v>
      </c>
      <c r="Q325" s="54" t="s">
        <v>1176</v>
      </c>
      <c r="R325" s="61" t="s">
        <v>1200</v>
      </c>
      <c r="S325" s="55">
        <v>44785</v>
      </c>
      <c r="T325" s="55">
        <v>44785</v>
      </c>
      <c r="U325" s="55">
        <v>44790</v>
      </c>
      <c r="V325" s="56">
        <v>130340.2</v>
      </c>
      <c r="W325" s="56">
        <v>0</v>
      </c>
      <c r="X325" s="56">
        <v>130340.2</v>
      </c>
    </row>
    <row r="326" spans="1:24" x14ac:dyDescent="0.25">
      <c r="A326" s="59" t="s">
        <v>180</v>
      </c>
      <c r="B326" s="54" t="s">
        <v>450</v>
      </c>
      <c r="C326" s="60">
        <v>2023</v>
      </c>
      <c r="D326" s="60">
        <v>2023</v>
      </c>
      <c r="E326" s="53">
        <v>2</v>
      </c>
      <c r="F326" s="54" t="s">
        <v>451</v>
      </c>
      <c r="G326" s="54" t="s">
        <v>452</v>
      </c>
      <c r="H326" s="54" t="s">
        <v>453</v>
      </c>
      <c r="I326" s="54" t="s">
        <v>454</v>
      </c>
      <c r="J326" s="61" t="s">
        <v>455</v>
      </c>
      <c r="K326" s="54" t="s">
        <v>1465</v>
      </c>
      <c r="L326" s="60">
        <v>1</v>
      </c>
      <c r="M326" s="54" t="s">
        <v>1466</v>
      </c>
      <c r="N326" s="54" t="s">
        <v>1042</v>
      </c>
      <c r="O326" s="62">
        <v>1</v>
      </c>
      <c r="P326" s="54" t="s">
        <v>1043</v>
      </c>
      <c r="Q326" s="54" t="s">
        <v>1176</v>
      </c>
      <c r="R326" s="61" t="s">
        <v>1177</v>
      </c>
      <c r="S326" s="55">
        <v>44795</v>
      </c>
      <c r="T326" s="55">
        <v>44795</v>
      </c>
      <c r="U326" s="55">
        <v>44798</v>
      </c>
      <c r="V326" s="56">
        <v>1250409.28</v>
      </c>
      <c r="W326" s="56">
        <v>0</v>
      </c>
      <c r="X326" s="56">
        <v>1250409.28</v>
      </c>
    </row>
    <row r="327" spans="1:24" x14ac:dyDescent="0.25">
      <c r="A327" s="59" t="s">
        <v>181</v>
      </c>
      <c r="B327" s="54" t="s">
        <v>450</v>
      </c>
      <c r="C327" s="60">
        <v>2023</v>
      </c>
      <c r="D327" s="60">
        <v>2023</v>
      </c>
      <c r="E327" s="53">
        <v>2</v>
      </c>
      <c r="F327" s="54" t="s">
        <v>451</v>
      </c>
      <c r="G327" s="54" t="s">
        <v>452</v>
      </c>
      <c r="H327" s="54" t="s">
        <v>453</v>
      </c>
      <c r="I327" s="54" t="s">
        <v>454</v>
      </c>
      <c r="J327" s="61" t="s">
        <v>455</v>
      </c>
      <c r="K327" s="54" t="s">
        <v>1467</v>
      </c>
      <c r="L327" s="60">
        <v>1</v>
      </c>
      <c r="M327" s="54" t="s">
        <v>1468</v>
      </c>
      <c r="N327" s="54" t="s">
        <v>1046</v>
      </c>
      <c r="O327" s="62">
        <v>1</v>
      </c>
      <c r="P327" s="54" t="s">
        <v>1047</v>
      </c>
      <c r="Q327" s="54" t="s">
        <v>1176</v>
      </c>
      <c r="R327" s="61" t="s">
        <v>1200</v>
      </c>
      <c r="S327" s="55">
        <v>44785</v>
      </c>
      <c r="T327" s="55">
        <v>44785</v>
      </c>
      <c r="U327" s="55">
        <v>44790</v>
      </c>
      <c r="V327" s="56">
        <v>165493.41</v>
      </c>
      <c r="W327" s="56">
        <v>0</v>
      </c>
      <c r="X327" s="56">
        <v>165493.41</v>
      </c>
    </row>
    <row r="328" spans="1:24" x14ac:dyDescent="0.25">
      <c r="A328" s="59" t="s">
        <v>182</v>
      </c>
      <c r="B328" s="54" t="s">
        <v>450</v>
      </c>
      <c r="C328" s="60">
        <v>2023</v>
      </c>
      <c r="D328" s="60">
        <v>2023</v>
      </c>
      <c r="E328" s="53">
        <v>2</v>
      </c>
      <c r="F328" s="54" t="s">
        <v>451</v>
      </c>
      <c r="G328" s="54" t="s">
        <v>452</v>
      </c>
      <c r="H328" s="54" t="s">
        <v>453</v>
      </c>
      <c r="I328" s="54" t="s">
        <v>454</v>
      </c>
      <c r="J328" s="61" t="s">
        <v>455</v>
      </c>
      <c r="K328" s="54" t="s">
        <v>1469</v>
      </c>
      <c r="L328" s="60">
        <v>1</v>
      </c>
      <c r="M328" s="54" t="s">
        <v>1470</v>
      </c>
      <c r="N328" s="54" t="s">
        <v>1050</v>
      </c>
      <c r="O328" s="62">
        <v>1</v>
      </c>
      <c r="P328" s="54" t="s">
        <v>1051</v>
      </c>
      <c r="Q328" s="54" t="s">
        <v>1176</v>
      </c>
      <c r="R328" s="61" t="s">
        <v>1177</v>
      </c>
      <c r="S328" s="55">
        <v>44795</v>
      </c>
      <c r="T328" s="55">
        <v>44795</v>
      </c>
      <c r="U328" s="55">
        <v>44798</v>
      </c>
      <c r="V328" s="56">
        <v>158893.82</v>
      </c>
      <c r="W328" s="56">
        <v>0</v>
      </c>
      <c r="X328" s="56">
        <v>158893.82</v>
      </c>
    </row>
    <row r="329" spans="1:24" x14ac:dyDescent="0.25">
      <c r="A329" s="59" t="s">
        <v>183</v>
      </c>
      <c r="B329" s="54" t="s">
        <v>450</v>
      </c>
      <c r="C329" s="60">
        <v>2023</v>
      </c>
      <c r="D329" s="60">
        <v>2023</v>
      </c>
      <c r="E329" s="53">
        <v>2</v>
      </c>
      <c r="F329" s="54" t="s">
        <v>451</v>
      </c>
      <c r="G329" s="54" t="s">
        <v>452</v>
      </c>
      <c r="H329" s="54" t="s">
        <v>453</v>
      </c>
      <c r="I329" s="54" t="s">
        <v>454</v>
      </c>
      <c r="J329" s="61" t="s">
        <v>455</v>
      </c>
      <c r="K329" s="54" t="s">
        <v>1471</v>
      </c>
      <c r="L329" s="60">
        <v>1</v>
      </c>
      <c r="M329" s="54" t="s">
        <v>1472</v>
      </c>
      <c r="N329" s="54" t="s">
        <v>1054</v>
      </c>
      <c r="O329" s="62">
        <v>1</v>
      </c>
      <c r="P329" s="54" t="s">
        <v>1055</v>
      </c>
      <c r="Q329" s="54" t="s">
        <v>1176</v>
      </c>
      <c r="R329" s="61" t="s">
        <v>1177</v>
      </c>
      <c r="S329" s="55">
        <v>44795</v>
      </c>
      <c r="T329" s="55">
        <v>44795</v>
      </c>
      <c r="U329" s="55">
        <v>44798</v>
      </c>
      <c r="V329" s="56">
        <v>227173.52</v>
      </c>
      <c r="W329" s="56">
        <v>0</v>
      </c>
      <c r="X329" s="56">
        <v>227173.52</v>
      </c>
    </row>
    <row r="330" spans="1:24" x14ac:dyDescent="0.25">
      <c r="A330" s="59" t="s">
        <v>184</v>
      </c>
      <c r="B330" s="54" t="s">
        <v>450</v>
      </c>
      <c r="C330" s="60">
        <v>2023</v>
      </c>
      <c r="D330" s="60">
        <v>2023</v>
      </c>
      <c r="E330" s="53">
        <v>2</v>
      </c>
      <c r="F330" s="54" t="s">
        <v>451</v>
      </c>
      <c r="G330" s="54" t="s">
        <v>452</v>
      </c>
      <c r="H330" s="54" t="s">
        <v>453</v>
      </c>
      <c r="I330" s="54" t="s">
        <v>454</v>
      </c>
      <c r="J330" s="61" t="s">
        <v>455</v>
      </c>
      <c r="K330" s="54" t="s">
        <v>1473</v>
      </c>
      <c r="L330" s="60">
        <v>1</v>
      </c>
      <c r="M330" s="54" t="s">
        <v>1474</v>
      </c>
      <c r="N330" s="54" t="s">
        <v>1058</v>
      </c>
      <c r="O330" s="62">
        <v>1</v>
      </c>
      <c r="P330" s="54" t="s">
        <v>1059</v>
      </c>
      <c r="Q330" s="54" t="s">
        <v>1176</v>
      </c>
      <c r="R330" s="61" t="s">
        <v>1177</v>
      </c>
      <c r="S330" s="55">
        <v>44795</v>
      </c>
      <c r="T330" s="55">
        <v>44795</v>
      </c>
      <c r="U330" s="55">
        <v>44798</v>
      </c>
      <c r="V330" s="56">
        <v>468637.3</v>
      </c>
      <c r="W330" s="56">
        <v>0</v>
      </c>
      <c r="X330" s="56">
        <v>468637.3</v>
      </c>
    </row>
    <row r="331" spans="1:24" x14ac:dyDescent="0.25">
      <c r="A331" s="59" t="s">
        <v>185</v>
      </c>
      <c r="B331" s="54" t="s">
        <v>450</v>
      </c>
      <c r="C331" s="60">
        <v>2023</v>
      </c>
      <c r="D331" s="60">
        <v>2023</v>
      </c>
      <c r="E331" s="53">
        <v>2</v>
      </c>
      <c r="F331" s="54" t="s">
        <v>451</v>
      </c>
      <c r="G331" s="54" t="s">
        <v>452</v>
      </c>
      <c r="H331" s="54" t="s">
        <v>453</v>
      </c>
      <c r="I331" s="54" t="s">
        <v>454</v>
      </c>
      <c r="J331" s="61" t="s">
        <v>455</v>
      </c>
      <c r="K331" s="54" t="s">
        <v>1475</v>
      </c>
      <c r="L331" s="60">
        <v>1</v>
      </c>
      <c r="M331" s="54" t="s">
        <v>1476</v>
      </c>
      <c r="N331" s="54" t="s">
        <v>1062</v>
      </c>
      <c r="O331" s="62">
        <v>1</v>
      </c>
      <c r="P331" s="54" t="s">
        <v>1063</v>
      </c>
      <c r="Q331" s="54" t="s">
        <v>1176</v>
      </c>
      <c r="R331" s="61" t="s">
        <v>1177</v>
      </c>
      <c r="S331" s="55">
        <v>44795</v>
      </c>
      <c r="T331" s="55">
        <v>44795</v>
      </c>
      <c r="U331" s="55">
        <v>44798</v>
      </c>
      <c r="V331" s="56">
        <v>80790.45</v>
      </c>
      <c r="W331" s="56">
        <v>0</v>
      </c>
      <c r="X331" s="56">
        <v>80790.45</v>
      </c>
    </row>
    <row r="332" spans="1:24" x14ac:dyDescent="0.25">
      <c r="A332" s="59" t="s">
        <v>186</v>
      </c>
      <c r="B332" s="54" t="s">
        <v>450</v>
      </c>
      <c r="C332" s="60">
        <v>2023</v>
      </c>
      <c r="D332" s="60">
        <v>2023</v>
      </c>
      <c r="E332" s="53">
        <v>2</v>
      </c>
      <c r="F332" s="54" t="s">
        <v>451</v>
      </c>
      <c r="G332" s="54" t="s">
        <v>452</v>
      </c>
      <c r="H332" s="54" t="s">
        <v>453</v>
      </c>
      <c r="I332" s="54" t="s">
        <v>454</v>
      </c>
      <c r="J332" s="61" t="s">
        <v>455</v>
      </c>
      <c r="K332" s="54" t="s">
        <v>1477</v>
      </c>
      <c r="L332" s="60">
        <v>1</v>
      </c>
      <c r="M332" s="54" t="s">
        <v>1478</v>
      </c>
      <c r="N332" s="54" t="s">
        <v>1066</v>
      </c>
      <c r="O332" s="62">
        <v>1</v>
      </c>
      <c r="P332" s="54" t="s">
        <v>1067</v>
      </c>
      <c r="Q332" s="54" t="s">
        <v>1176</v>
      </c>
      <c r="R332" s="61" t="s">
        <v>1177</v>
      </c>
      <c r="S332" s="55">
        <v>44795</v>
      </c>
      <c r="T332" s="55">
        <v>44795</v>
      </c>
      <c r="U332" s="55">
        <v>44798</v>
      </c>
      <c r="V332" s="56">
        <v>384229.45</v>
      </c>
      <c r="W332" s="56">
        <v>0</v>
      </c>
      <c r="X332" s="56">
        <v>384229.45</v>
      </c>
    </row>
    <row r="333" spans="1:24" x14ac:dyDescent="0.25">
      <c r="A333" s="59" t="s">
        <v>187</v>
      </c>
      <c r="B333" s="54" t="s">
        <v>450</v>
      </c>
      <c r="C333" s="60">
        <v>2023</v>
      </c>
      <c r="D333" s="60">
        <v>2023</v>
      </c>
      <c r="E333" s="53">
        <v>2</v>
      </c>
      <c r="F333" s="54" t="s">
        <v>451</v>
      </c>
      <c r="G333" s="54" t="s">
        <v>452</v>
      </c>
      <c r="H333" s="54" t="s">
        <v>453</v>
      </c>
      <c r="I333" s="54" t="s">
        <v>454</v>
      </c>
      <c r="J333" s="61" t="s">
        <v>455</v>
      </c>
      <c r="K333" s="54" t="s">
        <v>1479</v>
      </c>
      <c r="L333" s="60">
        <v>1</v>
      </c>
      <c r="M333" s="54" t="s">
        <v>1480</v>
      </c>
      <c r="N333" s="54" t="s">
        <v>1070</v>
      </c>
      <c r="O333" s="62">
        <v>1</v>
      </c>
      <c r="P333" s="54" t="s">
        <v>1071</v>
      </c>
      <c r="Q333" s="54" t="s">
        <v>1176</v>
      </c>
      <c r="R333" s="61" t="s">
        <v>1177</v>
      </c>
      <c r="S333" s="55">
        <v>44795</v>
      </c>
      <c r="T333" s="55">
        <v>44795</v>
      </c>
      <c r="U333" s="55">
        <v>44798</v>
      </c>
      <c r="V333" s="56">
        <v>238706.01</v>
      </c>
      <c r="W333" s="56">
        <v>0</v>
      </c>
      <c r="X333" s="56">
        <v>238706.01</v>
      </c>
    </row>
    <row r="334" spans="1:24" x14ac:dyDescent="0.25">
      <c r="A334" s="59" t="s">
        <v>188</v>
      </c>
      <c r="B334" s="54" t="s">
        <v>450</v>
      </c>
      <c r="C334" s="60">
        <v>2023</v>
      </c>
      <c r="D334" s="60">
        <v>2023</v>
      </c>
      <c r="E334" s="53">
        <v>2</v>
      </c>
      <c r="F334" s="54" t="s">
        <v>451</v>
      </c>
      <c r="G334" s="54" t="s">
        <v>452</v>
      </c>
      <c r="H334" s="54" t="s">
        <v>453</v>
      </c>
      <c r="I334" s="54" t="s">
        <v>454</v>
      </c>
      <c r="J334" s="61" t="s">
        <v>455</v>
      </c>
      <c r="K334" s="54" t="s">
        <v>1481</v>
      </c>
      <c r="L334" s="60">
        <v>1</v>
      </c>
      <c r="M334" s="54" t="s">
        <v>1482</v>
      </c>
      <c r="N334" s="54" t="s">
        <v>1074</v>
      </c>
      <c r="O334" s="62">
        <v>1</v>
      </c>
      <c r="P334" s="54" t="s">
        <v>1075</v>
      </c>
      <c r="Q334" s="54" t="s">
        <v>1176</v>
      </c>
      <c r="R334" s="61" t="s">
        <v>1177</v>
      </c>
      <c r="S334" s="55">
        <v>44795</v>
      </c>
      <c r="T334" s="55">
        <v>44795</v>
      </c>
      <c r="U334" s="55">
        <v>44798</v>
      </c>
      <c r="V334" s="56">
        <v>527919.67000000004</v>
      </c>
      <c r="W334" s="56">
        <v>0</v>
      </c>
      <c r="X334" s="56">
        <v>527919.67000000004</v>
      </c>
    </row>
    <row r="335" spans="1:24" x14ac:dyDescent="0.25">
      <c r="A335" s="59" t="s">
        <v>189</v>
      </c>
      <c r="B335" s="54" t="s">
        <v>450</v>
      </c>
      <c r="C335" s="60">
        <v>2023</v>
      </c>
      <c r="D335" s="60">
        <v>2023</v>
      </c>
      <c r="E335" s="53">
        <v>2</v>
      </c>
      <c r="F335" s="54" t="s">
        <v>451</v>
      </c>
      <c r="G335" s="54" t="s">
        <v>452</v>
      </c>
      <c r="H335" s="54" t="s">
        <v>453</v>
      </c>
      <c r="I335" s="54" t="s">
        <v>454</v>
      </c>
      <c r="J335" s="61" t="s">
        <v>455</v>
      </c>
      <c r="K335" s="54" t="s">
        <v>1483</v>
      </c>
      <c r="L335" s="60">
        <v>1</v>
      </c>
      <c r="M335" s="54" t="s">
        <v>1484</v>
      </c>
      <c r="N335" s="54" t="s">
        <v>1078</v>
      </c>
      <c r="O335" s="62">
        <v>1</v>
      </c>
      <c r="P335" s="54" t="s">
        <v>1079</v>
      </c>
      <c r="Q335" s="54" t="s">
        <v>1176</v>
      </c>
      <c r="R335" s="61" t="s">
        <v>1177</v>
      </c>
      <c r="S335" s="55">
        <v>44795</v>
      </c>
      <c r="T335" s="55">
        <v>44795</v>
      </c>
      <c r="U335" s="55">
        <v>44798</v>
      </c>
      <c r="V335" s="56">
        <v>135151.54</v>
      </c>
      <c r="W335" s="56">
        <v>0</v>
      </c>
      <c r="X335" s="56">
        <v>135151.54</v>
      </c>
    </row>
    <row r="336" spans="1:24" x14ac:dyDescent="0.25">
      <c r="A336" s="59" t="s">
        <v>190</v>
      </c>
      <c r="B336" s="54" t="s">
        <v>450</v>
      </c>
      <c r="C336" s="60">
        <v>2023</v>
      </c>
      <c r="D336" s="60">
        <v>2023</v>
      </c>
      <c r="E336" s="53">
        <v>2</v>
      </c>
      <c r="F336" s="54" t="s">
        <v>451</v>
      </c>
      <c r="G336" s="54" t="s">
        <v>452</v>
      </c>
      <c r="H336" s="54" t="s">
        <v>453</v>
      </c>
      <c r="I336" s="54" t="s">
        <v>454</v>
      </c>
      <c r="J336" s="61" t="s">
        <v>455</v>
      </c>
      <c r="K336" s="54" t="s">
        <v>1485</v>
      </c>
      <c r="L336" s="60">
        <v>1</v>
      </c>
      <c r="M336" s="54" t="s">
        <v>1486</v>
      </c>
      <c r="N336" s="54" t="s">
        <v>1082</v>
      </c>
      <c r="O336" s="62">
        <v>1</v>
      </c>
      <c r="P336" s="54" t="s">
        <v>1083</v>
      </c>
      <c r="Q336" s="54" t="s">
        <v>1176</v>
      </c>
      <c r="R336" s="61" t="s">
        <v>1177</v>
      </c>
      <c r="S336" s="55">
        <v>44795</v>
      </c>
      <c r="T336" s="55">
        <v>44795</v>
      </c>
      <c r="U336" s="55">
        <v>44798</v>
      </c>
      <c r="V336" s="56">
        <v>646611.35</v>
      </c>
      <c r="W336" s="56">
        <v>0</v>
      </c>
      <c r="X336" s="56">
        <v>646611.35</v>
      </c>
    </row>
    <row r="337" spans="1:24" x14ac:dyDescent="0.25">
      <c r="A337" s="59" t="s">
        <v>400</v>
      </c>
      <c r="B337" s="54" t="s">
        <v>450</v>
      </c>
      <c r="C337" s="60">
        <v>2023</v>
      </c>
      <c r="D337" s="60">
        <v>2023</v>
      </c>
      <c r="E337" s="53">
        <v>2</v>
      </c>
      <c r="F337" s="54" t="s">
        <v>451</v>
      </c>
      <c r="G337" s="54" t="s">
        <v>452</v>
      </c>
      <c r="H337" s="54" t="s">
        <v>453</v>
      </c>
      <c r="I337" s="54" t="s">
        <v>454</v>
      </c>
      <c r="J337" s="61" t="s">
        <v>455</v>
      </c>
      <c r="K337" s="54" t="s">
        <v>1487</v>
      </c>
      <c r="L337" s="60">
        <v>1</v>
      </c>
      <c r="M337" s="54" t="s">
        <v>1488</v>
      </c>
      <c r="N337" s="54" t="s">
        <v>1086</v>
      </c>
      <c r="O337" s="62">
        <v>1</v>
      </c>
      <c r="P337" s="54" t="s">
        <v>1087</v>
      </c>
      <c r="Q337" s="54" t="s">
        <v>1176</v>
      </c>
      <c r="R337" s="61" t="s">
        <v>1177</v>
      </c>
      <c r="S337" s="55">
        <v>44795</v>
      </c>
      <c r="T337" s="55">
        <v>44795</v>
      </c>
      <c r="U337" s="55">
        <v>44798</v>
      </c>
      <c r="V337" s="56">
        <v>22864.93</v>
      </c>
      <c r="W337" s="56">
        <v>0</v>
      </c>
      <c r="X337" s="56">
        <v>22864.93</v>
      </c>
    </row>
    <row r="338" spans="1:24" x14ac:dyDescent="0.25">
      <c r="A338" s="59" t="s">
        <v>191</v>
      </c>
      <c r="B338" s="54" t="s">
        <v>450</v>
      </c>
      <c r="C338" s="60">
        <v>2023</v>
      </c>
      <c r="D338" s="60">
        <v>2023</v>
      </c>
      <c r="E338" s="53">
        <v>2</v>
      </c>
      <c r="F338" s="54" t="s">
        <v>451</v>
      </c>
      <c r="G338" s="54" t="s">
        <v>452</v>
      </c>
      <c r="H338" s="54" t="s">
        <v>453</v>
      </c>
      <c r="I338" s="54" t="s">
        <v>454</v>
      </c>
      <c r="J338" s="61" t="s">
        <v>455</v>
      </c>
      <c r="K338" s="54" t="s">
        <v>1489</v>
      </c>
      <c r="L338" s="60">
        <v>1</v>
      </c>
      <c r="M338" s="54" t="s">
        <v>1490</v>
      </c>
      <c r="N338" s="54" t="s">
        <v>1090</v>
      </c>
      <c r="O338" s="62">
        <v>1</v>
      </c>
      <c r="P338" s="54" t="s">
        <v>1091</v>
      </c>
      <c r="Q338" s="54" t="s">
        <v>1176</v>
      </c>
      <c r="R338" s="61" t="s">
        <v>1177</v>
      </c>
      <c r="S338" s="55">
        <v>44795</v>
      </c>
      <c r="T338" s="55">
        <v>44795</v>
      </c>
      <c r="U338" s="55">
        <v>44798</v>
      </c>
      <c r="V338" s="56">
        <v>902246.69</v>
      </c>
      <c r="W338" s="56">
        <v>0</v>
      </c>
      <c r="X338" s="56">
        <v>902246.69</v>
      </c>
    </row>
    <row r="339" spans="1:24" x14ac:dyDescent="0.25">
      <c r="A339" s="59" t="s">
        <v>192</v>
      </c>
      <c r="B339" s="54" t="s">
        <v>450</v>
      </c>
      <c r="C339" s="60">
        <v>2023</v>
      </c>
      <c r="D339" s="60">
        <v>2023</v>
      </c>
      <c r="E339" s="53">
        <v>2</v>
      </c>
      <c r="F339" s="54" t="s">
        <v>451</v>
      </c>
      <c r="G339" s="54" t="s">
        <v>452</v>
      </c>
      <c r="H339" s="54" t="s">
        <v>453</v>
      </c>
      <c r="I339" s="54" t="s">
        <v>454</v>
      </c>
      <c r="J339" s="61" t="s">
        <v>455</v>
      </c>
      <c r="K339" s="54" t="s">
        <v>1491</v>
      </c>
      <c r="L339" s="60">
        <v>1</v>
      </c>
      <c r="M339" s="54" t="s">
        <v>1492</v>
      </c>
      <c r="N339" s="54" t="s">
        <v>1096</v>
      </c>
      <c r="O339" s="62">
        <v>1</v>
      </c>
      <c r="P339" s="54" t="s">
        <v>1097</v>
      </c>
      <c r="Q339" s="54" t="s">
        <v>1176</v>
      </c>
      <c r="R339" s="61" t="s">
        <v>1177</v>
      </c>
      <c r="S339" s="55">
        <v>44795</v>
      </c>
      <c r="T339" s="55">
        <v>44795</v>
      </c>
      <c r="U339" s="55">
        <v>44798</v>
      </c>
      <c r="V339" s="56">
        <v>269153.37</v>
      </c>
      <c r="W339" s="56">
        <v>0</v>
      </c>
      <c r="X339" s="56">
        <v>269153.37</v>
      </c>
    </row>
    <row r="340" spans="1:24" x14ac:dyDescent="0.25">
      <c r="A340" s="59" t="s">
        <v>193</v>
      </c>
      <c r="B340" s="54" t="s">
        <v>450</v>
      </c>
      <c r="C340" s="60">
        <v>2023</v>
      </c>
      <c r="D340" s="60">
        <v>2023</v>
      </c>
      <c r="E340" s="53">
        <v>2</v>
      </c>
      <c r="F340" s="54" t="s">
        <v>451</v>
      </c>
      <c r="G340" s="54" t="s">
        <v>452</v>
      </c>
      <c r="H340" s="54" t="s">
        <v>453</v>
      </c>
      <c r="I340" s="54" t="s">
        <v>454</v>
      </c>
      <c r="J340" s="61" t="s">
        <v>455</v>
      </c>
      <c r="K340" s="54" t="s">
        <v>1493</v>
      </c>
      <c r="L340" s="60">
        <v>1</v>
      </c>
      <c r="M340" s="54" t="s">
        <v>1494</v>
      </c>
      <c r="N340" s="54" t="s">
        <v>1100</v>
      </c>
      <c r="O340" s="62">
        <v>1</v>
      </c>
      <c r="P340" s="54" t="s">
        <v>1101</v>
      </c>
      <c r="Q340" s="54" t="s">
        <v>1176</v>
      </c>
      <c r="R340" s="61" t="s">
        <v>1177</v>
      </c>
      <c r="S340" s="55">
        <v>44795</v>
      </c>
      <c r="T340" s="55">
        <v>44795</v>
      </c>
      <c r="U340" s="55">
        <v>44798</v>
      </c>
      <c r="V340" s="56">
        <v>106564.07</v>
      </c>
      <c r="W340" s="56">
        <v>0</v>
      </c>
      <c r="X340" s="56">
        <v>106564.07</v>
      </c>
    </row>
    <row r="341" spans="1:24" x14ac:dyDescent="0.25">
      <c r="A341" s="59" t="s">
        <v>194</v>
      </c>
      <c r="B341" s="54" t="s">
        <v>450</v>
      </c>
      <c r="C341" s="60">
        <v>2023</v>
      </c>
      <c r="D341" s="60">
        <v>2023</v>
      </c>
      <c r="E341" s="53">
        <v>2</v>
      </c>
      <c r="F341" s="54" t="s">
        <v>451</v>
      </c>
      <c r="G341" s="54" t="s">
        <v>452</v>
      </c>
      <c r="H341" s="54" t="s">
        <v>453</v>
      </c>
      <c r="I341" s="54" t="s">
        <v>454</v>
      </c>
      <c r="J341" s="61" t="s">
        <v>455</v>
      </c>
      <c r="K341" s="54" t="s">
        <v>1495</v>
      </c>
      <c r="L341" s="60">
        <v>1</v>
      </c>
      <c r="M341" s="54" t="s">
        <v>1496</v>
      </c>
      <c r="N341" s="54" t="s">
        <v>1104</v>
      </c>
      <c r="O341" s="62">
        <v>1</v>
      </c>
      <c r="P341" s="54" t="s">
        <v>1105</v>
      </c>
      <c r="Q341" s="54" t="s">
        <v>1176</v>
      </c>
      <c r="R341" s="61" t="s">
        <v>1177</v>
      </c>
      <c r="S341" s="55">
        <v>44795</v>
      </c>
      <c r="T341" s="55">
        <v>44795</v>
      </c>
      <c r="U341" s="55">
        <v>44798</v>
      </c>
      <c r="V341" s="56">
        <v>217814.2</v>
      </c>
      <c r="W341" s="56">
        <v>0</v>
      </c>
      <c r="X341" s="56">
        <v>217814.2</v>
      </c>
    </row>
    <row r="342" spans="1:24" x14ac:dyDescent="0.25">
      <c r="A342" s="59" t="s">
        <v>195</v>
      </c>
      <c r="B342" s="54" t="s">
        <v>450</v>
      </c>
      <c r="C342" s="60">
        <v>2023</v>
      </c>
      <c r="D342" s="60">
        <v>2023</v>
      </c>
      <c r="E342" s="53">
        <v>2</v>
      </c>
      <c r="F342" s="54" t="s">
        <v>451</v>
      </c>
      <c r="G342" s="54" t="s">
        <v>452</v>
      </c>
      <c r="H342" s="54" t="s">
        <v>453</v>
      </c>
      <c r="I342" s="54" t="s">
        <v>454</v>
      </c>
      <c r="J342" s="61" t="s">
        <v>455</v>
      </c>
      <c r="K342" s="54" t="s">
        <v>1497</v>
      </c>
      <c r="L342" s="60">
        <v>1</v>
      </c>
      <c r="M342" s="54" t="s">
        <v>1498</v>
      </c>
      <c r="N342" s="54" t="s">
        <v>1108</v>
      </c>
      <c r="O342" s="62">
        <v>1</v>
      </c>
      <c r="P342" s="54" t="s">
        <v>1109</v>
      </c>
      <c r="Q342" s="54" t="s">
        <v>1176</v>
      </c>
      <c r="R342" s="61" t="s">
        <v>1177</v>
      </c>
      <c r="S342" s="55">
        <v>44795</v>
      </c>
      <c r="T342" s="55">
        <v>44795</v>
      </c>
      <c r="U342" s="55">
        <v>44798</v>
      </c>
      <c r="V342" s="56">
        <v>136085.65</v>
      </c>
      <c r="W342" s="56">
        <v>0</v>
      </c>
      <c r="X342" s="56">
        <v>136085.65</v>
      </c>
    </row>
    <row r="343" spans="1:24" x14ac:dyDescent="0.25">
      <c r="A343" s="59" t="s">
        <v>196</v>
      </c>
      <c r="B343" s="54" t="s">
        <v>450</v>
      </c>
      <c r="C343" s="60">
        <v>2023</v>
      </c>
      <c r="D343" s="60">
        <v>2023</v>
      </c>
      <c r="E343" s="53">
        <v>2</v>
      </c>
      <c r="F343" s="54" t="s">
        <v>451</v>
      </c>
      <c r="G343" s="54" t="s">
        <v>452</v>
      </c>
      <c r="H343" s="54" t="s">
        <v>453</v>
      </c>
      <c r="I343" s="54" t="s">
        <v>454</v>
      </c>
      <c r="J343" s="61" t="s">
        <v>455</v>
      </c>
      <c r="K343" s="54" t="s">
        <v>1499</v>
      </c>
      <c r="L343" s="60">
        <v>1</v>
      </c>
      <c r="M343" s="54" t="s">
        <v>1500</v>
      </c>
      <c r="N343" s="54" t="s">
        <v>1112</v>
      </c>
      <c r="O343" s="62">
        <v>1</v>
      </c>
      <c r="P343" s="54" t="s">
        <v>1113</v>
      </c>
      <c r="Q343" s="54" t="s">
        <v>1176</v>
      </c>
      <c r="R343" s="61" t="s">
        <v>1177</v>
      </c>
      <c r="S343" s="55">
        <v>44795</v>
      </c>
      <c r="T343" s="55">
        <v>44795</v>
      </c>
      <c r="U343" s="55">
        <v>44798</v>
      </c>
      <c r="V343" s="56">
        <v>36500</v>
      </c>
      <c r="W343" s="56">
        <v>0</v>
      </c>
      <c r="X343" s="56">
        <v>36500</v>
      </c>
    </row>
    <row r="344" spans="1:24" x14ac:dyDescent="0.25">
      <c r="A344" s="59" t="s">
        <v>197</v>
      </c>
      <c r="B344" s="54" t="s">
        <v>450</v>
      </c>
      <c r="C344" s="60">
        <v>2023</v>
      </c>
      <c r="D344" s="60">
        <v>2023</v>
      </c>
      <c r="E344" s="53">
        <v>2</v>
      </c>
      <c r="F344" s="54" t="s">
        <v>451</v>
      </c>
      <c r="G344" s="54" t="s">
        <v>452</v>
      </c>
      <c r="H344" s="54" t="s">
        <v>453</v>
      </c>
      <c r="I344" s="54" t="s">
        <v>454</v>
      </c>
      <c r="J344" s="61" t="s">
        <v>455</v>
      </c>
      <c r="K344" s="54" t="s">
        <v>1501</v>
      </c>
      <c r="L344" s="60">
        <v>1</v>
      </c>
      <c r="M344" s="54" t="s">
        <v>1502</v>
      </c>
      <c r="N344" s="54" t="s">
        <v>1116</v>
      </c>
      <c r="O344" s="62">
        <v>1</v>
      </c>
      <c r="P344" s="54" t="s">
        <v>1117</v>
      </c>
      <c r="Q344" s="54" t="s">
        <v>1176</v>
      </c>
      <c r="R344" s="61" t="s">
        <v>1200</v>
      </c>
      <c r="S344" s="55">
        <v>44785</v>
      </c>
      <c r="T344" s="55">
        <v>44785</v>
      </c>
      <c r="U344" s="55">
        <v>44790</v>
      </c>
      <c r="V344" s="56">
        <v>658126.97</v>
      </c>
      <c r="W344" s="56">
        <v>0</v>
      </c>
      <c r="X344" s="56">
        <v>658126.97</v>
      </c>
    </row>
    <row r="345" spans="1:24" x14ac:dyDescent="0.25">
      <c r="A345" s="59" t="s">
        <v>198</v>
      </c>
      <c r="B345" s="54" t="s">
        <v>450</v>
      </c>
      <c r="C345" s="60">
        <v>2023</v>
      </c>
      <c r="D345" s="60">
        <v>2023</v>
      </c>
      <c r="E345" s="53">
        <v>2</v>
      </c>
      <c r="F345" s="54" t="s">
        <v>451</v>
      </c>
      <c r="G345" s="54" t="s">
        <v>452</v>
      </c>
      <c r="H345" s="54" t="s">
        <v>453</v>
      </c>
      <c r="I345" s="54" t="s">
        <v>454</v>
      </c>
      <c r="J345" s="61" t="s">
        <v>455</v>
      </c>
      <c r="K345" s="54" t="s">
        <v>1503</v>
      </c>
      <c r="L345" s="60">
        <v>1</v>
      </c>
      <c r="M345" s="54" t="s">
        <v>1504</v>
      </c>
      <c r="N345" s="54" t="s">
        <v>1120</v>
      </c>
      <c r="O345" s="62">
        <v>1</v>
      </c>
      <c r="P345" s="54" t="s">
        <v>1121</v>
      </c>
      <c r="Q345" s="54" t="s">
        <v>1176</v>
      </c>
      <c r="R345" s="61" t="s">
        <v>1177</v>
      </c>
      <c r="S345" s="55">
        <v>44795</v>
      </c>
      <c r="T345" s="55">
        <v>44795</v>
      </c>
      <c r="U345" s="55">
        <v>44798</v>
      </c>
      <c r="V345" s="56">
        <v>354741.64</v>
      </c>
      <c r="W345" s="56">
        <v>0</v>
      </c>
      <c r="X345" s="56">
        <v>354741.64</v>
      </c>
    </row>
    <row r="346" spans="1:24" x14ac:dyDescent="0.25">
      <c r="A346" s="59" t="s">
        <v>199</v>
      </c>
      <c r="B346" s="54" t="s">
        <v>450</v>
      </c>
      <c r="C346" s="60">
        <v>2023</v>
      </c>
      <c r="D346" s="60">
        <v>2023</v>
      </c>
      <c r="E346" s="53">
        <v>2</v>
      </c>
      <c r="F346" s="54" t="s">
        <v>451</v>
      </c>
      <c r="G346" s="54" t="s">
        <v>452</v>
      </c>
      <c r="H346" s="54" t="s">
        <v>453</v>
      </c>
      <c r="I346" s="54" t="s">
        <v>454</v>
      </c>
      <c r="J346" s="61" t="s">
        <v>455</v>
      </c>
      <c r="K346" s="54" t="s">
        <v>1505</v>
      </c>
      <c r="L346" s="60">
        <v>1</v>
      </c>
      <c r="M346" s="54" t="s">
        <v>1506</v>
      </c>
      <c r="N346" s="54" t="s">
        <v>1124</v>
      </c>
      <c r="O346" s="62">
        <v>1</v>
      </c>
      <c r="P346" s="54" t="s">
        <v>1125</v>
      </c>
      <c r="Q346" s="54" t="s">
        <v>1176</v>
      </c>
      <c r="R346" s="61" t="s">
        <v>1177</v>
      </c>
      <c r="S346" s="55">
        <v>44795</v>
      </c>
      <c r="T346" s="55">
        <v>44795</v>
      </c>
      <c r="U346" s="55">
        <v>44798</v>
      </c>
      <c r="V346" s="56">
        <v>630325.85</v>
      </c>
      <c r="W346" s="56">
        <v>0</v>
      </c>
      <c r="X346" s="56">
        <v>630325.85</v>
      </c>
    </row>
    <row r="347" spans="1:24" x14ac:dyDescent="0.25">
      <c r="A347" s="59" t="s">
        <v>200</v>
      </c>
      <c r="B347" s="54" t="s">
        <v>450</v>
      </c>
      <c r="C347" s="60">
        <v>2023</v>
      </c>
      <c r="D347" s="60">
        <v>2023</v>
      </c>
      <c r="E347" s="53">
        <v>2</v>
      </c>
      <c r="F347" s="54" t="s">
        <v>451</v>
      </c>
      <c r="G347" s="54" t="s">
        <v>452</v>
      </c>
      <c r="H347" s="54" t="s">
        <v>453</v>
      </c>
      <c r="I347" s="54" t="s">
        <v>454</v>
      </c>
      <c r="J347" s="61" t="s">
        <v>455</v>
      </c>
      <c r="K347" s="54" t="s">
        <v>1507</v>
      </c>
      <c r="L347" s="60">
        <v>1</v>
      </c>
      <c r="M347" s="54" t="s">
        <v>1508</v>
      </c>
      <c r="N347" s="54" t="s">
        <v>1128</v>
      </c>
      <c r="O347" s="62">
        <v>1</v>
      </c>
      <c r="P347" s="54" t="s">
        <v>1129</v>
      </c>
      <c r="Q347" s="54" t="s">
        <v>1176</v>
      </c>
      <c r="R347" s="61" t="s">
        <v>1177</v>
      </c>
      <c r="S347" s="55">
        <v>44795</v>
      </c>
      <c r="T347" s="55">
        <v>44795</v>
      </c>
      <c r="U347" s="55">
        <v>44798</v>
      </c>
      <c r="V347" s="56">
        <v>3226391.42</v>
      </c>
      <c r="W347" s="56">
        <v>0</v>
      </c>
      <c r="X347" s="56">
        <v>3226391.42</v>
      </c>
    </row>
    <row r="348" spans="1:24" x14ac:dyDescent="0.25">
      <c r="A348" s="59" t="s">
        <v>201</v>
      </c>
      <c r="B348" s="54" t="s">
        <v>450</v>
      </c>
      <c r="C348" s="60">
        <v>2023</v>
      </c>
      <c r="D348" s="60">
        <v>2023</v>
      </c>
      <c r="E348" s="53">
        <v>2</v>
      </c>
      <c r="F348" s="54" t="s">
        <v>451</v>
      </c>
      <c r="G348" s="54" t="s">
        <v>452</v>
      </c>
      <c r="H348" s="54" t="s">
        <v>453</v>
      </c>
      <c r="I348" s="54" t="s">
        <v>454</v>
      </c>
      <c r="J348" s="61" t="s">
        <v>455</v>
      </c>
      <c r="K348" s="54" t="s">
        <v>1509</v>
      </c>
      <c r="L348" s="60">
        <v>1</v>
      </c>
      <c r="M348" s="54" t="s">
        <v>1510</v>
      </c>
      <c r="N348" s="54" t="s">
        <v>1132</v>
      </c>
      <c r="O348" s="62">
        <v>1</v>
      </c>
      <c r="P348" s="54" t="s">
        <v>1133</v>
      </c>
      <c r="Q348" s="54" t="s">
        <v>1176</v>
      </c>
      <c r="R348" s="61" t="s">
        <v>1177</v>
      </c>
      <c r="S348" s="55">
        <v>44795</v>
      </c>
      <c r="T348" s="55">
        <v>44795</v>
      </c>
      <c r="U348" s="55">
        <v>44798</v>
      </c>
      <c r="V348" s="56">
        <v>1977300.02</v>
      </c>
      <c r="W348" s="56">
        <v>0</v>
      </c>
      <c r="X348" s="56">
        <v>1977300.02</v>
      </c>
    </row>
    <row r="349" spans="1:24" x14ac:dyDescent="0.25">
      <c r="A349" s="59" t="s">
        <v>202</v>
      </c>
      <c r="B349" s="54" t="s">
        <v>450</v>
      </c>
      <c r="C349" s="60">
        <v>2023</v>
      </c>
      <c r="D349" s="60">
        <v>2023</v>
      </c>
      <c r="E349" s="53">
        <v>2</v>
      </c>
      <c r="F349" s="54" t="s">
        <v>451</v>
      </c>
      <c r="G349" s="54" t="s">
        <v>452</v>
      </c>
      <c r="H349" s="54" t="s">
        <v>453</v>
      </c>
      <c r="I349" s="54" t="s">
        <v>454</v>
      </c>
      <c r="J349" s="61" t="s">
        <v>455</v>
      </c>
      <c r="K349" s="54" t="s">
        <v>1511</v>
      </c>
      <c r="L349" s="60">
        <v>1</v>
      </c>
      <c r="M349" s="54" t="s">
        <v>1512</v>
      </c>
      <c r="N349" s="54" t="s">
        <v>1136</v>
      </c>
      <c r="O349" s="62">
        <v>1</v>
      </c>
      <c r="P349" s="54" t="s">
        <v>1137</v>
      </c>
      <c r="Q349" s="54" t="s">
        <v>1176</v>
      </c>
      <c r="R349" s="61" t="s">
        <v>1177</v>
      </c>
      <c r="S349" s="55">
        <v>44795</v>
      </c>
      <c r="T349" s="55">
        <v>44795</v>
      </c>
      <c r="U349" s="55">
        <v>44798</v>
      </c>
      <c r="V349" s="56">
        <v>12583938.619999999</v>
      </c>
      <c r="W349" s="56">
        <v>0</v>
      </c>
      <c r="X349" s="56">
        <v>12583938.619999999</v>
      </c>
    </row>
    <row r="350" spans="1:24" x14ac:dyDescent="0.25">
      <c r="A350" s="59" t="s">
        <v>203</v>
      </c>
      <c r="B350" s="54" t="s">
        <v>450</v>
      </c>
      <c r="C350" s="60">
        <v>2023</v>
      </c>
      <c r="D350" s="60">
        <v>2023</v>
      </c>
      <c r="E350" s="53">
        <v>2</v>
      </c>
      <c r="F350" s="54" t="s">
        <v>451</v>
      </c>
      <c r="G350" s="54" t="s">
        <v>452</v>
      </c>
      <c r="H350" s="54" t="s">
        <v>453</v>
      </c>
      <c r="I350" s="54" t="s">
        <v>454</v>
      </c>
      <c r="J350" s="61" t="s">
        <v>455</v>
      </c>
      <c r="K350" s="54" t="s">
        <v>1513</v>
      </c>
      <c r="L350" s="60">
        <v>1</v>
      </c>
      <c r="M350" s="54" t="s">
        <v>1514</v>
      </c>
      <c r="N350" s="54" t="s">
        <v>1140</v>
      </c>
      <c r="O350" s="62">
        <v>1</v>
      </c>
      <c r="P350" s="54" t="s">
        <v>1141</v>
      </c>
      <c r="Q350" s="54" t="s">
        <v>1176</v>
      </c>
      <c r="R350" s="61" t="s">
        <v>1177</v>
      </c>
      <c r="S350" s="55">
        <v>44795</v>
      </c>
      <c r="T350" s="55">
        <v>44795</v>
      </c>
      <c r="U350" s="55">
        <v>44798</v>
      </c>
      <c r="V350" s="56">
        <v>70526.720000000001</v>
      </c>
      <c r="W350" s="56">
        <v>0</v>
      </c>
      <c r="X350" s="56">
        <v>70526.720000000001</v>
      </c>
    </row>
    <row r="351" spans="1:24" x14ac:dyDescent="0.25">
      <c r="A351" s="59" t="s">
        <v>204</v>
      </c>
      <c r="B351" s="54" t="s">
        <v>450</v>
      </c>
      <c r="C351" s="60">
        <v>2023</v>
      </c>
      <c r="D351" s="60">
        <v>2023</v>
      </c>
      <c r="E351" s="53">
        <v>2</v>
      </c>
      <c r="F351" s="54" t="s">
        <v>451</v>
      </c>
      <c r="G351" s="54" t="s">
        <v>452</v>
      </c>
      <c r="H351" s="54" t="s">
        <v>453</v>
      </c>
      <c r="I351" s="54" t="s">
        <v>454</v>
      </c>
      <c r="J351" s="61" t="s">
        <v>455</v>
      </c>
      <c r="K351" s="54" t="s">
        <v>1515</v>
      </c>
      <c r="L351" s="60">
        <v>1</v>
      </c>
      <c r="M351" s="54" t="s">
        <v>1516</v>
      </c>
      <c r="N351" s="54" t="s">
        <v>1144</v>
      </c>
      <c r="O351" s="62">
        <v>1</v>
      </c>
      <c r="P351" s="54" t="s">
        <v>1145</v>
      </c>
      <c r="Q351" s="54" t="s">
        <v>1176</v>
      </c>
      <c r="R351" s="61" t="s">
        <v>1177</v>
      </c>
      <c r="S351" s="55">
        <v>44795</v>
      </c>
      <c r="T351" s="55">
        <v>44795</v>
      </c>
      <c r="U351" s="55">
        <v>44798</v>
      </c>
      <c r="V351" s="56">
        <v>581148.88</v>
      </c>
      <c r="W351" s="56">
        <v>0</v>
      </c>
      <c r="X351" s="56">
        <v>581148.88</v>
      </c>
    </row>
    <row r="352" spans="1:24" x14ac:dyDescent="0.25">
      <c r="A352" s="59" t="s">
        <v>205</v>
      </c>
      <c r="B352" s="54" t="s">
        <v>450</v>
      </c>
      <c r="C352" s="60">
        <v>2023</v>
      </c>
      <c r="D352" s="60">
        <v>2023</v>
      </c>
      <c r="E352" s="53">
        <v>2</v>
      </c>
      <c r="F352" s="54" t="s">
        <v>451</v>
      </c>
      <c r="G352" s="54" t="s">
        <v>452</v>
      </c>
      <c r="H352" s="54" t="s">
        <v>453</v>
      </c>
      <c r="I352" s="54" t="s">
        <v>454</v>
      </c>
      <c r="J352" s="61" t="s">
        <v>455</v>
      </c>
      <c r="K352" s="54" t="s">
        <v>1517</v>
      </c>
      <c r="L352" s="60">
        <v>1</v>
      </c>
      <c r="M352" s="54" t="s">
        <v>1518</v>
      </c>
      <c r="N352" s="54" t="s">
        <v>1148</v>
      </c>
      <c r="O352" s="62">
        <v>1</v>
      </c>
      <c r="P352" s="54" t="s">
        <v>1149</v>
      </c>
      <c r="Q352" s="54" t="s">
        <v>1176</v>
      </c>
      <c r="R352" s="61" t="s">
        <v>1177</v>
      </c>
      <c r="S352" s="55">
        <v>44795</v>
      </c>
      <c r="T352" s="55">
        <v>44795</v>
      </c>
      <c r="U352" s="55">
        <v>44798</v>
      </c>
      <c r="V352" s="56">
        <v>254787.4</v>
      </c>
      <c r="W352" s="56">
        <v>0</v>
      </c>
      <c r="X352" s="56">
        <v>254787.4</v>
      </c>
    </row>
    <row r="353" spans="1:24" x14ac:dyDescent="0.25">
      <c r="A353" s="59" t="s">
        <v>206</v>
      </c>
      <c r="B353" s="54" t="s">
        <v>450</v>
      </c>
      <c r="C353" s="60">
        <v>2023</v>
      </c>
      <c r="D353" s="60">
        <v>2023</v>
      </c>
      <c r="E353" s="53">
        <v>2</v>
      </c>
      <c r="F353" s="54" t="s">
        <v>451</v>
      </c>
      <c r="G353" s="54" t="s">
        <v>452</v>
      </c>
      <c r="H353" s="54" t="s">
        <v>453</v>
      </c>
      <c r="I353" s="54" t="s">
        <v>454</v>
      </c>
      <c r="J353" s="61" t="s">
        <v>455</v>
      </c>
      <c r="K353" s="54" t="s">
        <v>1519</v>
      </c>
      <c r="L353" s="60">
        <v>1</v>
      </c>
      <c r="M353" s="54" t="s">
        <v>1520</v>
      </c>
      <c r="N353" s="54" t="s">
        <v>1152</v>
      </c>
      <c r="O353" s="62">
        <v>1</v>
      </c>
      <c r="P353" s="54" t="s">
        <v>1153</v>
      </c>
      <c r="Q353" s="54" t="s">
        <v>1176</v>
      </c>
      <c r="R353" s="61" t="s">
        <v>1177</v>
      </c>
      <c r="S353" s="55">
        <v>44795</v>
      </c>
      <c r="T353" s="55">
        <v>44795</v>
      </c>
      <c r="U353" s="55">
        <v>44798</v>
      </c>
      <c r="V353" s="56">
        <v>69720.37</v>
      </c>
      <c r="W353" s="56">
        <v>0</v>
      </c>
      <c r="X353" s="56">
        <v>69720.37</v>
      </c>
    </row>
    <row r="354" spans="1:24" x14ac:dyDescent="0.25">
      <c r="A354" s="59" t="s">
        <v>207</v>
      </c>
      <c r="B354" s="54" t="s">
        <v>450</v>
      </c>
      <c r="C354" s="60">
        <v>2023</v>
      </c>
      <c r="D354" s="60">
        <v>2023</v>
      </c>
      <c r="E354" s="53">
        <v>2</v>
      </c>
      <c r="F354" s="54" t="s">
        <v>451</v>
      </c>
      <c r="G354" s="54" t="s">
        <v>452</v>
      </c>
      <c r="H354" s="54" t="s">
        <v>453</v>
      </c>
      <c r="I354" s="54" t="s">
        <v>454</v>
      </c>
      <c r="J354" s="61" t="s">
        <v>455</v>
      </c>
      <c r="K354" s="54" t="s">
        <v>1521</v>
      </c>
      <c r="L354" s="60">
        <v>1</v>
      </c>
      <c r="M354" s="54" t="s">
        <v>1522</v>
      </c>
      <c r="N354" s="54" t="s">
        <v>1156</v>
      </c>
      <c r="O354" s="62">
        <v>1</v>
      </c>
      <c r="P354" s="54" t="s">
        <v>1157</v>
      </c>
      <c r="Q354" s="54" t="s">
        <v>1176</v>
      </c>
      <c r="R354" s="61" t="s">
        <v>1177</v>
      </c>
      <c r="S354" s="55">
        <v>44795</v>
      </c>
      <c r="T354" s="55">
        <v>44795</v>
      </c>
      <c r="U354" s="55">
        <v>44798</v>
      </c>
      <c r="V354" s="56">
        <v>132997.12</v>
      </c>
      <c r="W354" s="56">
        <v>0</v>
      </c>
      <c r="X354" s="56">
        <v>132997.12</v>
      </c>
    </row>
    <row r="355" spans="1:24" x14ac:dyDescent="0.25">
      <c r="A355" s="59" t="s">
        <v>209</v>
      </c>
      <c r="B355" s="54" t="s">
        <v>450</v>
      </c>
      <c r="C355" s="60">
        <v>2023</v>
      </c>
      <c r="D355" s="60">
        <v>2023</v>
      </c>
      <c r="E355" s="53">
        <v>2</v>
      </c>
      <c r="F355" s="54" t="s">
        <v>451</v>
      </c>
      <c r="G355" s="54" t="s">
        <v>452</v>
      </c>
      <c r="H355" s="54" t="s">
        <v>453</v>
      </c>
      <c r="I355" s="54" t="s">
        <v>454</v>
      </c>
      <c r="J355" s="61" t="s">
        <v>455</v>
      </c>
      <c r="K355" s="54" t="s">
        <v>1523</v>
      </c>
      <c r="L355" s="60">
        <v>1</v>
      </c>
      <c r="M355" s="54" t="s">
        <v>1524</v>
      </c>
      <c r="N355" s="54" t="s">
        <v>1160</v>
      </c>
      <c r="O355" s="62">
        <v>1</v>
      </c>
      <c r="P355" s="54" t="s">
        <v>1161</v>
      </c>
      <c r="Q355" s="54" t="s">
        <v>1176</v>
      </c>
      <c r="R355" s="61" t="s">
        <v>1177</v>
      </c>
      <c r="S355" s="55">
        <v>44795</v>
      </c>
      <c r="T355" s="55">
        <v>44795</v>
      </c>
      <c r="U355" s="55">
        <v>44798</v>
      </c>
      <c r="V355" s="56">
        <v>534529.84</v>
      </c>
      <c r="W355" s="56">
        <v>0</v>
      </c>
      <c r="X355" s="56">
        <v>534529.84</v>
      </c>
    </row>
    <row r="356" spans="1:24" x14ac:dyDescent="0.25">
      <c r="A356" s="59" t="s">
        <v>210</v>
      </c>
      <c r="B356" s="54" t="s">
        <v>450</v>
      </c>
      <c r="C356" s="60">
        <v>2023</v>
      </c>
      <c r="D356" s="60">
        <v>2023</v>
      </c>
      <c r="E356" s="53">
        <v>2</v>
      </c>
      <c r="F356" s="54" t="s">
        <v>451</v>
      </c>
      <c r="G356" s="54" t="s">
        <v>452</v>
      </c>
      <c r="H356" s="54" t="s">
        <v>453</v>
      </c>
      <c r="I356" s="54" t="s">
        <v>454</v>
      </c>
      <c r="J356" s="61" t="s">
        <v>455</v>
      </c>
      <c r="K356" s="54" t="s">
        <v>1525</v>
      </c>
      <c r="L356" s="60">
        <v>1</v>
      </c>
      <c r="M356" s="54" t="s">
        <v>1526</v>
      </c>
      <c r="N356" s="54" t="s">
        <v>1164</v>
      </c>
      <c r="O356" s="62">
        <v>1</v>
      </c>
      <c r="P356" s="54" t="s">
        <v>1165</v>
      </c>
      <c r="Q356" s="54" t="s">
        <v>1176</v>
      </c>
      <c r="R356" s="61" t="s">
        <v>1177</v>
      </c>
      <c r="S356" s="55">
        <v>44795</v>
      </c>
      <c r="T356" s="55">
        <v>44795</v>
      </c>
      <c r="U356" s="55">
        <v>44798</v>
      </c>
      <c r="V356" s="56">
        <v>446537.97</v>
      </c>
      <c r="W356" s="56">
        <v>0</v>
      </c>
      <c r="X356" s="56">
        <v>446537.97</v>
      </c>
    </row>
    <row r="357" spans="1:24" x14ac:dyDescent="0.25">
      <c r="A357" s="59" t="s">
        <v>211</v>
      </c>
      <c r="B357" s="54" t="s">
        <v>450</v>
      </c>
      <c r="C357" s="60">
        <v>2023</v>
      </c>
      <c r="D357" s="60">
        <v>2023</v>
      </c>
      <c r="E357" s="53">
        <v>2</v>
      </c>
      <c r="F357" s="54" t="s">
        <v>451</v>
      </c>
      <c r="G357" s="54" t="s">
        <v>452</v>
      </c>
      <c r="H357" s="54" t="s">
        <v>453</v>
      </c>
      <c r="I357" s="54" t="s">
        <v>454</v>
      </c>
      <c r="J357" s="61" t="s">
        <v>455</v>
      </c>
      <c r="K357" s="54" t="s">
        <v>1527</v>
      </c>
      <c r="L357" s="60">
        <v>1</v>
      </c>
      <c r="M357" s="54" t="s">
        <v>1528</v>
      </c>
      <c r="N357" s="54" t="s">
        <v>1168</v>
      </c>
      <c r="O357" s="62">
        <v>1</v>
      </c>
      <c r="P357" s="54" t="s">
        <v>1169</v>
      </c>
      <c r="Q357" s="54" t="s">
        <v>1176</v>
      </c>
      <c r="R357" s="61" t="s">
        <v>1177</v>
      </c>
      <c r="S357" s="55">
        <v>44795</v>
      </c>
      <c r="T357" s="55">
        <v>44795</v>
      </c>
      <c r="U357" s="55">
        <v>44798</v>
      </c>
      <c r="V357" s="56">
        <v>209375.97</v>
      </c>
      <c r="W357" s="56">
        <v>0</v>
      </c>
      <c r="X357" s="56">
        <v>209375.97</v>
      </c>
    </row>
    <row r="358" spans="1:24" x14ac:dyDescent="0.25">
      <c r="A358" s="59" t="s">
        <v>212</v>
      </c>
      <c r="B358" s="54" t="s">
        <v>450</v>
      </c>
      <c r="C358" s="60">
        <v>2023</v>
      </c>
      <c r="D358" s="60">
        <v>2023</v>
      </c>
      <c r="E358" s="53">
        <v>2</v>
      </c>
      <c r="F358" s="54" t="s">
        <v>451</v>
      </c>
      <c r="G358" s="54" t="s">
        <v>452</v>
      </c>
      <c r="H358" s="54" t="s">
        <v>453</v>
      </c>
      <c r="I358" s="54" t="s">
        <v>454</v>
      </c>
      <c r="J358" s="61" t="s">
        <v>455</v>
      </c>
      <c r="K358" s="54" t="s">
        <v>1529</v>
      </c>
      <c r="L358" s="60">
        <v>1</v>
      </c>
      <c r="M358" s="54" t="s">
        <v>1530</v>
      </c>
      <c r="N358" s="54" t="s">
        <v>1172</v>
      </c>
      <c r="O358" s="62">
        <v>1</v>
      </c>
      <c r="P358" s="54" t="s">
        <v>1173</v>
      </c>
      <c r="Q358" s="54" t="s">
        <v>1176</v>
      </c>
      <c r="R358" s="61" t="s">
        <v>1177</v>
      </c>
      <c r="S358" s="55">
        <v>44795</v>
      </c>
      <c r="T358" s="55">
        <v>44795</v>
      </c>
      <c r="U358" s="55">
        <v>44798</v>
      </c>
      <c r="V358" s="56">
        <v>63921.73</v>
      </c>
      <c r="W358" s="56">
        <v>0</v>
      </c>
      <c r="X358" s="56">
        <v>63921.73</v>
      </c>
    </row>
    <row r="359" spans="1:24" x14ac:dyDescent="0.25">
      <c r="A359" s="59" t="s">
        <v>37</v>
      </c>
      <c r="B359" s="54" t="s">
        <v>450</v>
      </c>
      <c r="C359" s="60">
        <v>2023</v>
      </c>
      <c r="D359" s="60">
        <v>2023</v>
      </c>
      <c r="E359" s="53">
        <v>3</v>
      </c>
      <c r="F359" s="54" t="s">
        <v>451</v>
      </c>
      <c r="G359" s="54" t="s">
        <v>452</v>
      </c>
      <c r="H359" s="54" t="s">
        <v>453</v>
      </c>
      <c r="I359" s="54" t="s">
        <v>454</v>
      </c>
      <c r="J359" s="61" t="s">
        <v>455</v>
      </c>
      <c r="K359" s="54" t="s">
        <v>1531</v>
      </c>
      <c r="L359" s="60">
        <v>1</v>
      </c>
      <c r="M359" s="54" t="s">
        <v>1532</v>
      </c>
      <c r="N359" s="54" t="s">
        <v>458</v>
      </c>
      <c r="O359" s="62">
        <v>1</v>
      </c>
      <c r="P359" s="54" t="s">
        <v>459</v>
      </c>
      <c r="Q359" s="54" t="s">
        <v>1533</v>
      </c>
      <c r="R359" s="61" t="s">
        <v>1534</v>
      </c>
      <c r="S359" s="55">
        <v>44824</v>
      </c>
      <c r="T359" s="55">
        <v>44824</v>
      </c>
      <c r="U359" s="55">
        <v>44827</v>
      </c>
      <c r="V359" s="56">
        <v>3063309.76</v>
      </c>
      <c r="W359" s="56">
        <v>0</v>
      </c>
      <c r="X359" s="56">
        <v>3063309.76</v>
      </c>
    </row>
    <row r="360" spans="1:24" x14ac:dyDescent="0.25">
      <c r="A360" s="59" t="s">
        <v>38</v>
      </c>
      <c r="B360" s="54" t="s">
        <v>450</v>
      </c>
      <c r="C360" s="60">
        <v>2023</v>
      </c>
      <c r="D360" s="60">
        <v>2023</v>
      </c>
      <c r="E360" s="53">
        <v>3</v>
      </c>
      <c r="F360" s="54" t="s">
        <v>451</v>
      </c>
      <c r="G360" s="54" t="s">
        <v>452</v>
      </c>
      <c r="H360" s="54" t="s">
        <v>453</v>
      </c>
      <c r="I360" s="54" t="s">
        <v>454</v>
      </c>
      <c r="J360" s="61" t="s">
        <v>455</v>
      </c>
      <c r="K360" s="54" t="s">
        <v>1535</v>
      </c>
      <c r="L360" s="60">
        <v>1</v>
      </c>
      <c r="M360" s="54" t="s">
        <v>1536</v>
      </c>
      <c r="N360" s="54" t="s">
        <v>463</v>
      </c>
      <c r="O360" s="62">
        <v>1</v>
      </c>
      <c r="P360" s="54" t="s">
        <v>464</v>
      </c>
      <c r="Q360" s="54" t="s">
        <v>1533</v>
      </c>
      <c r="R360" s="61" t="s">
        <v>1534</v>
      </c>
      <c r="S360" s="55">
        <v>44824</v>
      </c>
      <c r="T360" s="55">
        <v>44824</v>
      </c>
      <c r="U360" s="55">
        <v>44827</v>
      </c>
      <c r="V360" s="56">
        <v>20012624.960000001</v>
      </c>
      <c r="W360" s="56">
        <v>0</v>
      </c>
      <c r="X360" s="56">
        <v>20012624.960000001</v>
      </c>
    </row>
    <row r="361" spans="1:24" x14ac:dyDescent="0.25">
      <c r="A361" s="59" t="s">
        <v>39</v>
      </c>
      <c r="B361" s="54" t="s">
        <v>450</v>
      </c>
      <c r="C361" s="60">
        <v>2023</v>
      </c>
      <c r="D361" s="60">
        <v>2023</v>
      </c>
      <c r="E361" s="53">
        <v>3</v>
      </c>
      <c r="F361" s="54" t="s">
        <v>451</v>
      </c>
      <c r="G361" s="54" t="s">
        <v>452</v>
      </c>
      <c r="H361" s="54" t="s">
        <v>453</v>
      </c>
      <c r="I361" s="54" t="s">
        <v>454</v>
      </c>
      <c r="J361" s="61" t="s">
        <v>455</v>
      </c>
      <c r="K361" s="54" t="s">
        <v>1537</v>
      </c>
      <c r="L361" s="60">
        <v>1</v>
      </c>
      <c r="M361" s="54" t="s">
        <v>1538</v>
      </c>
      <c r="N361" s="54" t="s">
        <v>467</v>
      </c>
      <c r="O361" s="62">
        <v>1</v>
      </c>
      <c r="P361" s="54" t="s">
        <v>468</v>
      </c>
      <c r="Q361" s="54" t="s">
        <v>1533</v>
      </c>
      <c r="R361" s="61" t="s">
        <v>1534</v>
      </c>
      <c r="S361" s="55">
        <v>44824</v>
      </c>
      <c r="T361" s="55">
        <v>44824</v>
      </c>
      <c r="U361" s="55">
        <v>44827</v>
      </c>
      <c r="V361" s="56">
        <v>2727506.29</v>
      </c>
      <c r="W361" s="56">
        <v>0</v>
      </c>
      <c r="X361" s="56">
        <v>2727506.29</v>
      </c>
    </row>
    <row r="362" spans="1:24" x14ac:dyDescent="0.25">
      <c r="A362" s="59" t="s">
        <v>40</v>
      </c>
      <c r="B362" s="54" t="s">
        <v>450</v>
      </c>
      <c r="C362" s="60">
        <v>2023</v>
      </c>
      <c r="D362" s="60">
        <v>2023</v>
      </c>
      <c r="E362" s="53">
        <v>3</v>
      </c>
      <c r="F362" s="54" t="s">
        <v>451</v>
      </c>
      <c r="G362" s="54" t="s">
        <v>452</v>
      </c>
      <c r="H362" s="54" t="s">
        <v>453</v>
      </c>
      <c r="I362" s="54" t="s">
        <v>454</v>
      </c>
      <c r="J362" s="61" t="s">
        <v>455</v>
      </c>
      <c r="K362" s="54" t="s">
        <v>1539</v>
      </c>
      <c r="L362" s="60">
        <v>1</v>
      </c>
      <c r="M362" s="54" t="s">
        <v>1540</v>
      </c>
      <c r="N362" s="54" t="s">
        <v>471</v>
      </c>
      <c r="O362" s="62">
        <v>1</v>
      </c>
      <c r="P362" s="54" t="s">
        <v>472</v>
      </c>
      <c r="Q362" s="54" t="s">
        <v>1533</v>
      </c>
      <c r="R362" s="61" t="s">
        <v>1534</v>
      </c>
      <c r="S362" s="55">
        <v>44824</v>
      </c>
      <c r="T362" s="55">
        <v>44824</v>
      </c>
      <c r="U362" s="55">
        <v>44827</v>
      </c>
      <c r="V362" s="56">
        <v>12238974.57</v>
      </c>
      <c r="W362" s="56">
        <v>0</v>
      </c>
      <c r="X362" s="56">
        <v>12238974.57</v>
      </c>
    </row>
    <row r="363" spans="1:24" x14ac:dyDescent="0.25">
      <c r="A363" s="59" t="s">
        <v>41</v>
      </c>
      <c r="B363" s="54" t="s">
        <v>450</v>
      </c>
      <c r="C363" s="60">
        <v>2023</v>
      </c>
      <c r="D363" s="60">
        <v>2023</v>
      </c>
      <c r="E363" s="53">
        <v>3</v>
      </c>
      <c r="F363" s="54" t="s">
        <v>451</v>
      </c>
      <c r="G363" s="54" t="s">
        <v>452</v>
      </c>
      <c r="H363" s="54" t="s">
        <v>453</v>
      </c>
      <c r="I363" s="54" t="s">
        <v>454</v>
      </c>
      <c r="J363" s="61" t="s">
        <v>455</v>
      </c>
      <c r="K363" s="54" t="s">
        <v>1541</v>
      </c>
      <c r="L363" s="60">
        <v>1</v>
      </c>
      <c r="M363" s="54" t="s">
        <v>1542</v>
      </c>
      <c r="N363" s="54" t="s">
        <v>475</v>
      </c>
      <c r="O363" s="62">
        <v>1</v>
      </c>
      <c r="P363" s="54" t="s">
        <v>476</v>
      </c>
      <c r="Q363" s="54" t="s">
        <v>1533</v>
      </c>
      <c r="R363" s="61" t="s">
        <v>1534</v>
      </c>
      <c r="S363" s="55">
        <v>44824</v>
      </c>
      <c r="T363" s="55">
        <v>44824</v>
      </c>
      <c r="U363" s="55">
        <v>44827</v>
      </c>
      <c r="V363" s="56">
        <v>508845.87</v>
      </c>
      <c r="W363" s="56">
        <v>0</v>
      </c>
      <c r="X363" s="56">
        <v>508845.87</v>
      </c>
    </row>
    <row r="364" spans="1:24" x14ac:dyDescent="0.25">
      <c r="A364" s="59" t="s">
        <v>42</v>
      </c>
      <c r="B364" s="54" t="s">
        <v>450</v>
      </c>
      <c r="C364" s="60">
        <v>2023</v>
      </c>
      <c r="D364" s="60">
        <v>2023</v>
      </c>
      <c r="E364" s="53">
        <v>3</v>
      </c>
      <c r="F364" s="54" t="s">
        <v>451</v>
      </c>
      <c r="G364" s="54" t="s">
        <v>452</v>
      </c>
      <c r="H364" s="54" t="s">
        <v>453</v>
      </c>
      <c r="I364" s="54" t="s">
        <v>454</v>
      </c>
      <c r="J364" s="61" t="s">
        <v>455</v>
      </c>
      <c r="K364" s="54" t="s">
        <v>1543</v>
      </c>
      <c r="L364" s="60">
        <v>1</v>
      </c>
      <c r="M364" s="54" t="s">
        <v>1544</v>
      </c>
      <c r="N364" s="54" t="s">
        <v>479</v>
      </c>
      <c r="O364" s="62">
        <v>1</v>
      </c>
      <c r="P364" s="54" t="s">
        <v>480</v>
      </c>
      <c r="Q364" s="54" t="s">
        <v>1533</v>
      </c>
      <c r="R364" s="61" t="s">
        <v>1534</v>
      </c>
      <c r="S364" s="55">
        <v>44824</v>
      </c>
      <c r="T364" s="55">
        <v>44824</v>
      </c>
      <c r="U364" s="55">
        <v>44827</v>
      </c>
      <c r="V364" s="56">
        <v>655247.66</v>
      </c>
      <c r="W364" s="56">
        <v>0</v>
      </c>
      <c r="X364" s="56">
        <v>655247.66</v>
      </c>
    </row>
    <row r="365" spans="1:24" x14ac:dyDescent="0.25">
      <c r="A365" s="59" t="s">
        <v>43</v>
      </c>
      <c r="B365" s="54" t="s">
        <v>450</v>
      </c>
      <c r="C365" s="60">
        <v>2023</v>
      </c>
      <c r="D365" s="60">
        <v>2023</v>
      </c>
      <c r="E365" s="53">
        <v>3</v>
      </c>
      <c r="F365" s="54" t="s">
        <v>451</v>
      </c>
      <c r="G365" s="54" t="s">
        <v>452</v>
      </c>
      <c r="H365" s="54" t="s">
        <v>453</v>
      </c>
      <c r="I365" s="54" t="s">
        <v>454</v>
      </c>
      <c r="J365" s="61" t="s">
        <v>455</v>
      </c>
      <c r="K365" s="54" t="s">
        <v>1545</v>
      </c>
      <c r="L365" s="60">
        <v>1</v>
      </c>
      <c r="M365" s="54" t="s">
        <v>1546</v>
      </c>
      <c r="N365" s="54" t="s">
        <v>483</v>
      </c>
      <c r="O365" s="62">
        <v>1</v>
      </c>
      <c r="P365" s="54" t="s">
        <v>484</v>
      </c>
      <c r="Q365" s="54" t="s">
        <v>1533</v>
      </c>
      <c r="R365" s="61" t="s">
        <v>1534</v>
      </c>
      <c r="S365" s="55">
        <v>44824</v>
      </c>
      <c r="T365" s="55">
        <v>44824</v>
      </c>
      <c r="U365" s="55">
        <v>44827</v>
      </c>
      <c r="V365" s="56">
        <v>4821164.7300000004</v>
      </c>
      <c r="W365" s="56">
        <v>0</v>
      </c>
      <c r="X365" s="56">
        <v>4821164.7300000004</v>
      </c>
    </row>
    <row r="366" spans="1:24" x14ac:dyDescent="0.25">
      <c r="A366" s="59" t="s">
        <v>44</v>
      </c>
      <c r="B366" s="54" t="s">
        <v>450</v>
      </c>
      <c r="C366" s="60">
        <v>2023</v>
      </c>
      <c r="D366" s="60">
        <v>2023</v>
      </c>
      <c r="E366" s="53">
        <v>3</v>
      </c>
      <c r="F366" s="54" t="s">
        <v>451</v>
      </c>
      <c r="G366" s="54" t="s">
        <v>452</v>
      </c>
      <c r="H366" s="54" t="s">
        <v>453</v>
      </c>
      <c r="I366" s="54" t="s">
        <v>454</v>
      </c>
      <c r="J366" s="61" t="s">
        <v>455</v>
      </c>
      <c r="K366" s="54" t="s">
        <v>1547</v>
      </c>
      <c r="L366" s="60">
        <v>1</v>
      </c>
      <c r="M366" s="54" t="s">
        <v>1548</v>
      </c>
      <c r="N366" s="54" t="s">
        <v>487</v>
      </c>
      <c r="O366" s="62">
        <v>1</v>
      </c>
      <c r="P366" s="54" t="s">
        <v>488</v>
      </c>
      <c r="Q366" s="54" t="s">
        <v>1533</v>
      </c>
      <c r="R366" s="61" t="s">
        <v>1534</v>
      </c>
      <c r="S366" s="55">
        <v>44824</v>
      </c>
      <c r="T366" s="55">
        <v>44824</v>
      </c>
      <c r="U366" s="55">
        <v>44827</v>
      </c>
      <c r="V366" s="56">
        <v>1389390.94</v>
      </c>
      <c r="W366" s="56">
        <v>0</v>
      </c>
      <c r="X366" s="56">
        <v>1389390.94</v>
      </c>
    </row>
    <row r="367" spans="1:24" x14ac:dyDescent="0.25">
      <c r="A367" s="59" t="s">
        <v>45</v>
      </c>
      <c r="B367" s="54" t="s">
        <v>450</v>
      </c>
      <c r="C367" s="60">
        <v>2023</v>
      </c>
      <c r="D367" s="60">
        <v>2023</v>
      </c>
      <c r="E367" s="53">
        <v>3</v>
      </c>
      <c r="F367" s="54" t="s">
        <v>451</v>
      </c>
      <c r="G367" s="54" t="s">
        <v>452</v>
      </c>
      <c r="H367" s="54" t="s">
        <v>453</v>
      </c>
      <c r="I367" s="54" t="s">
        <v>454</v>
      </c>
      <c r="J367" s="61" t="s">
        <v>455</v>
      </c>
      <c r="K367" s="54" t="s">
        <v>1549</v>
      </c>
      <c r="L367" s="60">
        <v>1</v>
      </c>
      <c r="M367" s="54" t="s">
        <v>1550</v>
      </c>
      <c r="N367" s="54" t="s">
        <v>491</v>
      </c>
      <c r="O367" s="62">
        <v>1</v>
      </c>
      <c r="P367" s="54" t="s">
        <v>492</v>
      </c>
      <c r="Q367" s="54" t="s">
        <v>1533</v>
      </c>
      <c r="R367" s="61" t="s">
        <v>1534</v>
      </c>
      <c r="S367" s="55">
        <v>44824</v>
      </c>
      <c r="T367" s="55">
        <v>44824</v>
      </c>
      <c r="U367" s="55">
        <v>44827</v>
      </c>
      <c r="V367" s="56">
        <v>180013.7</v>
      </c>
      <c r="W367" s="56">
        <v>0</v>
      </c>
      <c r="X367" s="56">
        <v>180013.7</v>
      </c>
    </row>
    <row r="368" spans="1:24" x14ac:dyDescent="0.25">
      <c r="A368" s="59" t="s">
        <v>46</v>
      </c>
      <c r="B368" s="54" t="s">
        <v>450</v>
      </c>
      <c r="C368" s="60">
        <v>2023</v>
      </c>
      <c r="D368" s="60">
        <v>2023</v>
      </c>
      <c r="E368" s="53">
        <v>3</v>
      </c>
      <c r="F368" s="54" t="s">
        <v>451</v>
      </c>
      <c r="G368" s="54" t="s">
        <v>452</v>
      </c>
      <c r="H368" s="54" t="s">
        <v>453</v>
      </c>
      <c r="I368" s="54" t="s">
        <v>454</v>
      </c>
      <c r="J368" s="61" t="s">
        <v>455</v>
      </c>
      <c r="K368" s="54" t="s">
        <v>1551</v>
      </c>
      <c r="L368" s="60">
        <v>1</v>
      </c>
      <c r="M368" s="54" t="s">
        <v>1552</v>
      </c>
      <c r="N368" s="54" t="s">
        <v>495</v>
      </c>
      <c r="O368" s="62">
        <v>1</v>
      </c>
      <c r="P368" s="54" t="s">
        <v>496</v>
      </c>
      <c r="Q368" s="54" t="s">
        <v>1533</v>
      </c>
      <c r="R368" s="61" t="s">
        <v>1534</v>
      </c>
      <c r="S368" s="55">
        <v>44824</v>
      </c>
      <c r="T368" s="55">
        <v>44824</v>
      </c>
      <c r="U368" s="55">
        <v>44827</v>
      </c>
      <c r="V368" s="56">
        <v>449686.61</v>
      </c>
      <c r="W368" s="56">
        <v>0</v>
      </c>
      <c r="X368" s="56">
        <v>449686.61</v>
      </c>
    </row>
    <row r="369" spans="1:24" x14ac:dyDescent="0.25">
      <c r="A369" s="59" t="s">
        <v>47</v>
      </c>
      <c r="B369" s="54" t="s">
        <v>450</v>
      </c>
      <c r="C369" s="60">
        <v>2023</v>
      </c>
      <c r="D369" s="60">
        <v>2023</v>
      </c>
      <c r="E369" s="53">
        <v>3</v>
      </c>
      <c r="F369" s="54" t="s">
        <v>451</v>
      </c>
      <c r="G369" s="54" t="s">
        <v>452</v>
      </c>
      <c r="H369" s="54" t="s">
        <v>453</v>
      </c>
      <c r="I369" s="54" t="s">
        <v>454</v>
      </c>
      <c r="J369" s="61" t="s">
        <v>455</v>
      </c>
      <c r="K369" s="54" t="s">
        <v>1553</v>
      </c>
      <c r="L369" s="60">
        <v>1</v>
      </c>
      <c r="M369" s="54" t="s">
        <v>1554</v>
      </c>
      <c r="N369" s="54" t="s">
        <v>499</v>
      </c>
      <c r="O369" s="62">
        <v>1</v>
      </c>
      <c r="P369" s="54" t="s">
        <v>500</v>
      </c>
      <c r="Q369" s="54" t="s">
        <v>1533</v>
      </c>
      <c r="R369" s="61" t="s">
        <v>1534</v>
      </c>
      <c r="S369" s="55">
        <v>44824</v>
      </c>
      <c r="T369" s="55">
        <v>44824</v>
      </c>
      <c r="U369" s="55">
        <v>44827</v>
      </c>
      <c r="V369" s="56">
        <v>576655.34</v>
      </c>
      <c r="W369" s="56">
        <v>0</v>
      </c>
      <c r="X369" s="56">
        <v>576655.34</v>
      </c>
    </row>
    <row r="370" spans="1:24" x14ac:dyDescent="0.25">
      <c r="A370" s="59" t="s">
        <v>48</v>
      </c>
      <c r="B370" s="54" t="s">
        <v>450</v>
      </c>
      <c r="C370" s="60">
        <v>2023</v>
      </c>
      <c r="D370" s="60">
        <v>2023</v>
      </c>
      <c r="E370" s="53">
        <v>3</v>
      </c>
      <c r="F370" s="54" t="s">
        <v>451</v>
      </c>
      <c r="G370" s="54" t="s">
        <v>452</v>
      </c>
      <c r="H370" s="54" t="s">
        <v>453</v>
      </c>
      <c r="I370" s="54" t="s">
        <v>454</v>
      </c>
      <c r="J370" s="61" t="s">
        <v>455</v>
      </c>
      <c r="K370" s="54" t="s">
        <v>1555</v>
      </c>
      <c r="L370" s="60">
        <v>1</v>
      </c>
      <c r="M370" s="54" t="s">
        <v>1556</v>
      </c>
      <c r="N370" s="54" t="s">
        <v>503</v>
      </c>
      <c r="O370" s="62">
        <v>1</v>
      </c>
      <c r="P370" s="54" t="s">
        <v>504</v>
      </c>
      <c r="Q370" s="54" t="s">
        <v>1533</v>
      </c>
      <c r="R370" s="61" t="s">
        <v>1557</v>
      </c>
      <c r="S370" s="55">
        <v>44817</v>
      </c>
      <c r="T370" s="55">
        <v>44817</v>
      </c>
      <c r="U370" s="55">
        <v>44820</v>
      </c>
      <c r="V370" s="56">
        <v>29594551.640000001</v>
      </c>
      <c r="W370" s="56">
        <v>0</v>
      </c>
      <c r="X370" s="56">
        <v>29594551.640000001</v>
      </c>
    </row>
    <row r="371" spans="1:24" x14ac:dyDescent="0.25">
      <c r="A371" s="59" t="s">
        <v>49</v>
      </c>
      <c r="B371" s="54" t="s">
        <v>450</v>
      </c>
      <c r="C371" s="60">
        <v>2023</v>
      </c>
      <c r="D371" s="60">
        <v>2023</v>
      </c>
      <c r="E371" s="53">
        <v>3</v>
      </c>
      <c r="F371" s="54" t="s">
        <v>451</v>
      </c>
      <c r="G371" s="54" t="s">
        <v>452</v>
      </c>
      <c r="H371" s="54" t="s">
        <v>453</v>
      </c>
      <c r="I371" s="54" t="s">
        <v>454</v>
      </c>
      <c r="J371" s="61" t="s">
        <v>455</v>
      </c>
      <c r="K371" s="54" t="s">
        <v>1558</v>
      </c>
      <c r="L371" s="60">
        <v>1</v>
      </c>
      <c r="M371" s="54" t="s">
        <v>1559</v>
      </c>
      <c r="N371" s="54" t="s">
        <v>508</v>
      </c>
      <c r="O371" s="62">
        <v>1</v>
      </c>
      <c r="P371" s="54" t="s">
        <v>509</v>
      </c>
      <c r="Q371" s="54" t="s">
        <v>1533</v>
      </c>
      <c r="R371" s="61" t="s">
        <v>1557</v>
      </c>
      <c r="S371" s="55">
        <v>44817</v>
      </c>
      <c r="T371" s="55">
        <v>44817</v>
      </c>
      <c r="U371" s="55">
        <v>44820</v>
      </c>
      <c r="V371" s="56">
        <v>5563744.7300000004</v>
      </c>
      <c r="W371" s="56">
        <v>0</v>
      </c>
      <c r="X371" s="56">
        <v>5563744.7300000004</v>
      </c>
    </row>
    <row r="372" spans="1:24" x14ac:dyDescent="0.25">
      <c r="A372" s="59" t="s">
        <v>50</v>
      </c>
      <c r="B372" s="54" t="s">
        <v>450</v>
      </c>
      <c r="C372" s="60">
        <v>2023</v>
      </c>
      <c r="D372" s="60">
        <v>2023</v>
      </c>
      <c r="E372" s="53">
        <v>3</v>
      </c>
      <c r="F372" s="54" t="s">
        <v>451</v>
      </c>
      <c r="G372" s="54" t="s">
        <v>452</v>
      </c>
      <c r="H372" s="54" t="s">
        <v>453</v>
      </c>
      <c r="I372" s="54" t="s">
        <v>454</v>
      </c>
      <c r="J372" s="61" t="s">
        <v>455</v>
      </c>
      <c r="K372" s="54" t="s">
        <v>1560</v>
      </c>
      <c r="L372" s="60">
        <v>1</v>
      </c>
      <c r="M372" s="54" t="s">
        <v>1561</v>
      </c>
      <c r="N372" s="54" t="s">
        <v>512</v>
      </c>
      <c r="O372" s="62">
        <v>1</v>
      </c>
      <c r="P372" s="54" t="s">
        <v>513</v>
      </c>
      <c r="Q372" s="54" t="s">
        <v>1533</v>
      </c>
      <c r="R372" s="61" t="s">
        <v>1534</v>
      </c>
      <c r="S372" s="55">
        <v>44824</v>
      </c>
      <c r="T372" s="55">
        <v>44824</v>
      </c>
      <c r="U372" s="55">
        <v>44827</v>
      </c>
      <c r="V372" s="56">
        <v>199311.51</v>
      </c>
      <c r="W372" s="56">
        <v>0</v>
      </c>
      <c r="X372" s="56">
        <v>199311.51</v>
      </c>
    </row>
    <row r="373" spans="1:24" x14ac:dyDescent="0.25">
      <c r="A373" s="59" t="s">
        <v>51</v>
      </c>
      <c r="B373" s="54" t="s">
        <v>450</v>
      </c>
      <c r="C373" s="60">
        <v>2023</v>
      </c>
      <c r="D373" s="60">
        <v>2023</v>
      </c>
      <c r="E373" s="53">
        <v>3</v>
      </c>
      <c r="F373" s="54" t="s">
        <v>451</v>
      </c>
      <c r="G373" s="54" t="s">
        <v>452</v>
      </c>
      <c r="H373" s="54" t="s">
        <v>453</v>
      </c>
      <c r="I373" s="54" t="s">
        <v>454</v>
      </c>
      <c r="J373" s="61" t="s">
        <v>455</v>
      </c>
      <c r="K373" s="54" t="s">
        <v>1562</v>
      </c>
      <c r="L373" s="60">
        <v>1</v>
      </c>
      <c r="M373" s="54" t="s">
        <v>1563</v>
      </c>
      <c r="N373" s="54" t="s">
        <v>516</v>
      </c>
      <c r="O373" s="62">
        <v>1</v>
      </c>
      <c r="P373" s="54" t="s">
        <v>517</v>
      </c>
      <c r="Q373" s="54" t="s">
        <v>1533</v>
      </c>
      <c r="R373" s="61" t="s">
        <v>1534</v>
      </c>
      <c r="S373" s="55">
        <v>44824</v>
      </c>
      <c r="T373" s="55">
        <v>44824</v>
      </c>
      <c r="U373" s="55">
        <v>44827</v>
      </c>
      <c r="V373" s="56">
        <v>22868499.489999998</v>
      </c>
      <c r="W373" s="56">
        <v>0</v>
      </c>
      <c r="X373" s="56">
        <v>22868499.489999998</v>
      </c>
    </row>
    <row r="374" spans="1:24" x14ac:dyDescent="0.25">
      <c r="A374" s="59" t="s">
        <v>52</v>
      </c>
      <c r="B374" s="54" t="s">
        <v>450</v>
      </c>
      <c r="C374" s="60">
        <v>2023</v>
      </c>
      <c r="D374" s="60">
        <v>2023</v>
      </c>
      <c r="E374" s="53">
        <v>3</v>
      </c>
      <c r="F374" s="54" t="s">
        <v>451</v>
      </c>
      <c r="G374" s="54" t="s">
        <v>452</v>
      </c>
      <c r="H374" s="54" t="s">
        <v>453</v>
      </c>
      <c r="I374" s="54" t="s">
        <v>454</v>
      </c>
      <c r="J374" s="61" t="s">
        <v>455</v>
      </c>
      <c r="K374" s="54" t="s">
        <v>1564</v>
      </c>
      <c r="L374" s="60">
        <v>1</v>
      </c>
      <c r="M374" s="54" t="s">
        <v>1565</v>
      </c>
      <c r="N374" s="54" t="s">
        <v>520</v>
      </c>
      <c r="O374" s="62">
        <v>1</v>
      </c>
      <c r="P374" s="54" t="s">
        <v>521</v>
      </c>
      <c r="Q374" s="54" t="s">
        <v>1533</v>
      </c>
      <c r="R374" s="61" t="s">
        <v>1534</v>
      </c>
      <c r="S374" s="55">
        <v>44824</v>
      </c>
      <c r="T374" s="55">
        <v>44824</v>
      </c>
      <c r="U374" s="55">
        <v>44827</v>
      </c>
      <c r="V374" s="56">
        <v>3546096.56</v>
      </c>
      <c r="W374" s="56">
        <v>0</v>
      </c>
      <c r="X374" s="56">
        <v>3546096.56</v>
      </c>
    </row>
    <row r="375" spans="1:24" x14ac:dyDescent="0.25">
      <c r="A375" s="59" t="s">
        <v>53</v>
      </c>
      <c r="B375" s="54" t="s">
        <v>450</v>
      </c>
      <c r="C375" s="60">
        <v>2023</v>
      </c>
      <c r="D375" s="60">
        <v>2023</v>
      </c>
      <c r="E375" s="53">
        <v>3</v>
      </c>
      <c r="F375" s="54" t="s">
        <v>451</v>
      </c>
      <c r="G375" s="54" t="s">
        <v>452</v>
      </c>
      <c r="H375" s="54" t="s">
        <v>453</v>
      </c>
      <c r="I375" s="54" t="s">
        <v>454</v>
      </c>
      <c r="J375" s="61" t="s">
        <v>455</v>
      </c>
      <c r="K375" s="54" t="s">
        <v>1566</v>
      </c>
      <c r="L375" s="60">
        <v>1</v>
      </c>
      <c r="M375" s="54" t="s">
        <v>1567</v>
      </c>
      <c r="N375" s="54" t="s">
        <v>524</v>
      </c>
      <c r="O375" s="62">
        <v>1</v>
      </c>
      <c r="P375" s="54" t="s">
        <v>525</v>
      </c>
      <c r="Q375" s="54" t="s">
        <v>1533</v>
      </c>
      <c r="R375" s="61" t="s">
        <v>1534</v>
      </c>
      <c r="S375" s="55">
        <v>44824</v>
      </c>
      <c r="T375" s="55">
        <v>44824</v>
      </c>
      <c r="U375" s="55">
        <v>44827</v>
      </c>
      <c r="V375" s="56">
        <v>616026.51</v>
      </c>
      <c r="W375" s="56">
        <v>0</v>
      </c>
      <c r="X375" s="56">
        <v>616026.51</v>
      </c>
    </row>
    <row r="376" spans="1:24" x14ac:dyDescent="0.25">
      <c r="A376" s="59" t="s">
        <v>54</v>
      </c>
      <c r="B376" s="54" t="s">
        <v>450</v>
      </c>
      <c r="C376" s="60">
        <v>2023</v>
      </c>
      <c r="D376" s="60">
        <v>2023</v>
      </c>
      <c r="E376" s="53">
        <v>3</v>
      </c>
      <c r="F376" s="54" t="s">
        <v>451</v>
      </c>
      <c r="G376" s="54" t="s">
        <v>452</v>
      </c>
      <c r="H376" s="54" t="s">
        <v>453</v>
      </c>
      <c r="I376" s="54" t="s">
        <v>454</v>
      </c>
      <c r="J376" s="61" t="s">
        <v>455</v>
      </c>
      <c r="K376" s="54" t="s">
        <v>1568</v>
      </c>
      <c r="L376" s="60">
        <v>1</v>
      </c>
      <c r="M376" s="54" t="s">
        <v>1569</v>
      </c>
      <c r="N376" s="54" t="s">
        <v>528</v>
      </c>
      <c r="O376" s="62">
        <v>1</v>
      </c>
      <c r="P376" s="54" t="s">
        <v>529</v>
      </c>
      <c r="Q376" s="54" t="s">
        <v>1533</v>
      </c>
      <c r="R376" s="61" t="s">
        <v>1534</v>
      </c>
      <c r="S376" s="55">
        <v>44824</v>
      </c>
      <c r="T376" s="55">
        <v>44824</v>
      </c>
      <c r="U376" s="55">
        <v>44827</v>
      </c>
      <c r="V376" s="56">
        <v>152251.31</v>
      </c>
      <c r="W376" s="56">
        <v>0</v>
      </c>
      <c r="X376" s="56">
        <v>152251.31</v>
      </c>
    </row>
    <row r="377" spans="1:24" x14ac:dyDescent="0.25">
      <c r="A377" s="59" t="s">
        <v>55</v>
      </c>
      <c r="B377" s="54" t="s">
        <v>450</v>
      </c>
      <c r="C377" s="60">
        <v>2023</v>
      </c>
      <c r="D377" s="60">
        <v>2023</v>
      </c>
      <c r="E377" s="53">
        <v>3</v>
      </c>
      <c r="F377" s="54" t="s">
        <v>451</v>
      </c>
      <c r="G377" s="54" t="s">
        <v>452</v>
      </c>
      <c r="H377" s="54" t="s">
        <v>453</v>
      </c>
      <c r="I377" s="54" t="s">
        <v>454</v>
      </c>
      <c r="J377" s="61" t="s">
        <v>455</v>
      </c>
      <c r="K377" s="54" t="s">
        <v>1570</v>
      </c>
      <c r="L377" s="60">
        <v>1</v>
      </c>
      <c r="M377" s="54" t="s">
        <v>1571</v>
      </c>
      <c r="N377" s="54" t="s">
        <v>532</v>
      </c>
      <c r="O377" s="62">
        <v>1</v>
      </c>
      <c r="P377" s="54" t="s">
        <v>533</v>
      </c>
      <c r="Q377" s="54" t="s">
        <v>1533</v>
      </c>
      <c r="R377" s="61" t="s">
        <v>1534</v>
      </c>
      <c r="S377" s="55">
        <v>44824</v>
      </c>
      <c r="T377" s="55">
        <v>44824</v>
      </c>
      <c r="U377" s="55">
        <v>44827</v>
      </c>
      <c r="V377" s="56">
        <v>42891.97</v>
      </c>
      <c r="W377" s="56">
        <v>0</v>
      </c>
      <c r="X377" s="56">
        <v>42891.97</v>
      </c>
    </row>
    <row r="378" spans="1:24" x14ac:dyDescent="0.25">
      <c r="A378" s="59" t="s">
        <v>56</v>
      </c>
      <c r="B378" s="54" t="s">
        <v>450</v>
      </c>
      <c r="C378" s="60">
        <v>2023</v>
      </c>
      <c r="D378" s="60">
        <v>2023</v>
      </c>
      <c r="E378" s="53">
        <v>3</v>
      </c>
      <c r="F378" s="54" t="s">
        <v>451</v>
      </c>
      <c r="G378" s="54" t="s">
        <v>452</v>
      </c>
      <c r="H378" s="54" t="s">
        <v>453</v>
      </c>
      <c r="I378" s="54" t="s">
        <v>454</v>
      </c>
      <c r="J378" s="61" t="s">
        <v>455</v>
      </c>
      <c r="K378" s="54" t="s">
        <v>1572</v>
      </c>
      <c r="L378" s="60">
        <v>1</v>
      </c>
      <c r="M378" s="54" t="s">
        <v>1573</v>
      </c>
      <c r="N378" s="54" t="s">
        <v>536</v>
      </c>
      <c r="O378" s="62">
        <v>1</v>
      </c>
      <c r="P378" s="54" t="s">
        <v>537</v>
      </c>
      <c r="Q378" s="54" t="s">
        <v>1533</v>
      </c>
      <c r="R378" s="61" t="s">
        <v>1534</v>
      </c>
      <c r="S378" s="55">
        <v>44824</v>
      </c>
      <c r="T378" s="55">
        <v>44824</v>
      </c>
      <c r="U378" s="55">
        <v>44827</v>
      </c>
      <c r="V378" s="56">
        <v>203152.66</v>
      </c>
      <c r="W378" s="56">
        <v>0</v>
      </c>
      <c r="X378" s="56">
        <v>203152.66</v>
      </c>
    </row>
    <row r="379" spans="1:24" x14ac:dyDescent="0.25">
      <c r="A379" s="59" t="s">
        <v>57</v>
      </c>
      <c r="B379" s="54" t="s">
        <v>450</v>
      </c>
      <c r="C379" s="60">
        <v>2023</v>
      </c>
      <c r="D379" s="60">
        <v>2023</v>
      </c>
      <c r="E379" s="53">
        <v>3</v>
      </c>
      <c r="F379" s="54" t="s">
        <v>451</v>
      </c>
      <c r="G379" s="54" t="s">
        <v>452</v>
      </c>
      <c r="H379" s="54" t="s">
        <v>453</v>
      </c>
      <c r="I379" s="54" t="s">
        <v>454</v>
      </c>
      <c r="J379" s="61" t="s">
        <v>455</v>
      </c>
      <c r="K379" s="54" t="s">
        <v>1574</v>
      </c>
      <c r="L379" s="60">
        <v>1</v>
      </c>
      <c r="M379" s="54" t="s">
        <v>1575</v>
      </c>
      <c r="N379" s="54" t="s">
        <v>540</v>
      </c>
      <c r="O379" s="62">
        <v>1</v>
      </c>
      <c r="P379" s="54" t="s">
        <v>541</v>
      </c>
      <c r="Q379" s="54" t="s">
        <v>1533</v>
      </c>
      <c r="R379" s="61" t="s">
        <v>1534</v>
      </c>
      <c r="S379" s="55">
        <v>44824</v>
      </c>
      <c r="T379" s="55">
        <v>44824</v>
      </c>
      <c r="U379" s="55">
        <v>44827</v>
      </c>
      <c r="V379" s="56">
        <v>191022.6</v>
      </c>
      <c r="W379" s="56">
        <v>0</v>
      </c>
      <c r="X379" s="56">
        <v>191022.6</v>
      </c>
    </row>
    <row r="380" spans="1:24" x14ac:dyDescent="0.25">
      <c r="A380" s="59" t="s">
        <v>58</v>
      </c>
      <c r="B380" s="54" t="s">
        <v>450</v>
      </c>
      <c r="C380" s="60">
        <v>2023</v>
      </c>
      <c r="D380" s="60">
        <v>2023</v>
      </c>
      <c r="E380" s="53">
        <v>3</v>
      </c>
      <c r="F380" s="54" t="s">
        <v>451</v>
      </c>
      <c r="G380" s="54" t="s">
        <v>452</v>
      </c>
      <c r="H380" s="54" t="s">
        <v>453</v>
      </c>
      <c r="I380" s="54" t="s">
        <v>454</v>
      </c>
      <c r="J380" s="61" t="s">
        <v>455</v>
      </c>
      <c r="K380" s="54" t="s">
        <v>1576</v>
      </c>
      <c r="L380" s="60">
        <v>1</v>
      </c>
      <c r="M380" s="54" t="s">
        <v>1577</v>
      </c>
      <c r="N380" s="54" t="s">
        <v>544</v>
      </c>
      <c r="O380" s="62">
        <v>1</v>
      </c>
      <c r="P380" s="54" t="s">
        <v>545</v>
      </c>
      <c r="Q380" s="54" t="s">
        <v>1533</v>
      </c>
      <c r="R380" s="61" t="s">
        <v>1534</v>
      </c>
      <c r="S380" s="55">
        <v>44824</v>
      </c>
      <c r="T380" s="55">
        <v>44824</v>
      </c>
      <c r="U380" s="55">
        <v>44827</v>
      </c>
      <c r="V380" s="56">
        <v>58984.95</v>
      </c>
      <c r="W380" s="56">
        <v>0</v>
      </c>
      <c r="X380" s="56">
        <v>58984.95</v>
      </c>
    </row>
    <row r="381" spans="1:24" x14ac:dyDescent="0.25">
      <c r="A381" s="59" t="s">
        <v>59</v>
      </c>
      <c r="B381" s="54" t="s">
        <v>450</v>
      </c>
      <c r="C381" s="60">
        <v>2023</v>
      </c>
      <c r="D381" s="60">
        <v>2023</v>
      </c>
      <c r="E381" s="53">
        <v>3</v>
      </c>
      <c r="F381" s="54" t="s">
        <v>451</v>
      </c>
      <c r="G381" s="54" t="s">
        <v>452</v>
      </c>
      <c r="H381" s="54" t="s">
        <v>453</v>
      </c>
      <c r="I381" s="54" t="s">
        <v>454</v>
      </c>
      <c r="J381" s="61" t="s">
        <v>455</v>
      </c>
      <c r="K381" s="54" t="s">
        <v>1578</v>
      </c>
      <c r="L381" s="60">
        <v>1</v>
      </c>
      <c r="M381" s="54" t="s">
        <v>1579</v>
      </c>
      <c r="N381" s="54" t="s">
        <v>548</v>
      </c>
      <c r="O381" s="62">
        <v>1</v>
      </c>
      <c r="P381" s="54" t="s">
        <v>549</v>
      </c>
      <c r="Q381" s="54" t="s">
        <v>1533</v>
      </c>
      <c r="R381" s="61" t="s">
        <v>1534</v>
      </c>
      <c r="S381" s="55">
        <v>44824</v>
      </c>
      <c r="T381" s="55">
        <v>44824</v>
      </c>
      <c r="U381" s="55">
        <v>44827</v>
      </c>
      <c r="V381" s="56">
        <v>516174.53</v>
      </c>
      <c r="W381" s="56">
        <v>0</v>
      </c>
      <c r="X381" s="56">
        <v>516174.53</v>
      </c>
    </row>
    <row r="382" spans="1:24" x14ac:dyDescent="0.25">
      <c r="A382" s="59" t="s">
        <v>60</v>
      </c>
      <c r="B382" s="54" t="s">
        <v>450</v>
      </c>
      <c r="C382" s="60">
        <v>2023</v>
      </c>
      <c r="D382" s="60">
        <v>2023</v>
      </c>
      <c r="E382" s="53">
        <v>3</v>
      </c>
      <c r="F382" s="54" t="s">
        <v>451</v>
      </c>
      <c r="G382" s="54" t="s">
        <v>452</v>
      </c>
      <c r="H382" s="54" t="s">
        <v>453</v>
      </c>
      <c r="I382" s="54" t="s">
        <v>454</v>
      </c>
      <c r="J382" s="61" t="s">
        <v>455</v>
      </c>
      <c r="K382" s="54" t="s">
        <v>1580</v>
      </c>
      <c r="L382" s="60">
        <v>1</v>
      </c>
      <c r="M382" s="54" t="s">
        <v>1581</v>
      </c>
      <c r="N382" s="54" t="s">
        <v>552</v>
      </c>
      <c r="O382" s="62">
        <v>1</v>
      </c>
      <c r="P382" s="54" t="s">
        <v>553</v>
      </c>
      <c r="Q382" s="54" t="s">
        <v>1533</v>
      </c>
      <c r="R382" s="61" t="s">
        <v>1534</v>
      </c>
      <c r="S382" s="55">
        <v>44824</v>
      </c>
      <c r="T382" s="55">
        <v>44824</v>
      </c>
      <c r="U382" s="55">
        <v>44827</v>
      </c>
      <c r="V382" s="56">
        <v>210650.83</v>
      </c>
      <c r="W382" s="56">
        <v>0</v>
      </c>
      <c r="X382" s="56">
        <v>210650.83</v>
      </c>
    </row>
    <row r="383" spans="1:24" x14ac:dyDescent="0.25">
      <c r="A383" s="59" t="s">
        <v>61</v>
      </c>
      <c r="B383" s="54" t="s">
        <v>450</v>
      </c>
      <c r="C383" s="60">
        <v>2023</v>
      </c>
      <c r="D383" s="60">
        <v>2023</v>
      </c>
      <c r="E383" s="53">
        <v>3</v>
      </c>
      <c r="F383" s="54" t="s">
        <v>451</v>
      </c>
      <c r="G383" s="54" t="s">
        <v>452</v>
      </c>
      <c r="H383" s="54" t="s">
        <v>453</v>
      </c>
      <c r="I383" s="54" t="s">
        <v>454</v>
      </c>
      <c r="J383" s="61" t="s">
        <v>455</v>
      </c>
      <c r="K383" s="54" t="s">
        <v>1582</v>
      </c>
      <c r="L383" s="60">
        <v>1</v>
      </c>
      <c r="M383" s="54" t="s">
        <v>1583</v>
      </c>
      <c r="N383" s="54" t="s">
        <v>556</v>
      </c>
      <c r="O383" s="62">
        <v>1</v>
      </c>
      <c r="P383" s="54" t="s">
        <v>557</v>
      </c>
      <c r="Q383" s="54" t="s">
        <v>1533</v>
      </c>
      <c r="R383" s="61" t="s">
        <v>1534</v>
      </c>
      <c r="S383" s="55">
        <v>44824</v>
      </c>
      <c r="T383" s="55">
        <v>44824</v>
      </c>
      <c r="U383" s="55">
        <v>44827</v>
      </c>
      <c r="V383" s="56">
        <v>14132202.890000001</v>
      </c>
      <c r="W383" s="56">
        <v>0</v>
      </c>
      <c r="X383" s="56">
        <v>14132202.890000001</v>
      </c>
    </row>
    <row r="384" spans="1:24" x14ac:dyDescent="0.25">
      <c r="A384" s="59" t="s">
        <v>62</v>
      </c>
      <c r="B384" s="54" t="s">
        <v>450</v>
      </c>
      <c r="C384" s="60">
        <v>2023</v>
      </c>
      <c r="D384" s="60">
        <v>2023</v>
      </c>
      <c r="E384" s="53">
        <v>3</v>
      </c>
      <c r="F384" s="54" t="s">
        <v>451</v>
      </c>
      <c r="G384" s="54" t="s">
        <v>452</v>
      </c>
      <c r="H384" s="54" t="s">
        <v>453</v>
      </c>
      <c r="I384" s="54" t="s">
        <v>454</v>
      </c>
      <c r="J384" s="61" t="s">
        <v>455</v>
      </c>
      <c r="K384" s="54" t="s">
        <v>1584</v>
      </c>
      <c r="L384" s="60">
        <v>1</v>
      </c>
      <c r="M384" s="54" t="s">
        <v>1585</v>
      </c>
      <c r="N384" s="54" t="s">
        <v>560</v>
      </c>
      <c r="O384" s="62">
        <v>1</v>
      </c>
      <c r="P384" s="54" t="s">
        <v>561</v>
      </c>
      <c r="Q384" s="54" t="s">
        <v>1533</v>
      </c>
      <c r="R384" s="61" t="s">
        <v>1534</v>
      </c>
      <c r="S384" s="55">
        <v>44824</v>
      </c>
      <c r="T384" s="55">
        <v>44824</v>
      </c>
      <c r="U384" s="55">
        <v>44827</v>
      </c>
      <c r="V384" s="56">
        <v>4038719.19</v>
      </c>
      <c r="W384" s="56">
        <v>0</v>
      </c>
      <c r="X384" s="56">
        <v>4038719.19</v>
      </c>
    </row>
    <row r="385" spans="1:24" x14ac:dyDescent="0.25">
      <c r="A385" s="59" t="s">
        <v>63</v>
      </c>
      <c r="B385" s="54" t="s">
        <v>450</v>
      </c>
      <c r="C385" s="60">
        <v>2023</v>
      </c>
      <c r="D385" s="60">
        <v>2023</v>
      </c>
      <c r="E385" s="53">
        <v>3</v>
      </c>
      <c r="F385" s="54" t="s">
        <v>451</v>
      </c>
      <c r="G385" s="54" t="s">
        <v>452</v>
      </c>
      <c r="H385" s="54" t="s">
        <v>453</v>
      </c>
      <c r="I385" s="54" t="s">
        <v>454</v>
      </c>
      <c r="J385" s="61" t="s">
        <v>455</v>
      </c>
      <c r="K385" s="54" t="s">
        <v>1586</v>
      </c>
      <c r="L385" s="60">
        <v>1</v>
      </c>
      <c r="M385" s="54" t="s">
        <v>1587</v>
      </c>
      <c r="N385" s="54" t="s">
        <v>564</v>
      </c>
      <c r="O385" s="62">
        <v>1</v>
      </c>
      <c r="P385" s="54" t="s">
        <v>565</v>
      </c>
      <c r="Q385" s="54" t="s">
        <v>1533</v>
      </c>
      <c r="R385" s="61" t="s">
        <v>1534</v>
      </c>
      <c r="S385" s="55">
        <v>44824</v>
      </c>
      <c r="T385" s="55">
        <v>44824</v>
      </c>
      <c r="U385" s="55">
        <v>44827</v>
      </c>
      <c r="V385" s="56">
        <v>351827.39</v>
      </c>
      <c r="W385" s="56">
        <v>0</v>
      </c>
      <c r="X385" s="56">
        <v>351827.39</v>
      </c>
    </row>
    <row r="386" spans="1:24" x14ac:dyDescent="0.25">
      <c r="A386" s="59" t="s">
        <v>64</v>
      </c>
      <c r="B386" s="54" t="s">
        <v>450</v>
      </c>
      <c r="C386" s="60">
        <v>2023</v>
      </c>
      <c r="D386" s="60">
        <v>2023</v>
      </c>
      <c r="E386" s="53">
        <v>3</v>
      </c>
      <c r="F386" s="54" t="s">
        <v>451</v>
      </c>
      <c r="G386" s="54" t="s">
        <v>452</v>
      </c>
      <c r="H386" s="54" t="s">
        <v>453</v>
      </c>
      <c r="I386" s="54" t="s">
        <v>454</v>
      </c>
      <c r="J386" s="61" t="s">
        <v>455</v>
      </c>
      <c r="K386" s="54" t="s">
        <v>1588</v>
      </c>
      <c r="L386" s="60">
        <v>1</v>
      </c>
      <c r="M386" s="54" t="s">
        <v>1589</v>
      </c>
      <c r="N386" s="54" t="s">
        <v>568</v>
      </c>
      <c r="O386" s="62">
        <v>1</v>
      </c>
      <c r="P386" s="54" t="s">
        <v>569</v>
      </c>
      <c r="Q386" s="54" t="s">
        <v>1533</v>
      </c>
      <c r="R386" s="61" t="s">
        <v>1534</v>
      </c>
      <c r="S386" s="55">
        <v>44824</v>
      </c>
      <c r="T386" s="55">
        <v>44824</v>
      </c>
      <c r="U386" s="55">
        <v>44827</v>
      </c>
      <c r="V386" s="56">
        <v>483557.56</v>
      </c>
      <c r="W386" s="56">
        <v>0</v>
      </c>
      <c r="X386" s="56">
        <v>483557.56</v>
      </c>
    </row>
    <row r="387" spans="1:24" x14ac:dyDescent="0.25">
      <c r="A387" s="59" t="s">
        <v>65</v>
      </c>
      <c r="B387" s="54" t="s">
        <v>450</v>
      </c>
      <c r="C387" s="60">
        <v>2023</v>
      </c>
      <c r="D387" s="60">
        <v>2023</v>
      </c>
      <c r="E387" s="53">
        <v>3</v>
      </c>
      <c r="F387" s="54" t="s">
        <v>451</v>
      </c>
      <c r="G387" s="54" t="s">
        <v>452</v>
      </c>
      <c r="H387" s="54" t="s">
        <v>453</v>
      </c>
      <c r="I387" s="54" t="s">
        <v>454</v>
      </c>
      <c r="J387" s="61" t="s">
        <v>455</v>
      </c>
      <c r="K387" s="54" t="s">
        <v>1590</v>
      </c>
      <c r="L387" s="60">
        <v>1</v>
      </c>
      <c r="M387" s="54" t="s">
        <v>1591</v>
      </c>
      <c r="N387" s="54" t="s">
        <v>572</v>
      </c>
      <c r="O387" s="62">
        <v>1</v>
      </c>
      <c r="P387" s="54" t="s">
        <v>573</v>
      </c>
      <c r="Q387" s="54" t="s">
        <v>1533</v>
      </c>
      <c r="R387" s="61" t="s">
        <v>1534</v>
      </c>
      <c r="S387" s="55">
        <v>44824</v>
      </c>
      <c r="T387" s="55">
        <v>44824</v>
      </c>
      <c r="U387" s="55">
        <v>44827</v>
      </c>
      <c r="V387" s="56">
        <v>110889.67</v>
      </c>
      <c r="W387" s="56">
        <v>0</v>
      </c>
      <c r="X387" s="56">
        <v>110889.67</v>
      </c>
    </row>
    <row r="388" spans="1:24" x14ac:dyDescent="0.25">
      <c r="A388" s="59" t="s">
        <v>66</v>
      </c>
      <c r="B388" s="54" t="s">
        <v>450</v>
      </c>
      <c r="C388" s="60">
        <v>2023</v>
      </c>
      <c r="D388" s="60">
        <v>2023</v>
      </c>
      <c r="E388" s="53">
        <v>3</v>
      </c>
      <c r="F388" s="54" t="s">
        <v>451</v>
      </c>
      <c r="G388" s="54" t="s">
        <v>452</v>
      </c>
      <c r="H388" s="54" t="s">
        <v>453</v>
      </c>
      <c r="I388" s="54" t="s">
        <v>454</v>
      </c>
      <c r="J388" s="61" t="s">
        <v>455</v>
      </c>
      <c r="K388" s="54" t="s">
        <v>1592</v>
      </c>
      <c r="L388" s="60">
        <v>1</v>
      </c>
      <c r="M388" s="54" t="s">
        <v>1593</v>
      </c>
      <c r="N388" s="54" t="s">
        <v>576</v>
      </c>
      <c r="O388" s="62">
        <v>1</v>
      </c>
      <c r="P388" s="54" t="s">
        <v>577</v>
      </c>
      <c r="Q388" s="54" t="s">
        <v>1533</v>
      </c>
      <c r="R388" s="61" t="s">
        <v>1534</v>
      </c>
      <c r="S388" s="55">
        <v>44824</v>
      </c>
      <c r="T388" s="55">
        <v>44824</v>
      </c>
      <c r="U388" s="55">
        <v>44827</v>
      </c>
      <c r="V388" s="56">
        <v>179586.66</v>
      </c>
      <c r="W388" s="56">
        <v>0</v>
      </c>
      <c r="X388" s="56">
        <v>179586.66</v>
      </c>
    </row>
    <row r="389" spans="1:24" x14ac:dyDescent="0.25">
      <c r="A389" s="59" t="s">
        <v>67</v>
      </c>
      <c r="B389" s="54" t="s">
        <v>450</v>
      </c>
      <c r="C389" s="60">
        <v>2023</v>
      </c>
      <c r="D389" s="60">
        <v>2023</v>
      </c>
      <c r="E389" s="53">
        <v>3</v>
      </c>
      <c r="F389" s="54" t="s">
        <v>451</v>
      </c>
      <c r="G389" s="54" t="s">
        <v>452</v>
      </c>
      <c r="H389" s="54" t="s">
        <v>453</v>
      </c>
      <c r="I389" s="54" t="s">
        <v>454</v>
      </c>
      <c r="J389" s="61" t="s">
        <v>455</v>
      </c>
      <c r="K389" s="54" t="s">
        <v>1594</v>
      </c>
      <c r="L389" s="60">
        <v>1</v>
      </c>
      <c r="M389" s="54" t="s">
        <v>1595</v>
      </c>
      <c r="N389" s="54" t="s">
        <v>580</v>
      </c>
      <c r="O389" s="62">
        <v>1</v>
      </c>
      <c r="P389" s="54" t="s">
        <v>581</v>
      </c>
      <c r="Q389" s="54" t="s">
        <v>1533</v>
      </c>
      <c r="R389" s="61" t="s">
        <v>1534</v>
      </c>
      <c r="S389" s="55">
        <v>44824</v>
      </c>
      <c r="T389" s="55">
        <v>44824</v>
      </c>
      <c r="U389" s="55">
        <v>44827</v>
      </c>
      <c r="V389" s="56">
        <v>223317.51</v>
      </c>
      <c r="W389" s="56">
        <v>0</v>
      </c>
      <c r="X389" s="56">
        <v>223317.51</v>
      </c>
    </row>
    <row r="390" spans="1:24" x14ac:dyDescent="0.25">
      <c r="A390" s="59" t="s">
        <v>68</v>
      </c>
      <c r="B390" s="54" t="s">
        <v>450</v>
      </c>
      <c r="C390" s="60">
        <v>2023</v>
      </c>
      <c r="D390" s="60">
        <v>2023</v>
      </c>
      <c r="E390" s="53">
        <v>3</v>
      </c>
      <c r="F390" s="54" t="s">
        <v>451</v>
      </c>
      <c r="G390" s="54" t="s">
        <v>452</v>
      </c>
      <c r="H390" s="54" t="s">
        <v>453</v>
      </c>
      <c r="I390" s="54" t="s">
        <v>454</v>
      </c>
      <c r="J390" s="61" t="s">
        <v>455</v>
      </c>
      <c r="K390" s="54" t="s">
        <v>1596</v>
      </c>
      <c r="L390" s="60">
        <v>1</v>
      </c>
      <c r="M390" s="54" t="s">
        <v>1597</v>
      </c>
      <c r="N390" s="54" t="s">
        <v>584</v>
      </c>
      <c r="O390" s="62">
        <v>1</v>
      </c>
      <c r="P390" s="54" t="s">
        <v>585</v>
      </c>
      <c r="Q390" s="54" t="s">
        <v>1533</v>
      </c>
      <c r="R390" s="61" t="s">
        <v>1534</v>
      </c>
      <c r="S390" s="55">
        <v>44824</v>
      </c>
      <c r="T390" s="55">
        <v>44824</v>
      </c>
      <c r="U390" s="55">
        <v>44827</v>
      </c>
      <c r="V390" s="56">
        <v>769657.76</v>
      </c>
      <c r="W390" s="56">
        <v>0</v>
      </c>
      <c r="X390" s="56">
        <v>769657.76</v>
      </c>
    </row>
    <row r="391" spans="1:24" x14ac:dyDescent="0.25">
      <c r="A391" s="59" t="s">
        <v>69</v>
      </c>
      <c r="B391" s="54" t="s">
        <v>450</v>
      </c>
      <c r="C391" s="60">
        <v>2023</v>
      </c>
      <c r="D391" s="60">
        <v>2023</v>
      </c>
      <c r="E391" s="53">
        <v>3</v>
      </c>
      <c r="F391" s="54" t="s">
        <v>451</v>
      </c>
      <c r="G391" s="54" t="s">
        <v>452</v>
      </c>
      <c r="H391" s="54" t="s">
        <v>453</v>
      </c>
      <c r="I391" s="54" t="s">
        <v>454</v>
      </c>
      <c r="J391" s="61" t="s">
        <v>455</v>
      </c>
      <c r="K391" s="54" t="s">
        <v>1598</v>
      </c>
      <c r="L391" s="60">
        <v>1</v>
      </c>
      <c r="M391" s="54" t="s">
        <v>1599</v>
      </c>
      <c r="N391" s="54" t="s">
        <v>588</v>
      </c>
      <c r="O391" s="62">
        <v>1</v>
      </c>
      <c r="P391" s="54" t="s">
        <v>589</v>
      </c>
      <c r="Q391" s="54" t="s">
        <v>1533</v>
      </c>
      <c r="R391" s="61" t="s">
        <v>1534</v>
      </c>
      <c r="S391" s="55">
        <v>44824</v>
      </c>
      <c r="T391" s="55">
        <v>44824</v>
      </c>
      <c r="U391" s="55">
        <v>44827</v>
      </c>
      <c r="V391" s="56">
        <v>325687.67999999999</v>
      </c>
      <c r="W391" s="56">
        <v>0</v>
      </c>
      <c r="X391" s="56">
        <v>325687.67999999999</v>
      </c>
    </row>
    <row r="392" spans="1:24" x14ac:dyDescent="0.25">
      <c r="A392" s="59" t="s">
        <v>70</v>
      </c>
      <c r="B392" s="54" t="s">
        <v>450</v>
      </c>
      <c r="C392" s="60">
        <v>2023</v>
      </c>
      <c r="D392" s="60">
        <v>2023</v>
      </c>
      <c r="E392" s="53">
        <v>3</v>
      </c>
      <c r="F392" s="54" t="s">
        <v>451</v>
      </c>
      <c r="G392" s="54" t="s">
        <v>452</v>
      </c>
      <c r="H392" s="54" t="s">
        <v>453</v>
      </c>
      <c r="I392" s="54" t="s">
        <v>454</v>
      </c>
      <c r="J392" s="61" t="s">
        <v>455</v>
      </c>
      <c r="K392" s="54" t="s">
        <v>1600</v>
      </c>
      <c r="L392" s="60">
        <v>1</v>
      </c>
      <c r="M392" s="54" t="s">
        <v>1601</v>
      </c>
      <c r="N392" s="54" t="s">
        <v>592</v>
      </c>
      <c r="O392" s="62">
        <v>1</v>
      </c>
      <c r="P392" s="54" t="s">
        <v>593</v>
      </c>
      <c r="Q392" s="54" t="s">
        <v>1533</v>
      </c>
      <c r="R392" s="61" t="s">
        <v>1534</v>
      </c>
      <c r="S392" s="55">
        <v>44824</v>
      </c>
      <c r="T392" s="55">
        <v>44824</v>
      </c>
      <c r="U392" s="55">
        <v>44827</v>
      </c>
      <c r="V392" s="56">
        <v>156334.34</v>
      </c>
      <c r="W392" s="56">
        <v>0</v>
      </c>
      <c r="X392" s="56">
        <v>156334.34</v>
      </c>
    </row>
    <row r="393" spans="1:24" x14ac:dyDescent="0.25">
      <c r="A393" s="59" t="s">
        <v>71</v>
      </c>
      <c r="B393" s="54" t="s">
        <v>450</v>
      </c>
      <c r="C393" s="60">
        <v>2023</v>
      </c>
      <c r="D393" s="60">
        <v>2023</v>
      </c>
      <c r="E393" s="53">
        <v>3</v>
      </c>
      <c r="F393" s="54" t="s">
        <v>451</v>
      </c>
      <c r="G393" s="54" t="s">
        <v>452</v>
      </c>
      <c r="H393" s="54" t="s">
        <v>453</v>
      </c>
      <c r="I393" s="54" t="s">
        <v>454</v>
      </c>
      <c r="J393" s="61" t="s">
        <v>455</v>
      </c>
      <c r="K393" s="54" t="s">
        <v>1602</v>
      </c>
      <c r="L393" s="60">
        <v>1</v>
      </c>
      <c r="M393" s="54" t="s">
        <v>1603</v>
      </c>
      <c r="N393" s="54" t="s">
        <v>596</v>
      </c>
      <c r="O393" s="62">
        <v>1</v>
      </c>
      <c r="P393" s="54" t="s">
        <v>597</v>
      </c>
      <c r="Q393" s="54" t="s">
        <v>1533</v>
      </c>
      <c r="R393" s="61" t="s">
        <v>1534</v>
      </c>
      <c r="S393" s="55">
        <v>44824</v>
      </c>
      <c r="T393" s="55">
        <v>44824</v>
      </c>
      <c r="U393" s="55">
        <v>44827</v>
      </c>
      <c r="V393" s="56">
        <v>178736.77</v>
      </c>
      <c r="W393" s="56">
        <v>0</v>
      </c>
      <c r="X393" s="56">
        <v>178736.77</v>
      </c>
    </row>
    <row r="394" spans="1:24" x14ac:dyDescent="0.25">
      <c r="A394" s="59" t="s">
        <v>72</v>
      </c>
      <c r="B394" s="54" t="s">
        <v>450</v>
      </c>
      <c r="C394" s="60">
        <v>2023</v>
      </c>
      <c r="D394" s="60">
        <v>2023</v>
      </c>
      <c r="E394" s="53">
        <v>3</v>
      </c>
      <c r="F394" s="54" t="s">
        <v>451</v>
      </c>
      <c r="G394" s="54" t="s">
        <v>452</v>
      </c>
      <c r="H394" s="54" t="s">
        <v>453</v>
      </c>
      <c r="I394" s="54" t="s">
        <v>454</v>
      </c>
      <c r="J394" s="61" t="s">
        <v>455</v>
      </c>
      <c r="K394" s="54" t="s">
        <v>1604</v>
      </c>
      <c r="L394" s="60">
        <v>1</v>
      </c>
      <c r="M394" s="54" t="s">
        <v>1605</v>
      </c>
      <c r="N394" s="54" t="s">
        <v>600</v>
      </c>
      <c r="O394" s="62">
        <v>1</v>
      </c>
      <c r="P394" s="54" t="s">
        <v>601</v>
      </c>
      <c r="Q394" s="54" t="s">
        <v>1533</v>
      </c>
      <c r="R394" s="61" t="s">
        <v>1557</v>
      </c>
      <c r="S394" s="55">
        <v>44817</v>
      </c>
      <c r="T394" s="55">
        <v>44817</v>
      </c>
      <c r="U394" s="55">
        <v>44820</v>
      </c>
      <c r="V394" s="56">
        <v>139416.22</v>
      </c>
      <c r="W394" s="56">
        <v>0</v>
      </c>
      <c r="X394" s="56">
        <v>139416.22</v>
      </c>
    </row>
    <row r="395" spans="1:24" x14ac:dyDescent="0.25">
      <c r="A395" s="59" t="s">
        <v>73</v>
      </c>
      <c r="B395" s="54" t="s">
        <v>450</v>
      </c>
      <c r="C395" s="60">
        <v>2023</v>
      </c>
      <c r="D395" s="60">
        <v>2023</v>
      </c>
      <c r="E395" s="53">
        <v>3</v>
      </c>
      <c r="F395" s="54" t="s">
        <v>451</v>
      </c>
      <c r="G395" s="54" t="s">
        <v>452</v>
      </c>
      <c r="H395" s="54" t="s">
        <v>453</v>
      </c>
      <c r="I395" s="54" t="s">
        <v>454</v>
      </c>
      <c r="J395" s="61" t="s">
        <v>455</v>
      </c>
      <c r="K395" s="54" t="s">
        <v>1606</v>
      </c>
      <c r="L395" s="60">
        <v>1</v>
      </c>
      <c r="M395" s="54" t="s">
        <v>1607</v>
      </c>
      <c r="N395" s="54" t="s">
        <v>604</v>
      </c>
      <c r="O395" s="62">
        <v>1</v>
      </c>
      <c r="P395" s="54" t="s">
        <v>605</v>
      </c>
      <c r="Q395" s="54" t="s">
        <v>1533</v>
      </c>
      <c r="R395" s="61" t="s">
        <v>1534</v>
      </c>
      <c r="S395" s="55">
        <v>44824</v>
      </c>
      <c r="T395" s="55">
        <v>44824</v>
      </c>
      <c r="U395" s="55">
        <v>44827</v>
      </c>
      <c r="V395" s="56">
        <v>295612.95</v>
      </c>
      <c r="W395" s="56">
        <v>0</v>
      </c>
      <c r="X395" s="56">
        <v>295612.95</v>
      </c>
    </row>
    <row r="396" spans="1:24" x14ac:dyDescent="0.25">
      <c r="A396" s="59" t="s">
        <v>74</v>
      </c>
      <c r="B396" s="54" t="s">
        <v>450</v>
      </c>
      <c r="C396" s="60">
        <v>2023</v>
      </c>
      <c r="D396" s="60">
        <v>2023</v>
      </c>
      <c r="E396" s="53">
        <v>3</v>
      </c>
      <c r="F396" s="54" t="s">
        <v>451</v>
      </c>
      <c r="G396" s="54" t="s">
        <v>452</v>
      </c>
      <c r="H396" s="54" t="s">
        <v>453</v>
      </c>
      <c r="I396" s="54" t="s">
        <v>454</v>
      </c>
      <c r="J396" s="61" t="s">
        <v>455</v>
      </c>
      <c r="K396" s="54" t="s">
        <v>1608</v>
      </c>
      <c r="L396" s="60">
        <v>1</v>
      </c>
      <c r="M396" s="54" t="s">
        <v>1609</v>
      </c>
      <c r="N396" s="54" t="s">
        <v>608</v>
      </c>
      <c r="O396" s="62">
        <v>1</v>
      </c>
      <c r="P396" s="54" t="s">
        <v>609</v>
      </c>
      <c r="Q396" s="54" t="s">
        <v>1533</v>
      </c>
      <c r="R396" s="61" t="s">
        <v>1557</v>
      </c>
      <c r="S396" s="55">
        <v>44817</v>
      </c>
      <c r="T396" s="55">
        <v>44817</v>
      </c>
      <c r="U396" s="55">
        <v>44820</v>
      </c>
      <c r="V396" s="56">
        <v>75478.22</v>
      </c>
      <c r="W396" s="56">
        <v>0</v>
      </c>
      <c r="X396" s="56">
        <v>75478.22</v>
      </c>
    </row>
    <row r="397" spans="1:24" x14ac:dyDescent="0.25">
      <c r="A397" s="59" t="s">
        <v>75</v>
      </c>
      <c r="B397" s="54" t="s">
        <v>450</v>
      </c>
      <c r="C397" s="60">
        <v>2023</v>
      </c>
      <c r="D397" s="60">
        <v>2023</v>
      </c>
      <c r="E397" s="53">
        <v>3</v>
      </c>
      <c r="F397" s="54" t="s">
        <v>451</v>
      </c>
      <c r="G397" s="54" t="s">
        <v>452</v>
      </c>
      <c r="H397" s="54" t="s">
        <v>453</v>
      </c>
      <c r="I397" s="54" t="s">
        <v>454</v>
      </c>
      <c r="J397" s="61" t="s">
        <v>455</v>
      </c>
      <c r="K397" s="54" t="s">
        <v>1610</v>
      </c>
      <c r="L397" s="60">
        <v>1</v>
      </c>
      <c r="M397" s="54" t="s">
        <v>1611</v>
      </c>
      <c r="N397" s="54" t="s">
        <v>612</v>
      </c>
      <c r="O397" s="62">
        <v>1</v>
      </c>
      <c r="P397" s="54" t="s">
        <v>613</v>
      </c>
      <c r="Q397" s="54" t="s">
        <v>1533</v>
      </c>
      <c r="R397" s="61" t="s">
        <v>1534</v>
      </c>
      <c r="S397" s="55">
        <v>44824</v>
      </c>
      <c r="T397" s="55">
        <v>44824</v>
      </c>
      <c r="U397" s="55">
        <v>44827</v>
      </c>
      <c r="V397" s="56">
        <v>2523324.19</v>
      </c>
      <c r="W397" s="56">
        <v>0</v>
      </c>
      <c r="X397" s="56">
        <v>2523324.19</v>
      </c>
    </row>
    <row r="398" spans="1:24" x14ac:dyDescent="0.25">
      <c r="A398" s="59" t="s">
        <v>76</v>
      </c>
      <c r="B398" s="54" t="s">
        <v>450</v>
      </c>
      <c r="C398" s="60">
        <v>2023</v>
      </c>
      <c r="D398" s="60">
        <v>2023</v>
      </c>
      <c r="E398" s="53">
        <v>3</v>
      </c>
      <c r="F398" s="54" t="s">
        <v>451</v>
      </c>
      <c r="G398" s="54" t="s">
        <v>452</v>
      </c>
      <c r="H398" s="54" t="s">
        <v>453</v>
      </c>
      <c r="I398" s="54" t="s">
        <v>454</v>
      </c>
      <c r="J398" s="61" t="s">
        <v>455</v>
      </c>
      <c r="K398" s="54" t="s">
        <v>1612</v>
      </c>
      <c r="L398" s="60">
        <v>1</v>
      </c>
      <c r="M398" s="54" t="s">
        <v>1613</v>
      </c>
      <c r="N398" s="54" t="s">
        <v>616</v>
      </c>
      <c r="O398" s="62">
        <v>1</v>
      </c>
      <c r="P398" s="54" t="s">
        <v>617</v>
      </c>
      <c r="Q398" s="54" t="s">
        <v>1533</v>
      </c>
      <c r="R398" s="61" t="s">
        <v>1557</v>
      </c>
      <c r="S398" s="55">
        <v>44817</v>
      </c>
      <c r="T398" s="55">
        <v>44817</v>
      </c>
      <c r="U398" s="55">
        <v>44820</v>
      </c>
      <c r="V398" s="56">
        <v>21033129.010000002</v>
      </c>
      <c r="W398" s="56">
        <v>0</v>
      </c>
      <c r="X398" s="56">
        <v>21033129.010000002</v>
      </c>
    </row>
    <row r="399" spans="1:24" x14ac:dyDescent="0.25">
      <c r="A399" s="59" t="s">
        <v>77</v>
      </c>
      <c r="B399" s="54" t="s">
        <v>450</v>
      </c>
      <c r="C399" s="60">
        <v>2023</v>
      </c>
      <c r="D399" s="60">
        <v>2023</v>
      </c>
      <c r="E399" s="53">
        <v>3</v>
      </c>
      <c r="F399" s="54" t="s">
        <v>451</v>
      </c>
      <c r="G399" s="54" t="s">
        <v>452</v>
      </c>
      <c r="H399" s="54" t="s">
        <v>453</v>
      </c>
      <c r="I399" s="54" t="s">
        <v>454</v>
      </c>
      <c r="J399" s="61" t="s">
        <v>455</v>
      </c>
      <c r="K399" s="54" t="s">
        <v>1614</v>
      </c>
      <c r="L399" s="60">
        <v>1</v>
      </c>
      <c r="M399" s="54" t="s">
        <v>1615</v>
      </c>
      <c r="N399" s="54" t="s">
        <v>620</v>
      </c>
      <c r="O399" s="62">
        <v>1</v>
      </c>
      <c r="P399" s="54" t="s">
        <v>621</v>
      </c>
      <c r="Q399" s="54" t="s">
        <v>1533</v>
      </c>
      <c r="R399" s="61" t="s">
        <v>1534</v>
      </c>
      <c r="S399" s="55">
        <v>44824</v>
      </c>
      <c r="T399" s="55">
        <v>44824</v>
      </c>
      <c r="U399" s="55">
        <v>44827</v>
      </c>
      <c r="V399" s="56">
        <v>112938.12</v>
      </c>
      <c r="W399" s="56">
        <v>0</v>
      </c>
      <c r="X399" s="56">
        <v>112938.12</v>
      </c>
    </row>
    <row r="400" spans="1:24" x14ac:dyDescent="0.25">
      <c r="A400" s="59" t="s">
        <v>78</v>
      </c>
      <c r="B400" s="54" t="s">
        <v>450</v>
      </c>
      <c r="C400" s="60">
        <v>2023</v>
      </c>
      <c r="D400" s="60">
        <v>2023</v>
      </c>
      <c r="E400" s="53">
        <v>3</v>
      </c>
      <c r="F400" s="54" t="s">
        <v>451</v>
      </c>
      <c r="G400" s="54" t="s">
        <v>452</v>
      </c>
      <c r="H400" s="54" t="s">
        <v>453</v>
      </c>
      <c r="I400" s="54" t="s">
        <v>454</v>
      </c>
      <c r="J400" s="61" t="s">
        <v>455</v>
      </c>
      <c r="K400" s="54" t="s">
        <v>1616</v>
      </c>
      <c r="L400" s="60">
        <v>1</v>
      </c>
      <c r="M400" s="54" t="s">
        <v>1617</v>
      </c>
      <c r="N400" s="54" t="s">
        <v>624</v>
      </c>
      <c r="O400" s="62">
        <v>1</v>
      </c>
      <c r="P400" s="54" t="s">
        <v>625</v>
      </c>
      <c r="Q400" s="54" t="s">
        <v>1533</v>
      </c>
      <c r="R400" s="61" t="s">
        <v>1557</v>
      </c>
      <c r="S400" s="55">
        <v>44817</v>
      </c>
      <c r="T400" s="55">
        <v>44817</v>
      </c>
      <c r="U400" s="55">
        <v>44820</v>
      </c>
      <c r="V400" s="56">
        <v>27327852.600000001</v>
      </c>
      <c r="W400" s="56">
        <v>0</v>
      </c>
      <c r="X400" s="56">
        <v>27327852.600000001</v>
      </c>
    </row>
    <row r="401" spans="1:24" x14ac:dyDescent="0.25">
      <c r="A401" s="59" t="s">
        <v>79</v>
      </c>
      <c r="B401" s="54" t="s">
        <v>450</v>
      </c>
      <c r="C401" s="60">
        <v>2023</v>
      </c>
      <c r="D401" s="60">
        <v>2023</v>
      </c>
      <c r="E401" s="53">
        <v>3</v>
      </c>
      <c r="F401" s="54" t="s">
        <v>451</v>
      </c>
      <c r="G401" s="54" t="s">
        <v>452</v>
      </c>
      <c r="H401" s="54" t="s">
        <v>453</v>
      </c>
      <c r="I401" s="54" t="s">
        <v>454</v>
      </c>
      <c r="J401" s="61" t="s">
        <v>455</v>
      </c>
      <c r="K401" s="54" t="s">
        <v>1618</v>
      </c>
      <c r="L401" s="60">
        <v>1</v>
      </c>
      <c r="M401" s="54" t="s">
        <v>1619</v>
      </c>
      <c r="N401" s="54" t="s">
        <v>628</v>
      </c>
      <c r="O401" s="62">
        <v>1</v>
      </c>
      <c r="P401" s="54" t="s">
        <v>629</v>
      </c>
      <c r="Q401" s="54" t="s">
        <v>1533</v>
      </c>
      <c r="R401" s="61" t="s">
        <v>1557</v>
      </c>
      <c r="S401" s="55">
        <v>44817</v>
      </c>
      <c r="T401" s="55">
        <v>44817</v>
      </c>
      <c r="U401" s="55">
        <v>44820</v>
      </c>
      <c r="V401" s="56">
        <v>1990497.06</v>
      </c>
      <c r="W401" s="56">
        <v>0</v>
      </c>
      <c r="X401" s="56">
        <v>1990497.06</v>
      </c>
    </row>
    <row r="402" spans="1:24" x14ac:dyDescent="0.25">
      <c r="A402" s="59" t="s">
        <v>80</v>
      </c>
      <c r="B402" s="54" t="s">
        <v>450</v>
      </c>
      <c r="C402" s="60">
        <v>2023</v>
      </c>
      <c r="D402" s="60">
        <v>2023</v>
      </c>
      <c r="E402" s="53">
        <v>3</v>
      </c>
      <c r="F402" s="54" t="s">
        <v>451</v>
      </c>
      <c r="G402" s="54" t="s">
        <v>452</v>
      </c>
      <c r="H402" s="54" t="s">
        <v>453</v>
      </c>
      <c r="I402" s="54" t="s">
        <v>454</v>
      </c>
      <c r="J402" s="61" t="s">
        <v>455</v>
      </c>
      <c r="K402" s="54" t="s">
        <v>1620</v>
      </c>
      <c r="L402" s="60">
        <v>1</v>
      </c>
      <c r="M402" s="54" t="s">
        <v>1621</v>
      </c>
      <c r="N402" s="54" t="s">
        <v>632</v>
      </c>
      <c r="O402" s="62">
        <v>1</v>
      </c>
      <c r="P402" s="54" t="s">
        <v>633</v>
      </c>
      <c r="Q402" s="54" t="s">
        <v>1533</v>
      </c>
      <c r="R402" s="61" t="s">
        <v>1534</v>
      </c>
      <c r="S402" s="55">
        <v>44824</v>
      </c>
      <c r="T402" s="55">
        <v>44824</v>
      </c>
      <c r="U402" s="55">
        <v>44827</v>
      </c>
      <c r="V402" s="56">
        <v>1054672.1100000001</v>
      </c>
      <c r="W402" s="56">
        <v>0</v>
      </c>
      <c r="X402" s="56">
        <v>1054672.1100000001</v>
      </c>
    </row>
    <row r="403" spans="1:24" x14ac:dyDescent="0.25">
      <c r="A403" s="59" t="s">
        <v>81</v>
      </c>
      <c r="B403" s="54" t="s">
        <v>450</v>
      </c>
      <c r="C403" s="60">
        <v>2023</v>
      </c>
      <c r="D403" s="60">
        <v>2023</v>
      </c>
      <c r="E403" s="53">
        <v>3</v>
      </c>
      <c r="F403" s="54" t="s">
        <v>451</v>
      </c>
      <c r="G403" s="54" t="s">
        <v>452</v>
      </c>
      <c r="H403" s="54" t="s">
        <v>453</v>
      </c>
      <c r="I403" s="54" t="s">
        <v>454</v>
      </c>
      <c r="J403" s="61" t="s">
        <v>455</v>
      </c>
      <c r="K403" s="54" t="s">
        <v>1622</v>
      </c>
      <c r="L403" s="60">
        <v>1</v>
      </c>
      <c r="M403" s="54" t="s">
        <v>1623</v>
      </c>
      <c r="N403" s="54" t="s">
        <v>636</v>
      </c>
      <c r="O403" s="62">
        <v>1</v>
      </c>
      <c r="P403" s="54" t="s">
        <v>637</v>
      </c>
      <c r="Q403" s="54" t="s">
        <v>1533</v>
      </c>
      <c r="R403" s="61" t="s">
        <v>1534</v>
      </c>
      <c r="S403" s="55">
        <v>44824</v>
      </c>
      <c r="T403" s="55">
        <v>44824</v>
      </c>
      <c r="U403" s="55">
        <v>44827</v>
      </c>
      <c r="V403" s="56">
        <v>203846.52</v>
      </c>
      <c r="W403" s="56">
        <v>0</v>
      </c>
      <c r="X403" s="56">
        <v>203846.52</v>
      </c>
    </row>
    <row r="404" spans="1:24" x14ac:dyDescent="0.25">
      <c r="A404" s="59" t="s">
        <v>82</v>
      </c>
      <c r="B404" s="54" t="s">
        <v>450</v>
      </c>
      <c r="C404" s="60">
        <v>2023</v>
      </c>
      <c r="D404" s="60">
        <v>2023</v>
      </c>
      <c r="E404" s="53">
        <v>3</v>
      </c>
      <c r="F404" s="54" t="s">
        <v>451</v>
      </c>
      <c r="G404" s="54" t="s">
        <v>452</v>
      </c>
      <c r="H404" s="54" t="s">
        <v>453</v>
      </c>
      <c r="I404" s="54" t="s">
        <v>454</v>
      </c>
      <c r="J404" s="61" t="s">
        <v>455</v>
      </c>
      <c r="K404" s="54" t="s">
        <v>1624</v>
      </c>
      <c r="L404" s="60">
        <v>1</v>
      </c>
      <c r="M404" s="54" t="s">
        <v>1625</v>
      </c>
      <c r="N404" s="54" t="s">
        <v>640</v>
      </c>
      <c r="O404" s="62">
        <v>1</v>
      </c>
      <c r="P404" s="54" t="s">
        <v>641</v>
      </c>
      <c r="Q404" s="54" t="s">
        <v>1533</v>
      </c>
      <c r="R404" s="61" t="s">
        <v>1534</v>
      </c>
      <c r="S404" s="55">
        <v>44824</v>
      </c>
      <c r="T404" s="55">
        <v>44824</v>
      </c>
      <c r="U404" s="55">
        <v>44827</v>
      </c>
      <c r="V404" s="56">
        <v>234040.73</v>
      </c>
      <c r="W404" s="56">
        <v>0</v>
      </c>
      <c r="X404" s="56">
        <v>234040.73</v>
      </c>
    </row>
    <row r="405" spans="1:24" x14ac:dyDescent="0.25">
      <c r="A405" s="59" t="s">
        <v>83</v>
      </c>
      <c r="B405" s="54" t="s">
        <v>450</v>
      </c>
      <c r="C405" s="60">
        <v>2023</v>
      </c>
      <c r="D405" s="60">
        <v>2023</v>
      </c>
      <c r="E405" s="53">
        <v>3</v>
      </c>
      <c r="F405" s="54" t="s">
        <v>451</v>
      </c>
      <c r="G405" s="54" t="s">
        <v>452</v>
      </c>
      <c r="H405" s="54" t="s">
        <v>453</v>
      </c>
      <c r="I405" s="54" t="s">
        <v>454</v>
      </c>
      <c r="J405" s="61" t="s">
        <v>455</v>
      </c>
      <c r="K405" s="54" t="s">
        <v>1626</v>
      </c>
      <c r="L405" s="60">
        <v>1</v>
      </c>
      <c r="M405" s="54" t="s">
        <v>1627</v>
      </c>
      <c r="N405" s="54" t="s">
        <v>644</v>
      </c>
      <c r="O405" s="62">
        <v>1</v>
      </c>
      <c r="P405" s="54" t="s">
        <v>645</v>
      </c>
      <c r="Q405" s="54" t="s">
        <v>1533</v>
      </c>
      <c r="R405" s="61" t="s">
        <v>1534</v>
      </c>
      <c r="S405" s="55">
        <v>44824</v>
      </c>
      <c r="T405" s="55">
        <v>44824</v>
      </c>
      <c r="U405" s="55">
        <v>44827</v>
      </c>
      <c r="V405" s="56">
        <v>243162.19</v>
      </c>
      <c r="W405" s="56">
        <v>0</v>
      </c>
      <c r="X405" s="56">
        <v>243162.19</v>
      </c>
    </row>
    <row r="406" spans="1:24" x14ac:dyDescent="0.25">
      <c r="A406" s="59" t="s">
        <v>84</v>
      </c>
      <c r="B406" s="54" t="s">
        <v>450</v>
      </c>
      <c r="C406" s="60">
        <v>2023</v>
      </c>
      <c r="D406" s="60">
        <v>2023</v>
      </c>
      <c r="E406" s="53">
        <v>3</v>
      </c>
      <c r="F406" s="54" t="s">
        <v>451</v>
      </c>
      <c r="G406" s="54" t="s">
        <v>452</v>
      </c>
      <c r="H406" s="54" t="s">
        <v>453</v>
      </c>
      <c r="I406" s="54" t="s">
        <v>454</v>
      </c>
      <c r="J406" s="61" t="s">
        <v>455</v>
      </c>
      <c r="K406" s="54" t="s">
        <v>1628</v>
      </c>
      <c r="L406" s="60">
        <v>1</v>
      </c>
      <c r="M406" s="54" t="s">
        <v>1629</v>
      </c>
      <c r="N406" s="54" t="s">
        <v>648</v>
      </c>
      <c r="O406" s="62">
        <v>1</v>
      </c>
      <c r="P406" s="54" t="s">
        <v>649</v>
      </c>
      <c r="Q406" s="54" t="s">
        <v>1533</v>
      </c>
      <c r="R406" s="61" t="s">
        <v>1534</v>
      </c>
      <c r="S406" s="55">
        <v>44824</v>
      </c>
      <c r="T406" s="55">
        <v>44824</v>
      </c>
      <c r="U406" s="55">
        <v>44827</v>
      </c>
      <c r="V406" s="56">
        <v>91632.14</v>
      </c>
      <c r="W406" s="56">
        <v>0</v>
      </c>
      <c r="X406" s="56">
        <v>91632.14</v>
      </c>
    </row>
    <row r="407" spans="1:24" x14ac:dyDescent="0.25">
      <c r="A407" s="59" t="s">
        <v>85</v>
      </c>
      <c r="B407" s="54" t="s">
        <v>450</v>
      </c>
      <c r="C407" s="60">
        <v>2023</v>
      </c>
      <c r="D407" s="60">
        <v>2023</v>
      </c>
      <c r="E407" s="53">
        <v>3</v>
      </c>
      <c r="F407" s="54" t="s">
        <v>451</v>
      </c>
      <c r="G407" s="54" t="s">
        <v>452</v>
      </c>
      <c r="H407" s="54" t="s">
        <v>453</v>
      </c>
      <c r="I407" s="54" t="s">
        <v>454</v>
      </c>
      <c r="J407" s="61" t="s">
        <v>455</v>
      </c>
      <c r="K407" s="54" t="s">
        <v>1630</v>
      </c>
      <c r="L407" s="60">
        <v>1</v>
      </c>
      <c r="M407" s="54" t="s">
        <v>1631</v>
      </c>
      <c r="N407" s="54" t="s">
        <v>652</v>
      </c>
      <c r="O407" s="62">
        <v>1</v>
      </c>
      <c r="P407" s="54" t="s">
        <v>653</v>
      </c>
      <c r="Q407" s="54" t="s">
        <v>1533</v>
      </c>
      <c r="R407" s="61" t="s">
        <v>1534</v>
      </c>
      <c r="S407" s="55">
        <v>44824</v>
      </c>
      <c r="T407" s="55">
        <v>44824</v>
      </c>
      <c r="U407" s="55">
        <v>44827</v>
      </c>
      <c r="V407" s="56">
        <v>284535.92</v>
      </c>
      <c r="W407" s="56">
        <v>0</v>
      </c>
      <c r="X407" s="56">
        <v>284535.92</v>
      </c>
    </row>
    <row r="408" spans="1:24" x14ac:dyDescent="0.25">
      <c r="A408" s="59" t="s">
        <v>86</v>
      </c>
      <c r="B408" s="54" t="s">
        <v>450</v>
      </c>
      <c r="C408" s="60">
        <v>2023</v>
      </c>
      <c r="D408" s="60">
        <v>2023</v>
      </c>
      <c r="E408" s="53">
        <v>3</v>
      </c>
      <c r="F408" s="54" t="s">
        <v>451</v>
      </c>
      <c r="G408" s="54" t="s">
        <v>452</v>
      </c>
      <c r="H408" s="54" t="s">
        <v>453</v>
      </c>
      <c r="I408" s="54" t="s">
        <v>454</v>
      </c>
      <c r="J408" s="61" t="s">
        <v>455</v>
      </c>
      <c r="K408" s="54" t="s">
        <v>1632</v>
      </c>
      <c r="L408" s="60">
        <v>1</v>
      </c>
      <c r="M408" s="54" t="s">
        <v>1633</v>
      </c>
      <c r="N408" s="54" t="s">
        <v>656</v>
      </c>
      <c r="O408" s="62">
        <v>1</v>
      </c>
      <c r="P408" s="54" t="s">
        <v>657</v>
      </c>
      <c r="Q408" s="54" t="s">
        <v>1533</v>
      </c>
      <c r="R408" s="61" t="s">
        <v>1534</v>
      </c>
      <c r="S408" s="55">
        <v>44824</v>
      </c>
      <c r="T408" s="55">
        <v>44824</v>
      </c>
      <c r="U408" s="55">
        <v>44827</v>
      </c>
      <c r="V408" s="56">
        <v>9073159.3399999999</v>
      </c>
      <c r="W408" s="56">
        <v>0</v>
      </c>
      <c r="X408" s="56">
        <v>9073159.3399999999</v>
      </c>
    </row>
    <row r="409" spans="1:24" x14ac:dyDescent="0.25">
      <c r="A409" s="59" t="s">
        <v>87</v>
      </c>
      <c r="B409" s="54" t="s">
        <v>450</v>
      </c>
      <c r="C409" s="60">
        <v>2023</v>
      </c>
      <c r="D409" s="60">
        <v>2023</v>
      </c>
      <c r="E409" s="53">
        <v>3</v>
      </c>
      <c r="F409" s="54" t="s">
        <v>451</v>
      </c>
      <c r="G409" s="54" t="s">
        <v>452</v>
      </c>
      <c r="H409" s="54" t="s">
        <v>453</v>
      </c>
      <c r="I409" s="54" t="s">
        <v>454</v>
      </c>
      <c r="J409" s="61" t="s">
        <v>455</v>
      </c>
      <c r="K409" s="54" t="s">
        <v>1634</v>
      </c>
      <c r="L409" s="60">
        <v>1</v>
      </c>
      <c r="M409" s="54" t="s">
        <v>1635</v>
      </c>
      <c r="N409" s="54" t="s">
        <v>660</v>
      </c>
      <c r="O409" s="62">
        <v>1</v>
      </c>
      <c r="P409" s="54" t="s">
        <v>661</v>
      </c>
      <c r="Q409" s="54" t="s">
        <v>1533</v>
      </c>
      <c r="R409" s="61" t="s">
        <v>1534</v>
      </c>
      <c r="S409" s="55">
        <v>44824</v>
      </c>
      <c r="T409" s="55">
        <v>44824</v>
      </c>
      <c r="U409" s="55">
        <v>44827</v>
      </c>
      <c r="V409" s="56">
        <v>5581895.2000000002</v>
      </c>
      <c r="W409" s="56">
        <v>0</v>
      </c>
      <c r="X409" s="56">
        <v>5581895.2000000002</v>
      </c>
    </row>
    <row r="410" spans="1:24" x14ac:dyDescent="0.25">
      <c r="A410" s="59" t="s">
        <v>88</v>
      </c>
      <c r="B410" s="54" t="s">
        <v>450</v>
      </c>
      <c r="C410" s="60">
        <v>2023</v>
      </c>
      <c r="D410" s="60">
        <v>2023</v>
      </c>
      <c r="E410" s="53">
        <v>3</v>
      </c>
      <c r="F410" s="54" t="s">
        <v>451</v>
      </c>
      <c r="G410" s="54" t="s">
        <v>452</v>
      </c>
      <c r="H410" s="54" t="s">
        <v>453</v>
      </c>
      <c r="I410" s="54" t="s">
        <v>454</v>
      </c>
      <c r="J410" s="61" t="s">
        <v>455</v>
      </c>
      <c r="K410" s="54" t="s">
        <v>1636</v>
      </c>
      <c r="L410" s="60">
        <v>1</v>
      </c>
      <c r="M410" s="54" t="s">
        <v>1637</v>
      </c>
      <c r="N410" s="54" t="s">
        <v>664</v>
      </c>
      <c r="O410" s="62">
        <v>1</v>
      </c>
      <c r="P410" s="54" t="s">
        <v>665</v>
      </c>
      <c r="Q410" s="54" t="s">
        <v>1533</v>
      </c>
      <c r="R410" s="61" t="s">
        <v>1534</v>
      </c>
      <c r="S410" s="55">
        <v>44824</v>
      </c>
      <c r="T410" s="55">
        <v>44824</v>
      </c>
      <c r="U410" s="55">
        <v>44827</v>
      </c>
      <c r="V410" s="56">
        <v>5800104.8499999996</v>
      </c>
      <c r="W410" s="56">
        <v>0</v>
      </c>
      <c r="X410" s="56">
        <v>5800104.8499999996</v>
      </c>
    </row>
    <row r="411" spans="1:24" x14ac:dyDescent="0.25">
      <c r="A411" s="59" t="s">
        <v>89</v>
      </c>
      <c r="B411" s="54" t="s">
        <v>450</v>
      </c>
      <c r="C411" s="60">
        <v>2023</v>
      </c>
      <c r="D411" s="60">
        <v>2023</v>
      </c>
      <c r="E411" s="53">
        <v>3</v>
      </c>
      <c r="F411" s="54" t="s">
        <v>451</v>
      </c>
      <c r="G411" s="54" t="s">
        <v>452</v>
      </c>
      <c r="H411" s="54" t="s">
        <v>453</v>
      </c>
      <c r="I411" s="54" t="s">
        <v>454</v>
      </c>
      <c r="J411" s="61" t="s">
        <v>455</v>
      </c>
      <c r="K411" s="54" t="s">
        <v>1638</v>
      </c>
      <c r="L411" s="60">
        <v>1</v>
      </c>
      <c r="M411" s="54" t="s">
        <v>1639</v>
      </c>
      <c r="N411" s="54" t="s">
        <v>668</v>
      </c>
      <c r="O411" s="62">
        <v>1</v>
      </c>
      <c r="P411" s="54" t="s">
        <v>669</v>
      </c>
      <c r="Q411" s="54" t="s">
        <v>1533</v>
      </c>
      <c r="R411" s="61" t="s">
        <v>1534</v>
      </c>
      <c r="S411" s="55">
        <v>44824</v>
      </c>
      <c r="T411" s="55">
        <v>44824</v>
      </c>
      <c r="U411" s="55">
        <v>44827</v>
      </c>
      <c r="V411" s="56">
        <v>12237201.15</v>
      </c>
      <c r="W411" s="56">
        <v>0</v>
      </c>
      <c r="X411" s="56">
        <v>12237201.15</v>
      </c>
    </row>
    <row r="412" spans="1:24" x14ac:dyDescent="0.25">
      <c r="A412" s="59" t="s">
        <v>90</v>
      </c>
      <c r="B412" s="54" t="s">
        <v>450</v>
      </c>
      <c r="C412" s="60">
        <v>2023</v>
      </c>
      <c r="D412" s="60">
        <v>2023</v>
      </c>
      <c r="E412" s="53">
        <v>3</v>
      </c>
      <c r="F412" s="54" t="s">
        <v>451</v>
      </c>
      <c r="G412" s="54" t="s">
        <v>452</v>
      </c>
      <c r="H412" s="54" t="s">
        <v>453</v>
      </c>
      <c r="I412" s="54" t="s">
        <v>454</v>
      </c>
      <c r="J412" s="61" t="s">
        <v>455</v>
      </c>
      <c r="K412" s="54" t="s">
        <v>1640</v>
      </c>
      <c r="L412" s="60">
        <v>1</v>
      </c>
      <c r="M412" s="54" t="s">
        <v>1641</v>
      </c>
      <c r="N412" s="54" t="s">
        <v>672</v>
      </c>
      <c r="O412" s="62">
        <v>1</v>
      </c>
      <c r="P412" s="54" t="s">
        <v>673</v>
      </c>
      <c r="Q412" s="54" t="s">
        <v>1533</v>
      </c>
      <c r="R412" s="61" t="s">
        <v>1534</v>
      </c>
      <c r="S412" s="55">
        <v>44824</v>
      </c>
      <c r="T412" s="55">
        <v>44824</v>
      </c>
      <c r="U412" s="55">
        <v>44827</v>
      </c>
      <c r="V412" s="56">
        <v>1571348.34</v>
      </c>
      <c r="W412" s="56">
        <v>0</v>
      </c>
      <c r="X412" s="56">
        <v>1571348.34</v>
      </c>
    </row>
    <row r="413" spans="1:24" x14ac:dyDescent="0.25">
      <c r="A413" s="59" t="s">
        <v>91</v>
      </c>
      <c r="B413" s="54" t="s">
        <v>450</v>
      </c>
      <c r="C413" s="60">
        <v>2023</v>
      </c>
      <c r="D413" s="60">
        <v>2023</v>
      </c>
      <c r="E413" s="53">
        <v>3</v>
      </c>
      <c r="F413" s="54" t="s">
        <v>451</v>
      </c>
      <c r="G413" s="54" t="s">
        <v>452</v>
      </c>
      <c r="H413" s="54" t="s">
        <v>453</v>
      </c>
      <c r="I413" s="54" t="s">
        <v>454</v>
      </c>
      <c r="J413" s="61" t="s">
        <v>455</v>
      </c>
      <c r="K413" s="54" t="s">
        <v>1642</v>
      </c>
      <c r="L413" s="60">
        <v>1</v>
      </c>
      <c r="M413" s="54" t="s">
        <v>1643</v>
      </c>
      <c r="N413" s="54" t="s">
        <v>676</v>
      </c>
      <c r="O413" s="62">
        <v>1</v>
      </c>
      <c r="P413" s="54" t="s">
        <v>677</v>
      </c>
      <c r="Q413" s="54" t="s">
        <v>1533</v>
      </c>
      <c r="R413" s="61" t="s">
        <v>1534</v>
      </c>
      <c r="S413" s="55">
        <v>44824</v>
      </c>
      <c r="T413" s="55">
        <v>44824</v>
      </c>
      <c r="U413" s="55">
        <v>44827</v>
      </c>
      <c r="V413" s="56">
        <v>765753.17</v>
      </c>
      <c r="W413" s="56">
        <v>0</v>
      </c>
      <c r="X413" s="56">
        <v>765753.17</v>
      </c>
    </row>
    <row r="414" spans="1:24" x14ac:dyDescent="0.25">
      <c r="A414" s="59" t="s">
        <v>92</v>
      </c>
      <c r="B414" s="54" t="s">
        <v>450</v>
      </c>
      <c r="C414" s="60">
        <v>2023</v>
      </c>
      <c r="D414" s="60">
        <v>2023</v>
      </c>
      <c r="E414" s="53">
        <v>3</v>
      </c>
      <c r="F414" s="54" t="s">
        <v>451</v>
      </c>
      <c r="G414" s="54" t="s">
        <v>452</v>
      </c>
      <c r="H414" s="54" t="s">
        <v>453</v>
      </c>
      <c r="I414" s="54" t="s">
        <v>454</v>
      </c>
      <c r="J414" s="61" t="s">
        <v>455</v>
      </c>
      <c r="K414" s="54" t="s">
        <v>1644</v>
      </c>
      <c r="L414" s="60">
        <v>1</v>
      </c>
      <c r="M414" s="54" t="s">
        <v>1645</v>
      </c>
      <c r="N414" s="54" t="s">
        <v>680</v>
      </c>
      <c r="O414" s="62">
        <v>1</v>
      </c>
      <c r="P414" s="54" t="s">
        <v>681</v>
      </c>
      <c r="Q414" s="54" t="s">
        <v>1533</v>
      </c>
      <c r="R414" s="61" t="s">
        <v>1534</v>
      </c>
      <c r="S414" s="55">
        <v>44824</v>
      </c>
      <c r="T414" s="55">
        <v>44824</v>
      </c>
      <c r="U414" s="55">
        <v>44827</v>
      </c>
      <c r="V414" s="56">
        <v>13530769.859999999</v>
      </c>
      <c r="W414" s="56">
        <v>0</v>
      </c>
      <c r="X414" s="56">
        <v>13530769.859999999</v>
      </c>
    </row>
    <row r="415" spans="1:24" x14ac:dyDescent="0.25">
      <c r="A415" s="59" t="s">
        <v>93</v>
      </c>
      <c r="B415" s="54" t="s">
        <v>450</v>
      </c>
      <c r="C415" s="60">
        <v>2023</v>
      </c>
      <c r="D415" s="60">
        <v>2023</v>
      </c>
      <c r="E415" s="53">
        <v>3</v>
      </c>
      <c r="F415" s="54" t="s">
        <v>451</v>
      </c>
      <c r="G415" s="54" t="s">
        <v>452</v>
      </c>
      <c r="H415" s="54" t="s">
        <v>453</v>
      </c>
      <c r="I415" s="54" t="s">
        <v>454</v>
      </c>
      <c r="J415" s="61" t="s">
        <v>455</v>
      </c>
      <c r="K415" s="54" t="s">
        <v>1646</v>
      </c>
      <c r="L415" s="60">
        <v>1</v>
      </c>
      <c r="M415" s="54" t="s">
        <v>1647</v>
      </c>
      <c r="N415" s="54" t="s">
        <v>684</v>
      </c>
      <c r="O415" s="62">
        <v>1</v>
      </c>
      <c r="P415" s="54" t="s">
        <v>685</v>
      </c>
      <c r="Q415" s="54" t="s">
        <v>1533</v>
      </c>
      <c r="R415" s="61" t="s">
        <v>1534</v>
      </c>
      <c r="S415" s="55">
        <v>44824</v>
      </c>
      <c r="T415" s="55">
        <v>44824</v>
      </c>
      <c r="U415" s="55">
        <v>44827</v>
      </c>
      <c r="V415" s="56">
        <v>726201.49</v>
      </c>
      <c r="W415" s="56">
        <v>0</v>
      </c>
      <c r="X415" s="56">
        <v>726201.49</v>
      </c>
    </row>
    <row r="416" spans="1:24" x14ac:dyDescent="0.25">
      <c r="A416" s="59" t="s">
        <v>94</v>
      </c>
      <c r="B416" s="54" t="s">
        <v>450</v>
      </c>
      <c r="C416" s="60">
        <v>2023</v>
      </c>
      <c r="D416" s="60">
        <v>2023</v>
      </c>
      <c r="E416" s="53">
        <v>3</v>
      </c>
      <c r="F416" s="54" t="s">
        <v>451</v>
      </c>
      <c r="G416" s="54" t="s">
        <v>452</v>
      </c>
      <c r="H416" s="54" t="s">
        <v>453</v>
      </c>
      <c r="I416" s="54" t="s">
        <v>454</v>
      </c>
      <c r="J416" s="61" t="s">
        <v>455</v>
      </c>
      <c r="K416" s="54" t="s">
        <v>1648</v>
      </c>
      <c r="L416" s="60">
        <v>1</v>
      </c>
      <c r="M416" s="54" t="s">
        <v>1649</v>
      </c>
      <c r="N416" s="54" t="s">
        <v>688</v>
      </c>
      <c r="O416" s="62">
        <v>1</v>
      </c>
      <c r="P416" s="54" t="s">
        <v>689</v>
      </c>
      <c r="Q416" s="54" t="s">
        <v>1533</v>
      </c>
      <c r="R416" s="61" t="s">
        <v>1534</v>
      </c>
      <c r="S416" s="55">
        <v>44824</v>
      </c>
      <c r="T416" s="55">
        <v>44824</v>
      </c>
      <c r="U416" s="55">
        <v>44827</v>
      </c>
      <c r="V416" s="56">
        <v>392085.36</v>
      </c>
      <c r="W416" s="56">
        <v>0</v>
      </c>
      <c r="X416" s="56">
        <v>392085.36</v>
      </c>
    </row>
    <row r="417" spans="1:24" x14ac:dyDescent="0.25">
      <c r="A417" s="59" t="s">
        <v>95</v>
      </c>
      <c r="B417" s="54" t="s">
        <v>450</v>
      </c>
      <c r="C417" s="60">
        <v>2023</v>
      </c>
      <c r="D417" s="60">
        <v>2023</v>
      </c>
      <c r="E417" s="53">
        <v>3</v>
      </c>
      <c r="F417" s="54" t="s">
        <v>451</v>
      </c>
      <c r="G417" s="54" t="s">
        <v>452</v>
      </c>
      <c r="H417" s="54" t="s">
        <v>453</v>
      </c>
      <c r="I417" s="54" t="s">
        <v>454</v>
      </c>
      <c r="J417" s="61" t="s">
        <v>455</v>
      </c>
      <c r="K417" s="54" t="s">
        <v>1650</v>
      </c>
      <c r="L417" s="60">
        <v>1</v>
      </c>
      <c r="M417" s="54" t="s">
        <v>1651</v>
      </c>
      <c r="N417" s="54" t="s">
        <v>692</v>
      </c>
      <c r="O417" s="62">
        <v>1</v>
      </c>
      <c r="P417" s="54" t="s">
        <v>693</v>
      </c>
      <c r="Q417" s="54" t="s">
        <v>1533</v>
      </c>
      <c r="R417" s="61" t="s">
        <v>1534</v>
      </c>
      <c r="S417" s="55">
        <v>44824</v>
      </c>
      <c r="T417" s="55">
        <v>44824</v>
      </c>
      <c r="U417" s="55">
        <v>44827</v>
      </c>
      <c r="V417" s="56">
        <v>276276.93</v>
      </c>
      <c r="W417" s="56">
        <v>0</v>
      </c>
      <c r="X417" s="56">
        <v>276276.93</v>
      </c>
    </row>
    <row r="418" spans="1:24" x14ac:dyDescent="0.25">
      <c r="A418" s="59" t="s">
        <v>96</v>
      </c>
      <c r="B418" s="54" t="s">
        <v>450</v>
      </c>
      <c r="C418" s="60">
        <v>2023</v>
      </c>
      <c r="D418" s="60">
        <v>2023</v>
      </c>
      <c r="E418" s="53">
        <v>3</v>
      </c>
      <c r="F418" s="54" t="s">
        <v>451</v>
      </c>
      <c r="G418" s="54" t="s">
        <v>452</v>
      </c>
      <c r="H418" s="54" t="s">
        <v>453</v>
      </c>
      <c r="I418" s="54" t="s">
        <v>454</v>
      </c>
      <c r="J418" s="61" t="s">
        <v>455</v>
      </c>
      <c r="K418" s="54" t="s">
        <v>1652</v>
      </c>
      <c r="L418" s="60">
        <v>1</v>
      </c>
      <c r="M418" s="54" t="s">
        <v>1653</v>
      </c>
      <c r="N418" s="54" t="s">
        <v>696</v>
      </c>
      <c r="O418" s="62">
        <v>1</v>
      </c>
      <c r="P418" s="54" t="s">
        <v>697</v>
      </c>
      <c r="Q418" s="54" t="s">
        <v>1533</v>
      </c>
      <c r="R418" s="61" t="s">
        <v>1534</v>
      </c>
      <c r="S418" s="55">
        <v>44824</v>
      </c>
      <c r="T418" s="55">
        <v>44824</v>
      </c>
      <c r="U418" s="55">
        <v>44827</v>
      </c>
      <c r="V418" s="56">
        <v>3034232.3</v>
      </c>
      <c r="W418" s="56">
        <v>0</v>
      </c>
      <c r="X418" s="56">
        <v>3034232.3</v>
      </c>
    </row>
    <row r="419" spans="1:24" x14ac:dyDescent="0.25">
      <c r="A419" s="59" t="s">
        <v>97</v>
      </c>
      <c r="B419" s="54" t="s">
        <v>450</v>
      </c>
      <c r="C419" s="60">
        <v>2023</v>
      </c>
      <c r="D419" s="60">
        <v>2023</v>
      </c>
      <c r="E419" s="53">
        <v>3</v>
      </c>
      <c r="F419" s="54" t="s">
        <v>451</v>
      </c>
      <c r="G419" s="54" t="s">
        <v>452</v>
      </c>
      <c r="H419" s="54" t="s">
        <v>453</v>
      </c>
      <c r="I419" s="54" t="s">
        <v>454</v>
      </c>
      <c r="J419" s="61" t="s">
        <v>455</v>
      </c>
      <c r="K419" s="54" t="s">
        <v>1654</v>
      </c>
      <c r="L419" s="60">
        <v>1</v>
      </c>
      <c r="M419" s="54" t="s">
        <v>1655</v>
      </c>
      <c r="N419" s="54" t="s">
        <v>700</v>
      </c>
      <c r="O419" s="62">
        <v>1</v>
      </c>
      <c r="P419" s="54" t="s">
        <v>701</v>
      </c>
      <c r="Q419" s="54" t="s">
        <v>1533</v>
      </c>
      <c r="R419" s="61" t="s">
        <v>1534</v>
      </c>
      <c r="S419" s="55">
        <v>44824</v>
      </c>
      <c r="T419" s="55">
        <v>44824</v>
      </c>
      <c r="U419" s="55">
        <v>44827</v>
      </c>
      <c r="V419" s="56">
        <v>19632095.620000001</v>
      </c>
      <c r="W419" s="56">
        <v>0</v>
      </c>
      <c r="X419" s="56">
        <v>19632095.620000001</v>
      </c>
    </row>
    <row r="420" spans="1:24" x14ac:dyDescent="0.25">
      <c r="A420" s="59" t="s">
        <v>98</v>
      </c>
      <c r="B420" s="54" t="s">
        <v>450</v>
      </c>
      <c r="C420" s="60">
        <v>2023</v>
      </c>
      <c r="D420" s="60">
        <v>2023</v>
      </c>
      <c r="E420" s="53">
        <v>3</v>
      </c>
      <c r="F420" s="54" t="s">
        <v>451</v>
      </c>
      <c r="G420" s="54" t="s">
        <v>452</v>
      </c>
      <c r="H420" s="54" t="s">
        <v>453</v>
      </c>
      <c r="I420" s="54" t="s">
        <v>454</v>
      </c>
      <c r="J420" s="61" t="s">
        <v>455</v>
      </c>
      <c r="K420" s="54" t="s">
        <v>1656</v>
      </c>
      <c r="L420" s="60">
        <v>1</v>
      </c>
      <c r="M420" s="54" t="s">
        <v>1657</v>
      </c>
      <c r="N420" s="54" t="s">
        <v>704</v>
      </c>
      <c r="O420" s="62">
        <v>1</v>
      </c>
      <c r="P420" s="54" t="s">
        <v>705</v>
      </c>
      <c r="Q420" s="54" t="s">
        <v>1533</v>
      </c>
      <c r="R420" s="61" t="s">
        <v>1534</v>
      </c>
      <c r="S420" s="55">
        <v>44824</v>
      </c>
      <c r="T420" s="55">
        <v>44824</v>
      </c>
      <c r="U420" s="55">
        <v>44827</v>
      </c>
      <c r="V420" s="56">
        <v>206869.41</v>
      </c>
      <c r="W420" s="56">
        <v>0</v>
      </c>
      <c r="X420" s="56">
        <v>206869.41</v>
      </c>
    </row>
    <row r="421" spans="1:24" x14ac:dyDescent="0.25">
      <c r="A421" s="59" t="s">
        <v>99</v>
      </c>
      <c r="B421" s="54" t="s">
        <v>450</v>
      </c>
      <c r="C421" s="60">
        <v>2023</v>
      </c>
      <c r="D421" s="60">
        <v>2023</v>
      </c>
      <c r="E421" s="53">
        <v>3</v>
      </c>
      <c r="F421" s="54" t="s">
        <v>451</v>
      </c>
      <c r="G421" s="54" t="s">
        <v>452</v>
      </c>
      <c r="H421" s="54" t="s">
        <v>453</v>
      </c>
      <c r="I421" s="54" t="s">
        <v>454</v>
      </c>
      <c r="J421" s="61" t="s">
        <v>455</v>
      </c>
      <c r="K421" s="54" t="s">
        <v>1658</v>
      </c>
      <c r="L421" s="60">
        <v>1</v>
      </c>
      <c r="M421" s="54" t="s">
        <v>1659</v>
      </c>
      <c r="N421" s="54" t="s">
        <v>708</v>
      </c>
      <c r="O421" s="62">
        <v>1</v>
      </c>
      <c r="P421" s="54" t="s">
        <v>709</v>
      </c>
      <c r="Q421" s="54" t="s">
        <v>1533</v>
      </c>
      <c r="R421" s="61" t="s">
        <v>1534</v>
      </c>
      <c r="S421" s="55">
        <v>44824</v>
      </c>
      <c r="T421" s="55">
        <v>44824</v>
      </c>
      <c r="U421" s="55">
        <v>44827</v>
      </c>
      <c r="V421" s="56">
        <v>247313.66</v>
      </c>
      <c r="W421" s="56">
        <v>0</v>
      </c>
      <c r="X421" s="56">
        <v>247313.66</v>
      </c>
    </row>
    <row r="422" spans="1:24" x14ac:dyDescent="0.25">
      <c r="A422" s="59" t="s">
        <v>100</v>
      </c>
      <c r="B422" s="54" t="s">
        <v>450</v>
      </c>
      <c r="C422" s="60">
        <v>2023</v>
      </c>
      <c r="D422" s="60">
        <v>2023</v>
      </c>
      <c r="E422" s="53">
        <v>3</v>
      </c>
      <c r="F422" s="54" t="s">
        <v>451</v>
      </c>
      <c r="G422" s="54" t="s">
        <v>452</v>
      </c>
      <c r="H422" s="54" t="s">
        <v>453</v>
      </c>
      <c r="I422" s="54" t="s">
        <v>454</v>
      </c>
      <c r="J422" s="61" t="s">
        <v>455</v>
      </c>
      <c r="K422" s="54" t="s">
        <v>1660</v>
      </c>
      <c r="L422" s="60">
        <v>1</v>
      </c>
      <c r="M422" s="54" t="s">
        <v>1661</v>
      </c>
      <c r="N422" s="54" t="s">
        <v>712</v>
      </c>
      <c r="O422" s="62">
        <v>1</v>
      </c>
      <c r="P422" s="54" t="s">
        <v>713</v>
      </c>
      <c r="Q422" s="54" t="s">
        <v>1533</v>
      </c>
      <c r="R422" s="61" t="s">
        <v>1534</v>
      </c>
      <c r="S422" s="55">
        <v>44824</v>
      </c>
      <c r="T422" s="55">
        <v>44824</v>
      </c>
      <c r="U422" s="55">
        <v>44827</v>
      </c>
      <c r="V422" s="56">
        <v>1839199.19</v>
      </c>
      <c r="W422" s="56">
        <v>0</v>
      </c>
      <c r="X422" s="56">
        <v>1839199.19</v>
      </c>
    </row>
    <row r="423" spans="1:24" x14ac:dyDescent="0.25">
      <c r="A423" s="59" t="s">
        <v>101</v>
      </c>
      <c r="B423" s="54" t="s">
        <v>450</v>
      </c>
      <c r="C423" s="60">
        <v>2023</v>
      </c>
      <c r="D423" s="60">
        <v>2023</v>
      </c>
      <c r="E423" s="53">
        <v>3</v>
      </c>
      <c r="F423" s="54" t="s">
        <v>451</v>
      </c>
      <c r="G423" s="54" t="s">
        <v>452</v>
      </c>
      <c r="H423" s="54" t="s">
        <v>453</v>
      </c>
      <c r="I423" s="54" t="s">
        <v>454</v>
      </c>
      <c r="J423" s="61" t="s">
        <v>455</v>
      </c>
      <c r="K423" s="54" t="s">
        <v>1662</v>
      </c>
      <c r="L423" s="60">
        <v>1</v>
      </c>
      <c r="M423" s="54" t="s">
        <v>1663</v>
      </c>
      <c r="N423" s="54" t="s">
        <v>716</v>
      </c>
      <c r="O423" s="62">
        <v>1</v>
      </c>
      <c r="P423" s="54" t="s">
        <v>717</v>
      </c>
      <c r="Q423" s="54" t="s">
        <v>1533</v>
      </c>
      <c r="R423" s="61" t="s">
        <v>1534</v>
      </c>
      <c r="S423" s="55">
        <v>44824</v>
      </c>
      <c r="T423" s="55">
        <v>44824</v>
      </c>
      <c r="U423" s="55">
        <v>44827</v>
      </c>
      <c r="V423" s="56">
        <v>812928.37</v>
      </c>
      <c r="W423" s="56">
        <v>0</v>
      </c>
      <c r="X423" s="56">
        <v>812928.37</v>
      </c>
    </row>
    <row r="424" spans="1:24" x14ac:dyDescent="0.25">
      <c r="A424" s="59" t="s">
        <v>102</v>
      </c>
      <c r="B424" s="54" t="s">
        <v>450</v>
      </c>
      <c r="C424" s="60">
        <v>2023</v>
      </c>
      <c r="D424" s="60">
        <v>2023</v>
      </c>
      <c r="E424" s="53">
        <v>3</v>
      </c>
      <c r="F424" s="54" t="s">
        <v>451</v>
      </c>
      <c r="G424" s="54" t="s">
        <v>452</v>
      </c>
      <c r="H424" s="54" t="s">
        <v>453</v>
      </c>
      <c r="I424" s="54" t="s">
        <v>454</v>
      </c>
      <c r="J424" s="61" t="s">
        <v>455</v>
      </c>
      <c r="K424" s="54" t="s">
        <v>1664</v>
      </c>
      <c r="L424" s="60">
        <v>1</v>
      </c>
      <c r="M424" s="54" t="s">
        <v>1665</v>
      </c>
      <c r="N424" s="54" t="s">
        <v>720</v>
      </c>
      <c r="O424" s="62">
        <v>1</v>
      </c>
      <c r="P424" s="54" t="s">
        <v>721</v>
      </c>
      <c r="Q424" s="54" t="s">
        <v>1533</v>
      </c>
      <c r="R424" s="61" t="s">
        <v>1534</v>
      </c>
      <c r="S424" s="55">
        <v>44824</v>
      </c>
      <c r="T424" s="55">
        <v>44824</v>
      </c>
      <c r="U424" s="55">
        <v>44827</v>
      </c>
      <c r="V424" s="56">
        <v>92492.6</v>
      </c>
      <c r="W424" s="56">
        <v>0</v>
      </c>
      <c r="X424" s="56">
        <v>92492.6</v>
      </c>
    </row>
    <row r="425" spans="1:24" x14ac:dyDescent="0.25">
      <c r="A425" s="59" t="s">
        <v>103</v>
      </c>
      <c r="B425" s="54" t="s">
        <v>450</v>
      </c>
      <c r="C425" s="60">
        <v>2023</v>
      </c>
      <c r="D425" s="60">
        <v>2023</v>
      </c>
      <c r="E425" s="53">
        <v>3</v>
      </c>
      <c r="F425" s="54" t="s">
        <v>451</v>
      </c>
      <c r="G425" s="54" t="s">
        <v>452</v>
      </c>
      <c r="H425" s="54" t="s">
        <v>453</v>
      </c>
      <c r="I425" s="54" t="s">
        <v>454</v>
      </c>
      <c r="J425" s="61" t="s">
        <v>455</v>
      </c>
      <c r="K425" s="54" t="s">
        <v>1666</v>
      </c>
      <c r="L425" s="60">
        <v>1</v>
      </c>
      <c r="M425" s="54" t="s">
        <v>1667</v>
      </c>
      <c r="N425" s="54" t="s">
        <v>724</v>
      </c>
      <c r="O425" s="62">
        <v>1</v>
      </c>
      <c r="P425" s="54" t="s">
        <v>725</v>
      </c>
      <c r="Q425" s="54" t="s">
        <v>1533</v>
      </c>
      <c r="R425" s="61" t="s">
        <v>1534</v>
      </c>
      <c r="S425" s="55">
        <v>44824</v>
      </c>
      <c r="T425" s="55">
        <v>44824</v>
      </c>
      <c r="U425" s="55">
        <v>44827</v>
      </c>
      <c r="V425" s="56">
        <v>1849044.46</v>
      </c>
      <c r="W425" s="56">
        <v>0</v>
      </c>
      <c r="X425" s="56">
        <v>1849044.46</v>
      </c>
    </row>
    <row r="426" spans="1:24" x14ac:dyDescent="0.25">
      <c r="A426" s="59" t="s">
        <v>104</v>
      </c>
      <c r="B426" s="54" t="s">
        <v>450</v>
      </c>
      <c r="C426" s="60">
        <v>2023</v>
      </c>
      <c r="D426" s="60">
        <v>2023</v>
      </c>
      <c r="E426" s="53">
        <v>3</v>
      </c>
      <c r="F426" s="54" t="s">
        <v>451</v>
      </c>
      <c r="G426" s="54" t="s">
        <v>452</v>
      </c>
      <c r="H426" s="54" t="s">
        <v>453</v>
      </c>
      <c r="I426" s="54" t="s">
        <v>454</v>
      </c>
      <c r="J426" s="61" t="s">
        <v>455</v>
      </c>
      <c r="K426" s="54" t="s">
        <v>1668</v>
      </c>
      <c r="L426" s="60">
        <v>1</v>
      </c>
      <c r="M426" s="54" t="s">
        <v>1669</v>
      </c>
      <c r="N426" s="54" t="s">
        <v>728</v>
      </c>
      <c r="O426" s="62">
        <v>1</v>
      </c>
      <c r="P426" s="54" t="s">
        <v>729</v>
      </c>
      <c r="Q426" s="54" t="s">
        <v>1533</v>
      </c>
      <c r="R426" s="61" t="s">
        <v>1534</v>
      </c>
      <c r="S426" s="55">
        <v>44824</v>
      </c>
      <c r="T426" s="55">
        <v>44824</v>
      </c>
      <c r="U426" s="55">
        <v>44827</v>
      </c>
      <c r="V426" s="56">
        <v>3084568.82</v>
      </c>
      <c r="W426" s="56">
        <v>0</v>
      </c>
      <c r="X426" s="56">
        <v>3084568.82</v>
      </c>
    </row>
    <row r="427" spans="1:24" x14ac:dyDescent="0.25">
      <c r="A427" s="59" t="s">
        <v>105</v>
      </c>
      <c r="B427" s="54" t="s">
        <v>450</v>
      </c>
      <c r="C427" s="60">
        <v>2023</v>
      </c>
      <c r="D427" s="60">
        <v>2023</v>
      </c>
      <c r="E427" s="53">
        <v>3</v>
      </c>
      <c r="F427" s="54" t="s">
        <v>451</v>
      </c>
      <c r="G427" s="54" t="s">
        <v>452</v>
      </c>
      <c r="H427" s="54" t="s">
        <v>453</v>
      </c>
      <c r="I427" s="54" t="s">
        <v>454</v>
      </c>
      <c r="J427" s="61" t="s">
        <v>455</v>
      </c>
      <c r="K427" s="54" t="s">
        <v>1670</v>
      </c>
      <c r="L427" s="60">
        <v>1</v>
      </c>
      <c r="M427" s="54" t="s">
        <v>1671</v>
      </c>
      <c r="N427" s="54" t="s">
        <v>732</v>
      </c>
      <c r="O427" s="62">
        <v>1</v>
      </c>
      <c r="P427" s="54" t="s">
        <v>733</v>
      </c>
      <c r="Q427" s="54" t="s">
        <v>1533</v>
      </c>
      <c r="R427" s="61" t="s">
        <v>1534</v>
      </c>
      <c r="S427" s="55">
        <v>44824</v>
      </c>
      <c r="T427" s="55">
        <v>44824</v>
      </c>
      <c r="U427" s="55">
        <v>44827</v>
      </c>
      <c r="V427" s="56">
        <v>780721.95</v>
      </c>
      <c r="W427" s="56">
        <v>0</v>
      </c>
      <c r="X427" s="56">
        <v>780721.95</v>
      </c>
    </row>
    <row r="428" spans="1:24" x14ac:dyDescent="0.25">
      <c r="A428" s="59" t="s">
        <v>106</v>
      </c>
      <c r="B428" s="54" t="s">
        <v>450</v>
      </c>
      <c r="C428" s="60">
        <v>2023</v>
      </c>
      <c r="D428" s="60">
        <v>2023</v>
      </c>
      <c r="E428" s="53">
        <v>3</v>
      </c>
      <c r="F428" s="54" t="s">
        <v>451</v>
      </c>
      <c r="G428" s="54" t="s">
        <v>452</v>
      </c>
      <c r="H428" s="54" t="s">
        <v>453</v>
      </c>
      <c r="I428" s="54" t="s">
        <v>454</v>
      </c>
      <c r="J428" s="61" t="s">
        <v>455</v>
      </c>
      <c r="K428" s="54" t="s">
        <v>1672</v>
      </c>
      <c r="L428" s="60">
        <v>1</v>
      </c>
      <c r="M428" s="54" t="s">
        <v>1673</v>
      </c>
      <c r="N428" s="54" t="s">
        <v>736</v>
      </c>
      <c r="O428" s="62">
        <v>1</v>
      </c>
      <c r="P428" s="54" t="s">
        <v>737</v>
      </c>
      <c r="Q428" s="54" t="s">
        <v>1533</v>
      </c>
      <c r="R428" s="61" t="s">
        <v>1534</v>
      </c>
      <c r="S428" s="55">
        <v>44824</v>
      </c>
      <c r="T428" s="55">
        <v>44824</v>
      </c>
      <c r="U428" s="55">
        <v>44827</v>
      </c>
      <c r="V428" s="56">
        <v>202887.86</v>
      </c>
      <c r="W428" s="56">
        <v>0</v>
      </c>
      <c r="X428" s="56">
        <v>202887.86</v>
      </c>
    </row>
    <row r="429" spans="1:24" x14ac:dyDescent="0.25">
      <c r="A429" s="59" t="s">
        <v>107</v>
      </c>
      <c r="B429" s="54" t="s">
        <v>450</v>
      </c>
      <c r="C429" s="60">
        <v>2023</v>
      </c>
      <c r="D429" s="60">
        <v>2023</v>
      </c>
      <c r="E429" s="53">
        <v>3</v>
      </c>
      <c r="F429" s="54" t="s">
        <v>451</v>
      </c>
      <c r="G429" s="54" t="s">
        <v>452</v>
      </c>
      <c r="H429" s="54" t="s">
        <v>453</v>
      </c>
      <c r="I429" s="54" t="s">
        <v>454</v>
      </c>
      <c r="J429" s="61" t="s">
        <v>455</v>
      </c>
      <c r="K429" s="54" t="s">
        <v>1674</v>
      </c>
      <c r="L429" s="60">
        <v>1</v>
      </c>
      <c r="M429" s="54" t="s">
        <v>1675</v>
      </c>
      <c r="N429" s="54" t="s">
        <v>740</v>
      </c>
      <c r="O429" s="62">
        <v>1</v>
      </c>
      <c r="P429" s="54" t="s">
        <v>741</v>
      </c>
      <c r="Q429" s="54" t="s">
        <v>1533</v>
      </c>
      <c r="R429" s="61" t="s">
        <v>1534</v>
      </c>
      <c r="S429" s="55">
        <v>44824</v>
      </c>
      <c r="T429" s="55">
        <v>44824</v>
      </c>
      <c r="U429" s="55">
        <v>44827</v>
      </c>
      <c r="V429" s="56">
        <v>253547.61</v>
      </c>
      <c r="W429" s="56">
        <v>0</v>
      </c>
      <c r="X429" s="56">
        <v>253547.61</v>
      </c>
    </row>
    <row r="430" spans="1:24" x14ac:dyDescent="0.25">
      <c r="A430" s="59" t="s">
        <v>108</v>
      </c>
      <c r="B430" s="54" t="s">
        <v>450</v>
      </c>
      <c r="C430" s="60">
        <v>2023</v>
      </c>
      <c r="D430" s="60">
        <v>2023</v>
      </c>
      <c r="E430" s="53">
        <v>3</v>
      </c>
      <c r="F430" s="54" t="s">
        <v>451</v>
      </c>
      <c r="G430" s="54" t="s">
        <v>452</v>
      </c>
      <c r="H430" s="54" t="s">
        <v>453</v>
      </c>
      <c r="I430" s="54" t="s">
        <v>454</v>
      </c>
      <c r="J430" s="61" t="s">
        <v>455</v>
      </c>
      <c r="K430" s="54" t="s">
        <v>1676</v>
      </c>
      <c r="L430" s="60">
        <v>1</v>
      </c>
      <c r="M430" s="54" t="s">
        <v>1677</v>
      </c>
      <c r="N430" s="54" t="s">
        <v>744</v>
      </c>
      <c r="O430" s="62">
        <v>1</v>
      </c>
      <c r="P430" s="54" t="s">
        <v>745</v>
      </c>
      <c r="Q430" s="54" t="s">
        <v>1533</v>
      </c>
      <c r="R430" s="61" t="s">
        <v>1557</v>
      </c>
      <c r="S430" s="55">
        <v>44817</v>
      </c>
      <c r="T430" s="55">
        <v>44817</v>
      </c>
      <c r="U430" s="55">
        <v>44820</v>
      </c>
      <c r="V430" s="56">
        <v>84019.17</v>
      </c>
      <c r="W430" s="56">
        <v>0</v>
      </c>
      <c r="X430" s="56">
        <v>84019.17</v>
      </c>
    </row>
    <row r="431" spans="1:24" x14ac:dyDescent="0.25">
      <c r="A431" s="59" t="s">
        <v>109</v>
      </c>
      <c r="B431" s="54" t="s">
        <v>450</v>
      </c>
      <c r="C431" s="60">
        <v>2023</v>
      </c>
      <c r="D431" s="60">
        <v>2023</v>
      </c>
      <c r="E431" s="53">
        <v>3</v>
      </c>
      <c r="F431" s="54" t="s">
        <v>451</v>
      </c>
      <c r="G431" s="54" t="s">
        <v>452</v>
      </c>
      <c r="H431" s="54" t="s">
        <v>453</v>
      </c>
      <c r="I431" s="54" t="s">
        <v>454</v>
      </c>
      <c r="J431" s="61" t="s">
        <v>455</v>
      </c>
      <c r="K431" s="54" t="s">
        <v>1678</v>
      </c>
      <c r="L431" s="60">
        <v>1</v>
      </c>
      <c r="M431" s="54" t="s">
        <v>1679</v>
      </c>
      <c r="N431" s="54" t="s">
        <v>748</v>
      </c>
      <c r="O431" s="62">
        <v>1</v>
      </c>
      <c r="P431" s="54" t="s">
        <v>749</v>
      </c>
      <c r="Q431" s="54" t="s">
        <v>1533</v>
      </c>
      <c r="R431" s="61" t="s">
        <v>1534</v>
      </c>
      <c r="S431" s="55">
        <v>44824</v>
      </c>
      <c r="T431" s="55">
        <v>44824</v>
      </c>
      <c r="U431" s="55">
        <v>44827</v>
      </c>
      <c r="V431" s="56">
        <v>537632.81999999995</v>
      </c>
      <c r="W431" s="56">
        <v>0</v>
      </c>
      <c r="X431" s="56">
        <v>537632.81999999995</v>
      </c>
    </row>
    <row r="432" spans="1:24" x14ac:dyDescent="0.25">
      <c r="A432" s="59" t="s">
        <v>110</v>
      </c>
      <c r="B432" s="54" t="s">
        <v>450</v>
      </c>
      <c r="C432" s="60">
        <v>2023</v>
      </c>
      <c r="D432" s="60">
        <v>2023</v>
      </c>
      <c r="E432" s="53">
        <v>3</v>
      </c>
      <c r="F432" s="54" t="s">
        <v>451</v>
      </c>
      <c r="G432" s="54" t="s">
        <v>452</v>
      </c>
      <c r="H432" s="54" t="s">
        <v>453</v>
      </c>
      <c r="I432" s="54" t="s">
        <v>454</v>
      </c>
      <c r="J432" s="61" t="s">
        <v>455</v>
      </c>
      <c r="K432" s="54" t="s">
        <v>1680</v>
      </c>
      <c r="L432" s="60">
        <v>1</v>
      </c>
      <c r="M432" s="54" t="s">
        <v>1681</v>
      </c>
      <c r="N432" s="54" t="s">
        <v>752</v>
      </c>
      <c r="O432" s="62">
        <v>1</v>
      </c>
      <c r="P432" s="54" t="s">
        <v>753</v>
      </c>
      <c r="Q432" s="54" t="s">
        <v>1533</v>
      </c>
      <c r="R432" s="61" t="s">
        <v>1534</v>
      </c>
      <c r="S432" s="55">
        <v>44824</v>
      </c>
      <c r="T432" s="55">
        <v>44824</v>
      </c>
      <c r="U432" s="55">
        <v>44827</v>
      </c>
      <c r="V432" s="56">
        <v>34859.919999999998</v>
      </c>
      <c r="W432" s="56">
        <v>0</v>
      </c>
      <c r="X432" s="56">
        <v>34859.919999999998</v>
      </c>
    </row>
    <row r="433" spans="1:24" x14ac:dyDescent="0.25">
      <c r="A433" s="59" t="s">
        <v>111</v>
      </c>
      <c r="B433" s="54" t="s">
        <v>450</v>
      </c>
      <c r="C433" s="60">
        <v>2023</v>
      </c>
      <c r="D433" s="60">
        <v>2023</v>
      </c>
      <c r="E433" s="53">
        <v>3</v>
      </c>
      <c r="F433" s="54" t="s">
        <v>451</v>
      </c>
      <c r="G433" s="54" t="s">
        <v>452</v>
      </c>
      <c r="H433" s="54" t="s">
        <v>453</v>
      </c>
      <c r="I433" s="54" t="s">
        <v>454</v>
      </c>
      <c r="J433" s="61" t="s">
        <v>455</v>
      </c>
      <c r="K433" s="54" t="s">
        <v>1682</v>
      </c>
      <c r="L433" s="60">
        <v>1</v>
      </c>
      <c r="M433" s="54" t="s">
        <v>1683</v>
      </c>
      <c r="N433" s="54" t="s">
        <v>756</v>
      </c>
      <c r="O433" s="62">
        <v>1</v>
      </c>
      <c r="P433" s="54" t="s">
        <v>757</v>
      </c>
      <c r="Q433" s="54" t="s">
        <v>1533</v>
      </c>
      <c r="R433" s="61" t="s">
        <v>1534</v>
      </c>
      <c r="S433" s="55">
        <v>44824</v>
      </c>
      <c r="T433" s="55">
        <v>44824</v>
      </c>
      <c r="U433" s="55">
        <v>44827</v>
      </c>
      <c r="V433" s="56">
        <v>188111.3</v>
      </c>
      <c r="W433" s="56">
        <v>0</v>
      </c>
      <c r="X433" s="56">
        <v>188111.3</v>
      </c>
    </row>
    <row r="434" spans="1:24" x14ac:dyDescent="0.25">
      <c r="A434" s="59" t="s">
        <v>112</v>
      </c>
      <c r="B434" s="54" t="s">
        <v>450</v>
      </c>
      <c r="C434" s="60">
        <v>2023</v>
      </c>
      <c r="D434" s="60">
        <v>2023</v>
      </c>
      <c r="E434" s="53">
        <v>3</v>
      </c>
      <c r="F434" s="54" t="s">
        <v>451</v>
      </c>
      <c r="G434" s="54" t="s">
        <v>452</v>
      </c>
      <c r="H434" s="54" t="s">
        <v>453</v>
      </c>
      <c r="I434" s="54" t="s">
        <v>454</v>
      </c>
      <c r="J434" s="61" t="s">
        <v>455</v>
      </c>
      <c r="K434" s="54" t="s">
        <v>1684</v>
      </c>
      <c r="L434" s="60">
        <v>1</v>
      </c>
      <c r="M434" s="54" t="s">
        <v>1685</v>
      </c>
      <c r="N434" s="54" t="s">
        <v>760</v>
      </c>
      <c r="O434" s="62">
        <v>1</v>
      </c>
      <c r="P434" s="54" t="s">
        <v>761</v>
      </c>
      <c r="Q434" s="54" t="s">
        <v>1533</v>
      </c>
      <c r="R434" s="61" t="s">
        <v>1534</v>
      </c>
      <c r="S434" s="55">
        <v>44824</v>
      </c>
      <c r="T434" s="55">
        <v>44824</v>
      </c>
      <c r="U434" s="55">
        <v>44827</v>
      </c>
      <c r="V434" s="56">
        <v>168007.01</v>
      </c>
      <c r="W434" s="56">
        <v>0</v>
      </c>
      <c r="X434" s="56">
        <v>168007.01</v>
      </c>
    </row>
    <row r="435" spans="1:24" x14ac:dyDescent="0.25">
      <c r="A435" s="59" t="s">
        <v>113</v>
      </c>
      <c r="B435" s="54" t="s">
        <v>450</v>
      </c>
      <c r="C435" s="60">
        <v>2023</v>
      </c>
      <c r="D435" s="60">
        <v>2023</v>
      </c>
      <c r="E435" s="53">
        <v>3</v>
      </c>
      <c r="F435" s="54" t="s">
        <v>451</v>
      </c>
      <c r="G435" s="54" t="s">
        <v>452</v>
      </c>
      <c r="H435" s="54" t="s">
        <v>453</v>
      </c>
      <c r="I435" s="54" t="s">
        <v>454</v>
      </c>
      <c r="J435" s="61" t="s">
        <v>455</v>
      </c>
      <c r="K435" s="54" t="s">
        <v>1686</v>
      </c>
      <c r="L435" s="60">
        <v>1</v>
      </c>
      <c r="M435" s="54" t="s">
        <v>1687</v>
      </c>
      <c r="N435" s="54" t="s">
        <v>764</v>
      </c>
      <c r="O435" s="62">
        <v>1</v>
      </c>
      <c r="P435" s="54" t="s">
        <v>765</v>
      </c>
      <c r="Q435" s="54" t="s">
        <v>1533</v>
      </c>
      <c r="R435" s="61" t="s">
        <v>1534</v>
      </c>
      <c r="S435" s="55">
        <v>44824</v>
      </c>
      <c r="T435" s="55">
        <v>44824</v>
      </c>
      <c r="U435" s="55">
        <v>44827</v>
      </c>
      <c r="V435" s="56">
        <v>79156.78</v>
      </c>
      <c r="W435" s="56">
        <v>0</v>
      </c>
      <c r="X435" s="56">
        <v>79156.78</v>
      </c>
    </row>
    <row r="436" spans="1:24" x14ac:dyDescent="0.25">
      <c r="A436" s="59" t="s">
        <v>114</v>
      </c>
      <c r="B436" s="54" t="s">
        <v>450</v>
      </c>
      <c r="C436" s="60">
        <v>2023</v>
      </c>
      <c r="D436" s="60">
        <v>2023</v>
      </c>
      <c r="E436" s="53">
        <v>3</v>
      </c>
      <c r="F436" s="54" t="s">
        <v>451</v>
      </c>
      <c r="G436" s="54" t="s">
        <v>452</v>
      </c>
      <c r="H436" s="54" t="s">
        <v>453</v>
      </c>
      <c r="I436" s="54" t="s">
        <v>454</v>
      </c>
      <c r="J436" s="61" t="s">
        <v>455</v>
      </c>
      <c r="K436" s="54" t="s">
        <v>1688</v>
      </c>
      <c r="L436" s="60">
        <v>1</v>
      </c>
      <c r="M436" s="54" t="s">
        <v>1689</v>
      </c>
      <c r="N436" s="54" t="s">
        <v>768</v>
      </c>
      <c r="O436" s="62">
        <v>1</v>
      </c>
      <c r="P436" s="54" t="s">
        <v>769</v>
      </c>
      <c r="Q436" s="54" t="s">
        <v>1533</v>
      </c>
      <c r="R436" s="61" t="s">
        <v>1534</v>
      </c>
      <c r="S436" s="55">
        <v>44824</v>
      </c>
      <c r="T436" s="55">
        <v>44824</v>
      </c>
      <c r="U436" s="55">
        <v>44827</v>
      </c>
      <c r="V436" s="56">
        <v>32879634.879999999</v>
      </c>
      <c r="W436" s="56">
        <v>0</v>
      </c>
      <c r="X436" s="56">
        <v>32879634.879999999</v>
      </c>
    </row>
    <row r="437" spans="1:24" x14ac:dyDescent="0.25">
      <c r="A437" s="59" t="s">
        <v>115</v>
      </c>
      <c r="B437" s="54" t="s">
        <v>450</v>
      </c>
      <c r="C437" s="60">
        <v>2023</v>
      </c>
      <c r="D437" s="60">
        <v>2023</v>
      </c>
      <c r="E437" s="53">
        <v>3</v>
      </c>
      <c r="F437" s="54" t="s">
        <v>451</v>
      </c>
      <c r="G437" s="54" t="s">
        <v>452</v>
      </c>
      <c r="H437" s="54" t="s">
        <v>453</v>
      </c>
      <c r="I437" s="54" t="s">
        <v>454</v>
      </c>
      <c r="J437" s="61" t="s">
        <v>455</v>
      </c>
      <c r="K437" s="54" t="s">
        <v>1690</v>
      </c>
      <c r="L437" s="60">
        <v>1</v>
      </c>
      <c r="M437" s="54" t="s">
        <v>1691</v>
      </c>
      <c r="N437" s="54" t="s">
        <v>772</v>
      </c>
      <c r="O437" s="62">
        <v>1</v>
      </c>
      <c r="P437" s="54" t="s">
        <v>773</v>
      </c>
      <c r="Q437" s="54" t="s">
        <v>1533</v>
      </c>
      <c r="R437" s="61" t="s">
        <v>1534</v>
      </c>
      <c r="S437" s="55">
        <v>44824</v>
      </c>
      <c r="T437" s="55">
        <v>44824</v>
      </c>
      <c r="U437" s="55">
        <v>44827</v>
      </c>
      <c r="V437" s="56">
        <v>188631.94</v>
      </c>
      <c r="W437" s="56">
        <v>0</v>
      </c>
      <c r="X437" s="56">
        <v>188631.94</v>
      </c>
    </row>
    <row r="438" spans="1:24" x14ac:dyDescent="0.25">
      <c r="A438" s="59" t="s">
        <v>116</v>
      </c>
      <c r="B438" s="54" t="s">
        <v>450</v>
      </c>
      <c r="C438" s="60">
        <v>2023</v>
      </c>
      <c r="D438" s="60">
        <v>2023</v>
      </c>
      <c r="E438" s="53">
        <v>3</v>
      </c>
      <c r="F438" s="54" t="s">
        <v>451</v>
      </c>
      <c r="G438" s="54" t="s">
        <v>452</v>
      </c>
      <c r="H438" s="54" t="s">
        <v>453</v>
      </c>
      <c r="I438" s="54" t="s">
        <v>454</v>
      </c>
      <c r="J438" s="61" t="s">
        <v>455</v>
      </c>
      <c r="K438" s="54" t="s">
        <v>1692</v>
      </c>
      <c r="L438" s="60">
        <v>1</v>
      </c>
      <c r="M438" s="54" t="s">
        <v>1693</v>
      </c>
      <c r="N438" s="54" t="s">
        <v>776</v>
      </c>
      <c r="O438" s="62">
        <v>1</v>
      </c>
      <c r="P438" s="54" t="s">
        <v>777</v>
      </c>
      <c r="Q438" s="54" t="s">
        <v>1533</v>
      </c>
      <c r="R438" s="61" t="s">
        <v>1534</v>
      </c>
      <c r="S438" s="55">
        <v>44824</v>
      </c>
      <c r="T438" s="55">
        <v>44824</v>
      </c>
      <c r="U438" s="55">
        <v>44827</v>
      </c>
      <c r="V438" s="56">
        <v>94992.66</v>
      </c>
      <c r="W438" s="56">
        <v>0</v>
      </c>
      <c r="X438" s="56">
        <v>94992.66</v>
      </c>
    </row>
    <row r="439" spans="1:24" x14ac:dyDescent="0.25">
      <c r="A439" s="59" t="s">
        <v>117</v>
      </c>
      <c r="B439" s="54" t="s">
        <v>450</v>
      </c>
      <c r="C439" s="60">
        <v>2023</v>
      </c>
      <c r="D439" s="60">
        <v>2023</v>
      </c>
      <c r="E439" s="53">
        <v>3</v>
      </c>
      <c r="F439" s="54" t="s">
        <v>451</v>
      </c>
      <c r="G439" s="54" t="s">
        <v>452</v>
      </c>
      <c r="H439" s="54" t="s">
        <v>453</v>
      </c>
      <c r="I439" s="54" t="s">
        <v>454</v>
      </c>
      <c r="J439" s="61" t="s">
        <v>455</v>
      </c>
      <c r="K439" s="54" t="s">
        <v>1694</v>
      </c>
      <c r="L439" s="60">
        <v>1</v>
      </c>
      <c r="M439" s="54" t="s">
        <v>1695</v>
      </c>
      <c r="N439" s="54" t="s">
        <v>780</v>
      </c>
      <c r="O439" s="62">
        <v>1</v>
      </c>
      <c r="P439" s="54" t="s">
        <v>781</v>
      </c>
      <c r="Q439" s="54" t="s">
        <v>1533</v>
      </c>
      <c r="R439" s="61" t="s">
        <v>1534</v>
      </c>
      <c r="S439" s="55">
        <v>44824</v>
      </c>
      <c r="T439" s="55">
        <v>44824</v>
      </c>
      <c r="U439" s="55">
        <v>44827</v>
      </c>
      <c r="V439" s="56">
        <v>90722.66</v>
      </c>
      <c r="W439" s="56">
        <v>0</v>
      </c>
      <c r="X439" s="56">
        <v>90722.66</v>
      </c>
    </row>
    <row r="440" spans="1:24" x14ac:dyDescent="0.25">
      <c r="A440" s="59" t="s">
        <v>118</v>
      </c>
      <c r="B440" s="54" t="s">
        <v>450</v>
      </c>
      <c r="C440" s="60">
        <v>2023</v>
      </c>
      <c r="D440" s="60">
        <v>2023</v>
      </c>
      <c r="E440" s="53">
        <v>3</v>
      </c>
      <c r="F440" s="54" t="s">
        <v>451</v>
      </c>
      <c r="G440" s="54" t="s">
        <v>452</v>
      </c>
      <c r="H440" s="54" t="s">
        <v>453</v>
      </c>
      <c r="I440" s="54" t="s">
        <v>454</v>
      </c>
      <c r="J440" s="61" t="s">
        <v>455</v>
      </c>
      <c r="K440" s="54" t="s">
        <v>1696</v>
      </c>
      <c r="L440" s="60">
        <v>1</v>
      </c>
      <c r="M440" s="54" t="s">
        <v>1697</v>
      </c>
      <c r="N440" s="54" t="s">
        <v>784</v>
      </c>
      <c r="O440" s="62">
        <v>1</v>
      </c>
      <c r="P440" s="54" t="s">
        <v>785</v>
      </c>
      <c r="Q440" s="54" t="s">
        <v>1533</v>
      </c>
      <c r="R440" s="61" t="s">
        <v>1534</v>
      </c>
      <c r="S440" s="55">
        <v>44824</v>
      </c>
      <c r="T440" s="55">
        <v>44824</v>
      </c>
      <c r="U440" s="55">
        <v>44827</v>
      </c>
      <c r="V440" s="56">
        <v>124500.1</v>
      </c>
      <c r="W440" s="56">
        <v>0</v>
      </c>
      <c r="X440" s="56">
        <v>124500.1</v>
      </c>
    </row>
    <row r="441" spans="1:24" x14ac:dyDescent="0.25">
      <c r="A441" s="59" t="s">
        <v>119</v>
      </c>
      <c r="B441" s="54" t="s">
        <v>450</v>
      </c>
      <c r="C441" s="60">
        <v>2023</v>
      </c>
      <c r="D441" s="60">
        <v>2023</v>
      </c>
      <c r="E441" s="53">
        <v>3</v>
      </c>
      <c r="F441" s="54" t="s">
        <v>451</v>
      </c>
      <c r="G441" s="54" t="s">
        <v>452</v>
      </c>
      <c r="H441" s="54" t="s">
        <v>453</v>
      </c>
      <c r="I441" s="54" t="s">
        <v>454</v>
      </c>
      <c r="J441" s="61" t="s">
        <v>455</v>
      </c>
      <c r="K441" s="54" t="s">
        <v>1698</v>
      </c>
      <c r="L441" s="60">
        <v>1</v>
      </c>
      <c r="M441" s="54" t="s">
        <v>1699</v>
      </c>
      <c r="N441" s="54" t="s">
        <v>788</v>
      </c>
      <c r="O441" s="62">
        <v>1</v>
      </c>
      <c r="P441" s="54" t="s">
        <v>789</v>
      </c>
      <c r="Q441" s="54" t="s">
        <v>1533</v>
      </c>
      <c r="R441" s="61" t="s">
        <v>1534</v>
      </c>
      <c r="S441" s="55">
        <v>44824</v>
      </c>
      <c r="T441" s="55">
        <v>44824</v>
      </c>
      <c r="U441" s="55">
        <v>44827</v>
      </c>
      <c r="V441" s="56">
        <v>197239.86</v>
      </c>
      <c r="W441" s="56">
        <v>0</v>
      </c>
      <c r="X441" s="56">
        <v>197239.86</v>
      </c>
    </row>
    <row r="442" spans="1:24" x14ac:dyDescent="0.25">
      <c r="A442" s="59" t="s">
        <v>120</v>
      </c>
      <c r="B442" s="54" t="s">
        <v>450</v>
      </c>
      <c r="C442" s="60">
        <v>2023</v>
      </c>
      <c r="D442" s="60">
        <v>2023</v>
      </c>
      <c r="E442" s="53">
        <v>3</v>
      </c>
      <c r="F442" s="54" t="s">
        <v>451</v>
      </c>
      <c r="G442" s="54" t="s">
        <v>452</v>
      </c>
      <c r="H442" s="54" t="s">
        <v>453</v>
      </c>
      <c r="I442" s="54" t="s">
        <v>454</v>
      </c>
      <c r="J442" s="61" t="s">
        <v>455</v>
      </c>
      <c r="K442" s="54" t="s">
        <v>1700</v>
      </c>
      <c r="L442" s="60">
        <v>1</v>
      </c>
      <c r="M442" s="54" t="s">
        <v>1701</v>
      </c>
      <c r="N442" s="54" t="s">
        <v>792</v>
      </c>
      <c r="O442" s="62">
        <v>1</v>
      </c>
      <c r="P442" s="54" t="s">
        <v>793</v>
      </c>
      <c r="Q442" s="54" t="s">
        <v>1533</v>
      </c>
      <c r="R442" s="61" t="s">
        <v>1534</v>
      </c>
      <c r="S442" s="55">
        <v>44824</v>
      </c>
      <c r="T442" s="55">
        <v>44824</v>
      </c>
      <c r="U442" s="55">
        <v>44827</v>
      </c>
      <c r="V442" s="56">
        <v>122146.6</v>
      </c>
      <c r="W442" s="56">
        <v>0</v>
      </c>
      <c r="X442" s="56">
        <v>122146.6</v>
      </c>
    </row>
    <row r="443" spans="1:24" x14ac:dyDescent="0.25">
      <c r="A443" s="59" t="s">
        <v>121</v>
      </c>
      <c r="B443" s="54" t="s">
        <v>450</v>
      </c>
      <c r="C443" s="60">
        <v>2023</v>
      </c>
      <c r="D443" s="60">
        <v>2023</v>
      </c>
      <c r="E443" s="53">
        <v>3</v>
      </c>
      <c r="F443" s="54" t="s">
        <v>451</v>
      </c>
      <c r="G443" s="54" t="s">
        <v>452</v>
      </c>
      <c r="H443" s="54" t="s">
        <v>453</v>
      </c>
      <c r="I443" s="54" t="s">
        <v>454</v>
      </c>
      <c r="J443" s="61" t="s">
        <v>455</v>
      </c>
      <c r="K443" s="54" t="s">
        <v>1702</v>
      </c>
      <c r="L443" s="60">
        <v>1</v>
      </c>
      <c r="M443" s="54" t="s">
        <v>1703</v>
      </c>
      <c r="N443" s="54" t="s">
        <v>796</v>
      </c>
      <c r="O443" s="62">
        <v>1</v>
      </c>
      <c r="P443" s="54" t="s">
        <v>797</v>
      </c>
      <c r="Q443" s="54" t="s">
        <v>1533</v>
      </c>
      <c r="R443" s="61" t="s">
        <v>1534</v>
      </c>
      <c r="S443" s="55">
        <v>44824</v>
      </c>
      <c r="T443" s="55">
        <v>44824</v>
      </c>
      <c r="U443" s="55">
        <v>44827</v>
      </c>
      <c r="V443" s="56">
        <v>335606.69</v>
      </c>
      <c r="W443" s="56">
        <v>0</v>
      </c>
      <c r="X443" s="56">
        <v>335606.69</v>
      </c>
    </row>
    <row r="444" spans="1:24" x14ac:dyDescent="0.25">
      <c r="A444" s="59" t="s">
        <v>122</v>
      </c>
      <c r="B444" s="54" t="s">
        <v>450</v>
      </c>
      <c r="C444" s="60">
        <v>2023</v>
      </c>
      <c r="D444" s="60">
        <v>2023</v>
      </c>
      <c r="E444" s="53">
        <v>3</v>
      </c>
      <c r="F444" s="54" t="s">
        <v>451</v>
      </c>
      <c r="G444" s="54" t="s">
        <v>452</v>
      </c>
      <c r="H444" s="54" t="s">
        <v>453</v>
      </c>
      <c r="I444" s="54" t="s">
        <v>454</v>
      </c>
      <c r="J444" s="61" t="s">
        <v>455</v>
      </c>
      <c r="K444" s="54" t="s">
        <v>1704</v>
      </c>
      <c r="L444" s="60">
        <v>1</v>
      </c>
      <c r="M444" s="54" t="s">
        <v>1705</v>
      </c>
      <c r="N444" s="54" t="s">
        <v>804</v>
      </c>
      <c r="O444" s="62">
        <v>1</v>
      </c>
      <c r="P444" s="54" t="s">
        <v>805</v>
      </c>
      <c r="Q444" s="54" t="s">
        <v>1533</v>
      </c>
      <c r="R444" s="61" t="s">
        <v>1534</v>
      </c>
      <c r="S444" s="55">
        <v>44824</v>
      </c>
      <c r="T444" s="55">
        <v>44824</v>
      </c>
      <c r="U444" s="55">
        <v>44827</v>
      </c>
      <c r="V444" s="56">
        <v>310639.3</v>
      </c>
      <c r="W444" s="56">
        <v>0</v>
      </c>
      <c r="X444" s="56">
        <v>310639.3</v>
      </c>
    </row>
    <row r="445" spans="1:24" x14ac:dyDescent="0.25">
      <c r="A445" s="59" t="s">
        <v>123</v>
      </c>
      <c r="B445" s="54" t="s">
        <v>450</v>
      </c>
      <c r="C445" s="60">
        <v>2023</v>
      </c>
      <c r="D445" s="60">
        <v>2023</v>
      </c>
      <c r="E445" s="53">
        <v>3</v>
      </c>
      <c r="F445" s="54" t="s">
        <v>451</v>
      </c>
      <c r="G445" s="54" t="s">
        <v>452</v>
      </c>
      <c r="H445" s="54" t="s">
        <v>453</v>
      </c>
      <c r="I445" s="54" t="s">
        <v>454</v>
      </c>
      <c r="J445" s="61" t="s">
        <v>455</v>
      </c>
      <c r="K445" s="54" t="s">
        <v>1706</v>
      </c>
      <c r="L445" s="60">
        <v>1</v>
      </c>
      <c r="M445" s="54" t="s">
        <v>1707</v>
      </c>
      <c r="N445" s="54" t="s">
        <v>808</v>
      </c>
      <c r="O445" s="62">
        <v>1</v>
      </c>
      <c r="P445" s="54" t="s">
        <v>809</v>
      </c>
      <c r="Q445" s="54" t="s">
        <v>1533</v>
      </c>
      <c r="R445" s="61" t="s">
        <v>1534</v>
      </c>
      <c r="S445" s="55">
        <v>44824</v>
      </c>
      <c r="T445" s="55">
        <v>44824</v>
      </c>
      <c r="U445" s="55">
        <v>44827</v>
      </c>
      <c r="V445" s="56">
        <v>3182958.67</v>
      </c>
      <c r="W445" s="56">
        <v>0</v>
      </c>
      <c r="X445" s="56">
        <v>3182958.67</v>
      </c>
    </row>
    <row r="446" spans="1:24" x14ac:dyDescent="0.25">
      <c r="A446" s="59" t="s">
        <v>124</v>
      </c>
      <c r="B446" s="54" t="s">
        <v>450</v>
      </c>
      <c r="C446" s="60">
        <v>2023</v>
      </c>
      <c r="D446" s="60">
        <v>2023</v>
      </c>
      <c r="E446" s="53">
        <v>3</v>
      </c>
      <c r="F446" s="54" t="s">
        <v>451</v>
      </c>
      <c r="G446" s="54" t="s">
        <v>452</v>
      </c>
      <c r="H446" s="54" t="s">
        <v>453</v>
      </c>
      <c r="I446" s="54" t="s">
        <v>454</v>
      </c>
      <c r="J446" s="61" t="s">
        <v>455</v>
      </c>
      <c r="K446" s="54" t="s">
        <v>1708</v>
      </c>
      <c r="L446" s="60">
        <v>1</v>
      </c>
      <c r="M446" s="54" t="s">
        <v>1709</v>
      </c>
      <c r="N446" s="54" t="s">
        <v>812</v>
      </c>
      <c r="O446" s="62">
        <v>1</v>
      </c>
      <c r="P446" s="54" t="s">
        <v>813</v>
      </c>
      <c r="Q446" s="54" t="s">
        <v>1533</v>
      </c>
      <c r="R446" s="61" t="s">
        <v>1534</v>
      </c>
      <c r="S446" s="55">
        <v>44824</v>
      </c>
      <c r="T446" s="55">
        <v>44824</v>
      </c>
      <c r="U446" s="55">
        <v>44827</v>
      </c>
      <c r="V446" s="56">
        <v>939588.43</v>
      </c>
      <c r="W446" s="56">
        <v>0</v>
      </c>
      <c r="X446" s="56">
        <v>939588.43</v>
      </c>
    </row>
    <row r="447" spans="1:24" x14ac:dyDescent="0.25">
      <c r="A447" s="59" t="s">
        <v>125</v>
      </c>
      <c r="B447" s="54" t="s">
        <v>450</v>
      </c>
      <c r="C447" s="60">
        <v>2023</v>
      </c>
      <c r="D447" s="60">
        <v>2023</v>
      </c>
      <c r="E447" s="53">
        <v>3</v>
      </c>
      <c r="F447" s="54" t="s">
        <v>451</v>
      </c>
      <c r="G447" s="54" t="s">
        <v>452</v>
      </c>
      <c r="H447" s="54" t="s">
        <v>453</v>
      </c>
      <c r="I447" s="54" t="s">
        <v>454</v>
      </c>
      <c r="J447" s="61" t="s">
        <v>455</v>
      </c>
      <c r="K447" s="54" t="s">
        <v>1710</v>
      </c>
      <c r="L447" s="60">
        <v>1</v>
      </c>
      <c r="M447" s="54" t="s">
        <v>1711</v>
      </c>
      <c r="N447" s="54" t="s">
        <v>816</v>
      </c>
      <c r="O447" s="62">
        <v>1</v>
      </c>
      <c r="P447" s="54" t="s">
        <v>817</v>
      </c>
      <c r="Q447" s="54" t="s">
        <v>1533</v>
      </c>
      <c r="R447" s="61" t="s">
        <v>1534</v>
      </c>
      <c r="S447" s="55">
        <v>44824</v>
      </c>
      <c r="T447" s="55">
        <v>44824</v>
      </c>
      <c r="U447" s="55">
        <v>44827</v>
      </c>
      <c r="V447" s="56">
        <v>616432.06000000006</v>
      </c>
      <c r="W447" s="56">
        <v>0</v>
      </c>
      <c r="X447" s="56">
        <v>616432.06000000006</v>
      </c>
    </row>
    <row r="448" spans="1:24" x14ac:dyDescent="0.25">
      <c r="A448" s="59" t="s">
        <v>126</v>
      </c>
      <c r="B448" s="54" t="s">
        <v>450</v>
      </c>
      <c r="C448" s="60">
        <v>2023</v>
      </c>
      <c r="D448" s="60">
        <v>2023</v>
      </c>
      <c r="E448" s="53">
        <v>3</v>
      </c>
      <c r="F448" s="54" t="s">
        <v>451</v>
      </c>
      <c r="G448" s="54" t="s">
        <v>452</v>
      </c>
      <c r="H448" s="54" t="s">
        <v>453</v>
      </c>
      <c r="I448" s="54" t="s">
        <v>454</v>
      </c>
      <c r="J448" s="61" t="s">
        <v>455</v>
      </c>
      <c r="K448" s="54" t="s">
        <v>1712</v>
      </c>
      <c r="L448" s="60">
        <v>1</v>
      </c>
      <c r="M448" s="54" t="s">
        <v>1713</v>
      </c>
      <c r="N448" s="54" t="s">
        <v>820</v>
      </c>
      <c r="O448" s="62">
        <v>1</v>
      </c>
      <c r="P448" s="54" t="s">
        <v>821</v>
      </c>
      <c r="Q448" s="54" t="s">
        <v>1533</v>
      </c>
      <c r="R448" s="61" t="s">
        <v>1534</v>
      </c>
      <c r="S448" s="55">
        <v>44824</v>
      </c>
      <c r="T448" s="55">
        <v>44824</v>
      </c>
      <c r="U448" s="55">
        <v>44827</v>
      </c>
      <c r="V448" s="56">
        <v>12486401.34</v>
      </c>
      <c r="W448" s="56">
        <v>0</v>
      </c>
      <c r="X448" s="56">
        <v>12486401.34</v>
      </c>
    </row>
    <row r="449" spans="1:24" x14ac:dyDescent="0.25">
      <c r="A449" s="59" t="s">
        <v>127</v>
      </c>
      <c r="B449" s="54" t="s">
        <v>450</v>
      </c>
      <c r="C449" s="60">
        <v>2023</v>
      </c>
      <c r="D449" s="60">
        <v>2023</v>
      </c>
      <c r="E449" s="53">
        <v>3</v>
      </c>
      <c r="F449" s="54" t="s">
        <v>451</v>
      </c>
      <c r="G449" s="54" t="s">
        <v>452</v>
      </c>
      <c r="H449" s="54" t="s">
        <v>453</v>
      </c>
      <c r="I449" s="54" t="s">
        <v>454</v>
      </c>
      <c r="J449" s="61" t="s">
        <v>455</v>
      </c>
      <c r="K449" s="54" t="s">
        <v>1714</v>
      </c>
      <c r="L449" s="60">
        <v>1</v>
      </c>
      <c r="M449" s="54" t="s">
        <v>1715</v>
      </c>
      <c r="N449" s="54" t="s">
        <v>824</v>
      </c>
      <c r="O449" s="62">
        <v>1</v>
      </c>
      <c r="P449" s="54" t="s">
        <v>825</v>
      </c>
      <c r="Q449" s="54" t="s">
        <v>1533</v>
      </c>
      <c r="R449" s="61" t="s">
        <v>1534</v>
      </c>
      <c r="S449" s="55">
        <v>44824</v>
      </c>
      <c r="T449" s="55">
        <v>44824</v>
      </c>
      <c r="U449" s="55">
        <v>44827</v>
      </c>
      <c r="V449" s="56">
        <v>5820854.1900000004</v>
      </c>
      <c r="W449" s="56">
        <v>0</v>
      </c>
      <c r="X449" s="56">
        <v>5820854.1900000004</v>
      </c>
    </row>
    <row r="450" spans="1:24" x14ac:dyDescent="0.25">
      <c r="A450" s="59" t="s">
        <v>128</v>
      </c>
      <c r="B450" s="54" t="s">
        <v>450</v>
      </c>
      <c r="C450" s="60">
        <v>2023</v>
      </c>
      <c r="D450" s="60">
        <v>2023</v>
      </c>
      <c r="E450" s="53">
        <v>3</v>
      </c>
      <c r="F450" s="54" t="s">
        <v>451</v>
      </c>
      <c r="G450" s="54" t="s">
        <v>452</v>
      </c>
      <c r="H450" s="54" t="s">
        <v>453</v>
      </c>
      <c r="I450" s="54" t="s">
        <v>454</v>
      </c>
      <c r="J450" s="61" t="s">
        <v>455</v>
      </c>
      <c r="K450" s="54" t="s">
        <v>1716</v>
      </c>
      <c r="L450" s="60">
        <v>1</v>
      </c>
      <c r="M450" s="54" t="s">
        <v>1717</v>
      </c>
      <c r="N450" s="54" t="s">
        <v>828</v>
      </c>
      <c r="O450" s="62">
        <v>1</v>
      </c>
      <c r="P450" s="54" t="s">
        <v>829</v>
      </c>
      <c r="Q450" s="54" t="s">
        <v>1533</v>
      </c>
      <c r="R450" s="61" t="s">
        <v>1534</v>
      </c>
      <c r="S450" s="55">
        <v>44824</v>
      </c>
      <c r="T450" s="55">
        <v>44824</v>
      </c>
      <c r="U450" s="55">
        <v>44827</v>
      </c>
      <c r="V450" s="56">
        <v>1497.61</v>
      </c>
      <c r="W450" s="56">
        <v>0</v>
      </c>
      <c r="X450" s="56">
        <v>1497.61</v>
      </c>
    </row>
    <row r="451" spans="1:24" x14ac:dyDescent="0.25">
      <c r="A451" s="59" t="s">
        <v>129</v>
      </c>
      <c r="B451" s="54" t="s">
        <v>450</v>
      </c>
      <c r="C451" s="60">
        <v>2023</v>
      </c>
      <c r="D451" s="60">
        <v>2023</v>
      </c>
      <c r="E451" s="53">
        <v>3</v>
      </c>
      <c r="F451" s="54" t="s">
        <v>451</v>
      </c>
      <c r="G451" s="54" t="s">
        <v>452</v>
      </c>
      <c r="H451" s="54" t="s">
        <v>453</v>
      </c>
      <c r="I451" s="54" t="s">
        <v>454</v>
      </c>
      <c r="J451" s="61" t="s">
        <v>455</v>
      </c>
      <c r="K451" s="54" t="s">
        <v>1718</v>
      </c>
      <c r="L451" s="60">
        <v>1</v>
      </c>
      <c r="M451" s="54" t="s">
        <v>1719</v>
      </c>
      <c r="N451" s="54" t="s">
        <v>832</v>
      </c>
      <c r="O451" s="62">
        <v>1</v>
      </c>
      <c r="P451" s="54" t="s">
        <v>833</v>
      </c>
      <c r="Q451" s="54" t="s">
        <v>1533</v>
      </c>
      <c r="R451" s="61" t="s">
        <v>1534</v>
      </c>
      <c r="S451" s="55">
        <v>44824</v>
      </c>
      <c r="T451" s="55">
        <v>44824</v>
      </c>
      <c r="U451" s="55">
        <v>44827</v>
      </c>
      <c r="V451" s="56">
        <v>589014.80000000005</v>
      </c>
      <c r="W451" s="56">
        <v>0</v>
      </c>
      <c r="X451" s="56">
        <v>589014.80000000005</v>
      </c>
    </row>
    <row r="452" spans="1:24" x14ac:dyDescent="0.25">
      <c r="A452" s="59" t="s">
        <v>130</v>
      </c>
      <c r="B452" s="54" t="s">
        <v>450</v>
      </c>
      <c r="C452" s="60">
        <v>2023</v>
      </c>
      <c r="D452" s="60">
        <v>2023</v>
      </c>
      <c r="E452" s="53">
        <v>3</v>
      </c>
      <c r="F452" s="54" t="s">
        <v>451</v>
      </c>
      <c r="G452" s="54" t="s">
        <v>452</v>
      </c>
      <c r="H452" s="54" t="s">
        <v>453</v>
      </c>
      <c r="I452" s="54" t="s">
        <v>454</v>
      </c>
      <c r="J452" s="61" t="s">
        <v>455</v>
      </c>
      <c r="K452" s="54" t="s">
        <v>1720</v>
      </c>
      <c r="L452" s="60">
        <v>1</v>
      </c>
      <c r="M452" s="54" t="s">
        <v>1721</v>
      </c>
      <c r="N452" s="54" t="s">
        <v>836</v>
      </c>
      <c r="O452" s="62">
        <v>1</v>
      </c>
      <c r="P452" s="54" t="s">
        <v>837</v>
      </c>
      <c r="Q452" s="54" t="s">
        <v>1533</v>
      </c>
      <c r="R452" s="61" t="s">
        <v>1534</v>
      </c>
      <c r="S452" s="55">
        <v>44824</v>
      </c>
      <c r="T452" s="55">
        <v>44824</v>
      </c>
      <c r="U452" s="55">
        <v>44827</v>
      </c>
      <c r="V452" s="56">
        <v>232600.51</v>
      </c>
      <c r="W452" s="56">
        <v>0</v>
      </c>
      <c r="X452" s="56">
        <v>232600.51</v>
      </c>
    </row>
    <row r="453" spans="1:24" x14ac:dyDescent="0.25">
      <c r="A453" s="59" t="s">
        <v>131</v>
      </c>
      <c r="B453" s="54" t="s">
        <v>450</v>
      </c>
      <c r="C453" s="60">
        <v>2023</v>
      </c>
      <c r="D453" s="60">
        <v>2023</v>
      </c>
      <c r="E453" s="53">
        <v>3</v>
      </c>
      <c r="F453" s="54" t="s">
        <v>451</v>
      </c>
      <c r="G453" s="54" t="s">
        <v>452</v>
      </c>
      <c r="H453" s="54" t="s">
        <v>453</v>
      </c>
      <c r="I453" s="54" t="s">
        <v>454</v>
      </c>
      <c r="J453" s="61" t="s">
        <v>455</v>
      </c>
      <c r="K453" s="54" t="s">
        <v>1722</v>
      </c>
      <c r="L453" s="60">
        <v>1</v>
      </c>
      <c r="M453" s="54" t="s">
        <v>1723</v>
      </c>
      <c r="N453" s="54" t="s">
        <v>840</v>
      </c>
      <c r="O453" s="62">
        <v>1</v>
      </c>
      <c r="P453" s="54" t="s">
        <v>841</v>
      </c>
      <c r="Q453" s="54" t="s">
        <v>1533</v>
      </c>
      <c r="R453" s="61" t="s">
        <v>1534</v>
      </c>
      <c r="S453" s="55">
        <v>44824</v>
      </c>
      <c r="T453" s="55">
        <v>44824</v>
      </c>
      <c r="U453" s="55">
        <v>44827</v>
      </c>
      <c r="V453" s="56">
        <v>205063.92</v>
      </c>
      <c r="W453" s="56">
        <v>0</v>
      </c>
      <c r="X453" s="56">
        <v>205063.92</v>
      </c>
    </row>
    <row r="454" spans="1:24" x14ac:dyDescent="0.25">
      <c r="A454" s="59" t="s">
        <v>132</v>
      </c>
      <c r="B454" s="54" t="s">
        <v>450</v>
      </c>
      <c r="C454" s="60">
        <v>2023</v>
      </c>
      <c r="D454" s="60">
        <v>2023</v>
      </c>
      <c r="E454" s="53">
        <v>3</v>
      </c>
      <c r="F454" s="54" t="s">
        <v>451</v>
      </c>
      <c r="G454" s="54" t="s">
        <v>452</v>
      </c>
      <c r="H454" s="54" t="s">
        <v>453</v>
      </c>
      <c r="I454" s="54" t="s">
        <v>454</v>
      </c>
      <c r="J454" s="61" t="s">
        <v>455</v>
      </c>
      <c r="K454" s="54" t="s">
        <v>1724</v>
      </c>
      <c r="L454" s="60">
        <v>1</v>
      </c>
      <c r="M454" s="54" t="s">
        <v>1725</v>
      </c>
      <c r="N454" s="54" t="s">
        <v>844</v>
      </c>
      <c r="O454" s="62">
        <v>1</v>
      </c>
      <c r="P454" s="54" t="s">
        <v>845</v>
      </c>
      <c r="Q454" s="54" t="s">
        <v>1533</v>
      </c>
      <c r="R454" s="61" t="s">
        <v>1534</v>
      </c>
      <c r="S454" s="55">
        <v>44824</v>
      </c>
      <c r="T454" s="55">
        <v>44824</v>
      </c>
      <c r="U454" s="55">
        <v>44827</v>
      </c>
      <c r="V454" s="56">
        <v>111079.18</v>
      </c>
      <c r="W454" s="56">
        <v>0</v>
      </c>
      <c r="X454" s="56">
        <v>111079.18</v>
      </c>
    </row>
    <row r="455" spans="1:24" x14ac:dyDescent="0.25">
      <c r="A455" s="59" t="s">
        <v>133</v>
      </c>
      <c r="B455" s="54" t="s">
        <v>450</v>
      </c>
      <c r="C455" s="60">
        <v>2023</v>
      </c>
      <c r="D455" s="60">
        <v>2023</v>
      </c>
      <c r="E455" s="53">
        <v>3</v>
      </c>
      <c r="F455" s="54" t="s">
        <v>451</v>
      </c>
      <c r="G455" s="54" t="s">
        <v>452</v>
      </c>
      <c r="H455" s="54" t="s">
        <v>453</v>
      </c>
      <c r="I455" s="54" t="s">
        <v>454</v>
      </c>
      <c r="J455" s="61" t="s">
        <v>455</v>
      </c>
      <c r="K455" s="54" t="s">
        <v>1726</v>
      </c>
      <c r="L455" s="60">
        <v>1</v>
      </c>
      <c r="M455" s="54" t="s">
        <v>1727</v>
      </c>
      <c r="N455" s="54" t="s">
        <v>848</v>
      </c>
      <c r="O455" s="62">
        <v>1</v>
      </c>
      <c r="P455" s="54" t="s">
        <v>849</v>
      </c>
      <c r="Q455" s="54" t="s">
        <v>1533</v>
      </c>
      <c r="R455" s="61" t="s">
        <v>1534</v>
      </c>
      <c r="S455" s="55">
        <v>44824</v>
      </c>
      <c r="T455" s="55">
        <v>44824</v>
      </c>
      <c r="U455" s="55">
        <v>44827</v>
      </c>
      <c r="V455" s="56">
        <v>321764.88</v>
      </c>
      <c r="W455" s="56">
        <v>0</v>
      </c>
      <c r="X455" s="56">
        <v>321764.88</v>
      </c>
    </row>
    <row r="456" spans="1:24" x14ac:dyDescent="0.25">
      <c r="A456" s="59" t="s">
        <v>134</v>
      </c>
      <c r="B456" s="54" t="s">
        <v>450</v>
      </c>
      <c r="C456" s="60">
        <v>2023</v>
      </c>
      <c r="D456" s="60">
        <v>2023</v>
      </c>
      <c r="E456" s="53">
        <v>3</v>
      </c>
      <c r="F456" s="54" t="s">
        <v>451</v>
      </c>
      <c r="G456" s="54" t="s">
        <v>452</v>
      </c>
      <c r="H456" s="54" t="s">
        <v>453</v>
      </c>
      <c r="I456" s="54" t="s">
        <v>454</v>
      </c>
      <c r="J456" s="61" t="s">
        <v>455</v>
      </c>
      <c r="K456" s="54" t="s">
        <v>1728</v>
      </c>
      <c r="L456" s="60">
        <v>1</v>
      </c>
      <c r="M456" s="54" t="s">
        <v>1729</v>
      </c>
      <c r="N456" s="54" t="s">
        <v>852</v>
      </c>
      <c r="O456" s="62">
        <v>1</v>
      </c>
      <c r="P456" s="54" t="s">
        <v>853</v>
      </c>
      <c r="Q456" s="54" t="s">
        <v>1533</v>
      </c>
      <c r="R456" s="61" t="s">
        <v>1534</v>
      </c>
      <c r="S456" s="55">
        <v>44824</v>
      </c>
      <c r="T456" s="55">
        <v>44824</v>
      </c>
      <c r="U456" s="55">
        <v>44827</v>
      </c>
      <c r="V456" s="56">
        <v>43579.94</v>
      </c>
      <c r="W456" s="56">
        <v>0</v>
      </c>
      <c r="X456" s="56">
        <v>43579.94</v>
      </c>
    </row>
    <row r="457" spans="1:24" x14ac:dyDescent="0.25">
      <c r="A457" s="59" t="s">
        <v>135</v>
      </c>
      <c r="B457" s="54" t="s">
        <v>450</v>
      </c>
      <c r="C457" s="60">
        <v>2023</v>
      </c>
      <c r="D457" s="60">
        <v>2023</v>
      </c>
      <c r="E457" s="53">
        <v>3</v>
      </c>
      <c r="F457" s="54" t="s">
        <v>451</v>
      </c>
      <c r="G457" s="54" t="s">
        <v>452</v>
      </c>
      <c r="H457" s="54" t="s">
        <v>453</v>
      </c>
      <c r="I457" s="54" t="s">
        <v>454</v>
      </c>
      <c r="J457" s="61" t="s">
        <v>455</v>
      </c>
      <c r="K457" s="54" t="s">
        <v>1730</v>
      </c>
      <c r="L457" s="60">
        <v>1</v>
      </c>
      <c r="M457" s="54" t="s">
        <v>1731</v>
      </c>
      <c r="N457" s="54" t="s">
        <v>856</v>
      </c>
      <c r="O457" s="62">
        <v>1</v>
      </c>
      <c r="P457" s="54" t="s">
        <v>857</v>
      </c>
      <c r="Q457" s="54" t="s">
        <v>1533</v>
      </c>
      <c r="R457" s="61" t="s">
        <v>1534</v>
      </c>
      <c r="S457" s="55">
        <v>44824</v>
      </c>
      <c r="T457" s="55">
        <v>44824</v>
      </c>
      <c r="U457" s="55">
        <v>44827</v>
      </c>
      <c r="V457" s="56">
        <v>144669.91</v>
      </c>
      <c r="W457" s="56">
        <v>0</v>
      </c>
      <c r="X457" s="56">
        <v>144669.91</v>
      </c>
    </row>
    <row r="458" spans="1:24" x14ac:dyDescent="0.25">
      <c r="A458" s="59" t="s">
        <v>136</v>
      </c>
      <c r="B458" s="54" t="s">
        <v>450</v>
      </c>
      <c r="C458" s="60">
        <v>2023</v>
      </c>
      <c r="D458" s="60">
        <v>2023</v>
      </c>
      <c r="E458" s="53">
        <v>3</v>
      </c>
      <c r="F458" s="54" t="s">
        <v>451</v>
      </c>
      <c r="G458" s="54" t="s">
        <v>452</v>
      </c>
      <c r="H458" s="54" t="s">
        <v>453</v>
      </c>
      <c r="I458" s="54" t="s">
        <v>454</v>
      </c>
      <c r="J458" s="61" t="s">
        <v>455</v>
      </c>
      <c r="K458" s="54" t="s">
        <v>1732</v>
      </c>
      <c r="L458" s="60">
        <v>1</v>
      </c>
      <c r="M458" s="54" t="s">
        <v>1733</v>
      </c>
      <c r="N458" s="54" t="s">
        <v>860</v>
      </c>
      <c r="O458" s="62">
        <v>1</v>
      </c>
      <c r="P458" s="54" t="s">
        <v>861</v>
      </c>
      <c r="Q458" s="54" t="s">
        <v>1533</v>
      </c>
      <c r="R458" s="61" t="s">
        <v>1534</v>
      </c>
      <c r="S458" s="55">
        <v>44824</v>
      </c>
      <c r="T458" s="55">
        <v>44824</v>
      </c>
      <c r="U458" s="55">
        <v>44827</v>
      </c>
      <c r="V458" s="56">
        <v>213584.65</v>
      </c>
      <c r="W458" s="56">
        <v>0</v>
      </c>
      <c r="X458" s="56">
        <v>213584.65</v>
      </c>
    </row>
    <row r="459" spans="1:24" x14ac:dyDescent="0.25">
      <c r="A459" s="59" t="s">
        <v>137</v>
      </c>
      <c r="B459" s="54" t="s">
        <v>450</v>
      </c>
      <c r="C459" s="60">
        <v>2023</v>
      </c>
      <c r="D459" s="60">
        <v>2023</v>
      </c>
      <c r="E459" s="53">
        <v>3</v>
      </c>
      <c r="F459" s="54" t="s">
        <v>451</v>
      </c>
      <c r="G459" s="54" t="s">
        <v>452</v>
      </c>
      <c r="H459" s="54" t="s">
        <v>453</v>
      </c>
      <c r="I459" s="54" t="s">
        <v>454</v>
      </c>
      <c r="J459" s="61" t="s">
        <v>455</v>
      </c>
      <c r="K459" s="54" t="s">
        <v>1734</v>
      </c>
      <c r="L459" s="60">
        <v>1</v>
      </c>
      <c r="M459" s="54" t="s">
        <v>1735</v>
      </c>
      <c r="N459" s="54" t="s">
        <v>864</v>
      </c>
      <c r="O459" s="62">
        <v>1</v>
      </c>
      <c r="P459" s="54" t="s">
        <v>865</v>
      </c>
      <c r="Q459" s="54" t="s">
        <v>1533</v>
      </c>
      <c r="R459" s="61" t="s">
        <v>1534</v>
      </c>
      <c r="S459" s="55">
        <v>44824</v>
      </c>
      <c r="T459" s="55">
        <v>44824</v>
      </c>
      <c r="U459" s="55">
        <v>44827</v>
      </c>
      <c r="V459" s="56">
        <v>65166.55</v>
      </c>
      <c r="W459" s="56">
        <v>0</v>
      </c>
      <c r="X459" s="56">
        <v>65166.55</v>
      </c>
    </row>
    <row r="460" spans="1:24" x14ac:dyDescent="0.25">
      <c r="A460" s="59" t="s">
        <v>138</v>
      </c>
      <c r="B460" s="54" t="s">
        <v>450</v>
      </c>
      <c r="C460" s="60">
        <v>2023</v>
      </c>
      <c r="D460" s="60">
        <v>2023</v>
      </c>
      <c r="E460" s="53">
        <v>3</v>
      </c>
      <c r="F460" s="54" t="s">
        <v>451</v>
      </c>
      <c r="G460" s="54" t="s">
        <v>452</v>
      </c>
      <c r="H460" s="54" t="s">
        <v>453</v>
      </c>
      <c r="I460" s="54" t="s">
        <v>454</v>
      </c>
      <c r="J460" s="61" t="s">
        <v>455</v>
      </c>
      <c r="K460" s="54" t="s">
        <v>1736</v>
      </c>
      <c r="L460" s="60">
        <v>1</v>
      </c>
      <c r="M460" s="54" t="s">
        <v>1737</v>
      </c>
      <c r="N460" s="54" t="s">
        <v>868</v>
      </c>
      <c r="O460" s="62">
        <v>1</v>
      </c>
      <c r="P460" s="54" t="s">
        <v>869</v>
      </c>
      <c r="Q460" s="54" t="s">
        <v>1533</v>
      </c>
      <c r="R460" s="61" t="s">
        <v>1557</v>
      </c>
      <c r="S460" s="55">
        <v>44817</v>
      </c>
      <c r="T460" s="55">
        <v>44817</v>
      </c>
      <c r="U460" s="55">
        <v>44820</v>
      </c>
      <c r="V460" s="56">
        <v>1015489.57</v>
      </c>
      <c r="W460" s="56">
        <v>0</v>
      </c>
      <c r="X460" s="56">
        <v>1015489.57</v>
      </c>
    </row>
    <row r="461" spans="1:24" x14ac:dyDescent="0.25">
      <c r="A461" s="59" t="s">
        <v>139</v>
      </c>
      <c r="B461" s="54" t="s">
        <v>450</v>
      </c>
      <c r="C461" s="60">
        <v>2023</v>
      </c>
      <c r="D461" s="60">
        <v>2023</v>
      </c>
      <c r="E461" s="53">
        <v>3</v>
      </c>
      <c r="F461" s="54" t="s">
        <v>451</v>
      </c>
      <c r="G461" s="54" t="s">
        <v>452</v>
      </c>
      <c r="H461" s="54" t="s">
        <v>453</v>
      </c>
      <c r="I461" s="54" t="s">
        <v>454</v>
      </c>
      <c r="J461" s="61" t="s">
        <v>455</v>
      </c>
      <c r="K461" s="54" t="s">
        <v>1738</v>
      </c>
      <c r="L461" s="60">
        <v>1</v>
      </c>
      <c r="M461" s="54" t="s">
        <v>1739</v>
      </c>
      <c r="N461" s="54" t="s">
        <v>872</v>
      </c>
      <c r="O461" s="62">
        <v>1</v>
      </c>
      <c r="P461" s="54" t="s">
        <v>873</v>
      </c>
      <c r="Q461" s="54" t="s">
        <v>1533</v>
      </c>
      <c r="R461" s="61" t="s">
        <v>1534</v>
      </c>
      <c r="S461" s="55">
        <v>44824</v>
      </c>
      <c r="T461" s="55">
        <v>44824</v>
      </c>
      <c r="U461" s="55">
        <v>44827</v>
      </c>
      <c r="V461" s="56">
        <v>134775.93</v>
      </c>
      <c r="W461" s="56">
        <v>0</v>
      </c>
      <c r="X461" s="56">
        <v>134775.93</v>
      </c>
    </row>
    <row r="462" spans="1:24" x14ac:dyDescent="0.25">
      <c r="A462" s="59" t="s">
        <v>140</v>
      </c>
      <c r="B462" s="54" t="s">
        <v>450</v>
      </c>
      <c r="C462" s="60">
        <v>2023</v>
      </c>
      <c r="D462" s="60">
        <v>2023</v>
      </c>
      <c r="E462" s="53">
        <v>3</v>
      </c>
      <c r="F462" s="54" t="s">
        <v>451</v>
      </c>
      <c r="G462" s="54" t="s">
        <v>452</v>
      </c>
      <c r="H462" s="54" t="s">
        <v>453</v>
      </c>
      <c r="I462" s="54" t="s">
        <v>454</v>
      </c>
      <c r="J462" s="61" t="s">
        <v>455</v>
      </c>
      <c r="K462" s="54" t="s">
        <v>1740</v>
      </c>
      <c r="L462" s="60">
        <v>1</v>
      </c>
      <c r="M462" s="54" t="s">
        <v>1741</v>
      </c>
      <c r="N462" s="54" t="s">
        <v>876</v>
      </c>
      <c r="O462" s="62">
        <v>1</v>
      </c>
      <c r="P462" s="54" t="s">
        <v>877</v>
      </c>
      <c r="Q462" s="54" t="s">
        <v>1533</v>
      </c>
      <c r="R462" s="61" t="s">
        <v>1534</v>
      </c>
      <c r="S462" s="55">
        <v>44824</v>
      </c>
      <c r="T462" s="55">
        <v>44824</v>
      </c>
      <c r="U462" s="55">
        <v>44827</v>
      </c>
      <c r="V462" s="56">
        <v>237845.54</v>
      </c>
      <c r="W462" s="56">
        <v>0</v>
      </c>
      <c r="X462" s="56">
        <v>237845.54</v>
      </c>
    </row>
    <row r="463" spans="1:24" x14ac:dyDescent="0.25">
      <c r="A463" s="59" t="s">
        <v>141</v>
      </c>
      <c r="B463" s="54" t="s">
        <v>450</v>
      </c>
      <c r="C463" s="60">
        <v>2023</v>
      </c>
      <c r="D463" s="60">
        <v>2023</v>
      </c>
      <c r="E463" s="53">
        <v>3</v>
      </c>
      <c r="F463" s="54" t="s">
        <v>451</v>
      </c>
      <c r="G463" s="54" t="s">
        <v>452</v>
      </c>
      <c r="H463" s="54" t="s">
        <v>453</v>
      </c>
      <c r="I463" s="54" t="s">
        <v>454</v>
      </c>
      <c r="J463" s="61" t="s">
        <v>455</v>
      </c>
      <c r="K463" s="54" t="s">
        <v>1742</v>
      </c>
      <c r="L463" s="60">
        <v>1</v>
      </c>
      <c r="M463" s="54" t="s">
        <v>1743</v>
      </c>
      <c r="N463" s="54" t="s">
        <v>880</v>
      </c>
      <c r="O463" s="62">
        <v>1</v>
      </c>
      <c r="P463" s="54" t="s">
        <v>881</v>
      </c>
      <c r="Q463" s="54" t="s">
        <v>1533</v>
      </c>
      <c r="R463" s="61" t="s">
        <v>1534</v>
      </c>
      <c r="S463" s="55">
        <v>44824</v>
      </c>
      <c r="T463" s="55">
        <v>44824</v>
      </c>
      <c r="U463" s="55">
        <v>44827</v>
      </c>
      <c r="V463" s="56">
        <v>101384.57</v>
      </c>
      <c r="W463" s="56">
        <v>0</v>
      </c>
      <c r="X463" s="56">
        <v>101384.57</v>
      </c>
    </row>
    <row r="464" spans="1:24" x14ac:dyDescent="0.25">
      <c r="A464" s="59" t="s">
        <v>142</v>
      </c>
      <c r="B464" s="54" t="s">
        <v>450</v>
      </c>
      <c r="C464" s="60">
        <v>2023</v>
      </c>
      <c r="D464" s="60">
        <v>2023</v>
      </c>
      <c r="E464" s="53">
        <v>3</v>
      </c>
      <c r="F464" s="54" t="s">
        <v>451</v>
      </c>
      <c r="G464" s="54" t="s">
        <v>452</v>
      </c>
      <c r="H464" s="54" t="s">
        <v>453</v>
      </c>
      <c r="I464" s="54" t="s">
        <v>454</v>
      </c>
      <c r="J464" s="61" t="s">
        <v>455</v>
      </c>
      <c r="K464" s="54" t="s">
        <v>1744</v>
      </c>
      <c r="L464" s="60">
        <v>1</v>
      </c>
      <c r="M464" s="54" t="s">
        <v>1745</v>
      </c>
      <c r="N464" s="54" t="s">
        <v>884</v>
      </c>
      <c r="O464" s="62">
        <v>1</v>
      </c>
      <c r="P464" s="54" t="s">
        <v>885</v>
      </c>
      <c r="Q464" s="54" t="s">
        <v>1533</v>
      </c>
      <c r="R464" s="61" t="s">
        <v>1534</v>
      </c>
      <c r="S464" s="55">
        <v>44824</v>
      </c>
      <c r="T464" s="55">
        <v>44824</v>
      </c>
      <c r="U464" s="55">
        <v>44827</v>
      </c>
      <c r="V464" s="56">
        <v>135411.09</v>
      </c>
      <c r="W464" s="56">
        <v>0</v>
      </c>
      <c r="X464" s="56">
        <v>135411.09</v>
      </c>
    </row>
    <row r="465" spans="1:24" x14ac:dyDescent="0.25">
      <c r="A465" s="59" t="s">
        <v>143</v>
      </c>
      <c r="B465" s="54" t="s">
        <v>450</v>
      </c>
      <c r="C465" s="60">
        <v>2023</v>
      </c>
      <c r="D465" s="60">
        <v>2023</v>
      </c>
      <c r="E465" s="53">
        <v>3</v>
      </c>
      <c r="F465" s="54" t="s">
        <v>451</v>
      </c>
      <c r="G465" s="54" t="s">
        <v>452</v>
      </c>
      <c r="H465" s="54" t="s">
        <v>453</v>
      </c>
      <c r="I465" s="54" t="s">
        <v>454</v>
      </c>
      <c r="J465" s="61" t="s">
        <v>455</v>
      </c>
      <c r="K465" s="54" t="s">
        <v>1746</v>
      </c>
      <c r="L465" s="60">
        <v>1</v>
      </c>
      <c r="M465" s="54" t="s">
        <v>1747</v>
      </c>
      <c r="N465" s="54" t="s">
        <v>888</v>
      </c>
      <c r="O465" s="62">
        <v>1</v>
      </c>
      <c r="P465" s="54" t="s">
        <v>889</v>
      </c>
      <c r="Q465" s="54" t="s">
        <v>1533</v>
      </c>
      <c r="R465" s="61" t="s">
        <v>1534</v>
      </c>
      <c r="S465" s="55">
        <v>44824</v>
      </c>
      <c r="T465" s="55">
        <v>44824</v>
      </c>
      <c r="U465" s="55">
        <v>44827</v>
      </c>
      <c r="V465" s="56">
        <v>128389.41</v>
      </c>
      <c r="W465" s="56">
        <v>0</v>
      </c>
      <c r="X465" s="56">
        <v>128389.41</v>
      </c>
    </row>
    <row r="466" spans="1:24" x14ac:dyDescent="0.25">
      <c r="A466" s="59" t="s">
        <v>144</v>
      </c>
      <c r="B466" s="54" t="s">
        <v>450</v>
      </c>
      <c r="C466" s="60">
        <v>2023</v>
      </c>
      <c r="D466" s="60">
        <v>2023</v>
      </c>
      <c r="E466" s="53">
        <v>3</v>
      </c>
      <c r="F466" s="54" t="s">
        <v>451</v>
      </c>
      <c r="G466" s="54" t="s">
        <v>452</v>
      </c>
      <c r="H466" s="54" t="s">
        <v>453</v>
      </c>
      <c r="I466" s="54" t="s">
        <v>454</v>
      </c>
      <c r="J466" s="61" t="s">
        <v>455</v>
      </c>
      <c r="K466" s="54" t="s">
        <v>1748</v>
      </c>
      <c r="L466" s="60">
        <v>1</v>
      </c>
      <c r="M466" s="54" t="s">
        <v>1749</v>
      </c>
      <c r="N466" s="54" t="s">
        <v>892</v>
      </c>
      <c r="O466" s="62">
        <v>1</v>
      </c>
      <c r="P466" s="54" t="s">
        <v>893</v>
      </c>
      <c r="Q466" s="54" t="s">
        <v>1533</v>
      </c>
      <c r="R466" s="61" t="s">
        <v>1534</v>
      </c>
      <c r="S466" s="55">
        <v>44824</v>
      </c>
      <c r="T466" s="55">
        <v>44824</v>
      </c>
      <c r="U466" s="55">
        <v>44827</v>
      </c>
      <c r="V466" s="56">
        <v>10460917.369999999</v>
      </c>
      <c r="W466" s="56">
        <v>0</v>
      </c>
      <c r="X466" s="56">
        <v>10460917.369999999</v>
      </c>
    </row>
    <row r="467" spans="1:24" x14ac:dyDescent="0.25">
      <c r="A467" s="59" t="s">
        <v>145</v>
      </c>
      <c r="B467" s="54" t="s">
        <v>450</v>
      </c>
      <c r="C467" s="60">
        <v>2023</v>
      </c>
      <c r="D467" s="60">
        <v>2023</v>
      </c>
      <c r="E467" s="53">
        <v>3</v>
      </c>
      <c r="F467" s="54" t="s">
        <v>451</v>
      </c>
      <c r="G467" s="54" t="s">
        <v>452</v>
      </c>
      <c r="H467" s="54" t="s">
        <v>453</v>
      </c>
      <c r="I467" s="54" t="s">
        <v>454</v>
      </c>
      <c r="J467" s="61" t="s">
        <v>455</v>
      </c>
      <c r="K467" s="54" t="s">
        <v>1750</v>
      </c>
      <c r="L467" s="60">
        <v>1</v>
      </c>
      <c r="M467" s="54" t="s">
        <v>1751</v>
      </c>
      <c r="N467" s="54" t="s">
        <v>896</v>
      </c>
      <c r="O467" s="62">
        <v>1</v>
      </c>
      <c r="P467" s="54" t="s">
        <v>897</v>
      </c>
      <c r="Q467" s="54" t="s">
        <v>1533</v>
      </c>
      <c r="R467" s="61" t="s">
        <v>1534</v>
      </c>
      <c r="S467" s="55">
        <v>44824</v>
      </c>
      <c r="T467" s="55">
        <v>44824</v>
      </c>
      <c r="U467" s="55">
        <v>44827</v>
      </c>
      <c r="V467" s="56">
        <v>36848.67</v>
      </c>
      <c r="W467" s="56">
        <v>0</v>
      </c>
      <c r="X467" s="56">
        <v>36848.67</v>
      </c>
    </row>
    <row r="468" spans="1:24" x14ac:dyDescent="0.25">
      <c r="A468" s="59" t="s">
        <v>146</v>
      </c>
      <c r="B468" s="54" t="s">
        <v>450</v>
      </c>
      <c r="C468" s="60">
        <v>2023</v>
      </c>
      <c r="D468" s="60">
        <v>2023</v>
      </c>
      <c r="E468" s="53">
        <v>3</v>
      </c>
      <c r="F468" s="54" t="s">
        <v>451</v>
      </c>
      <c r="G468" s="54" t="s">
        <v>452</v>
      </c>
      <c r="H468" s="54" t="s">
        <v>453</v>
      </c>
      <c r="I468" s="54" t="s">
        <v>454</v>
      </c>
      <c r="J468" s="61" t="s">
        <v>455</v>
      </c>
      <c r="K468" s="54" t="s">
        <v>1752</v>
      </c>
      <c r="L468" s="60">
        <v>1</v>
      </c>
      <c r="M468" s="54" t="s">
        <v>1753</v>
      </c>
      <c r="N468" s="54" t="s">
        <v>900</v>
      </c>
      <c r="O468" s="62">
        <v>1</v>
      </c>
      <c r="P468" s="54" t="s">
        <v>901</v>
      </c>
      <c r="Q468" s="54" t="s">
        <v>1533</v>
      </c>
      <c r="R468" s="61" t="s">
        <v>1534</v>
      </c>
      <c r="S468" s="55">
        <v>44824</v>
      </c>
      <c r="T468" s="55">
        <v>44824</v>
      </c>
      <c r="U468" s="55">
        <v>44827</v>
      </c>
      <c r="V468" s="56">
        <v>635679.80000000005</v>
      </c>
      <c r="W468" s="56">
        <v>0</v>
      </c>
      <c r="X468" s="56">
        <v>635679.80000000005</v>
      </c>
    </row>
    <row r="469" spans="1:24" x14ac:dyDescent="0.25">
      <c r="A469" s="59" t="s">
        <v>147</v>
      </c>
      <c r="B469" s="54" t="s">
        <v>450</v>
      </c>
      <c r="C469" s="60">
        <v>2023</v>
      </c>
      <c r="D469" s="60">
        <v>2023</v>
      </c>
      <c r="E469" s="53">
        <v>3</v>
      </c>
      <c r="F469" s="54" t="s">
        <v>451</v>
      </c>
      <c r="G469" s="54" t="s">
        <v>452</v>
      </c>
      <c r="H469" s="54" t="s">
        <v>453</v>
      </c>
      <c r="I469" s="54" t="s">
        <v>454</v>
      </c>
      <c r="J469" s="61" t="s">
        <v>455</v>
      </c>
      <c r="K469" s="54" t="s">
        <v>1754</v>
      </c>
      <c r="L469" s="60">
        <v>1</v>
      </c>
      <c r="M469" s="54" t="s">
        <v>1755</v>
      </c>
      <c r="N469" s="54" t="s">
        <v>904</v>
      </c>
      <c r="O469" s="62">
        <v>1</v>
      </c>
      <c r="P469" s="54" t="s">
        <v>905</v>
      </c>
      <c r="Q469" s="54" t="s">
        <v>1533</v>
      </c>
      <c r="R469" s="61" t="s">
        <v>1534</v>
      </c>
      <c r="S469" s="55">
        <v>44824</v>
      </c>
      <c r="T469" s="55">
        <v>44824</v>
      </c>
      <c r="U469" s="55">
        <v>44827</v>
      </c>
      <c r="V469" s="56">
        <v>1127718.94</v>
      </c>
      <c r="W469" s="56">
        <v>0</v>
      </c>
      <c r="X469" s="56">
        <v>1127718.94</v>
      </c>
    </row>
    <row r="470" spans="1:24" x14ac:dyDescent="0.25">
      <c r="A470" s="59" t="s">
        <v>148</v>
      </c>
      <c r="B470" s="54" t="s">
        <v>450</v>
      </c>
      <c r="C470" s="60">
        <v>2023</v>
      </c>
      <c r="D470" s="60">
        <v>2023</v>
      </c>
      <c r="E470" s="53">
        <v>3</v>
      </c>
      <c r="F470" s="54" t="s">
        <v>451</v>
      </c>
      <c r="G470" s="54" t="s">
        <v>452</v>
      </c>
      <c r="H470" s="54" t="s">
        <v>453</v>
      </c>
      <c r="I470" s="54" t="s">
        <v>454</v>
      </c>
      <c r="J470" s="61" t="s">
        <v>455</v>
      </c>
      <c r="K470" s="54" t="s">
        <v>1756</v>
      </c>
      <c r="L470" s="60">
        <v>1</v>
      </c>
      <c r="M470" s="54" t="s">
        <v>1757</v>
      </c>
      <c r="N470" s="54" t="s">
        <v>908</v>
      </c>
      <c r="O470" s="62">
        <v>1</v>
      </c>
      <c r="P470" s="54" t="s">
        <v>909</v>
      </c>
      <c r="Q470" s="54" t="s">
        <v>1533</v>
      </c>
      <c r="R470" s="61" t="s">
        <v>1534</v>
      </c>
      <c r="S470" s="55">
        <v>44824</v>
      </c>
      <c r="T470" s="55">
        <v>44824</v>
      </c>
      <c r="U470" s="55">
        <v>44827</v>
      </c>
      <c r="V470" s="56">
        <v>435184.71</v>
      </c>
      <c r="W470" s="56">
        <v>0</v>
      </c>
      <c r="X470" s="56">
        <v>435184.71</v>
      </c>
    </row>
    <row r="471" spans="1:24" x14ac:dyDescent="0.25">
      <c r="A471" s="59" t="s">
        <v>149</v>
      </c>
      <c r="B471" s="54" t="s">
        <v>450</v>
      </c>
      <c r="C471" s="60">
        <v>2023</v>
      </c>
      <c r="D471" s="60">
        <v>2023</v>
      </c>
      <c r="E471" s="53">
        <v>3</v>
      </c>
      <c r="F471" s="54" t="s">
        <v>451</v>
      </c>
      <c r="G471" s="54" t="s">
        <v>452</v>
      </c>
      <c r="H471" s="54" t="s">
        <v>453</v>
      </c>
      <c r="I471" s="54" t="s">
        <v>454</v>
      </c>
      <c r="J471" s="61" t="s">
        <v>455</v>
      </c>
      <c r="K471" s="54" t="s">
        <v>1758</v>
      </c>
      <c r="L471" s="60">
        <v>1</v>
      </c>
      <c r="M471" s="54" t="s">
        <v>1759</v>
      </c>
      <c r="N471" s="54" t="s">
        <v>912</v>
      </c>
      <c r="O471" s="62">
        <v>1</v>
      </c>
      <c r="P471" s="54" t="s">
        <v>913</v>
      </c>
      <c r="Q471" s="54" t="s">
        <v>1533</v>
      </c>
      <c r="R471" s="61" t="s">
        <v>1534</v>
      </c>
      <c r="S471" s="55">
        <v>44824</v>
      </c>
      <c r="T471" s="55">
        <v>44824</v>
      </c>
      <c r="U471" s="55">
        <v>44827</v>
      </c>
      <c r="V471" s="56">
        <v>335796.98</v>
      </c>
      <c r="W471" s="56">
        <v>0</v>
      </c>
      <c r="X471" s="56">
        <v>335796.98</v>
      </c>
    </row>
    <row r="472" spans="1:24" x14ac:dyDescent="0.25">
      <c r="A472" s="59" t="s">
        <v>150</v>
      </c>
      <c r="B472" s="54" t="s">
        <v>450</v>
      </c>
      <c r="C472" s="60">
        <v>2023</v>
      </c>
      <c r="D472" s="60">
        <v>2023</v>
      </c>
      <c r="E472" s="53">
        <v>3</v>
      </c>
      <c r="F472" s="54" t="s">
        <v>451</v>
      </c>
      <c r="G472" s="54" t="s">
        <v>452</v>
      </c>
      <c r="H472" s="54" t="s">
        <v>453</v>
      </c>
      <c r="I472" s="54" t="s">
        <v>454</v>
      </c>
      <c r="J472" s="61" t="s">
        <v>455</v>
      </c>
      <c r="K472" s="54" t="s">
        <v>1760</v>
      </c>
      <c r="L472" s="60">
        <v>1</v>
      </c>
      <c r="M472" s="54" t="s">
        <v>1761</v>
      </c>
      <c r="N472" s="54" t="s">
        <v>916</v>
      </c>
      <c r="O472" s="62">
        <v>1</v>
      </c>
      <c r="P472" s="54" t="s">
        <v>917</v>
      </c>
      <c r="Q472" s="54" t="s">
        <v>1533</v>
      </c>
      <c r="R472" s="61" t="s">
        <v>1534</v>
      </c>
      <c r="S472" s="55">
        <v>44824</v>
      </c>
      <c r="T472" s="55">
        <v>44824</v>
      </c>
      <c r="U472" s="55">
        <v>44827</v>
      </c>
      <c r="V472" s="56">
        <v>3214772.3</v>
      </c>
      <c r="W472" s="56">
        <v>0</v>
      </c>
      <c r="X472" s="56">
        <v>3214772.3</v>
      </c>
    </row>
    <row r="473" spans="1:24" x14ac:dyDescent="0.25">
      <c r="A473" s="59" t="s">
        <v>151</v>
      </c>
      <c r="B473" s="54" t="s">
        <v>450</v>
      </c>
      <c r="C473" s="60">
        <v>2023</v>
      </c>
      <c r="D473" s="60">
        <v>2023</v>
      </c>
      <c r="E473" s="53">
        <v>3</v>
      </c>
      <c r="F473" s="54" t="s">
        <v>451</v>
      </c>
      <c r="G473" s="54" t="s">
        <v>452</v>
      </c>
      <c r="H473" s="54" t="s">
        <v>453</v>
      </c>
      <c r="I473" s="54" t="s">
        <v>454</v>
      </c>
      <c r="J473" s="61" t="s">
        <v>455</v>
      </c>
      <c r="K473" s="54" t="s">
        <v>1762</v>
      </c>
      <c r="L473" s="60">
        <v>1</v>
      </c>
      <c r="M473" s="54" t="s">
        <v>1763</v>
      </c>
      <c r="N473" s="54" t="s">
        <v>920</v>
      </c>
      <c r="O473" s="62">
        <v>1</v>
      </c>
      <c r="P473" s="54" t="s">
        <v>921</v>
      </c>
      <c r="Q473" s="54" t="s">
        <v>1533</v>
      </c>
      <c r="R473" s="61" t="s">
        <v>1534</v>
      </c>
      <c r="S473" s="55">
        <v>44824</v>
      </c>
      <c r="T473" s="55">
        <v>44824</v>
      </c>
      <c r="U473" s="55">
        <v>44827</v>
      </c>
      <c r="V473" s="56">
        <v>269951.53000000003</v>
      </c>
      <c r="W473" s="56">
        <v>0</v>
      </c>
      <c r="X473" s="56">
        <v>269951.53000000003</v>
      </c>
    </row>
    <row r="474" spans="1:24" x14ac:dyDescent="0.25">
      <c r="A474" s="59" t="s">
        <v>152</v>
      </c>
      <c r="B474" s="54" t="s">
        <v>450</v>
      </c>
      <c r="C474" s="60">
        <v>2023</v>
      </c>
      <c r="D474" s="60">
        <v>2023</v>
      </c>
      <c r="E474" s="53">
        <v>3</v>
      </c>
      <c r="F474" s="54" t="s">
        <v>451</v>
      </c>
      <c r="G474" s="54" t="s">
        <v>452</v>
      </c>
      <c r="H474" s="54" t="s">
        <v>453</v>
      </c>
      <c r="I474" s="54" t="s">
        <v>454</v>
      </c>
      <c r="J474" s="61" t="s">
        <v>455</v>
      </c>
      <c r="K474" s="54" t="s">
        <v>1764</v>
      </c>
      <c r="L474" s="60">
        <v>1</v>
      </c>
      <c r="M474" s="54" t="s">
        <v>1765</v>
      </c>
      <c r="N474" s="54" t="s">
        <v>924</v>
      </c>
      <c r="O474" s="62">
        <v>1</v>
      </c>
      <c r="P474" s="54" t="s">
        <v>925</v>
      </c>
      <c r="Q474" s="54" t="s">
        <v>1533</v>
      </c>
      <c r="R474" s="61" t="s">
        <v>1534</v>
      </c>
      <c r="S474" s="55">
        <v>44824</v>
      </c>
      <c r="T474" s="55">
        <v>44824</v>
      </c>
      <c r="U474" s="55">
        <v>44827</v>
      </c>
      <c r="V474" s="56">
        <v>523731.47</v>
      </c>
      <c r="W474" s="56">
        <v>0</v>
      </c>
      <c r="X474" s="56">
        <v>523731.47</v>
      </c>
    </row>
    <row r="475" spans="1:24" x14ac:dyDescent="0.25">
      <c r="A475" s="59" t="s">
        <v>153</v>
      </c>
      <c r="B475" s="54" t="s">
        <v>450</v>
      </c>
      <c r="C475" s="60">
        <v>2023</v>
      </c>
      <c r="D475" s="60">
        <v>2023</v>
      </c>
      <c r="E475" s="53">
        <v>3</v>
      </c>
      <c r="F475" s="54" t="s">
        <v>451</v>
      </c>
      <c r="G475" s="54" t="s">
        <v>452</v>
      </c>
      <c r="H475" s="54" t="s">
        <v>453</v>
      </c>
      <c r="I475" s="54" t="s">
        <v>454</v>
      </c>
      <c r="J475" s="61" t="s">
        <v>455</v>
      </c>
      <c r="K475" s="54" t="s">
        <v>1766</v>
      </c>
      <c r="L475" s="60">
        <v>1</v>
      </c>
      <c r="M475" s="54" t="s">
        <v>1767</v>
      </c>
      <c r="N475" s="54" t="s">
        <v>928</v>
      </c>
      <c r="O475" s="62">
        <v>1</v>
      </c>
      <c r="P475" s="54" t="s">
        <v>929</v>
      </c>
      <c r="Q475" s="54" t="s">
        <v>1533</v>
      </c>
      <c r="R475" s="61" t="s">
        <v>1534</v>
      </c>
      <c r="S475" s="55">
        <v>44824</v>
      </c>
      <c r="T475" s="55">
        <v>44824</v>
      </c>
      <c r="U475" s="55">
        <v>44827</v>
      </c>
      <c r="V475" s="56">
        <v>1853024.69</v>
      </c>
      <c r="W475" s="56">
        <v>0</v>
      </c>
      <c r="X475" s="56">
        <v>1853024.69</v>
      </c>
    </row>
    <row r="476" spans="1:24" x14ac:dyDescent="0.25">
      <c r="A476" s="59" t="s">
        <v>154</v>
      </c>
      <c r="B476" s="54" t="s">
        <v>450</v>
      </c>
      <c r="C476" s="60">
        <v>2023</v>
      </c>
      <c r="D476" s="60">
        <v>2023</v>
      </c>
      <c r="E476" s="53">
        <v>3</v>
      </c>
      <c r="F476" s="54" t="s">
        <v>451</v>
      </c>
      <c r="G476" s="54" t="s">
        <v>452</v>
      </c>
      <c r="H476" s="54" t="s">
        <v>453</v>
      </c>
      <c r="I476" s="54" t="s">
        <v>454</v>
      </c>
      <c r="J476" s="61" t="s">
        <v>455</v>
      </c>
      <c r="K476" s="54" t="s">
        <v>1768</v>
      </c>
      <c r="L476" s="60">
        <v>1</v>
      </c>
      <c r="M476" s="54" t="s">
        <v>1769</v>
      </c>
      <c r="N476" s="54" t="s">
        <v>932</v>
      </c>
      <c r="O476" s="62">
        <v>1</v>
      </c>
      <c r="P476" s="54" t="s">
        <v>933</v>
      </c>
      <c r="Q476" s="54" t="s">
        <v>1533</v>
      </c>
      <c r="R476" s="61" t="s">
        <v>1534</v>
      </c>
      <c r="S476" s="55">
        <v>44824</v>
      </c>
      <c r="T476" s="55">
        <v>44824</v>
      </c>
      <c r="U476" s="55">
        <v>44827</v>
      </c>
      <c r="V476" s="56">
        <v>193931.43</v>
      </c>
      <c r="W476" s="56">
        <v>0</v>
      </c>
      <c r="X476" s="56">
        <v>193931.43</v>
      </c>
    </row>
    <row r="477" spans="1:24" x14ac:dyDescent="0.25">
      <c r="A477" s="59" t="s">
        <v>155</v>
      </c>
      <c r="B477" s="54" t="s">
        <v>450</v>
      </c>
      <c r="C477" s="60">
        <v>2023</v>
      </c>
      <c r="D477" s="60">
        <v>2023</v>
      </c>
      <c r="E477" s="53">
        <v>3</v>
      </c>
      <c r="F477" s="54" t="s">
        <v>451</v>
      </c>
      <c r="G477" s="54" t="s">
        <v>452</v>
      </c>
      <c r="H477" s="54" t="s">
        <v>453</v>
      </c>
      <c r="I477" s="54" t="s">
        <v>454</v>
      </c>
      <c r="J477" s="61" t="s">
        <v>455</v>
      </c>
      <c r="K477" s="54" t="s">
        <v>1770</v>
      </c>
      <c r="L477" s="60">
        <v>1</v>
      </c>
      <c r="M477" s="54" t="s">
        <v>1771</v>
      </c>
      <c r="N477" s="54" t="s">
        <v>936</v>
      </c>
      <c r="O477" s="62">
        <v>1</v>
      </c>
      <c r="P477" s="54" t="s">
        <v>937</v>
      </c>
      <c r="Q477" s="54" t="s">
        <v>1533</v>
      </c>
      <c r="R477" s="61" t="s">
        <v>1534</v>
      </c>
      <c r="S477" s="55">
        <v>44824</v>
      </c>
      <c r="T477" s="55">
        <v>44824</v>
      </c>
      <c r="U477" s="55">
        <v>44827</v>
      </c>
      <c r="V477" s="56">
        <v>143671.70000000001</v>
      </c>
      <c r="W477" s="56">
        <v>0</v>
      </c>
      <c r="X477" s="56">
        <v>143671.70000000001</v>
      </c>
    </row>
    <row r="478" spans="1:24" x14ac:dyDescent="0.25">
      <c r="A478" s="59" t="s">
        <v>156</v>
      </c>
      <c r="B478" s="54" t="s">
        <v>450</v>
      </c>
      <c r="C478" s="60">
        <v>2023</v>
      </c>
      <c r="D478" s="60">
        <v>2023</v>
      </c>
      <c r="E478" s="53">
        <v>3</v>
      </c>
      <c r="F478" s="54" t="s">
        <v>451</v>
      </c>
      <c r="G478" s="54" t="s">
        <v>452</v>
      </c>
      <c r="H478" s="54" t="s">
        <v>453</v>
      </c>
      <c r="I478" s="54" t="s">
        <v>454</v>
      </c>
      <c r="J478" s="61" t="s">
        <v>455</v>
      </c>
      <c r="K478" s="54" t="s">
        <v>1772</v>
      </c>
      <c r="L478" s="60">
        <v>1</v>
      </c>
      <c r="M478" s="54" t="s">
        <v>1773</v>
      </c>
      <c r="N478" s="54" t="s">
        <v>940</v>
      </c>
      <c r="O478" s="62">
        <v>1</v>
      </c>
      <c r="P478" s="54" t="s">
        <v>941</v>
      </c>
      <c r="Q478" s="54" t="s">
        <v>1533</v>
      </c>
      <c r="R478" s="61" t="s">
        <v>1534</v>
      </c>
      <c r="S478" s="55">
        <v>44824</v>
      </c>
      <c r="T478" s="55">
        <v>44824</v>
      </c>
      <c r="U478" s="55">
        <v>44827</v>
      </c>
      <c r="V478" s="56">
        <v>990929.77</v>
      </c>
      <c r="W478" s="56">
        <v>0</v>
      </c>
      <c r="X478" s="56">
        <v>990929.77</v>
      </c>
    </row>
    <row r="479" spans="1:24" x14ac:dyDescent="0.25">
      <c r="A479" s="59" t="s">
        <v>157</v>
      </c>
      <c r="B479" s="54" t="s">
        <v>450</v>
      </c>
      <c r="C479" s="60">
        <v>2023</v>
      </c>
      <c r="D479" s="60">
        <v>2023</v>
      </c>
      <c r="E479" s="53">
        <v>3</v>
      </c>
      <c r="F479" s="54" t="s">
        <v>451</v>
      </c>
      <c r="G479" s="54" t="s">
        <v>452</v>
      </c>
      <c r="H479" s="54" t="s">
        <v>453</v>
      </c>
      <c r="I479" s="54" t="s">
        <v>454</v>
      </c>
      <c r="J479" s="61" t="s">
        <v>455</v>
      </c>
      <c r="K479" s="54" t="s">
        <v>1774</v>
      </c>
      <c r="L479" s="60">
        <v>1</v>
      </c>
      <c r="M479" s="54" t="s">
        <v>1775</v>
      </c>
      <c r="N479" s="54" t="s">
        <v>944</v>
      </c>
      <c r="O479" s="62">
        <v>1</v>
      </c>
      <c r="P479" s="54" t="s">
        <v>945</v>
      </c>
      <c r="Q479" s="54" t="s">
        <v>1533</v>
      </c>
      <c r="R479" s="61" t="s">
        <v>1534</v>
      </c>
      <c r="S479" s="55">
        <v>44824</v>
      </c>
      <c r="T479" s="55">
        <v>44824</v>
      </c>
      <c r="U479" s="55">
        <v>44827</v>
      </c>
      <c r="V479" s="56">
        <v>571126.24</v>
      </c>
      <c r="W479" s="56">
        <v>0</v>
      </c>
      <c r="X479" s="56">
        <v>571126.24</v>
      </c>
    </row>
    <row r="480" spans="1:24" x14ac:dyDescent="0.25">
      <c r="A480" s="59" t="s">
        <v>158</v>
      </c>
      <c r="B480" s="54" t="s">
        <v>450</v>
      </c>
      <c r="C480" s="60">
        <v>2023</v>
      </c>
      <c r="D480" s="60">
        <v>2023</v>
      </c>
      <c r="E480" s="53">
        <v>3</v>
      </c>
      <c r="F480" s="54" t="s">
        <v>451</v>
      </c>
      <c r="G480" s="54" t="s">
        <v>452</v>
      </c>
      <c r="H480" s="54" t="s">
        <v>453</v>
      </c>
      <c r="I480" s="54" t="s">
        <v>454</v>
      </c>
      <c r="J480" s="61" t="s">
        <v>455</v>
      </c>
      <c r="K480" s="54" t="s">
        <v>1776</v>
      </c>
      <c r="L480" s="60">
        <v>1</v>
      </c>
      <c r="M480" s="54" t="s">
        <v>1777</v>
      </c>
      <c r="N480" s="54" t="s">
        <v>948</v>
      </c>
      <c r="O480" s="62">
        <v>1</v>
      </c>
      <c r="P480" s="54" t="s">
        <v>949</v>
      </c>
      <c r="Q480" s="54" t="s">
        <v>1533</v>
      </c>
      <c r="R480" s="61" t="s">
        <v>1534</v>
      </c>
      <c r="S480" s="55">
        <v>44824</v>
      </c>
      <c r="T480" s="55">
        <v>44824</v>
      </c>
      <c r="U480" s="55">
        <v>44827</v>
      </c>
      <c r="V480" s="56">
        <v>203475.24</v>
      </c>
      <c r="W480" s="56">
        <v>0</v>
      </c>
      <c r="X480" s="56">
        <v>203475.24</v>
      </c>
    </row>
    <row r="481" spans="1:24" x14ac:dyDescent="0.25">
      <c r="A481" s="59" t="s">
        <v>159</v>
      </c>
      <c r="B481" s="54" t="s">
        <v>450</v>
      </c>
      <c r="C481" s="60">
        <v>2023</v>
      </c>
      <c r="D481" s="60">
        <v>2023</v>
      </c>
      <c r="E481" s="53">
        <v>3</v>
      </c>
      <c r="F481" s="54" t="s">
        <v>451</v>
      </c>
      <c r="G481" s="54" t="s">
        <v>452</v>
      </c>
      <c r="H481" s="54" t="s">
        <v>453</v>
      </c>
      <c r="I481" s="54" t="s">
        <v>454</v>
      </c>
      <c r="J481" s="61" t="s">
        <v>455</v>
      </c>
      <c r="K481" s="54" t="s">
        <v>1778</v>
      </c>
      <c r="L481" s="60">
        <v>1</v>
      </c>
      <c r="M481" s="54" t="s">
        <v>1779</v>
      </c>
      <c r="N481" s="54" t="s">
        <v>952</v>
      </c>
      <c r="O481" s="62">
        <v>1</v>
      </c>
      <c r="P481" s="54" t="s">
        <v>953</v>
      </c>
      <c r="Q481" s="54" t="s">
        <v>1533</v>
      </c>
      <c r="R481" s="61" t="s">
        <v>1534</v>
      </c>
      <c r="S481" s="55">
        <v>44824</v>
      </c>
      <c r="T481" s="55">
        <v>44824</v>
      </c>
      <c r="U481" s="55">
        <v>44827</v>
      </c>
      <c r="V481" s="56">
        <v>299641.03000000003</v>
      </c>
      <c r="W481" s="56">
        <v>0</v>
      </c>
      <c r="X481" s="56">
        <v>299641.03000000003</v>
      </c>
    </row>
    <row r="482" spans="1:24" x14ac:dyDescent="0.25">
      <c r="A482" s="59" t="s">
        <v>160</v>
      </c>
      <c r="B482" s="54" t="s">
        <v>450</v>
      </c>
      <c r="C482" s="60">
        <v>2023</v>
      </c>
      <c r="D482" s="60">
        <v>2023</v>
      </c>
      <c r="E482" s="53">
        <v>3</v>
      </c>
      <c r="F482" s="54" t="s">
        <v>451</v>
      </c>
      <c r="G482" s="54" t="s">
        <v>452</v>
      </c>
      <c r="H482" s="54" t="s">
        <v>453</v>
      </c>
      <c r="I482" s="54" t="s">
        <v>454</v>
      </c>
      <c r="J482" s="61" t="s">
        <v>455</v>
      </c>
      <c r="K482" s="54" t="s">
        <v>1780</v>
      </c>
      <c r="L482" s="60">
        <v>1</v>
      </c>
      <c r="M482" s="54" t="s">
        <v>1781</v>
      </c>
      <c r="N482" s="54" t="s">
        <v>956</v>
      </c>
      <c r="O482" s="62">
        <v>1</v>
      </c>
      <c r="P482" s="54" t="s">
        <v>957</v>
      </c>
      <c r="Q482" s="54" t="s">
        <v>1533</v>
      </c>
      <c r="R482" s="61" t="s">
        <v>1534</v>
      </c>
      <c r="S482" s="55">
        <v>44824</v>
      </c>
      <c r="T482" s="55">
        <v>44824</v>
      </c>
      <c r="U482" s="55">
        <v>44827</v>
      </c>
      <c r="V482" s="56">
        <v>245958.47</v>
      </c>
      <c r="W482" s="56">
        <v>0</v>
      </c>
      <c r="X482" s="56">
        <v>245958.47</v>
      </c>
    </row>
    <row r="483" spans="1:24" x14ac:dyDescent="0.25">
      <c r="A483" s="59" t="s">
        <v>161</v>
      </c>
      <c r="B483" s="54" t="s">
        <v>450</v>
      </c>
      <c r="C483" s="60">
        <v>2023</v>
      </c>
      <c r="D483" s="60">
        <v>2023</v>
      </c>
      <c r="E483" s="53">
        <v>3</v>
      </c>
      <c r="F483" s="54" t="s">
        <v>451</v>
      </c>
      <c r="G483" s="54" t="s">
        <v>452</v>
      </c>
      <c r="H483" s="54" t="s">
        <v>453</v>
      </c>
      <c r="I483" s="54" t="s">
        <v>454</v>
      </c>
      <c r="J483" s="61" t="s">
        <v>455</v>
      </c>
      <c r="K483" s="54" t="s">
        <v>1782</v>
      </c>
      <c r="L483" s="60">
        <v>1</v>
      </c>
      <c r="M483" s="54" t="s">
        <v>1783</v>
      </c>
      <c r="N483" s="54" t="s">
        <v>960</v>
      </c>
      <c r="O483" s="62">
        <v>1</v>
      </c>
      <c r="P483" s="54" t="s">
        <v>961</v>
      </c>
      <c r="Q483" s="54" t="s">
        <v>1533</v>
      </c>
      <c r="R483" s="61" t="s">
        <v>1534</v>
      </c>
      <c r="S483" s="55">
        <v>44824</v>
      </c>
      <c r="T483" s="55">
        <v>44824</v>
      </c>
      <c r="U483" s="55">
        <v>44827</v>
      </c>
      <c r="V483" s="56">
        <v>283049.81</v>
      </c>
      <c r="W483" s="56">
        <v>0</v>
      </c>
      <c r="X483" s="56">
        <v>283049.81</v>
      </c>
    </row>
    <row r="484" spans="1:24" x14ac:dyDescent="0.25">
      <c r="A484" s="59" t="s">
        <v>162</v>
      </c>
      <c r="B484" s="54" t="s">
        <v>450</v>
      </c>
      <c r="C484" s="60">
        <v>2023</v>
      </c>
      <c r="D484" s="60">
        <v>2023</v>
      </c>
      <c r="E484" s="53">
        <v>3</v>
      </c>
      <c r="F484" s="54" t="s">
        <v>451</v>
      </c>
      <c r="G484" s="54" t="s">
        <v>452</v>
      </c>
      <c r="H484" s="54" t="s">
        <v>453</v>
      </c>
      <c r="I484" s="54" t="s">
        <v>454</v>
      </c>
      <c r="J484" s="61" t="s">
        <v>455</v>
      </c>
      <c r="K484" s="54" t="s">
        <v>1784</v>
      </c>
      <c r="L484" s="60">
        <v>1</v>
      </c>
      <c r="M484" s="54" t="s">
        <v>1785</v>
      </c>
      <c r="N484" s="54" t="s">
        <v>964</v>
      </c>
      <c r="O484" s="62">
        <v>1</v>
      </c>
      <c r="P484" s="54" t="s">
        <v>965</v>
      </c>
      <c r="Q484" s="54" t="s">
        <v>1533</v>
      </c>
      <c r="R484" s="61" t="s">
        <v>1534</v>
      </c>
      <c r="S484" s="55">
        <v>44824</v>
      </c>
      <c r="T484" s="55">
        <v>44824</v>
      </c>
      <c r="U484" s="55">
        <v>44827</v>
      </c>
      <c r="V484" s="56">
        <v>129956.85</v>
      </c>
      <c r="W484" s="56">
        <v>0</v>
      </c>
      <c r="X484" s="56">
        <v>129956.85</v>
      </c>
    </row>
    <row r="485" spans="1:24" x14ac:dyDescent="0.25">
      <c r="A485" s="59" t="s">
        <v>163</v>
      </c>
      <c r="B485" s="54" t="s">
        <v>450</v>
      </c>
      <c r="C485" s="60">
        <v>2023</v>
      </c>
      <c r="D485" s="60">
        <v>2023</v>
      </c>
      <c r="E485" s="53">
        <v>3</v>
      </c>
      <c r="F485" s="54" t="s">
        <v>451</v>
      </c>
      <c r="G485" s="54" t="s">
        <v>452</v>
      </c>
      <c r="H485" s="54" t="s">
        <v>453</v>
      </c>
      <c r="I485" s="54" t="s">
        <v>454</v>
      </c>
      <c r="J485" s="61" t="s">
        <v>455</v>
      </c>
      <c r="K485" s="54" t="s">
        <v>1786</v>
      </c>
      <c r="L485" s="60">
        <v>1</v>
      </c>
      <c r="M485" s="54" t="s">
        <v>1787</v>
      </c>
      <c r="N485" s="54" t="s">
        <v>968</v>
      </c>
      <c r="O485" s="62">
        <v>1</v>
      </c>
      <c r="P485" s="54" t="s">
        <v>969</v>
      </c>
      <c r="Q485" s="54" t="s">
        <v>1533</v>
      </c>
      <c r="R485" s="61" t="s">
        <v>1534</v>
      </c>
      <c r="S485" s="55">
        <v>44824</v>
      </c>
      <c r="T485" s="55">
        <v>44824</v>
      </c>
      <c r="U485" s="55">
        <v>44827</v>
      </c>
      <c r="V485" s="56">
        <v>196474.4</v>
      </c>
      <c r="W485" s="56">
        <v>0</v>
      </c>
      <c r="X485" s="56">
        <v>196474.4</v>
      </c>
    </row>
    <row r="486" spans="1:24" x14ac:dyDescent="0.25">
      <c r="A486" s="59" t="s">
        <v>164</v>
      </c>
      <c r="B486" s="54" t="s">
        <v>450</v>
      </c>
      <c r="C486" s="60">
        <v>2023</v>
      </c>
      <c r="D486" s="60">
        <v>2023</v>
      </c>
      <c r="E486" s="53">
        <v>3</v>
      </c>
      <c r="F486" s="54" t="s">
        <v>451</v>
      </c>
      <c r="G486" s="54" t="s">
        <v>452</v>
      </c>
      <c r="H486" s="54" t="s">
        <v>453</v>
      </c>
      <c r="I486" s="54" t="s">
        <v>454</v>
      </c>
      <c r="J486" s="61" t="s">
        <v>455</v>
      </c>
      <c r="K486" s="54" t="s">
        <v>1788</v>
      </c>
      <c r="L486" s="60">
        <v>1</v>
      </c>
      <c r="M486" s="54" t="s">
        <v>1789</v>
      </c>
      <c r="N486" s="54" t="s">
        <v>972</v>
      </c>
      <c r="O486" s="62">
        <v>1</v>
      </c>
      <c r="P486" s="54" t="s">
        <v>973</v>
      </c>
      <c r="Q486" s="54" t="s">
        <v>1533</v>
      </c>
      <c r="R486" s="61" t="s">
        <v>1534</v>
      </c>
      <c r="S486" s="55">
        <v>44824</v>
      </c>
      <c r="T486" s="55">
        <v>44824</v>
      </c>
      <c r="U486" s="55">
        <v>44827</v>
      </c>
      <c r="V486" s="56">
        <v>362111.68</v>
      </c>
      <c r="W486" s="56">
        <v>0</v>
      </c>
      <c r="X486" s="56">
        <v>362111.68</v>
      </c>
    </row>
    <row r="487" spans="1:24" x14ac:dyDescent="0.25">
      <c r="A487" s="59" t="s">
        <v>165</v>
      </c>
      <c r="B487" s="54" t="s">
        <v>450</v>
      </c>
      <c r="C487" s="60">
        <v>2023</v>
      </c>
      <c r="D487" s="60">
        <v>2023</v>
      </c>
      <c r="E487" s="53">
        <v>3</v>
      </c>
      <c r="F487" s="54" t="s">
        <v>451</v>
      </c>
      <c r="G487" s="54" t="s">
        <v>452</v>
      </c>
      <c r="H487" s="54" t="s">
        <v>453</v>
      </c>
      <c r="I487" s="54" t="s">
        <v>454</v>
      </c>
      <c r="J487" s="61" t="s">
        <v>455</v>
      </c>
      <c r="K487" s="54" t="s">
        <v>1790</v>
      </c>
      <c r="L487" s="60">
        <v>1</v>
      </c>
      <c r="M487" s="54" t="s">
        <v>1791</v>
      </c>
      <c r="N487" s="54" t="s">
        <v>976</v>
      </c>
      <c r="O487" s="62">
        <v>1</v>
      </c>
      <c r="P487" s="54" t="s">
        <v>977</v>
      </c>
      <c r="Q487" s="54" t="s">
        <v>1533</v>
      </c>
      <c r="R487" s="61" t="s">
        <v>1534</v>
      </c>
      <c r="S487" s="55">
        <v>44824</v>
      </c>
      <c r="T487" s="55">
        <v>44824</v>
      </c>
      <c r="U487" s="55">
        <v>44827</v>
      </c>
      <c r="V487" s="56">
        <v>73072.789999999994</v>
      </c>
      <c r="W487" s="56">
        <v>0</v>
      </c>
      <c r="X487" s="56">
        <v>73072.789999999994</v>
      </c>
    </row>
    <row r="488" spans="1:24" x14ac:dyDescent="0.25">
      <c r="A488" s="59" t="s">
        <v>166</v>
      </c>
      <c r="B488" s="54" t="s">
        <v>450</v>
      </c>
      <c r="C488" s="60">
        <v>2023</v>
      </c>
      <c r="D488" s="60">
        <v>2023</v>
      </c>
      <c r="E488" s="53">
        <v>3</v>
      </c>
      <c r="F488" s="54" t="s">
        <v>451</v>
      </c>
      <c r="G488" s="54" t="s">
        <v>452</v>
      </c>
      <c r="H488" s="54" t="s">
        <v>453</v>
      </c>
      <c r="I488" s="54" t="s">
        <v>454</v>
      </c>
      <c r="J488" s="61" t="s">
        <v>455</v>
      </c>
      <c r="K488" s="54" t="s">
        <v>1792</v>
      </c>
      <c r="L488" s="60">
        <v>1</v>
      </c>
      <c r="M488" s="54" t="s">
        <v>1793</v>
      </c>
      <c r="N488" s="54" t="s">
        <v>980</v>
      </c>
      <c r="O488" s="62">
        <v>1</v>
      </c>
      <c r="P488" s="54" t="s">
        <v>981</v>
      </c>
      <c r="Q488" s="54" t="s">
        <v>1533</v>
      </c>
      <c r="R488" s="61" t="s">
        <v>1534</v>
      </c>
      <c r="S488" s="55">
        <v>44824</v>
      </c>
      <c r="T488" s="55">
        <v>44824</v>
      </c>
      <c r="U488" s="55">
        <v>44827</v>
      </c>
      <c r="V488" s="56">
        <v>320995.46000000002</v>
      </c>
      <c r="W488" s="56">
        <v>0</v>
      </c>
      <c r="X488" s="56">
        <v>320995.46000000002</v>
      </c>
    </row>
    <row r="489" spans="1:24" x14ac:dyDescent="0.25">
      <c r="A489" s="59" t="s">
        <v>167</v>
      </c>
      <c r="B489" s="54" t="s">
        <v>450</v>
      </c>
      <c r="C489" s="60">
        <v>2023</v>
      </c>
      <c r="D489" s="60">
        <v>2023</v>
      </c>
      <c r="E489" s="53">
        <v>3</v>
      </c>
      <c r="F489" s="54" t="s">
        <v>451</v>
      </c>
      <c r="G489" s="54" t="s">
        <v>452</v>
      </c>
      <c r="H489" s="54" t="s">
        <v>453</v>
      </c>
      <c r="I489" s="54" t="s">
        <v>454</v>
      </c>
      <c r="J489" s="61" t="s">
        <v>455</v>
      </c>
      <c r="K489" s="54" t="s">
        <v>1794</v>
      </c>
      <c r="L489" s="60">
        <v>1</v>
      </c>
      <c r="M489" s="54" t="s">
        <v>1795</v>
      </c>
      <c r="N489" s="54" t="s">
        <v>984</v>
      </c>
      <c r="O489" s="62">
        <v>1</v>
      </c>
      <c r="P489" s="54" t="s">
        <v>985</v>
      </c>
      <c r="Q489" s="54" t="s">
        <v>1533</v>
      </c>
      <c r="R489" s="61" t="s">
        <v>1534</v>
      </c>
      <c r="S489" s="55">
        <v>44824</v>
      </c>
      <c r="T489" s="55">
        <v>44824</v>
      </c>
      <c r="U489" s="55">
        <v>44827</v>
      </c>
      <c r="V489" s="56">
        <v>231453.88</v>
      </c>
      <c r="W489" s="56">
        <v>0</v>
      </c>
      <c r="X489" s="56">
        <v>231453.88</v>
      </c>
    </row>
    <row r="490" spans="1:24" x14ac:dyDescent="0.25">
      <c r="A490" s="59" t="s">
        <v>168</v>
      </c>
      <c r="B490" s="54" t="s">
        <v>450</v>
      </c>
      <c r="C490" s="60">
        <v>2023</v>
      </c>
      <c r="D490" s="60">
        <v>2023</v>
      </c>
      <c r="E490" s="53">
        <v>3</v>
      </c>
      <c r="F490" s="54" t="s">
        <v>451</v>
      </c>
      <c r="G490" s="54" t="s">
        <v>452</v>
      </c>
      <c r="H490" s="54" t="s">
        <v>453</v>
      </c>
      <c r="I490" s="54" t="s">
        <v>454</v>
      </c>
      <c r="J490" s="61" t="s">
        <v>455</v>
      </c>
      <c r="K490" s="54" t="s">
        <v>1796</v>
      </c>
      <c r="L490" s="60">
        <v>1</v>
      </c>
      <c r="M490" s="54" t="s">
        <v>1797</v>
      </c>
      <c r="N490" s="54" t="s">
        <v>988</v>
      </c>
      <c r="O490" s="62">
        <v>1</v>
      </c>
      <c r="P490" s="54" t="s">
        <v>989</v>
      </c>
      <c r="Q490" s="54" t="s">
        <v>1533</v>
      </c>
      <c r="R490" s="61" t="s">
        <v>1534</v>
      </c>
      <c r="S490" s="55">
        <v>44824</v>
      </c>
      <c r="T490" s="55">
        <v>44824</v>
      </c>
      <c r="U490" s="55">
        <v>44827</v>
      </c>
      <c r="V490" s="56">
        <v>377694.71999999997</v>
      </c>
      <c r="W490" s="56">
        <v>0</v>
      </c>
      <c r="X490" s="56">
        <v>377694.71999999997</v>
      </c>
    </row>
    <row r="491" spans="1:24" x14ac:dyDescent="0.25">
      <c r="A491" s="59" t="s">
        <v>169</v>
      </c>
      <c r="B491" s="54" t="s">
        <v>450</v>
      </c>
      <c r="C491" s="60">
        <v>2023</v>
      </c>
      <c r="D491" s="60">
        <v>2023</v>
      </c>
      <c r="E491" s="53">
        <v>3</v>
      </c>
      <c r="F491" s="54" t="s">
        <v>451</v>
      </c>
      <c r="G491" s="54" t="s">
        <v>452</v>
      </c>
      <c r="H491" s="54" t="s">
        <v>453</v>
      </c>
      <c r="I491" s="54" t="s">
        <v>454</v>
      </c>
      <c r="J491" s="61" t="s">
        <v>455</v>
      </c>
      <c r="K491" s="54" t="s">
        <v>1798</v>
      </c>
      <c r="L491" s="60">
        <v>1</v>
      </c>
      <c r="M491" s="54" t="s">
        <v>1799</v>
      </c>
      <c r="N491" s="54" t="s">
        <v>992</v>
      </c>
      <c r="O491" s="62">
        <v>1</v>
      </c>
      <c r="P491" s="54" t="s">
        <v>993</v>
      </c>
      <c r="Q491" s="54" t="s">
        <v>1533</v>
      </c>
      <c r="R491" s="61" t="s">
        <v>1534</v>
      </c>
      <c r="S491" s="55">
        <v>44824</v>
      </c>
      <c r="T491" s="55">
        <v>44824</v>
      </c>
      <c r="U491" s="55">
        <v>44827</v>
      </c>
      <c r="V491" s="56">
        <v>201757.43</v>
      </c>
      <c r="W491" s="56">
        <v>0</v>
      </c>
      <c r="X491" s="56">
        <v>201757.43</v>
      </c>
    </row>
    <row r="492" spans="1:24" x14ac:dyDescent="0.25">
      <c r="A492" s="59" t="s">
        <v>170</v>
      </c>
      <c r="B492" s="54" t="s">
        <v>450</v>
      </c>
      <c r="C492" s="60">
        <v>2023</v>
      </c>
      <c r="D492" s="60">
        <v>2023</v>
      </c>
      <c r="E492" s="53">
        <v>3</v>
      </c>
      <c r="F492" s="54" t="s">
        <v>451</v>
      </c>
      <c r="G492" s="54" t="s">
        <v>452</v>
      </c>
      <c r="H492" s="54" t="s">
        <v>453</v>
      </c>
      <c r="I492" s="54" t="s">
        <v>454</v>
      </c>
      <c r="J492" s="61" t="s">
        <v>455</v>
      </c>
      <c r="K492" s="54" t="s">
        <v>1800</v>
      </c>
      <c r="L492" s="60">
        <v>1</v>
      </c>
      <c r="M492" s="54" t="s">
        <v>1801</v>
      </c>
      <c r="N492" s="54" t="s">
        <v>996</v>
      </c>
      <c r="O492" s="62">
        <v>1</v>
      </c>
      <c r="P492" s="54" t="s">
        <v>997</v>
      </c>
      <c r="Q492" s="54" t="s">
        <v>1533</v>
      </c>
      <c r="R492" s="61" t="s">
        <v>1534</v>
      </c>
      <c r="S492" s="55">
        <v>44824</v>
      </c>
      <c r="T492" s="55">
        <v>44824</v>
      </c>
      <c r="U492" s="55">
        <v>44827</v>
      </c>
      <c r="V492" s="56">
        <v>1035817.88</v>
      </c>
      <c r="W492" s="56">
        <v>0</v>
      </c>
      <c r="X492" s="56">
        <v>1035817.88</v>
      </c>
    </row>
    <row r="493" spans="1:24" x14ac:dyDescent="0.25">
      <c r="A493" s="59" t="s">
        <v>171</v>
      </c>
      <c r="B493" s="54" t="s">
        <v>450</v>
      </c>
      <c r="C493" s="60">
        <v>2023</v>
      </c>
      <c r="D493" s="60">
        <v>2023</v>
      </c>
      <c r="E493" s="53">
        <v>3</v>
      </c>
      <c r="F493" s="54" t="s">
        <v>451</v>
      </c>
      <c r="G493" s="54" t="s">
        <v>452</v>
      </c>
      <c r="H493" s="54" t="s">
        <v>453</v>
      </c>
      <c r="I493" s="54" t="s">
        <v>454</v>
      </c>
      <c r="J493" s="61" t="s">
        <v>455</v>
      </c>
      <c r="K493" s="54" t="s">
        <v>1802</v>
      </c>
      <c r="L493" s="60">
        <v>1</v>
      </c>
      <c r="M493" s="54" t="s">
        <v>1803</v>
      </c>
      <c r="N493" s="54" t="s">
        <v>1000</v>
      </c>
      <c r="O493" s="62">
        <v>1</v>
      </c>
      <c r="P493" s="54" t="s">
        <v>1001</v>
      </c>
      <c r="Q493" s="54" t="s">
        <v>1533</v>
      </c>
      <c r="R493" s="61" t="s">
        <v>1534</v>
      </c>
      <c r="S493" s="55">
        <v>44824</v>
      </c>
      <c r="T493" s="55">
        <v>44824</v>
      </c>
      <c r="U493" s="55">
        <v>44827</v>
      </c>
      <c r="V493" s="56">
        <v>214682.91</v>
      </c>
      <c r="W493" s="56">
        <v>0</v>
      </c>
      <c r="X493" s="56">
        <v>214682.91</v>
      </c>
    </row>
    <row r="494" spans="1:24" x14ac:dyDescent="0.25">
      <c r="A494" s="59" t="s">
        <v>172</v>
      </c>
      <c r="B494" s="54" t="s">
        <v>450</v>
      </c>
      <c r="C494" s="60">
        <v>2023</v>
      </c>
      <c r="D494" s="60">
        <v>2023</v>
      </c>
      <c r="E494" s="53">
        <v>3</v>
      </c>
      <c r="F494" s="54" t="s">
        <v>451</v>
      </c>
      <c r="G494" s="54" t="s">
        <v>452</v>
      </c>
      <c r="H494" s="54" t="s">
        <v>453</v>
      </c>
      <c r="I494" s="54" t="s">
        <v>454</v>
      </c>
      <c r="J494" s="61" t="s">
        <v>455</v>
      </c>
      <c r="K494" s="54" t="s">
        <v>1804</v>
      </c>
      <c r="L494" s="60">
        <v>1</v>
      </c>
      <c r="M494" s="54" t="s">
        <v>1805</v>
      </c>
      <c r="N494" s="54" t="s">
        <v>1004</v>
      </c>
      <c r="O494" s="62">
        <v>1</v>
      </c>
      <c r="P494" s="54" t="s">
        <v>1005</v>
      </c>
      <c r="Q494" s="54" t="s">
        <v>1533</v>
      </c>
      <c r="R494" s="61" t="s">
        <v>1534</v>
      </c>
      <c r="S494" s="55">
        <v>44824</v>
      </c>
      <c r="T494" s="55">
        <v>44824</v>
      </c>
      <c r="U494" s="55">
        <v>44827</v>
      </c>
      <c r="V494" s="56">
        <v>243449.24</v>
      </c>
      <c r="W494" s="56">
        <v>0</v>
      </c>
      <c r="X494" s="56">
        <v>243449.24</v>
      </c>
    </row>
    <row r="495" spans="1:24" x14ac:dyDescent="0.25">
      <c r="A495" s="59" t="s">
        <v>173</v>
      </c>
      <c r="B495" s="54" t="s">
        <v>450</v>
      </c>
      <c r="C495" s="60">
        <v>2023</v>
      </c>
      <c r="D495" s="60">
        <v>2023</v>
      </c>
      <c r="E495" s="53">
        <v>3</v>
      </c>
      <c r="F495" s="54" t="s">
        <v>451</v>
      </c>
      <c r="G495" s="54" t="s">
        <v>452</v>
      </c>
      <c r="H495" s="54" t="s">
        <v>453</v>
      </c>
      <c r="I495" s="54" t="s">
        <v>454</v>
      </c>
      <c r="J495" s="61" t="s">
        <v>455</v>
      </c>
      <c r="K495" s="54" t="s">
        <v>1806</v>
      </c>
      <c r="L495" s="60">
        <v>1</v>
      </c>
      <c r="M495" s="54" t="s">
        <v>1807</v>
      </c>
      <c r="N495" s="54" t="s">
        <v>1008</v>
      </c>
      <c r="O495" s="62">
        <v>1</v>
      </c>
      <c r="P495" s="54" t="s">
        <v>1009</v>
      </c>
      <c r="Q495" s="54" t="s">
        <v>1533</v>
      </c>
      <c r="R495" s="61" t="s">
        <v>1534</v>
      </c>
      <c r="S495" s="55">
        <v>44824</v>
      </c>
      <c r="T495" s="55">
        <v>44824</v>
      </c>
      <c r="U495" s="55">
        <v>44827</v>
      </c>
      <c r="V495" s="56">
        <v>9332920.3900000006</v>
      </c>
      <c r="W495" s="56">
        <v>0</v>
      </c>
      <c r="X495" s="56">
        <v>9332920.3900000006</v>
      </c>
    </row>
    <row r="496" spans="1:24" x14ac:dyDescent="0.25">
      <c r="A496" s="59" t="s">
        <v>174</v>
      </c>
      <c r="B496" s="54" t="s">
        <v>450</v>
      </c>
      <c r="C496" s="60">
        <v>2023</v>
      </c>
      <c r="D496" s="60">
        <v>2023</v>
      </c>
      <c r="E496" s="53">
        <v>3</v>
      </c>
      <c r="F496" s="54" t="s">
        <v>451</v>
      </c>
      <c r="G496" s="54" t="s">
        <v>452</v>
      </c>
      <c r="H496" s="54" t="s">
        <v>453</v>
      </c>
      <c r="I496" s="54" t="s">
        <v>454</v>
      </c>
      <c r="J496" s="61" t="s">
        <v>455</v>
      </c>
      <c r="K496" s="54" t="s">
        <v>1808</v>
      </c>
      <c r="L496" s="60">
        <v>1</v>
      </c>
      <c r="M496" s="54" t="s">
        <v>1809</v>
      </c>
      <c r="N496" s="54" t="s">
        <v>1012</v>
      </c>
      <c r="O496" s="62">
        <v>1</v>
      </c>
      <c r="P496" s="54" t="s">
        <v>1013</v>
      </c>
      <c r="Q496" s="54" t="s">
        <v>1533</v>
      </c>
      <c r="R496" s="61" t="s">
        <v>1534</v>
      </c>
      <c r="S496" s="55">
        <v>44824</v>
      </c>
      <c r="T496" s="55">
        <v>44824</v>
      </c>
      <c r="U496" s="55">
        <v>44827</v>
      </c>
      <c r="V496" s="56">
        <v>5665110.29</v>
      </c>
      <c r="W496" s="56">
        <v>0</v>
      </c>
      <c r="X496" s="56">
        <v>5665110.29</v>
      </c>
    </row>
    <row r="497" spans="1:24" x14ac:dyDescent="0.25">
      <c r="A497" s="59" t="s">
        <v>175</v>
      </c>
      <c r="B497" s="54" t="s">
        <v>450</v>
      </c>
      <c r="C497" s="60">
        <v>2023</v>
      </c>
      <c r="D497" s="60">
        <v>2023</v>
      </c>
      <c r="E497" s="53">
        <v>3</v>
      </c>
      <c r="F497" s="54" t="s">
        <v>451</v>
      </c>
      <c r="G497" s="54" t="s">
        <v>452</v>
      </c>
      <c r="H497" s="54" t="s">
        <v>453</v>
      </c>
      <c r="I497" s="54" t="s">
        <v>454</v>
      </c>
      <c r="J497" s="61" t="s">
        <v>455</v>
      </c>
      <c r="K497" s="54" t="s">
        <v>1810</v>
      </c>
      <c r="L497" s="60">
        <v>1</v>
      </c>
      <c r="M497" s="54" t="s">
        <v>1811</v>
      </c>
      <c r="N497" s="54" t="s">
        <v>1018</v>
      </c>
      <c r="O497" s="62">
        <v>1</v>
      </c>
      <c r="P497" s="54" t="s">
        <v>1019</v>
      </c>
      <c r="Q497" s="54" t="s">
        <v>1533</v>
      </c>
      <c r="R497" s="61" t="s">
        <v>1534</v>
      </c>
      <c r="S497" s="55">
        <v>44824</v>
      </c>
      <c r="T497" s="55">
        <v>44824</v>
      </c>
      <c r="U497" s="55">
        <v>44827</v>
      </c>
      <c r="V497" s="56">
        <v>320788.62</v>
      </c>
      <c r="W497" s="56">
        <v>0</v>
      </c>
      <c r="X497" s="56">
        <v>320788.62</v>
      </c>
    </row>
    <row r="498" spans="1:24" x14ac:dyDescent="0.25">
      <c r="A498" s="59" t="s">
        <v>176</v>
      </c>
      <c r="B498" s="54" t="s">
        <v>450</v>
      </c>
      <c r="C498" s="60">
        <v>2023</v>
      </c>
      <c r="D498" s="60">
        <v>2023</v>
      </c>
      <c r="E498" s="53">
        <v>3</v>
      </c>
      <c r="F498" s="54" t="s">
        <v>451</v>
      </c>
      <c r="G498" s="54" t="s">
        <v>452</v>
      </c>
      <c r="H498" s="54" t="s">
        <v>453</v>
      </c>
      <c r="I498" s="54" t="s">
        <v>454</v>
      </c>
      <c r="J498" s="61" t="s">
        <v>455</v>
      </c>
      <c r="K498" s="54" t="s">
        <v>1812</v>
      </c>
      <c r="L498" s="60">
        <v>1</v>
      </c>
      <c r="M498" s="54" t="s">
        <v>1813</v>
      </c>
      <c r="N498" s="54" t="s">
        <v>1022</v>
      </c>
      <c r="O498" s="62">
        <v>1</v>
      </c>
      <c r="P498" s="54" t="s">
        <v>1023</v>
      </c>
      <c r="Q498" s="54" t="s">
        <v>1533</v>
      </c>
      <c r="R498" s="61" t="s">
        <v>1534</v>
      </c>
      <c r="S498" s="55">
        <v>44824</v>
      </c>
      <c r="T498" s="55">
        <v>44824</v>
      </c>
      <c r="U498" s="55">
        <v>44827</v>
      </c>
      <c r="V498" s="56">
        <v>300881.88</v>
      </c>
      <c r="W498" s="56">
        <v>0</v>
      </c>
      <c r="X498" s="56">
        <v>300881.88</v>
      </c>
    </row>
    <row r="499" spans="1:24" x14ac:dyDescent="0.25">
      <c r="A499" s="59" t="s">
        <v>177</v>
      </c>
      <c r="B499" s="54" t="s">
        <v>450</v>
      </c>
      <c r="C499" s="60">
        <v>2023</v>
      </c>
      <c r="D499" s="60">
        <v>2023</v>
      </c>
      <c r="E499" s="53">
        <v>3</v>
      </c>
      <c r="F499" s="54" t="s">
        <v>451</v>
      </c>
      <c r="G499" s="54" t="s">
        <v>452</v>
      </c>
      <c r="H499" s="54" t="s">
        <v>453</v>
      </c>
      <c r="I499" s="54" t="s">
        <v>454</v>
      </c>
      <c r="J499" s="61" t="s">
        <v>455</v>
      </c>
      <c r="K499" s="54" t="s">
        <v>1814</v>
      </c>
      <c r="L499" s="60">
        <v>1</v>
      </c>
      <c r="M499" s="54" t="s">
        <v>1815</v>
      </c>
      <c r="N499" s="54" t="s">
        <v>1026</v>
      </c>
      <c r="O499" s="62">
        <v>1</v>
      </c>
      <c r="P499" s="54" t="s">
        <v>1027</v>
      </c>
      <c r="Q499" s="54" t="s">
        <v>1533</v>
      </c>
      <c r="R499" s="61" t="s">
        <v>1534</v>
      </c>
      <c r="S499" s="55">
        <v>44824</v>
      </c>
      <c r="T499" s="55">
        <v>44824</v>
      </c>
      <c r="U499" s="55">
        <v>44827</v>
      </c>
      <c r="V499" s="56">
        <v>215029.07</v>
      </c>
      <c r="W499" s="56">
        <v>0</v>
      </c>
      <c r="X499" s="56">
        <v>215029.07</v>
      </c>
    </row>
    <row r="500" spans="1:24" x14ac:dyDescent="0.25">
      <c r="A500" s="59" t="s">
        <v>178</v>
      </c>
      <c r="B500" s="54" t="s">
        <v>450</v>
      </c>
      <c r="C500" s="60">
        <v>2023</v>
      </c>
      <c r="D500" s="60">
        <v>2023</v>
      </c>
      <c r="E500" s="53">
        <v>3</v>
      </c>
      <c r="F500" s="54" t="s">
        <v>451</v>
      </c>
      <c r="G500" s="54" t="s">
        <v>452</v>
      </c>
      <c r="H500" s="54" t="s">
        <v>453</v>
      </c>
      <c r="I500" s="54" t="s">
        <v>454</v>
      </c>
      <c r="J500" s="61" t="s">
        <v>455</v>
      </c>
      <c r="K500" s="54" t="s">
        <v>1816</v>
      </c>
      <c r="L500" s="60">
        <v>1</v>
      </c>
      <c r="M500" s="54" t="s">
        <v>1817</v>
      </c>
      <c r="N500" s="54" t="s">
        <v>1030</v>
      </c>
      <c r="O500" s="62">
        <v>1</v>
      </c>
      <c r="P500" s="54" t="s">
        <v>1031</v>
      </c>
      <c r="Q500" s="54" t="s">
        <v>1533</v>
      </c>
      <c r="R500" s="61" t="s">
        <v>1534</v>
      </c>
      <c r="S500" s="55">
        <v>44824</v>
      </c>
      <c r="T500" s="55">
        <v>44824</v>
      </c>
      <c r="U500" s="55">
        <v>44827</v>
      </c>
      <c r="V500" s="56">
        <v>717746.84</v>
      </c>
      <c r="W500" s="56">
        <v>0</v>
      </c>
      <c r="X500" s="56">
        <v>717746.84</v>
      </c>
    </row>
    <row r="501" spans="1:24" x14ac:dyDescent="0.25">
      <c r="A501" s="59" t="s">
        <v>179</v>
      </c>
      <c r="B501" s="54" t="s">
        <v>450</v>
      </c>
      <c r="C501" s="60">
        <v>2023</v>
      </c>
      <c r="D501" s="60">
        <v>2023</v>
      </c>
      <c r="E501" s="53">
        <v>3</v>
      </c>
      <c r="F501" s="54" t="s">
        <v>451</v>
      </c>
      <c r="G501" s="54" t="s">
        <v>452</v>
      </c>
      <c r="H501" s="54" t="s">
        <v>453</v>
      </c>
      <c r="I501" s="54" t="s">
        <v>454</v>
      </c>
      <c r="J501" s="61" t="s">
        <v>455</v>
      </c>
      <c r="K501" s="54" t="s">
        <v>1818</v>
      </c>
      <c r="L501" s="60">
        <v>1</v>
      </c>
      <c r="M501" s="54" t="s">
        <v>1819</v>
      </c>
      <c r="N501" s="54" t="s">
        <v>1034</v>
      </c>
      <c r="O501" s="62">
        <v>1</v>
      </c>
      <c r="P501" s="54" t="s">
        <v>1035</v>
      </c>
      <c r="Q501" s="54" t="s">
        <v>1533</v>
      </c>
      <c r="R501" s="61" t="s">
        <v>1534</v>
      </c>
      <c r="S501" s="55">
        <v>44824</v>
      </c>
      <c r="T501" s="55">
        <v>44824</v>
      </c>
      <c r="U501" s="55">
        <v>44827</v>
      </c>
      <c r="V501" s="56">
        <v>224012.11</v>
      </c>
      <c r="W501" s="56">
        <v>0</v>
      </c>
      <c r="X501" s="56">
        <v>224012.11</v>
      </c>
    </row>
    <row r="502" spans="1:24" x14ac:dyDescent="0.25">
      <c r="A502" s="59" t="s">
        <v>1</v>
      </c>
      <c r="B502" s="54" t="s">
        <v>450</v>
      </c>
      <c r="C502" s="60">
        <v>2023</v>
      </c>
      <c r="D502" s="60">
        <v>2023</v>
      </c>
      <c r="E502" s="53">
        <v>3</v>
      </c>
      <c r="F502" s="54" t="s">
        <v>451</v>
      </c>
      <c r="G502" s="54" t="s">
        <v>452</v>
      </c>
      <c r="H502" s="54" t="s">
        <v>453</v>
      </c>
      <c r="I502" s="54" t="s">
        <v>454</v>
      </c>
      <c r="J502" s="61" t="s">
        <v>455</v>
      </c>
      <c r="K502" s="54" t="s">
        <v>1820</v>
      </c>
      <c r="L502" s="60">
        <v>1</v>
      </c>
      <c r="M502" s="54" t="s">
        <v>1821</v>
      </c>
      <c r="N502" s="54" t="s">
        <v>1038</v>
      </c>
      <c r="O502" s="62">
        <v>1</v>
      </c>
      <c r="P502" s="54" t="s">
        <v>1039</v>
      </c>
      <c r="Q502" s="54" t="s">
        <v>1533</v>
      </c>
      <c r="R502" s="61" t="s">
        <v>1557</v>
      </c>
      <c r="S502" s="55">
        <v>44817</v>
      </c>
      <c r="T502" s="55">
        <v>44817</v>
      </c>
      <c r="U502" s="55">
        <v>44820</v>
      </c>
      <c r="V502" s="56">
        <v>130340.2</v>
      </c>
      <c r="W502" s="56">
        <v>0</v>
      </c>
      <c r="X502" s="56">
        <v>130340.2</v>
      </c>
    </row>
    <row r="503" spans="1:24" x14ac:dyDescent="0.25">
      <c r="A503" s="59" t="s">
        <v>180</v>
      </c>
      <c r="B503" s="54" t="s">
        <v>450</v>
      </c>
      <c r="C503" s="60">
        <v>2023</v>
      </c>
      <c r="D503" s="60">
        <v>2023</v>
      </c>
      <c r="E503" s="53">
        <v>3</v>
      </c>
      <c r="F503" s="54" t="s">
        <v>451</v>
      </c>
      <c r="G503" s="54" t="s">
        <v>452</v>
      </c>
      <c r="H503" s="54" t="s">
        <v>453</v>
      </c>
      <c r="I503" s="54" t="s">
        <v>454</v>
      </c>
      <c r="J503" s="61" t="s">
        <v>455</v>
      </c>
      <c r="K503" s="54" t="s">
        <v>1822</v>
      </c>
      <c r="L503" s="60">
        <v>1</v>
      </c>
      <c r="M503" s="54" t="s">
        <v>1823</v>
      </c>
      <c r="N503" s="54" t="s">
        <v>1042</v>
      </c>
      <c r="O503" s="62">
        <v>1</v>
      </c>
      <c r="P503" s="54" t="s">
        <v>1043</v>
      </c>
      <c r="Q503" s="54" t="s">
        <v>1533</v>
      </c>
      <c r="R503" s="61" t="s">
        <v>1534</v>
      </c>
      <c r="S503" s="55">
        <v>44824</v>
      </c>
      <c r="T503" s="55">
        <v>44824</v>
      </c>
      <c r="U503" s="55">
        <v>44827</v>
      </c>
      <c r="V503" s="56">
        <v>1250409.28</v>
      </c>
      <c r="W503" s="56">
        <v>0</v>
      </c>
      <c r="X503" s="56">
        <v>1250409.28</v>
      </c>
    </row>
    <row r="504" spans="1:24" x14ac:dyDescent="0.25">
      <c r="A504" s="59" t="s">
        <v>181</v>
      </c>
      <c r="B504" s="54" t="s">
        <v>450</v>
      </c>
      <c r="C504" s="60">
        <v>2023</v>
      </c>
      <c r="D504" s="60">
        <v>2023</v>
      </c>
      <c r="E504" s="53">
        <v>3</v>
      </c>
      <c r="F504" s="54" t="s">
        <v>451</v>
      </c>
      <c r="G504" s="54" t="s">
        <v>452</v>
      </c>
      <c r="H504" s="54" t="s">
        <v>453</v>
      </c>
      <c r="I504" s="54" t="s">
        <v>454</v>
      </c>
      <c r="J504" s="61" t="s">
        <v>455</v>
      </c>
      <c r="K504" s="54" t="s">
        <v>1824</v>
      </c>
      <c r="L504" s="60">
        <v>1</v>
      </c>
      <c r="M504" s="54" t="s">
        <v>1825</v>
      </c>
      <c r="N504" s="54" t="s">
        <v>1046</v>
      </c>
      <c r="O504" s="62">
        <v>1</v>
      </c>
      <c r="P504" s="54" t="s">
        <v>1047</v>
      </c>
      <c r="Q504" s="54" t="s">
        <v>1533</v>
      </c>
      <c r="R504" s="61" t="s">
        <v>1557</v>
      </c>
      <c r="S504" s="55">
        <v>44817</v>
      </c>
      <c r="T504" s="55">
        <v>44817</v>
      </c>
      <c r="U504" s="55">
        <v>44820</v>
      </c>
      <c r="V504" s="56">
        <v>165493.41</v>
      </c>
      <c r="W504" s="56">
        <v>0</v>
      </c>
      <c r="X504" s="56">
        <v>165493.41</v>
      </c>
    </row>
    <row r="505" spans="1:24" x14ac:dyDescent="0.25">
      <c r="A505" s="59" t="s">
        <v>182</v>
      </c>
      <c r="B505" s="54" t="s">
        <v>450</v>
      </c>
      <c r="C505" s="60">
        <v>2023</v>
      </c>
      <c r="D505" s="60">
        <v>2023</v>
      </c>
      <c r="E505" s="53">
        <v>3</v>
      </c>
      <c r="F505" s="54" t="s">
        <v>451</v>
      </c>
      <c r="G505" s="54" t="s">
        <v>452</v>
      </c>
      <c r="H505" s="54" t="s">
        <v>453</v>
      </c>
      <c r="I505" s="54" t="s">
        <v>454</v>
      </c>
      <c r="J505" s="61" t="s">
        <v>455</v>
      </c>
      <c r="K505" s="54" t="s">
        <v>1826</v>
      </c>
      <c r="L505" s="60">
        <v>1</v>
      </c>
      <c r="M505" s="54" t="s">
        <v>1827</v>
      </c>
      <c r="N505" s="54" t="s">
        <v>1050</v>
      </c>
      <c r="O505" s="62">
        <v>1</v>
      </c>
      <c r="P505" s="54" t="s">
        <v>1051</v>
      </c>
      <c r="Q505" s="54" t="s">
        <v>1533</v>
      </c>
      <c r="R505" s="61" t="s">
        <v>1534</v>
      </c>
      <c r="S505" s="55">
        <v>44824</v>
      </c>
      <c r="T505" s="55">
        <v>44824</v>
      </c>
      <c r="U505" s="55">
        <v>44827</v>
      </c>
      <c r="V505" s="56">
        <v>158893.82</v>
      </c>
      <c r="W505" s="56">
        <v>0</v>
      </c>
      <c r="X505" s="56">
        <v>158893.82</v>
      </c>
    </row>
    <row r="506" spans="1:24" x14ac:dyDescent="0.25">
      <c r="A506" s="59" t="s">
        <v>183</v>
      </c>
      <c r="B506" s="54" t="s">
        <v>450</v>
      </c>
      <c r="C506" s="60">
        <v>2023</v>
      </c>
      <c r="D506" s="60">
        <v>2023</v>
      </c>
      <c r="E506" s="53">
        <v>3</v>
      </c>
      <c r="F506" s="54" t="s">
        <v>451</v>
      </c>
      <c r="G506" s="54" t="s">
        <v>452</v>
      </c>
      <c r="H506" s="54" t="s">
        <v>453</v>
      </c>
      <c r="I506" s="54" t="s">
        <v>454</v>
      </c>
      <c r="J506" s="61" t="s">
        <v>455</v>
      </c>
      <c r="K506" s="54" t="s">
        <v>1828</v>
      </c>
      <c r="L506" s="60">
        <v>1</v>
      </c>
      <c r="M506" s="54" t="s">
        <v>1829</v>
      </c>
      <c r="N506" s="54" t="s">
        <v>1054</v>
      </c>
      <c r="O506" s="62">
        <v>1</v>
      </c>
      <c r="P506" s="54" t="s">
        <v>1055</v>
      </c>
      <c r="Q506" s="54" t="s">
        <v>1533</v>
      </c>
      <c r="R506" s="61" t="s">
        <v>1534</v>
      </c>
      <c r="S506" s="55">
        <v>44824</v>
      </c>
      <c r="T506" s="55">
        <v>44824</v>
      </c>
      <c r="U506" s="55">
        <v>44827</v>
      </c>
      <c r="V506" s="56">
        <v>227173.52</v>
      </c>
      <c r="W506" s="56">
        <v>0</v>
      </c>
      <c r="X506" s="56">
        <v>227173.52</v>
      </c>
    </row>
    <row r="507" spans="1:24" x14ac:dyDescent="0.25">
      <c r="A507" s="59" t="s">
        <v>184</v>
      </c>
      <c r="B507" s="54" t="s">
        <v>450</v>
      </c>
      <c r="C507" s="60">
        <v>2023</v>
      </c>
      <c r="D507" s="60">
        <v>2023</v>
      </c>
      <c r="E507" s="53">
        <v>3</v>
      </c>
      <c r="F507" s="54" t="s">
        <v>451</v>
      </c>
      <c r="G507" s="54" t="s">
        <v>452</v>
      </c>
      <c r="H507" s="54" t="s">
        <v>453</v>
      </c>
      <c r="I507" s="54" t="s">
        <v>454</v>
      </c>
      <c r="J507" s="61" t="s">
        <v>455</v>
      </c>
      <c r="K507" s="54" t="s">
        <v>1830</v>
      </c>
      <c r="L507" s="60">
        <v>1</v>
      </c>
      <c r="M507" s="54" t="s">
        <v>1831</v>
      </c>
      <c r="N507" s="54" t="s">
        <v>1058</v>
      </c>
      <c r="O507" s="62">
        <v>1</v>
      </c>
      <c r="P507" s="54" t="s">
        <v>1059</v>
      </c>
      <c r="Q507" s="54" t="s">
        <v>1533</v>
      </c>
      <c r="R507" s="61" t="s">
        <v>1534</v>
      </c>
      <c r="S507" s="55">
        <v>44824</v>
      </c>
      <c r="T507" s="55">
        <v>44824</v>
      </c>
      <c r="U507" s="55">
        <v>44827</v>
      </c>
      <c r="V507" s="56">
        <v>468637.3</v>
      </c>
      <c r="W507" s="56">
        <v>0</v>
      </c>
      <c r="X507" s="56">
        <v>468637.3</v>
      </c>
    </row>
    <row r="508" spans="1:24" x14ac:dyDescent="0.25">
      <c r="A508" s="59" t="s">
        <v>185</v>
      </c>
      <c r="B508" s="54" t="s">
        <v>450</v>
      </c>
      <c r="C508" s="60">
        <v>2023</v>
      </c>
      <c r="D508" s="60">
        <v>2023</v>
      </c>
      <c r="E508" s="53">
        <v>3</v>
      </c>
      <c r="F508" s="54" t="s">
        <v>451</v>
      </c>
      <c r="G508" s="54" t="s">
        <v>452</v>
      </c>
      <c r="H508" s="54" t="s">
        <v>453</v>
      </c>
      <c r="I508" s="54" t="s">
        <v>454</v>
      </c>
      <c r="J508" s="61" t="s">
        <v>455</v>
      </c>
      <c r="K508" s="54" t="s">
        <v>1832</v>
      </c>
      <c r="L508" s="60">
        <v>1</v>
      </c>
      <c r="M508" s="54" t="s">
        <v>1833</v>
      </c>
      <c r="N508" s="54" t="s">
        <v>1062</v>
      </c>
      <c r="O508" s="62">
        <v>1</v>
      </c>
      <c r="P508" s="54" t="s">
        <v>1063</v>
      </c>
      <c r="Q508" s="54" t="s">
        <v>1533</v>
      </c>
      <c r="R508" s="61" t="s">
        <v>1534</v>
      </c>
      <c r="S508" s="55">
        <v>44824</v>
      </c>
      <c r="T508" s="55">
        <v>44824</v>
      </c>
      <c r="U508" s="55">
        <v>44827</v>
      </c>
      <c r="V508" s="56">
        <v>80790.45</v>
      </c>
      <c r="W508" s="56">
        <v>0</v>
      </c>
      <c r="X508" s="56">
        <v>80790.45</v>
      </c>
    </row>
    <row r="509" spans="1:24" x14ac:dyDescent="0.25">
      <c r="A509" s="59" t="s">
        <v>186</v>
      </c>
      <c r="B509" s="54" t="s">
        <v>450</v>
      </c>
      <c r="C509" s="60">
        <v>2023</v>
      </c>
      <c r="D509" s="60">
        <v>2023</v>
      </c>
      <c r="E509" s="53">
        <v>3</v>
      </c>
      <c r="F509" s="54" t="s">
        <v>451</v>
      </c>
      <c r="G509" s="54" t="s">
        <v>452</v>
      </c>
      <c r="H509" s="54" t="s">
        <v>453</v>
      </c>
      <c r="I509" s="54" t="s">
        <v>454</v>
      </c>
      <c r="J509" s="61" t="s">
        <v>455</v>
      </c>
      <c r="K509" s="54" t="s">
        <v>1834</v>
      </c>
      <c r="L509" s="60">
        <v>1</v>
      </c>
      <c r="M509" s="54" t="s">
        <v>1835</v>
      </c>
      <c r="N509" s="54" t="s">
        <v>1066</v>
      </c>
      <c r="O509" s="62">
        <v>1</v>
      </c>
      <c r="P509" s="54" t="s">
        <v>1067</v>
      </c>
      <c r="Q509" s="54" t="s">
        <v>1533</v>
      </c>
      <c r="R509" s="61" t="s">
        <v>1534</v>
      </c>
      <c r="S509" s="55">
        <v>44824</v>
      </c>
      <c r="T509" s="55">
        <v>44824</v>
      </c>
      <c r="U509" s="55">
        <v>44827</v>
      </c>
      <c r="V509" s="56">
        <v>384229.45</v>
      </c>
      <c r="W509" s="56">
        <v>0</v>
      </c>
      <c r="X509" s="56">
        <v>384229.45</v>
      </c>
    </row>
    <row r="510" spans="1:24" x14ac:dyDescent="0.25">
      <c r="A510" s="59" t="s">
        <v>187</v>
      </c>
      <c r="B510" s="54" t="s">
        <v>450</v>
      </c>
      <c r="C510" s="60">
        <v>2023</v>
      </c>
      <c r="D510" s="60">
        <v>2023</v>
      </c>
      <c r="E510" s="53">
        <v>3</v>
      </c>
      <c r="F510" s="54" t="s">
        <v>451</v>
      </c>
      <c r="G510" s="54" t="s">
        <v>452</v>
      </c>
      <c r="H510" s="54" t="s">
        <v>453</v>
      </c>
      <c r="I510" s="54" t="s">
        <v>454</v>
      </c>
      <c r="J510" s="61" t="s">
        <v>455</v>
      </c>
      <c r="K510" s="54" t="s">
        <v>1836</v>
      </c>
      <c r="L510" s="60">
        <v>1</v>
      </c>
      <c r="M510" s="54" t="s">
        <v>1837</v>
      </c>
      <c r="N510" s="54" t="s">
        <v>1070</v>
      </c>
      <c r="O510" s="62">
        <v>1</v>
      </c>
      <c r="P510" s="54" t="s">
        <v>1071</v>
      </c>
      <c r="Q510" s="54" t="s">
        <v>1533</v>
      </c>
      <c r="R510" s="61" t="s">
        <v>1534</v>
      </c>
      <c r="S510" s="55">
        <v>44824</v>
      </c>
      <c r="T510" s="55">
        <v>44824</v>
      </c>
      <c r="U510" s="55">
        <v>44827</v>
      </c>
      <c r="V510" s="56">
        <v>238706.01</v>
      </c>
      <c r="W510" s="56">
        <v>0</v>
      </c>
      <c r="X510" s="56">
        <v>238706.01</v>
      </c>
    </row>
    <row r="511" spans="1:24" x14ac:dyDescent="0.25">
      <c r="A511" s="59" t="s">
        <v>188</v>
      </c>
      <c r="B511" s="54" t="s">
        <v>450</v>
      </c>
      <c r="C511" s="60">
        <v>2023</v>
      </c>
      <c r="D511" s="60">
        <v>2023</v>
      </c>
      <c r="E511" s="53">
        <v>3</v>
      </c>
      <c r="F511" s="54" t="s">
        <v>451</v>
      </c>
      <c r="G511" s="54" t="s">
        <v>452</v>
      </c>
      <c r="H511" s="54" t="s">
        <v>453</v>
      </c>
      <c r="I511" s="54" t="s">
        <v>454</v>
      </c>
      <c r="J511" s="61" t="s">
        <v>455</v>
      </c>
      <c r="K511" s="54" t="s">
        <v>1838</v>
      </c>
      <c r="L511" s="60">
        <v>1</v>
      </c>
      <c r="M511" s="54" t="s">
        <v>1839</v>
      </c>
      <c r="N511" s="54" t="s">
        <v>1074</v>
      </c>
      <c r="O511" s="62">
        <v>1</v>
      </c>
      <c r="P511" s="54" t="s">
        <v>1075</v>
      </c>
      <c r="Q511" s="54" t="s">
        <v>1533</v>
      </c>
      <c r="R511" s="61" t="s">
        <v>1534</v>
      </c>
      <c r="S511" s="55">
        <v>44824</v>
      </c>
      <c r="T511" s="55">
        <v>44824</v>
      </c>
      <c r="U511" s="55">
        <v>44827</v>
      </c>
      <c r="V511" s="56">
        <v>527919.67000000004</v>
      </c>
      <c r="W511" s="56">
        <v>0</v>
      </c>
      <c r="X511" s="56">
        <v>527919.67000000004</v>
      </c>
    </row>
    <row r="512" spans="1:24" x14ac:dyDescent="0.25">
      <c r="A512" s="59" t="s">
        <v>189</v>
      </c>
      <c r="B512" s="54" t="s">
        <v>450</v>
      </c>
      <c r="C512" s="60">
        <v>2023</v>
      </c>
      <c r="D512" s="60">
        <v>2023</v>
      </c>
      <c r="E512" s="53">
        <v>3</v>
      </c>
      <c r="F512" s="54" t="s">
        <v>451</v>
      </c>
      <c r="G512" s="54" t="s">
        <v>452</v>
      </c>
      <c r="H512" s="54" t="s">
        <v>453</v>
      </c>
      <c r="I512" s="54" t="s">
        <v>454</v>
      </c>
      <c r="J512" s="61" t="s">
        <v>455</v>
      </c>
      <c r="K512" s="54" t="s">
        <v>1840</v>
      </c>
      <c r="L512" s="60">
        <v>1</v>
      </c>
      <c r="M512" s="54" t="s">
        <v>1841</v>
      </c>
      <c r="N512" s="54" t="s">
        <v>1078</v>
      </c>
      <c r="O512" s="62">
        <v>1</v>
      </c>
      <c r="P512" s="54" t="s">
        <v>1079</v>
      </c>
      <c r="Q512" s="54" t="s">
        <v>1533</v>
      </c>
      <c r="R512" s="61" t="s">
        <v>1534</v>
      </c>
      <c r="S512" s="55">
        <v>44824</v>
      </c>
      <c r="T512" s="55">
        <v>44824</v>
      </c>
      <c r="U512" s="55">
        <v>44827</v>
      </c>
      <c r="V512" s="56">
        <v>135151.54</v>
      </c>
      <c r="W512" s="56">
        <v>0</v>
      </c>
      <c r="X512" s="56">
        <v>135151.54</v>
      </c>
    </row>
    <row r="513" spans="1:24" x14ac:dyDescent="0.25">
      <c r="A513" s="59" t="s">
        <v>190</v>
      </c>
      <c r="B513" s="54" t="s">
        <v>450</v>
      </c>
      <c r="C513" s="60">
        <v>2023</v>
      </c>
      <c r="D513" s="60">
        <v>2023</v>
      </c>
      <c r="E513" s="53">
        <v>3</v>
      </c>
      <c r="F513" s="54" t="s">
        <v>451</v>
      </c>
      <c r="G513" s="54" t="s">
        <v>452</v>
      </c>
      <c r="H513" s="54" t="s">
        <v>453</v>
      </c>
      <c r="I513" s="54" t="s">
        <v>454</v>
      </c>
      <c r="J513" s="61" t="s">
        <v>455</v>
      </c>
      <c r="K513" s="54" t="s">
        <v>1842</v>
      </c>
      <c r="L513" s="60">
        <v>1</v>
      </c>
      <c r="M513" s="54" t="s">
        <v>1843</v>
      </c>
      <c r="N513" s="54" t="s">
        <v>1082</v>
      </c>
      <c r="O513" s="62">
        <v>1</v>
      </c>
      <c r="P513" s="54" t="s">
        <v>1083</v>
      </c>
      <c r="Q513" s="54" t="s">
        <v>1533</v>
      </c>
      <c r="R513" s="61" t="s">
        <v>1534</v>
      </c>
      <c r="S513" s="55">
        <v>44824</v>
      </c>
      <c r="T513" s="55">
        <v>44824</v>
      </c>
      <c r="U513" s="55">
        <v>44827</v>
      </c>
      <c r="V513" s="56">
        <v>646724.99</v>
      </c>
      <c r="W513" s="56">
        <v>0</v>
      </c>
      <c r="X513" s="56">
        <v>646724.99</v>
      </c>
    </row>
    <row r="514" spans="1:24" x14ac:dyDescent="0.25">
      <c r="A514" s="59" t="s">
        <v>400</v>
      </c>
      <c r="B514" s="54" t="s">
        <v>450</v>
      </c>
      <c r="C514" s="60">
        <v>2023</v>
      </c>
      <c r="D514" s="60">
        <v>2023</v>
      </c>
      <c r="E514" s="53">
        <v>3</v>
      </c>
      <c r="F514" s="54" t="s">
        <v>451</v>
      </c>
      <c r="G514" s="54" t="s">
        <v>452</v>
      </c>
      <c r="H514" s="54" t="s">
        <v>453</v>
      </c>
      <c r="I514" s="54" t="s">
        <v>454</v>
      </c>
      <c r="J514" s="61" t="s">
        <v>455</v>
      </c>
      <c r="K514" s="54" t="s">
        <v>1844</v>
      </c>
      <c r="L514" s="60">
        <v>1</v>
      </c>
      <c r="M514" s="54" t="s">
        <v>1845</v>
      </c>
      <c r="N514" s="54" t="s">
        <v>1086</v>
      </c>
      <c r="O514" s="62">
        <v>1</v>
      </c>
      <c r="P514" s="54" t="s">
        <v>1087</v>
      </c>
      <c r="Q514" s="54" t="s">
        <v>1533</v>
      </c>
      <c r="R514" s="61" t="s">
        <v>1534</v>
      </c>
      <c r="S514" s="55">
        <v>44824</v>
      </c>
      <c r="T514" s="55">
        <v>44824</v>
      </c>
      <c r="U514" s="55">
        <v>44827</v>
      </c>
      <c r="V514" s="56">
        <v>22864.93</v>
      </c>
      <c r="W514" s="56">
        <v>0</v>
      </c>
      <c r="X514" s="56">
        <v>22864.93</v>
      </c>
    </row>
    <row r="515" spans="1:24" x14ac:dyDescent="0.25">
      <c r="A515" s="59" t="s">
        <v>191</v>
      </c>
      <c r="B515" s="54" t="s">
        <v>450</v>
      </c>
      <c r="C515" s="60">
        <v>2023</v>
      </c>
      <c r="D515" s="60">
        <v>2023</v>
      </c>
      <c r="E515" s="53">
        <v>3</v>
      </c>
      <c r="F515" s="54" t="s">
        <v>451</v>
      </c>
      <c r="G515" s="54" t="s">
        <v>452</v>
      </c>
      <c r="H515" s="54" t="s">
        <v>453</v>
      </c>
      <c r="I515" s="54" t="s">
        <v>454</v>
      </c>
      <c r="J515" s="61" t="s">
        <v>455</v>
      </c>
      <c r="K515" s="54" t="s">
        <v>1846</v>
      </c>
      <c r="L515" s="60">
        <v>1</v>
      </c>
      <c r="M515" s="54" t="s">
        <v>1847</v>
      </c>
      <c r="N515" s="54" t="s">
        <v>1090</v>
      </c>
      <c r="O515" s="62">
        <v>1</v>
      </c>
      <c r="P515" s="54" t="s">
        <v>1091</v>
      </c>
      <c r="Q515" s="54" t="s">
        <v>1533</v>
      </c>
      <c r="R515" s="61" t="s">
        <v>1534</v>
      </c>
      <c r="S515" s="55">
        <v>44824</v>
      </c>
      <c r="T515" s="55">
        <v>44824</v>
      </c>
      <c r="U515" s="55">
        <v>44827</v>
      </c>
      <c r="V515" s="56">
        <v>902246.69</v>
      </c>
      <c r="W515" s="56">
        <v>0</v>
      </c>
      <c r="X515" s="56">
        <v>902246.69</v>
      </c>
    </row>
    <row r="516" spans="1:24" x14ac:dyDescent="0.25">
      <c r="A516" s="59" t="s">
        <v>192</v>
      </c>
      <c r="B516" s="54" t="s">
        <v>450</v>
      </c>
      <c r="C516" s="60">
        <v>2023</v>
      </c>
      <c r="D516" s="60">
        <v>2023</v>
      </c>
      <c r="E516" s="53">
        <v>3</v>
      </c>
      <c r="F516" s="54" t="s">
        <v>451</v>
      </c>
      <c r="G516" s="54" t="s">
        <v>452</v>
      </c>
      <c r="H516" s="54" t="s">
        <v>453</v>
      </c>
      <c r="I516" s="54" t="s">
        <v>454</v>
      </c>
      <c r="J516" s="61" t="s">
        <v>455</v>
      </c>
      <c r="K516" s="54" t="s">
        <v>1848</v>
      </c>
      <c r="L516" s="60">
        <v>1</v>
      </c>
      <c r="M516" s="54" t="s">
        <v>1849</v>
      </c>
      <c r="N516" s="54" t="s">
        <v>1096</v>
      </c>
      <c r="O516" s="62">
        <v>1</v>
      </c>
      <c r="P516" s="54" t="s">
        <v>1097</v>
      </c>
      <c r="Q516" s="54" t="s">
        <v>1533</v>
      </c>
      <c r="R516" s="61" t="s">
        <v>1534</v>
      </c>
      <c r="S516" s="55">
        <v>44824</v>
      </c>
      <c r="T516" s="55">
        <v>44824</v>
      </c>
      <c r="U516" s="55">
        <v>44827</v>
      </c>
      <c r="V516" s="56">
        <v>269153.37</v>
      </c>
      <c r="W516" s="56">
        <v>0</v>
      </c>
      <c r="X516" s="56">
        <v>269153.37</v>
      </c>
    </row>
    <row r="517" spans="1:24" x14ac:dyDescent="0.25">
      <c r="A517" s="59" t="s">
        <v>193</v>
      </c>
      <c r="B517" s="54" t="s">
        <v>450</v>
      </c>
      <c r="C517" s="60">
        <v>2023</v>
      </c>
      <c r="D517" s="60">
        <v>2023</v>
      </c>
      <c r="E517" s="53">
        <v>3</v>
      </c>
      <c r="F517" s="54" t="s">
        <v>451</v>
      </c>
      <c r="G517" s="54" t="s">
        <v>452</v>
      </c>
      <c r="H517" s="54" t="s">
        <v>453</v>
      </c>
      <c r="I517" s="54" t="s">
        <v>454</v>
      </c>
      <c r="J517" s="61" t="s">
        <v>455</v>
      </c>
      <c r="K517" s="54" t="s">
        <v>1850</v>
      </c>
      <c r="L517" s="60">
        <v>1</v>
      </c>
      <c r="M517" s="54" t="s">
        <v>1851</v>
      </c>
      <c r="N517" s="54" t="s">
        <v>1100</v>
      </c>
      <c r="O517" s="62">
        <v>1</v>
      </c>
      <c r="P517" s="54" t="s">
        <v>1101</v>
      </c>
      <c r="Q517" s="54" t="s">
        <v>1533</v>
      </c>
      <c r="R517" s="61" t="s">
        <v>1534</v>
      </c>
      <c r="S517" s="55">
        <v>44824</v>
      </c>
      <c r="T517" s="55">
        <v>44824</v>
      </c>
      <c r="U517" s="55">
        <v>44827</v>
      </c>
      <c r="V517" s="56">
        <v>106564.07</v>
      </c>
      <c r="W517" s="56">
        <v>0</v>
      </c>
      <c r="X517" s="56">
        <v>106564.07</v>
      </c>
    </row>
    <row r="518" spans="1:24" x14ac:dyDescent="0.25">
      <c r="A518" s="59" t="s">
        <v>194</v>
      </c>
      <c r="B518" s="54" t="s">
        <v>450</v>
      </c>
      <c r="C518" s="60">
        <v>2023</v>
      </c>
      <c r="D518" s="60">
        <v>2023</v>
      </c>
      <c r="E518" s="53">
        <v>3</v>
      </c>
      <c r="F518" s="54" t="s">
        <v>451</v>
      </c>
      <c r="G518" s="54" t="s">
        <v>452</v>
      </c>
      <c r="H518" s="54" t="s">
        <v>453</v>
      </c>
      <c r="I518" s="54" t="s">
        <v>454</v>
      </c>
      <c r="J518" s="61" t="s">
        <v>455</v>
      </c>
      <c r="K518" s="54" t="s">
        <v>1852</v>
      </c>
      <c r="L518" s="60">
        <v>1</v>
      </c>
      <c r="M518" s="54" t="s">
        <v>1853</v>
      </c>
      <c r="N518" s="54" t="s">
        <v>1104</v>
      </c>
      <c r="O518" s="62">
        <v>1</v>
      </c>
      <c r="P518" s="54" t="s">
        <v>1105</v>
      </c>
      <c r="Q518" s="54" t="s">
        <v>1533</v>
      </c>
      <c r="R518" s="61" t="s">
        <v>1534</v>
      </c>
      <c r="S518" s="55">
        <v>44824</v>
      </c>
      <c r="T518" s="55">
        <v>44824</v>
      </c>
      <c r="U518" s="55">
        <v>44827</v>
      </c>
      <c r="V518" s="56">
        <v>217814.2</v>
      </c>
      <c r="W518" s="56">
        <v>0</v>
      </c>
      <c r="X518" s="56">
        <v>217814.2</v>
      </c>
    </row>
    <row r="519" spans="1:24" x14ac:dyDescent="0.25">
      <c r="A519" s="59" t="s">
        <v>195</v>
      </c>
      <c r="B519" s="54" t="s">
        <v>450</v>
      </c>
      <c r="C519" s="60">
        <v>2023</v>
      </c>
      <c r="D519" s="60">
        <v>2023</v>
      </c>
      <c r="E519" s="53">
        <v>3</v>
      </c>
      <c r="F519" s="54" t="s">
        <v>451</v>
      </c>
      <c r="G519" s="54" t="s">
        <v>452</v>
      </c>
      <c r="H519" s="54" t="s">
        <v>453</v>
      </c>
      <c r="I519" s="54" t="s">
        <v>454</v>
      </c>
      <c r="J519" s="61" t="s">
        <v>455</v>
      </c>
      <c r="K519" s="54" t="s">
        <v>1854</v>
      </c>
      <c r="L519" s="60">
        <v>1</v>
      </c>
      <c r="M519" s="54" t="s">
        <v>1855</v>
      </c>
      <c r="N519" s="54" t="s">
        <v>1108</v>
      </c>
      <c r="O519" s="62">
        <v>1</v>
      </c>
      <c r="P519" s="54" t="s">
        <v>1109</v>
      </c>
      <c r="Q519" s="54" t="s">
        <v>1533</v>
      </c>
      <c r="R519" s="61" t="s">
        <v>1534</v>
      </c>
      <c r="S519" s="55">
        <v>44824</v>
      </c>
      <c r="T519" s="55">
        <v>44824</v>
      </c>
      <c r="U519" s="55">
        <v>44827</v>
      </c>
      <c r="V519" s="56">
        <v>136085.65</v>
      </c>
      <c r="W519" s="56">
        <v>0</v>
      </c>
      <c r="X519" s="56">
        <v>136085.65</v>
      </c>
    </row>
    <row r="520" spans="1:24" x14ac:dyDescent="0.25">
      <c r="A520" s="59" t="s">
        <v>196</v>
      </c>
      <c r="B520" s="54" t="s">
        <v>450</v>
      </c>
      <c r="C520" s="60">
        <v>2023</v>
      </c>
      <c r="D520" s="60">
        <v>2023</v>
      </c>
      <c r="E520" s="53">
        <v>3</v>
      </c>
      <c r="F520" s="54" t="s">
        <v>451</v>
      </c>
      <c r="G520" s="54" t="s">
        <v>452</v>
      </c>
      <c r="H520" s="54" t="s">
        <v>453</v>
      </c>
      <c r="I520" s="54" t="s">
        <v>454</v>
      </c>
      <c r="J520" s="61" t="s">
        <v>455</v>
      </c>
      <c r="K520" s="54" t="s">
        <v>1856</v>
      </c>
      <c r="L520" s="60">
        <v>1</v>
      </c>
      <c r="M520" s="54" t="s">
        <v>1857</v>
      </c>
      <c r="N520" s="54" t="s">
        <v>1112</v>
      </c>
      <c r="O520" s="62">
        <v>1</v>
      </c>
      <c r="P520" s="54" t="s">
        <v>1113</v>
      </c>
      <c r="Q520" s="54" t="s">
        <v>1533</v>
      </c>
      <c r="R520" s="61" t="s">
        <v>1534</v>
      </c>
      <c r="S520" s="55">
        <v>44824</v>
      </c>
      <c r="T520" s="55">
        <v>44824</v>
      </c>
      <c r="U520" s="55">
        <v>44827</v>
      </c>
      <c r="V520" s="56">
        <v>36500</v>
      </c>
      <c r="W520" s="56">
        <v>0</v>
      </c>
      <c r="X520" s="56">
        <v>36500</v>
      </c>
    </row>
    <row r="521" spans="1:24" x14ac:dyDescent="0.25">
      <c r="A521" s="59" t="s">
        <v>197</v>
      </c>
      <c r="B521" s="54" t="s">
        <v>450</v>
      </c>
      <c r="C521" s="60">
        <v>2023</v>
      </c>
      <c r="D521" s="60">
        <v>2023</v>
      </c>
      <c r="E521" s="53">
        <v>3</v>
      </c>
      <c r="F521" s="54" t="s">
        <v>451</v>
      </c>
      <c r="G521" s="54" t="s">
        <v>452</v>
      </c>
      <c r="H521" s="54" t="s">
        <v>453</v>
      </c>
      <c r="I521" s="54" t="s">
        <v>454</v>
      </c>
      <c r="J521" s="61" t="s">
        <v>455</v>
      </c>
      <c r="K521" s="54" t="s">
        <v>1858</v>
      </c>
      <c r="L521" s="60">
        <v>1</v>
      </c>
      <c r="M521" s="54" t="s">
        <v>1859</v>
      </c>
      <c r="N521" s="54" t="s">
        <v>1116</v>
      </c>
      <c r="O521" s="62">
        <v>1</v>
      </c>
      <c r="P521" s="54" t="s">
        <v>1117</v>
      </c>
      <c r="Q521" s="54" t="s">
        <v>1533</v>
      </c>
      <c r="R521" s="61" t="s">
        <v>1557</v>
      </c>
      <c r="S521" s="55">
        <v>44817</v>
      </c>
      <c r="T521" s="55">
        <v>44817</v>
      </c>
      <c r="U521" s="55">
        <v>44820</v>
      </c>
      <c r="V521" s="56">
        <v>658126.97</v>
      </c>
      <c r="W521" s="56">
        <v>0</v>
      </c>
      <c r="X521" s="56">
        <v>658126.97</v>
      </c>
    </row>
    <row r="522" spans="1:24" x14ac:dyDescent="0.25">
      <c r="A522" s="59" t="s">
        <v>198</v>
      </c>
      <c r="B522" s="54" t="s">
        <v>450</v>
      </c>
      <c r="C522" s="60">
        <v>2023</v>
      </c>
      <c r="D522" s="60">
        <v>2023</v>
      </c>
      <c r="E522" s="53">
        <v>3</v>
      </c>
      <c r="F522" s="54" t="s">
        <v>451</v>
      </c>
      <c r="G522" s="54" t="s">
        <v>452</v>
      </c>
      <c r="H522" s="54" t="s">
        <v>453</v>
      </c>
      <c r="I522" s="54" t="s">
        <v>454</v>
      </c>
      <c r="J522" s="61" t="s">
        <v>455</v>
      </c>
      <c r="K522" s="54" t="s">
        <v>1860</v>
      </c>
      <c r="L522" s="60">
        <v>1</v>
      </c>
      <c r="M522" s="54" t="s">
        <v>1861</v>
      </c>
      <c r="N522" s="54" t="s">
        <v>1120</v>
      </c>
      <c r="O522" s="62">
        <v>1</v>
      </c>
      <c r="P522" s="54" t="s">
        <v>1121</v>
      </c>
      <c r="Q522" s="54" t="s">
        <v>1533</v>
      </c>
      <c r="R522" s="61" t="s">
        <v>1534</v>
      </c>
      <c r="S522" s="55">
        <v>44824</v>
      </c>
      <c r="T522" s="55">
        <v>44824</v>
      </c>
      <c r="U522" s="55">
        <v>44827</v>
      </c>
      <c r="V522" s="56">
        <v>354741.64</v>
      </c>
      <c r="W522" s="56">
        <v>0</v>
      </c>
      <c r="X522" s="56">
        <v>354741.64</v>
      </c>
    </row>
    <row r="523" spans="1:24" x14ac:dyDescent="0.25">
      <c r="A523" s="59" t="s">
        <v>199</v>
      </c>
      <c r="B523" s="54" t="s">
        <v>450</v>
      </c>
      <c r="C523" s="60">
        <v>2023</v>
      </c>
      <c r="D523" s="60">
        <v>2023</v>
      </c>
      <c r="E523" s="53">
        <v>3</v>
      </c>
      <c r="F523" s="54" t="s">
        <v>451</v>
      </c>
      <c r="G523" s="54" t="s">
        <v>452</v>
      </c>
      <c r="H523" s="54" t="s">
        <v>453</v>
      </c>
      <c r="I523" s="54" t="s">
        <v>454</v>
      </c>
      <c r="J523" s="61" t="s">
        <v>455</v>
      </c>
      <c r="K523" s="54" t="s">
        <v>1862</v>
      </c>
      <c r="L523" s="60">
        <v>1</v>
      </c>
      <c r="M523" s="54" t="s">
        <v>1863</v>
      </c>
      <c r="N523" s="54" t="s">
        <v>1124</v>
      </c>
      <c r="O523" s="62">
        <v>1</v>
      </c>
      <c r="P523" s="54" t="s">
        <v>1125</v>
      </c>
      <c r="Q523" s="54" t="s">
        <v>1533</v>
      </c>
      <c r="R523" s="61" t="s">
        <v>1534</v>
      </c>
      <c r="S523" s="55">
        <v>44824</v>
      </c>
      <c r="T523" s="55">
        <v>44824</v>
      </c>
      <c r="U523" s="55">
        <v>44827</v>
      </c>
      <c r="V523" s="56">
        <v>630325.85</v>
      </c>
      <c r="W523" s="56">
        <v>0</v>
      </c>
      <c r="X523" s="56">
        <v>630325.85</v>
      </c>
    </row>
    <row r="524" spans="1:24" x14ac:dyDescent="0.25">
      <c r="A524" s="59" t="s">
        <v>200</v>
      </c>
      <c r="B524" s="54" t="s">
        <v>450</v>
      </c>
      <c r="C524" s="60">
        <v>2023</v>
      </c>
      <c r="D524" s="60">
        <v>2023</v>
      </c>
      <c r="E524" s="53">
        <v>3</v>
      </c>
      <c r="F524" s="54" t="s">
        <v>451</v>
      </c>
      <c r="G524" s="54" t="s">
        <v>452</v>
      </c>
      <c r="H524" s="54" t="s">
        <v>453</v>
      </c>
      <c r="I524" s="54" t="s">
        <v>454</v>
      </c>
      <c r="J524" s="61" t="s">
        <v>455</v>
      </c>
      <c r="K524" s="54" t="s">
        <v>1864</v>
      </c>
      <c r="L524" s="60">
        <v>1</v>
      </c>
      <c r="M524" s="54" t="s">
        <v>1865</v>
      </c>
      <c r="N524" s="54" t="s">
        <v>1128</v>
      </c>
      <c r="O524" s="62">
        <v>1</v>
      </c>
      <c r="P524" s="54" t="s">
        <v>1129</v>
      </c>
      <c r="Q524" s="54" t="s">
        <v>1533</v>
      </c>
      <c r="R524" s="61" t="s">
        <v>1534</v>
      </c>
      <c r="S524" s="55">
        <v>44824</v>
      </c>
      <c r="T524" s="55">
        <v>44824</v>
      </c>
      <c r="U524" s="55">
        <v>44827</v>
      </c>
      <c r="V524" s="56">
        <v>3232721.63</v>
      </c>
      <c r="W524" s="56">
        <v>0</v>
      </c>
      <c r="X524" s="56">
        <v>3232721.63</v>
      </c>
    </row>
    <row r="525" spans="1:24" x14ac:dyDescent="0.25">
      <c r="A525" s="59" t="s">
        <v>201</v>
      </c>
      <c r="B525" s="54" t="s">
        <v>450</v>
      </c>
      <c r="C525" s="60">
        <v>2023</v>
      </c>
      <c r="D525" s="60">
        <v>2023</v>
      </c>
      <c r="E525" s="53">
        <v>3</v>
      </c>
      <c r="F525" s="54" t="s">
        <v>451</v>
      </c>
      <c r="G525" s="54" t="s">
        <v>452</v>
      </c>
      <c r="H525" s="54" t="s">
        <v>453</v>
      </c>
      <c r="I525" s="54" t="s">
        <v>454</v>
      </c>
      <c r="J525" s="61" t="s">
        <v>455</v>
      </c>
      <c r="K525" s="54" t="s">
        <v>1866</v>
      </c>
      <c r="L525" s="60">
        <v>1</v>
      </c>
      <c r="M525" s="54" t="s">
        <v>1867</v>
      </c>
      <c r="N525" s="54" t="s">
        <v>1132</v>
      </c>
      <c r="O525" s="62">
        <v>1</v>
      </c>
      <c r="P525" s="54" t="s">
        <v>1133</v>
      </c>
      <c r="Q525" s="54" t="s">
        <v>1533</v>
      </c>
      <c r="R525" s="61" t="s">
        <v>1534</v>
      </c>
      <c r="S525" s="55">
        <v>44824</v>
      </c>
      <c r="T525" s="55">
        <v>44824</v>
      </c>
      <c r="U525" s="55">
        <v>44827</v>
      </c>
      <c r="V525" s="56">
        <v>1977689.38</v>
      </c>
      <c r="W525" s="56">
        <v>0</v>
      </c>
      <c r="X525" s="56">
        <v>1977689.38</v>
      </c>
    </row>
    <row r="526" spans="1:24" x14ac:dyDescent="0.25">
      <c r="A526" s="59" t="s">
        <v>202</v>
      </c>
      <c r="B526" s="54" t="s">
        <v>450</v>
      </c>
      <c r="C526" s="60">
        <v>2023</v>
      </c>
      <c r="D526" s="60">
        <v>2023</v>
      </c>
      <c r="E526" s="53">
        <v>3</v>
      </c>
      <c r="F526" s="54" t="s">
        <v>451</v>
      </c>
      <c r="G526" s="54" t="s">
        <v>452</v>
      </c>
      <c r="H526" s="54" t="s">
        <v>453</v>
      </c>
      <c r="I526" s="54" t="s">
        <v>454</v>
      </c>
      <c r="J526" s="61" t="s">
        <v>455</v>
      </c>
      <c r="K526" s="54" t="s">
        <v>1868</v>
      </c>
      <c r="L526" s="60">
        <v>1</v>
      </c>
      <c r="M526" s="54" t="s">
        <v>1869</v>
      </c>
      <c r="N526" s="54" t="s">
        <v>1136</v>
      </c>
      <c r="O526" s="62">
        <v>1</v>
      </c>
      <c r="P526" s="54" t="s">
        <v>1137</v>
      </c>
      <c r="Q526" s="54" t="s">
        <v>1533</v>
      </c>
      <c r="R526" s="61" t="s">
        <v>1534</v>
      </c>
      <c r="S526" s="55">
        <v>44824</v>
      </c>
      <c r="T526" s="55">
        <v>44824</v>
      </c>
      <c r="U526" s="55">
        <v>44827</v>
      </c>
      <c r="V526" s="56">
        <v>12584615.98</v>
      </c>
      <c r="W526" s="56">
        <v>0</v>
      </c>
      <c r="X526" s="56">
        <v>12584615.98</v>
      </c>
    </row>
    <row r="527" spans="1:24" x14ac:dyDescent="0.25">
      <c r="A527" s="59" t="s">
        <v>203</v>
      </c>
      <c r="B527" s="54" t="s">
        <v>450</v>
      </c>
      <c r="C527" s="60">
        <v>2023</v>
      </c>
      <c r="D527" s="60">
        <v>2023</v>
      </c>
      <c r="E527" s="53">
        <v>3</v>
      </c>
      <c r="F527" s="54" t="s">
        <v>451</v>
      </c>
      <c r="G527" s="54" t="s">
        <v>452</v>
      </c>
      <c r="H527" s="54" t="s">
        <v>453</v>
      </c>
      <c r="I527" s="54" t="s">
        <v>454</v>
      </c>
      <c r="J527" s="61" t="s">
        <v>455</v>
      </c>
      <c r="K527" s="54" t="s">
        <v>1870</v>
      </c>
      <c r="L527" s="60">
        <v>1</v>
      </c>
      <c r="M527" s="54" t="s">
        <v>1871</v>
      </c>
      <c r="N527" s="54" t="s">
        <v>1140</v>
      </c>
      <c r="O527" s="62">
        <v>1</v>
      </c>
      <c r="P527" s="54" t="s">
        <v>1141</v>
      </c>
      <c r="Q527" s="54" t="s">
        <v>1533</v>
      </c>
      <c r="R527" s="61" t="s">
        <v>1534</v>
      </c>
      <c r="S527" s="55">
        <v>44824</v>
      </c>
      <c r="T527" s="55">
        <v>44824</v>
      </c>
      <c r="U527" s="55">
        <v>44827</v>
      </c>
      <c r="V527" s="56">
        <v>70526.720000000001</v>
      </c>
      <c r="W527" s="56">
        <v>0</v>
      </c>
      <c r="X527" s="56">
        <v>70526.720000000001</v>
      </c>
    </row>
    <row r="528" spans="1:24" x14ac:dyDescent="0.25">
      <c r="A528" s="59" t="s">
        <v>204</v>
      </c>
      <c r="B528" s="54" t="s">
        <v>450</v>
      </c>
      <c r="C528" s="60">
        <v>2023</v>
      </c>
      <c r="D528" s="60">
        <v>2023</v>
      </c>
      <c r="E528" s="53">
        <v>3</v>
      </c>
      <c r="F528" s="54" t="s">
        <v>451</v>
      </c>
      <c r="G528" s="54" t="s">
        <v>452</v>
      </c>
      <c r="H528" s="54" t="s">
        <v>453</v>
      </c>
      <c r="I528" s="54" t="s">
        <v>454</v>
      </c>
      <c r="J528" s="61" t="s">
        <v>455</v>
      </c>
      <c r="K528" s="54" t="s">
        <v>1872</v>
      </c>
      <c r="L528" s="60">
        <v>1</v>
      </c>
      <c r="M528" s="54" t="s">
        <v>1873</v>
      </c>
      <c r="N528" s="54" t="s">
        <v>1144</v>
      </c>
      <c r="O528" s="62">
        <v>1</v>
      </c>
      <c r="P528" s="54" t="s">
        <v>1145</v>
      </c>
      <c r="Q528" s="54" t="s">
        <v>1533</v>
      </c>
      <c r="R528" s="61" t="s">
        <v>1534</v>
      </c>
      <c r="S528" s="55">
        <v>44824</v>
      </c>
      <c r="T528" s="55">
        <v>44824</v>
      </c>
      <c r="U528" s="55">
        <v>44827</v>
      </c>
      <c r="V528" s="56">
        <v>581148.88</v>
      </c>
      <c r="W528" s="56">
        <v>0</v>
      </c>
      <c r="X528" s="56">
        <v>581148.88</v>
      </c>
    </row>
    <row r="529" spans="1:24" x14ac:dyDescent="0.25">
      <c r="A529" s="59" t="s">
        <v>205</v>
      </c>
      <c r="B529" s="54" t="s">
        <v>450</v>
      </c>
      <c r="C529" s="60">
        <v>2023</v>
      </c>
      <c r="D529" s="60">
        <v>2023</v>
      </c>
      <c r="E529" s="53">
        <v>3</v>
      </c>
      <c r="F529" s="54" t="s">
        <v>451</v>
      </c>
      <c r="G529" s="54" t="s">
        <v>452</v>
      </c>
      <c r="H529" s="54" t="s">
        <v>453</v>
      </c>
      <c r="I529" s="54" t="s">
        <v>454</v>
      </c>
      <c r="J529" s="61" t="s">
        <v>455</v>
      </c>
      <c r="K529" s="54" t="s">
        <v>1874</v>
      </c>
      <c r="L529" s="60">
        <v>1</v>
      </c>
      <c r="M529" s="54" t="s">
        <v>1875</v>
      </c>
      <c r="N529" s="54" t="s">
        <v>1148</v>
      </c>
      <c r="O529" s="62">
        <v>1</v>
      </c>
      <c r="P529" s="54" t="s">
        <v>1149</v>
      </c>
      <c r="Q529" s="54" t="s">
        <v>1533</v>
      </c>
      <c r="R529" s="61" t="s">
        <v>1534</v>
      </c>
      <c r="S529" s="55">
        <v>44824</v>
      </c>
      <c r="T529" s="55">
        <v>44824</v>
      </c>
      <c r="U529" s="55">
        <v>44827</v>
      </c>
      <c r="V529" s="56">
        <v>254787.4</v>
      </c>
      <c r="W529" s="56">
        <v>0</v>
      </c>
      <c r="X529" s="56">
        <v>254787.4</v>
      </c>
    </row>
    <row r="530" spans="1:24" x14ac:dyDescent="0.25">
      <c r="A530" s="59" t="s">
        <v>206</v>
      </c>
      <c r="B530" s="54" t="s">
        <v>450</v>
      </c>
      <c r="C530" s="60">
        <v>2023</v>
      </c>
      <c r="D530" s="60">
        <v>2023</v>
      </c>
      <c r="E530" s="53">
        <v>3</v>
      </c>
      <c r="F530" s="54" t="s">
        <v>451</v>
      </c>
      <c r="G530" s="54" t="s">
        <v>452</v>
      </c>
      <c r="H530" s="54" t="s">
        <v>453</v>
      </c>
      <c r="I530" s="54" t="s">
        <v>454</v>
      </c>
      <c r="J530" s="61" t="s">
        <v>455</v>
      </c>
      <c r="K530" s="54" t="s">
        <v>1876</v>
      </c>
      <c r="L530" s="60">
        <v>1</v>
      </c>
      <c r="M530" s="54" t="s">
        <v>1877</v>
      </c>
      <c r="N530" s="54" t="s">
        <v>1152</v>
      </c>
      <c r="O530" s="62">
        <v>1</v>
      </c>
      <c r="P530" s="54" t="s">
        <v>1153</v>
      </c>
      <c r="Q530" s="54" t="s">
        <v>1533</v>
      </c>
      <c r="R530" s="61" t="s">
        <v>1534</v>
      </c>
      <c r="S530" s="55">
        <v>44824</v>
      </c>
      <c r="T530" s="55">
        <v>44824</v>
      </c>
      <c r="U530" s="55">
        <v>44827</v>
      </c>
      <c r="V530" s="56">
        <v>69720.37</v>
      </c>
      <c r="W530" s="56">
        <v>0</v>
      </c>
      <c r="X530" s="56">
        <v>69720.37</v>
      </c>
    </row>
    <row r="531" spans="1:24" x14ac:dyDescent="0.25">
      <c r="A531" s="59" t="s">
        <v>207</v>
      </c>
      <c r="B531" s="54" t="s">
        <v>450</v>
      </c>
      <c r="C531" s="60">
        <v>2023</v>
      </c>
      <c r="D531" s="60">
        <v>2023</v>
      </c>
      <c r="E531" s="53">
        <v>3</v>
      </c>
      <c r="F531" s="54" t="s">
        <v>451</v>
      </c>
      <c r="G531" s="54" t="s">
        <v>452</v>
      </c>
      <c r="H531" s="54" t="s">
        <v>453</v>
      </c>
      <c r="I531" s="54" t="s">
        <v>454</v>
      </c>
      <c r="J531" s="61" t="s">
        <v>455</v>
      </c>
      <c r="K531" s="54" t="s">
        <v>1878</v>
      </c>
      <c r="L531" s="60">
        <v>1</v>
      </c>
      <c r="M531" s="54" t="s">
        <v>1879</v>
      </c>
      <c r="N531" s="54" t="s">
        <v>1156</v>
      </c>
      <c r="O531" s="62">
        <v>1</v>
      </c>
      <c r="P531" s="54" t="s">
        <v>1157</v>
      </c>
      <c r="Q531" s="54" t="s">
        <v>1533</v>
      </c>
      <c r="R531" s="61" t="s">
        <v>1534</v>
      </c>
      <c r="S531" s="55">
        <v>44824</v>
      </c>
      <c r="T531" s="55">
        <v>44824</v>
      </c>
      <c r="U531" s="55">
        <v>44827</v>
      </c>
      <c r="V531" s="56">
        <v>132997.12</v>
      </c>
      <c r="W531" s="56">
        <v>0</v>
      </c>
      <c r="X531" s="56">
        <v>132997.12</v>
      </c>
    </row>
    <row r="532" spans="1:24" x14ac:dyDescent="0.25">
      <c r="A532" s="59" t="s">
        <v>209</v>
      </c>
      <c r="B532" s="54" t="s">
        <v>450</v>
      </c>
      <c r="C532" s="60">
        <v>2023</v>
      </c>
      <c r="D532" s="60">
        <v>2023</v>
      </c>
      <c r="E532" s="53">
        <v>3</v>
      </c>
      <c r="F532" s="54" t="s">
        <v>451</v>
      </c>
      <c r="G532" s="54" t="s">
        <v>452</v>
      </c>
      <c r="H532" s="54" t="s">
        <v>453</v>
      </c>
      <c r="I532" s="54" t="s">
        <v>454</v>
      </c>
      <c r="J532" s="61" t="s">
        <v>455</v>
      </c>
      <c r="K532" s="54" t="s">
        <v>1880</v>
      </c>
      <c r="L532" s="60">
        <v>1</v>
      </c>
      <c r="M532" s="54" t="s">
        <v>1881</v>
      </c>
      <c r="N532" s="54" t="s">
        <v>1160</v>
      </c>
      <c r="O532" s="62">
        <v>1</v>
      </c>
      <c r="P532" s="54" t="s">
        <v>1161</v>
      </c>
      <c r="Q532" s="54" t="s">
        <v>1533</v>
      </c>
      <c r="R532" s="61" t="s">
        <v>1534</v>
      </c>
      <c r="S532" s="55">
        <v>44824</v>
      </c>
      <c r="T532" s="55">
        <v>44824</v>
      </c>
      <c r="U532" s="55">
        <v>44827</v>
      </c>
      <c r="V532" s="56">
        <v>534529.84</v>
      </c>
      <c r="W532" s="56">
        <v>0</v>
      </c>
      <c r="X532" s="56">
        <v>534529.84</v>
      </c>
    </row>
    <row r="533" spans="1:24" x14ac:dyDescent="0.25">
      <c r="A533" s="59" t="s">
        <v>210</v>
      </c>
      <c r="B533" s="54" t="s">
        <v>450</v>
      </c>
      <c r="C533" s="60">
        <v>2023</v>
      </c>
      <c r="D533" s="60">
        <v>2023</v>
      </c>
      <c r="E533" s="53">
        <v>3</v>
      </c>
      <c r="F533" s="54" t="s">
        <v>451</v>
      </c>
      <c r="G533" s="54" t="s">
        <v>452</v>
      </c>
      <c r="H533" s="54" t="s">
        <v>453</v>
      </c>
      <c r="I533" s="54" t="s">
        <v>454</v>
      </c>
      <c r="J533" s="61" t="s">
        <v>455</v>
      </c>
      <c r="K533" s="54" t="s">
        <v>1882</v>
      </c>
      <c r="L533" s="60">
        <v>1</v>
      </c>
      <c r="M533" s="54" t="s">
        <v>1883</v>
      </c>
      <c r="N533" s="54" t="s">
        <v>1164</v>
      </c>
      <c r="O533" s="62">
        <v>1</v>
      </c>
      <c r="P533" s="54" t="s">
        <v>1165</v>
      </c>
      <c r="Q533" s="54" t="s">
        <v>1533</v>
      </c>
      <c r="R533" s="61" t="s">
        <v>1534</v>
      </c>
      <c r="S533" s="55">
        <v>44824</v>
      </c>
      <c r="T533" s="55">
        <v>44824</v>
      </c>
      <c r="U533" s="55">
        <v>44827</v>
      </c>
      <c r="V533" s="56">
        <v>446537.97</v>
      </c>
      <c r="W533" s="56">
        <v>0</v>
      </c>
      <c r="X533" s="56">
        <v>446537.97</v>
      </c>
    </row>
    <row r="534" spans="1:24" x14ac:dyDescent="0.25">
      <c r="A534" s="59" t="s">
        <v>211</v>
      </c>
      <c r="B534" s="54" t="s">
        <v>450</v>
      </c>
      <c r="C534" s="60">
        <v>2023</v>
      </c>
      <c r="D534" s="60">
        <v>2023</v>
      </c>
      <c r="E534" s="53">
        <v>3</v>
      </c>
      <c r="F534" s="54" t="s">
        <v>451</v>
      </c>
      <c r="G534" s="54" t="s">
        <v>452</v>
      </c>
      <c r="H534" s="54" t="s">
        <v>453</v>
      </c>
      <c r="I534" s="54" t="s">
        <v>454</v>
      </c>
      <c r="J534" s="61" t="s">
        <v>455</v>
      </c>
      <c r="K534" s="54" t="s">
        <v>1884</v>
      </c>
      <c r="L534" s="60">
        <v>1</v>
      </c>
      <c r="M534" s="54" t="s">
        <v>1885</v>
      </c>
      <c r="N534" s="54" t="s">
        <v>1168</v>
      </c>
      <c r="O534" s="62">
        <v>1</v>
      </c>
      <c r="P534" s="54" t="s">
        <v>1169</v>
      </c>
      <c r="Q534" s="54" t="s">
        <v>1533</v>
      </c>
      <c r="R534" s="61" t="s">
        <v>1534</v>
      </c>
      <c r="S534" s="55">
        <v>44824</v>
      </c>
      <c r="T534" s="55">
        <v>44824</v>
      </c>
      <c r="U534" s="55">
        <v>44827</v>
      </c>
      <c r="V534" s="56">
        <v>209375.97</v>
      </c>
      <c r="W534" s="56">
        <v>0</v>
      </c>
      <c r="X534" s="56">
        <v>209375.97</v>
      </c>
    </row>
    <row r="535" spans="1:24" x14ac:dyDescent="0.25">
      <c r="A535" s="59" t="s">
        <v>212</v>
      </c>
      <c r="B535" s="54" t="s">
        <v>450</v>
      </c>
      <c r="C535" s="60">
        <v>2023</v>
      </c>
      <c r="D535" s="60">
        <v>2023</v>
      </c>
      <c r="E535" s="53">
        <v>3</v>
      </c>
      <c r="F535" s="54" t="s">
        <v>451</v>
      </c>
      <c r="G535" s="54" t="s">
        <v>452</v>
      </c>
      <c r="H535" s="54" t="s">
        <v>453</v>
      </c>
      <c r="I535" s="54" t="s">
        <v>454</v>
      </c>
      <c r="J535" s="61" t="s">
        <v>455</v>
      </c>
      <c r="K535" s="54" t="s">
        <v>1886</v>
      </c>
      <c r="L535" s="60">
        <v>1</v>
      </c>
      <c r="M535" s="54" t="s">
        <v>1887</v>
      </c>
      <c r="N535" s="54" t="s">
        <v>1172</v>
      </c>
      <c r="O535" s="62">
        <v>1</v>
      </c>
      <c r="P535" s="54" t="s">
        <v>1173</v>
      </c>
      <c r="Q535" s="54" t="s">
        <v>1533</v>
      </c>
      <c r="R535" s="61" t="s">
        <v>1534</v>
      </c>
      <c r="S535" s="55">
        <v>44824</v>
      </c>
      <c r="T535" s="55">
        <v>44824</v>
      </c>
      <c r="U535" s="55">
        <v>44827</v>
      </c>
      <c r="V535" s="56">
        <v>63921.73</v>
      </c>
      <c r="W535" s="56">
        <v>0</v>
      </c>
      <c r="X535" s="56">
        <v>63921.73</v>
      </c>
    </row>
    <row r="536" spans="1:24" x14ac:dyDescent="0.25">
      <c r="A536" s="59" t="s">
        <v>37</v>
      </c>
      <c r="B536" s="54" t="s">
        <v>450</v>
      </c>
      <c r="C536" s="60">
        <v>2023</v>
      </c>
      <c r="D536" s="60">
        <v>2023</v>
      </c>
      <c r="E536" s="53">
        <v>4</v>
      </c>
      <c r="F536" s="54" t="s">
        <v>451</v>
      </c>
      <c r="G536" s="54" t="s">
        <v>452</v>
      </c>
      <c r="H536" s="54" t="s">
        <v>453</v>
      </c>
      <c r="I536" s="54" t="s">
        <v>454</v>
      </c>
      <c r="J536" s="61" t="s">
        <v>455</v>
      </c>
      <c r="K536" s="54" t="s">
        <v>1888</v>
      </c>
      <c r="L536" s="60">
        <v>1</v>
      </c>
      <c r="M536" s="54" t="s">
        <v>1889</v>
      </c>
      <c r="N536" s="54" t="s">
        <v>458</v>
      </c>
      <c r="O536" s="62">
        <v>1</v>
      </c>
      <c r="P536" s="54" t="s">
        <v>459</v>
      </c>
      <c r="Q536" s="54" t="s">
        <v>1890</v>
      </c>
      <c r="R536" s="61" t="s">
        <v>1891</v>
      </c>
      <c r="S536" s="55">
        <v>44854</v>
      </c>
      <c r="T536" s="55">
        <v>44854</v>
      </c>
      <c r="U536" s="55">
        <v>44859</v>
      </c>
      <c r="V536" s="56">
        <v>3063309.72</v>
      </c>
      <c r="W536" s="56">
        <v>0</v>
      </c>
      <c r="X536" s="56">
        <v>3063309.72</v>
      </c>
    </row>
    <row r="537" spans="1:24" x14ac:dyDescent="0.25">
      <c r="A537" s="59" t="s">
        <v>38</v>
      </c>
      <c r="B537" s="54" t="s">
        <v>450</v>
      </c>
      <c r="C537" s="60">
        <v>2023</v>
      </c>
      <c r="D537" s="60">
        <v>2023</v>
      </c>
      <c r="E537" s="53">
        <v>4</v>
      </c>
      <c r="F537" s="54" t="s">
        <v>451</v>
      </c>
      <c r="G537" s="54" t="s">
        <v>452</v>
      </c>
      <c r="H537" s="54" t="s">
        <v>453</v>
      </c>
      <c r="I537" s="54" t="s">
        <v>454</v>
      </c>
      <c r="J537" s="61" t="s">
        <v>455</v>
      </c>
      <c r="K537" s="54" t="s">
        <v>1892</v>
      </c>
      <c r="L537" s="60">
        <v>1</v>
      </c>
      <c r="M537" s="54" t="s">
        <v>1893</v>
      </c>
      <c r="N537" s="54" t="s">
        <v>463</v>
      </c>
      <c r="O537" s="62">
        <v>1</v>
      </c>
      <c r="P537" s="54" t="s">
        <v>464</v>
      </c>
      <c r="Q537" s="54" t="s">
        <v>1890</v>
      </c>
      <c r="R537" s="61" t="s">
        <v>1891</v>
      </c>
      <c r="S537" s="55">
        <v>44854</v>
      </c>
      <c r="T537" s="55">
        <v>44854</v>
      </c>
      <c r="U537" s="55">
        <v>44859</v>
      </c>
      <c r="V537" s="56">
        <v>20012634.120000001</v>
      </c>
      <c r="W537" s="56">
        <v>0</v>
      </c>
      <c r="X537" s="56">
        <v>20012634.120000001</v>
      </c>
    </row>
    <row r="538" spans="1:24" x14ac:dyDescent="0.25">
      <c r="A538" s="59" t="s">
        <v>39</v>
      </c>
      <c r="B538" s="54" t="s">
        <v>450</v>
      </c>
      <c r="C538" s="60">
        <v>2023</v>
      </c>
      <c r="D538" s="60">
        <v>2023</v>
      </c>
      <c r="E538" s="53">
        <v>4</v>
      </c>
      <c r="F538" s="54" t="s">
        <v>451</v>
      </c>
      <c r="G538" s="54" t="s">
        <v>452</v>
      </c>
      <c r="H538" s="54" t="s">
        <v>453</v>
      </c>
      <c r="I538" s="54" t="s">
        <v>454</v>
      </c>
      <c r="J538" s="61" t="s">
        <v>455</v>
      </c>
      <c r="K538" s="54" t="s">
        <v>1894</v>
      </c>
      <c r="L538" s="60">
        <v>1</v>
      </c>
      <c r="M538" s="54" t="s">
        <v>1895</v>
      </c>
      <c r="N538" s="54" t="s">
        <v>467</v>
      </c>
      <c r="O538" s="62">
        <v>1</v>
      </c>
      <c r="P538" s="54" t="s">
        <v>468</v>
      </c>
      <c r="Q538" s="54" t="s">
        <v>1890</v>
      </c>
      <c r="R538" s="61" t="s">
        <v>1891</v>
      </c>
      <c r="S538" s="55">
        <v>44854</v>
      </c>
      <c r="T538" s="55">
        <v>44854</v>
      </c>
      <c r="U538" s="55">
        <v>44859</v>
      </c>
      <c r="V538" s="56">
        <v>2727506.29</v>
      </c>
      <c r="W538" s="56">
        <v>0</v>
      </c>
      <c r="X538" s="56">
        <v>2727506.29</v>
      </c>
    </row>
    <row r="539" spans="1:24" x14ac:dyDescent="0.25">
      <c r="A539" s="59" t="s">
        <v>40</v>
      </c>
      <c r="B539" s="54" t="s">
        <v>450</v>
      </c>
      <c r="C539" s="60">
        <v>2023</v>
      </c>
      <c r="D539" s="60">
        <v>2023</v>
      </c>
      <c r="E539" s="53">
        <v>4</v>
      </c>
      <c r="F539" s="54" t="s">
        <v>451</v>
      </c>
      <c r="G539" s="54" t="s">
        <v>452</v>
      </c>
      <c r="H539" s="54" t="s">
        <v>453</v>
      </c>
      <c r="I539" s="54" t="s">
        <v>454</v>
      </c>
      <c r="J539" s="61" t="s">
        <v>455</v>
      </c>
      <c r="K539" s="54" t="s">
        <v>1896</v>
      </c>
      <c r="L539" s="60">
        <v>1</v>
      </c>
      <c r="M539" s="54" t="s">
        <v>1897</v>
      </c>
      <c r="N539" s="54" t="s">
        <v>471</v>
      </c>
      <c r="O539" s="62">
        <v>1</v>
      </c>
      <c r="P539" s="54" t="s">
        <v>472</v>
      </c>
      <c r="Q539" s="54" t="s">
        <v>1890</v>
      </c>
      <c r="R539" s="61" t="s">
        <v>1891</v>
      </c>
      <c r="S539" s="55">
        <v>44854</v>
      </c>
      <c r="T539" s="55">
        <v>44854</v>
      </c>
      <c r="U539" s="55">
        <v>44859</v>
      </c>
      <c r="V539" s="56">
        <v>12238652.48</v>
      </c>
      <c r="W539" s="56">
        <v>0</v>
      </c>
      <c r="X539" s="56">
        <v>12238652.48</v>
      </c>
    </row>
    <row r="540" spans="1:24" x14ac:dyDescent="0.25">
      <c r="A540" s="59" t="s">
        <v>41</v>
      </c>
      <c r="B540" s="54" t="s">
        <v>450</v>
      </c>
      <c r="C540" s="60">
        <v>2023</v>
      </c>
      <c r="D540" s="60">
        <v>2023</v>
      </c>
      <c r="E540" s="53">
        <v>4</v>
      </c>
      <c r="F540" s="54" t="s">
        <v>451</v>
      </c>
      <c r="G540" s="54" t="s">
        <v>452</v>
      </c>
      <c r="H540" s="54" t="s">
        <v>453</v>
      </c>
      <c r="I540" s="54" t="s">
        <v>454</v>
      </c>
      <c r="J540" s="61" t="s">
        <v>455</v>
      </c>
      <c r="K540" s="54" t="s">
        <v>1898</v>
      </c>
      <c r="L540" s="60">
        <v>1</v>
      </c>
      <c r="M540" s="54" t="s">
        <v>1899</v>
      </c>
      <c r="N540" s="54" t="s">
        <v>475</v>
      </c>
      <c r="O540" s="62">
        <v>1</v>
      </c>
      <c r="P540" s="54" t="s">
        <v>476</v>
      </c>
      <c r="Q540" s="54" t="s">
        <v>1890</v>
      </c>
      <c r="R540" s="61" t="s">
        <v>1891</v>
      </c>
      <c r="S540" s="55">
        <v>44854</v>
      </c>
      <c r="T540" s="55">
        <v>44854</v>
      </c>
      <c r="U540" s="55">
        <v>44859</v>
      </c>
      <c r="V540" s="56">
        <v>508845.87</v>
      </c>
      <c r="W540" s="56">
        <v>0</v>
      </c>
      <c r="X540" s="56">
        <v>508845.87</v>
      </c>
    </row>
    <row r="541" spans="1:24" x14ac:dyDescent="0.25">
      <c r="A541" s="59" t="s">
        <v>42</v>
      </c>
      <c r="B541" s="54" t="s">
        <v>450</v>
      </c>
      <c r="C541" s="60">
        <v>2023</v>
      </c>
      <c r="D541" s="60">
        <v>2023</v>
      </c>
      <c r="E541" s="53">
        <v>4</v>
      </c>
      <c r="F541" s="54" t="s">
        <v>451</v>
      </c>
      <c r="G541" s="54" t="s">
        <v>452</v>
      </c>
      <c r="H541" s="54" t="s">
        <v>453</v>
      </c>
      <c r="I541" s="54" t="s">
        <v>454</v>
      </c>
      <c r="J541" s="61" t="s">
        <v>455</v>
      </c>
      <c r="K541" s="54" t="s">
        <v>1900</v>
      </c>
      <c r="L541" s="60">
        <v>1</v>
      </c>
      <c r="M541" s="54" t="s">
        <v>1901</v>
      </c>
      <c r="N541" s="54" t="s">
        <v>479</v>
      </c>
      <c r="O541" s="62">
        <v>1</v>
      </c>
      <c r="P541" s="54" t="s">
        <v>480</v>
      </c>
      <c r="Q541" s="54" t="s">
        <v>1890</v>
      </c>
      <c r="R541" s="61" t="s">
        <v>1891</v>
      </c>
      <c r="S541" s="55">
        <v>44854</v>
      </c>
      <c r="T541" s="55">
        <v>44854</v>
      </c>
      <c r="U541" s="55">
        <v>44859</v>
      </c>
      <c r="V541" s="56">
        <v>655247.66</v>
      </c>
      <c r="W541" s="56">
        <v>0</v>
      </c>
      <c r="X541" s="56">
        <v>655247.66</v>
      </c>
    </row>
    <row r="542" spans="1:24" x14ac:dyDescent="0.25">
      <c r="A542" s="59" t="s">
        <v>43</v>
      </c>
      <c r="B542" s="54" t="s">
        <v>450</v>
      </c>
      <c r="C542" s="60">
        <v>2023</v>
      </c>
      <c r="D542" s="60">
        <v>2023</v>
      </c>
      <c r="E542" s="53">
        <v>4</v>
      </c>
      <c r="F542" s="54" t="s">
        <v>451</v>
      </c>
      <c r="G542" s="54" t="s">
        <v>452</v>
      </c>
      <c r="H542" s="54" t="s">
        <v>453</v>
      </c>
      <c r="I542" s="54" t="s">
        <v>454</v>
      </c>
      <c r="J542" s="61" t="s">
        <v>455</v>
      </c>
      <c r="K542" s="54" t="s">
        <v>1902</v>
      </c>
      <c r="L542" s="60">
        <v>1</v>
      </c>
      <c r="M542" s="54" t="s">
        <v>1903</v>
      </c>
      <c r="N542" s="54" t="s">
        <v>483</v>
      </c>
      <c r="O542" s="62">
        <v>1</v>
      </c>
      <c r="P542" s="54" t="s">
        <v>484</v>
      </c>
      <c r="Q542" s="54" t="s">
        <v>1890</v>
      </c>
      <c r="R542" s="61" t="s">
        <v>1891</v>
      </c>
      <c r="S542" s="55">
        <v>44854</v>
      </c>
      <c r="T542" s="55">
        <v>44854</v>
      </c>
      <c r="U542" s="55">
        <v>44859</v>
      </c>
      <c r="V542" s="56">
        <v>4821164.7300000004</v>
      </c>
      <c r="W542" s="56">
        <v>0</v>
      </c>
      <c r="X542" s="56">
        <v>4821164.7300000004</v>
      </c>
    </row>
    <row r="543" spans="1:24" x14ac:dyDescent="0.25">
      <c r="A543" s="59" t="s">
        <v>44</v>
      </c>
      <c r="B543" s="54" t="s">
        <v>450</v>
      </c>
      <c r="C543" s="60">
        <v>2023</v>
      </c>
      <c r="D543" s="60">
        <v>2023</v>
      </c>
      <c r="E543" s="53">
        <v>4</v>
      </c>
      <c r="F543" s="54" t="s">
        <v>451</v>
      </c>
      <c r="G543" s="54" t="s">
        <v>452</v>
      </c>
      <c r="H543" s="54" t="s">
        <v>453</v>
      </c>
      <c r="I543" s="54" t="s">
        <v>454</v>
      </c>
      <c r="J543" s="61" t="s">
        <v>455</v>
      </c>
      <c r="K543" s="54" t="s">
        <v>1904</v>
      </c>
      <c r="L543" s="60">
        <v>1</v>
      </c>
      <c r="M543" s="54" t="s">
        <v>1905</v>
      </c>
      <c r="N543" s="54" t="s">
        <v>487</v>
      </c>
      <c r="O543" s="62">
        <v>1</v>
      </c>
      <c r="P543" s="54" t="s">
        <v>488</v>
      </c>
      <c r="Q543" s="54" t="s">
        <v>1890</v>
      </c>
      <c r="R543" s="61" t="s">
        <v>1891</v>
      </c>
      <c r="S543" s="55">
        <v>44854</v>
      </c>
      <c r="T543" s="55">
        <v>44854</v>
      </c>
      <c r="U543" s="55">
        <v>44859</v>
      </c>
      <c r="V543" s="56">
        <v>1389390.94</v>
      </c>
      <c r="W543" s="56">
        <v>0</v>
      </c>
      <c r="X543" s="56">
        <v>1389390.94</v>
      </c>
    </row>
    <row r="544" spans="1:24" x14ac:dyDescent="0.25">
      <c r="A544" s="59" t="s">
        <v>45</v>
      </c>
      <c r="B544" s="54" t="s">
        <v>450</v>
      </c>
      <c r="C544" s="60">
        <v>2023</v>
      </c>
      <c r="D544" s="60">
        <v>2023</v>
      </c>
      <c r="E544" s="53">
        <v>4</v>
      </c>
      <c r="F544" s="54" t="s">
        <v>451</v>
      </c>
      <c r="G544" s="54" t="s">
        <v>452</v>
      </c>
      <c r="H544" s="54" t="s">
        <v>453</v>
      </c>
      <c r="I544" s="54" t="s">
        <v>454</v>
      </c>
      <c r="J544" s="61" t="s">
        <v>455</v>
      </c>
      <c r="K544" s="54" t="s">
        <v>1906</v>
      </c>
      <c r="L544" s="60">
        <v>1</v>
      </c>
      <c r="M544" s="54" t="s">
        <v>1907</v>
      </c>
      <c r="N544" s="54" t="s">
        <v>491</v>
      </c>
      <c r="O544" s="62">
        <v>1</v>
      </c>
      <c r="P544" s="54" t="s">
        <v>492</v>
      </c>
      <c r="Q544" s="54" t="s">
        <v>1890</v>
      </c>
      <c r="R544" s="61" t="s">
        <v>1891</v>
      </c>
      <c r="S544" s="55">
        <v>44854</v>
      </c>
      <c r="T544" s="55">
        <v>44854</v>
      </c>
      <c r="U544" s="55">
        <v>44859</v>
      </c>
      <c r="V544" s="56">
        <v>180013.7</v>
      </c>
      <c r="W544" s="56">
        <v>0</v>
      </c>
      <c r="X544" s="56">
        <v>180013.7</v>
      </c>
    </row>
    <row r="545" spans="1:24" x14ac:dyDescent="0.25">
      <c r="A545" s="59" t="s">
        <v>46</v>
      </c>
      <c r="B545" s="54" t="s">
        <v>450</v>
      </c>
      <c r="C545" s="60">
        <v>2023</v>
      </c>
      <c r="D545" s="60">
        <v>2023</v>
      </c>
      <c r="E545" s="53">
        <v>4</v>
      </c>
      <c r="F545" s="54" t="s">
        <v>451</v>
      </c>
      <c r="G545" s="54" t="s">
        <v>452</v>
      </c>
      <c r="H545" s="54" t="s">
        <v>453</v>
      </c>
      <c r="I545" s="54" t="s">
        <v>454</v>
      </c>
      <c r="J545" s="61" t="s">
        <v>455</v>
      </c>
      <c r="K545" s="54" t="s">
        <v>1908</v>
      </c>
      <c r="L545" s="60">
        <v>1</v>
      </c>
      <c r="M545" s="54" t="s">
        <v>1909</v>
      </c>
      <c r="N545" s="54" t="s">
        <v>495</v>
      </c>
      <c r="O545" s="62">
        <v>1</v>
      </c>
      <c r="P545" s="54" t="s">
        <v>496</v>
      </c>
      <c r="Q545" s="54" t="s">
        <v>1890</v>
      </c>
      <c r="R545" s="61" t="s">
        <v>1891</v>
      </c>
      <c r="S545" s="55">
        <v>44854</v>
      </c>
      <c r="T545" s="55">
        <v>44854</v>
      </c>
      <c r="U545" s="55">
        <v>44859</v>
      </c>
      <c r="V545" s="56">
        <v>449686.61</v>
      </c>
      <c r="W545" s="56">
        <v>0</v>
      </c>
      <c r="X545" s="56">
        <v>449686.61</v>
      </c>
    </row>
    <row r="546" spans="1:24" x14ac:dyDescent="0.25">
      <c r="A546" s="59" t="s">
        <v>47</v>
      </c>
      <c r="B546" s="54" t="s">
        <v>450</v>
      </c>
      <c r="C546" s="60">
        <v>2023</v>
      </c>
      <c r="D546" s="60">
        <v>2023</v>
      </c>
      <c r="E546" s="53">
        <v>4</v>
      </c>
      <c r="F546" s="54" t="s">
        <v>451</v>
      </c>
      <c r="G546" s="54" t="s">
        <v>452</v>
      </c>
      <c r="H546" s="54" t="s">
        <v>453</v>
      </c>
      <c r="I546" s="54" t="s">
        <v>454</v>
      </c>
      <c r="J546" s="61" t="s">
        <v>455</v>
      </c>
      <c r="K546" s="54" t="s">
        <v>1910</v>
      </c>
      <c r="L546" s="60">
        <v>1</v>
      </c>
      <c r="M546" s="54" t="s">
        <v>1911</v>
      </c>
      <c r="N546" s="54" t="s">
        <v>499</v>
      </c>
      <c r="O546" s="62">
        <v>1</v>
      </c>
      <c r="P546" s="54" t="s">
        <v>500</v>
      </c>
      <c r="Q546" s="54" t="s">
        <v>1890</v>
      </c>
      <c r="R546" s="61" t="s">
        <v>1891</v>
      </c>
      <c r="S546" s="55">
        <v>44854</v>
      </c>
      <c r="T546" s="55">
        <v>44854</v>
      </c>
      <c r="U546" s="55">
        <v>44859</v>
      </c>
      <c r="V546" s="56">
        <v>576655.34</v>
      </c>
      <c r="W546" s="56">
        <v>0</v>
      </c>
      <c r="X546" s="56">
        <v>576655.34</v>
      </c>
    </row>
    <row r="547" spans="1:24" x14ac:dyDescent="0.25">
      <c r="A547" s="59" t="s">
        <v>48</v>
      </c>
      <c r="B547" s="54" t="s">
        <v>450</v>
      </c>
      <c r="C547" s="60">
        <v>2023</v>
      </c>
      <c r="D547" s="60">
        <v>2023</v>
      </c>
      <c r="E547" s="53">
        <v>4</v>
      </c>
      <c r="F547" s="54" t="s">
        <v>451</v>
      </c>
      <c r="G547" s="54" t="s">
        <v>452</v>
      </c>
      <c r="H547" s="54" t="s">
        <v>453</v>
      </c>
      <c r="I547" s="54" t="s">
        <v>454</v>
      </c>
      <c r="J547" s="61" t="s">
        <v>455</v>
      </c>
      <c r="K547" s="54" t="s">
        <v>1912</v>
      </c>
      <c r="L547" s="60">
        <v>1</v>
      </c>
      <c r="M547" s="54" t="s">
        <v>1913</v>
      </c>
      <c r="N547" s="54" t="s">
        <v>503</v>
      </c>
      <c r="O547" s="62">
        <v>1</v>
      </c>
      <c r="P547" s="54" t="s">
        <v>504</v>
      </c>
      <c r="Q547" s="54" t="s">
        <v>1890</v>
      </c>
      <c r="R547" s="61" t="s">
        <v>1914</v>
      </c>
      <c r="S547" s="55">
        <v>44846</v>
      </c>
      <c r="T547" s="55">
        <v>44846</v>
      </c>
      <c r="U547" s="55">
        <v>44851</v>
      </c>
      <c r="V547" s="56">
        <v>29594551.640000001</v>
      </c>
      <c r="W547" s="56">
        <v>0</v>
      </c>
      <c r="X547" s="56">
        <v>29594551.640000001</v>
      </c>
    </row>
    <row r="548" spans="1:24" x14ac:dyDescent="0.25">
      <c r="A548" s="59" t="s">
        <v>49</v>
      </c>
      <c r="B548" s="54" t="s">
        <v>450</v>
      </c>
      <c r="C548" s="60">
        <v>2023</v>
      </c>
      <c r="D548" s="60">
        <v>2023</v>
      </c>
      <c r="E548" s="53">
        <v>4</v>
      </c>
      <c r="F548" s="54" t="s">
        <v>451</v>
      </c>
      <c r="G548" s="54" t="s">
        <v>452</v>
      </c>
      <c r="H548" s="54" t="s">
        <v>453</v>
      </c>
      <c r="I548" s="54" t="s">
        <v>454</v>
      </c>
      <c r="J548" s="61" t="s">
        <v>455</v>
      </c>
      <c r="K548" s="54" t="s">
        <v>1915</v>
      </c>
      <c r="L548" s="60">
        <v>1</v>
      </c>
      <c r="M548" s="54" t="s">
        <v>1916</v>
      </c>
      <c r="N548" s="54" t="s">
        <v>508</v>
      </c>
      <c r="O548" s="62">
        <v>1</v>
      </c>
      <c r="P548" s="54" t="s">
        <v>509</v>
      </c>
      <c r="Q548" s="54" t="s">
        <v>1890</v>
      </c>
      <c r="R548" s="61" t="s">
        <v>1914</v>
      </c>
      <c r="S548" s="55">
        <v>44846</v>
      </c>
      <c r="T548" s="55">
        <v>44846</v>
      </c>
      <c r="U548" s="55">
        <v>44851</v>
      </c>
      <c r="V548" s="56">
        <v>5563744.6699999999</v>
      </c>
      <c r="W548" s="56">
        <v>0</v>
      </c>
      <c r="X548" s="56">
        <v>5563744.6699999999</v>
      </c>
    </row>
    <row r="549" spans="1:24" x14ac:dyDescent="0.25">
      <c r="A549" s="59" t="s">
        <v>50</v>
      </c>
      <c r="B549" s="54" t="s">
        <v>450</v>
      </c>
      <c r="C549" s="60">
        <v>2023</v>
      </c>
      <c r="D549" s="60">
        <v>2023</v>
      </c>
      <c r="E549" s="53">
        <v>4</v>
      </c>
      <c r="F549" s="54" t="s">
        <v>451</v>
      </c>
      <c r="G549" s="54" t="s">
        <v>452</v>
      </c>
      <c r="H549" s="54" t="s">
        <v>453</v>
      </c>
      <c r="I549" s="54" t="s">
        <v>454</v>
      </c>
      <c r="J549" s="61" t="s">
        <v>455</v>
      </c>
      <c r="K549" s="54" t="s">
        <v>1917</v>
      </c>
      <c r="L549" s="60">
        <v>1</v>
      </c>
      <c r="M549" s="54" t="s">
        <v>1918</v>
      </c>
      <c r="N549" s="54" t="s">
        <v>512</v>
      </c>
      <c r="O549" s="62">
        <v>1</v>
      </c>
      <c r="P549" s="54" t="s">
        <v>513</v>
      </c>
      <c r="Q549" s="54" t="s">
        <v>1890</v>
      </c>
      <c r="R549" s="61" t="s">
        <v>1891</v>
      </c>
      <c r="S549" s="55">
        <v>44854</v>
      </c>
      <c r="T549" s="55">
        <v>44854</v>
      </c>
      <c r="U549" s="55">
        <v>44859</v>
      </c>
      <c r="V549" s="56">
        <v>199311.51</v>
      </c>
      <c r="W549" s="56">
        <v>0</v>
      </c>
      <c r="X549" s="56">
        <v>199311.51</v>
      </c>
    </row>
    <row r="550" spans="1:24" x14ac:dyDescent="0.25">
      <c r="A550" s="59" t="s">
        <v>51</v>
      </c>
      <c r="B550" s="54" t="s">
        <v>450</v>
      </c>
      <c r="C550" s="60">
        <v>2023</v>
      </c>
      <c r="D550" s="60">
        <v>2023</v>
      </c>
      <c r="E550" s="53">
        <v>4</v>
      </c>
      <c r="F550" s="54" t="s">
        <v>451</v>
      </c>
      <c r="G550" s="54" t="s">
        <v>452</v>
      </c>
      <c r="H550" s="54" t="s">
        <v>453</v>
      </c>
      <c r="I550" s="54" t="s">
        <v>454</v>
      </c>
      <c r="J550" s="61" t="s">
        <v>455</v>
      </c>
      <c r="K550" s="54" t="s">
        <v>1919</v>
      </c>
      <c r="L550" s="60">
        <v>1</v>
      </c>
      <c r="M550" s="54" t="s">
        <v>1920</v>
      </c>
      <c r="N550" s="54" t="s">
        <v>516</v>
      </c>
      <c r="O550" s="62">
        <v>1</v>
      </c>
      <c r="P550" s="54" t="s">
        <v>517</v>
      </c>
      <c r="Q550" s="54" t="s">
        <v>1890</v>
      </c>
      <c r="R550" s="61" t="s">
        <v>1891</v>
      </c>
      <c r="S550" s="55">
        <v>44854</v>
      </c>
      <c r="T550" s="55">
        <v>44854</v>
      </c>
      <c r="U550" s="55">
        <v>44859</v>
      </c>
      <c r="V550" s="56">
        <v>22868576.920000002</v>
      </c>
      <c r="W550" s="56">
        <v>0</v>
      </c>
      <c r="X550" s="56">
        <v>22868576.920000002</v>
      </c>
    </row>
    <row r="551" spans="1:24" x14ac:dyDescent="0.25">
      <c r="A551" s="59" t="s">
        <v>52</v>
      </c>
      <c r="B551" s="54" t="s">
        <v>450</v>
      </c>
      <c r="C551" s="60">
        <v>2023</v>
      </c>
      <c r="D551" s="60">
        <v>2023</v>
      </c>
      <c r="E551" s="53">
        <v>4</v>
      </c>
      <c r="F551" s="54" t="s">
        <v>451</v>
      </c>
      <c r="G551" s="54" t="s">
        <v>452</v>
      </c>
      <c r="H551" s="54" t="s">
        <v>453</v>
      </c>
      <c r="I551" s="54" t="s">
        <v>454</v>
      </c>
      <c r="J551" s="61" t="s">
        <v>455</v>
      </c>
      <c r="K551" s="54" t="s">
        <v>1921</v>
      </c>
      <c r="L551" s="60">
        <v>1</v>
      </c>
      <c r="M551" s="54" t="s">
        <v>1922</v>
      </c>
      <c r="N551" s="54" t="s">
        <v>520</v>
      </c>
      <c r="O551" s="62">
        <v>1</v>
      </c>
      <c r="P551" s="54" t="s">
        <v>521</v>
      </c>
      <c r="Q551" s="54" t="s">
        <v>1890</v>
      </c>
      <c r="R551" s="61" t="s">
        <v>1891</v>
      </c>
      <c r="S551" s="55">
        <v>44854</v>
      </c>
      <c r="T551" s="55">
        <v>44854</v>
      </c>
      <c r="U551" s="55">
        <v>44859</v>
      </c>
      <c r="V551" s="56">
        <v>3546096.56</v>
      </c>
      <c r="W551" s="56">
        <v>0</v>
      </c>
      <c r="X551" s="56">
        <v>3546096.56</v>
      </c>
    </row>
    <row r="552" spans="1:24" x14ac:dyDescent="0.25">
      <c r="A552" s="59" t="s">
        <v>53</v>
      </c>
      <c r="B552" s="54" t="s">
        <v>450</v>
      </c>
      <c r="C552" s="60">
        <v>2023</v>
      </c>
      <c r="D552" s="60">
        <v>2023</v>
      </c>
      <c r="E552" s="53">
        <v>4</v>
      </c>
      <c r="F552" s="54" t="s">
        <v>451</v>
      </c>
      <c r="G552" s="54" t="s">
        <v>452</v>
      </c>
      <c r="H552" s="54" t="s">
        <v>453</v>
      </c>
      <c r="I552" s="54" t="s">
        <v>454</v>
      </c>
      <c r="J552" s="61" t="s">
        <v>455</v>
      </c>
      <c r="K552" s="54" t="s">
        <v>1923</v>
      </c>
      <c r="L552" s="60">
        <v>1</v>
      </c>
      <c r="M552" s="54" t="s">
        <v>1924</v>
      </c>
      <c r="N552" s="54" t="s">
        <v>524</v>
      </c>
      <c r="O552" s="62">
        <v>1</v>
      </c>
      <c r="P552" s="54" t="s">
        <v>525</v>
      </c>
      <c r="Q552" s="54" t="s">
        <v>1890</v>
      </c>
      <c r="R552" s="61" t="s">
        <v>1891</v>
      </c>
      <c r="S552" s="55">
        <v>44854</v>
      </c>
      <c r="T552" s="55">
        <v>44854</v>
      </c>
      <c r="U552" s="55">
        <v>44859</v>
      </c>
      <c r="V552" s="56">
        <v>616026.51</v>
      </c>
      <c r="W552" s="56">
        <v>0</v>
      </c>
      <c r="X552" s="56">
        <v>616026.51</v>
      </c>
    </row>
    <row r="553" spans="1:24" x14ac:dyDescent="0.25">
      <c r="A553" s="59" t="s">
        <v>54</v>
      </c>
      <c r="B553" s="54" t="s">
        <v>450</v>
      </c>
      <c r="C553" s="60">
        <v>2023</v>
      </c>
      <c r="D553" s="60">
        <v>2023</v>
      </c>
      <c r="E553" s="53">
        <v>4</v>
      </c>
      <c r="F553" s="54" t="s">
        <v>451</v>
      </c>
      <c r="G553" s="54" t="s">
        <v>452</v>
      </c>
      <c r="H553" s="54" t="s">
        <v>453</v>
      </c>
      <c r="I553" s="54" t="s">
        <v>454</v>
      </c>
      <c r="J553" s="61" t="s">
        <v>455</v>
      </c>
      <c r="K553" s="54" t="s">
        <v>1925</v>
      </c>
      <c r="L553" s="60">
        <v>1</v>
      </c>
      <c r="M553" s="54" t="s">
        <v>1926</v>
      </c>
      <c r="N553" s="54" t="s">
        <v>528</v>
      </c>
      <c r="O553" s="62">
        <v>1</v>
      </c>
      <c r="P553" s="54" t="s">
        <v>529</v>
      </c>
      <c r="Q553" s="54" t="s">
        <v>1890</v>
      </c>
      <c r="R553" s="61" t="s">
        <v>1891</v>
      </c>
      <c r="S553" s="55">
        <v>44854</v>
      </c>
      <c r="T553" s="55">
        <v>44854</v>
      </c>
      <c r="U553" s="55">
        <v>44859</v>
      </c>
      <c r="V553" s="56">
        <v>152251.31</v>
      </c>
      <c r="W553" s="56">
        <v>0</v>
      </c>
      <c r="X553" s="56">
        <v>152251.31</v>
      </c>
    </row>
    <row r="554" spans="1:24" x14ac:dyDescent="0.25">
      <c r="A554" s="59" t="s">
        <v>55</v>
      </c>
      <c r="B554" s="54" t="s">
        <v>450</v>
      </c>
      <c r="C554" s="60">
        <v>2023</v>
      </c>
      <c r="D554" s="60">
        <v>2023</v>
      </c>
      <c r="E554" s="53">
        <v>4</v>
      </c>
      <c r="F554" s="54" t="s">
        <v>451</v>
      </c>
      <c r="G554" s="54" t="s">
        <v>452</v>
      </c>
      <c r="H554" s="54" t="s">
        <v>453</v>
      </c>
      <c r="I554" s="54" t="s">
        <v>454</v>
      </c>
      <c r="J554" s="61" t="s">
        <v>455</v>
      </c>
      <c r="K554" s="54" t="s">
        <v>1927</v>
      </c>
      <c r="L554" s="60">
        <v>1</v>
      </c>
      <c r="M554" s="54" t="s">
        <v>1928</v>
      </c>
      <c r="N554" s="54" t="s">
        <v>532</v>
      </c>
      <c r="O554" s="62">
        <v>1</v>
      </c>
      <c r="P554" s="54" t="s">
        <v>533</v>
      </c>
      <c r="Q554" s="54" t="s">
        <v>1890</v>
      </c>
      <c r="R554" s="61" t="s">
        <v>1891</v>
      </c>
      <c r="S554" s="55">
        <v>44854</v>
      </c>
      <c r="T554" s="55">
        <v>44854</v>
      </c>
      <c r="U554" s="55">
        <v>44859</v>
      </c>
      <c r="V554" s="56">
        <v>42891.97</v>
      </c>
      <c r="W554" s="56">
        <v>0</v>
      </c>
      <c r="X554" s="56">
        <v>42891.97</v>
      </c>
    </row>
    <row r="555" spans="1:24" x14ac:dyDescent="0.25">
      <c r="A555" s="59" t="s">
        <v>56</v>
      </c>
      <c r="B555" s="54" t="s">
        <v>450</v>
      </c>
      <c r="C555" s="60">
        <v>2023</v>
      </c>
      <c r="D555" s="60">
        <v>2023</v>
      </c>
      <c r="E555" s="53">
        <v>4</v>
      </c>
      <c r="F555" s="54" t="s">
        <v>451</v>
      </c>
      <c r="G555" s="54" t="s">
        <v>452</v>
      </c>
      <c r="H555" s="54" t="s">
        <v>453</v>
      </c>
      <c r="I555" s="54" t="s">
        <v>454</v>
      </c>
      <c r="J555" s="61" t="s">
        <v>455</v>
      </c>
      <c r="K555" s="54" t="s">
        <v>1929</v>
      </c>
      <c r="L555" s="60">
        <v>1</v>
      </c>
      <c r="M555" s="54" t="s">
        <v>1930</v>
      </c>
      <c r="N555" s="54" t="s">
        <v>536</v>
      </c>
      <c r="O555" s="62">
        <v>1</v>
      </c>
      <c r="P555" s="54" t="s">
        <v>537</v>
      </c>
      <c r="Q555" s="54" t="s">
        <v>1890</v>
      </c>
      <c r="R555" s="61" t="s">
        <v>1891</v>
      </c>
      <c r="S555" s="55">
        <v>44854</v>
      </c>
      <c r="T555" s="55">
        <v>44854</v>
      </c>
      <c r="U555" s="55">
        <v>44859</v>
      </c>
      <c r="V555" s="56">
        <v>203152.66</v>
      </c>
      <c r="W555" s="56">
        <v>0</v>
      </c>
      <c r="X555" s="56">
        <v>203152.66</v>
      </c>
    </row>
    <row r="556" spans="1:24" x14ac:dyDescent="0.25">
      <c r="A556" s="59" t="s">
        <v>57</v>
      </c>
      <c r="B556" s="54" t="s">
        <v>450</v>
      </c>
      <c r="C556" s="60">
        <v>2023</v>
      </c>
      <c r="D556" s="60">
        <v>2023</v>
      </c>
      <c r="E556" s="53">
        <v>4</v>
      </c>
      <c r="F556" s="54" t="s">
        <v>451</v>
      </c>
      <c r="G556" s="54" t="s">
        <v>452</v>
      </c>
      <c r="H556" s="54" t="s">
        <v>453</v>
      </c>
      <c r="I556" s="54" t="s">
        <v>454</v>
      </c>
      <c r="J556" s="61" t="s">
        <v>455</v>
      </c>
      <c r="K556" s="54" t="s">
        <v>1931</v>
      </c>
      <c r="L556" s="60">
        <v>1</v>
      </c>
      <c r="M556" s="54" t="s">
        <v>1932</v>
      </c>
      <c r="N556" s="54" t="s">
        <v>540</v>
      </c>
      <c r="O556" s="62">
        <v>1</v>
      </c>
      <c r="P556" s="54" t="s">
        <v>541</v>
      </c>
      <c r="Q556" s="54" t="s">
        <v>1890</v>
      </c>
      <c r="R556" s="61" t="s">
        <v>1891</v>
      </c>
      <c r="S556" s="55">
        <v>44854</v>
      </c>
      <c r="T556" s="55">
        <v>44854</v>
      </c>
      <c r="U556" s="55">
        <v>44859</v>
      </c>
      <c r="V556" s="56">
        <v>191022.6</v>
      </c>
      <c r="W556" s="56">
        <v>0</v>
      </c>
      <c r="X556" s="56">
        <v>191022.6</v>
      </c>
    </row>
    <row r="557" spans="1:24" x14ac:dyDescent="0.25">
      <c r="A557" s="59" t="s">
        <v>58</v>
      </c>
      <c r="B557" s="54" t="s">
        <v>450</v>
      </c>
      <c r="C557" s="60">
        <v>2023</v>
      </c>
      <c r="D557" s="60">
        <v>2023</v>
      </c>
      <c r="E557" s="53">
        <v>4</v>
      </c>
      <c r="F557" s="54" t="s">
        <v>451</v>
      </c>
      <c r="G557" s="54" t="s">
        <v>452</v>
      </c>
      <c r="H557" s="54" t="s">
        <v>453</v>
      </c>
      <c r="I557" s="54" t="s">
        <v>454</v>
      </c>
      <c r="J557" s="61" t="s">
        <v>455</v>
      </c>
      <c r="K557" s="54" t="s">
        <v>1933</v>
      </c>
      <c r="L557" s="60">
        <v>1</v>
      </c>
      <c r="M557" s="54" t="s">
        <v>1934</v>
      </c>
      <c r="N557" s="54" t="s">
        <v>544</v>
      </c>
      <c r="O557" s="62">
        <v>1</v>
      </c>
      <c r="P557" s="54" t="s">
        <v>545</v>
      </c>
      <c r="Q557" s="54" t="s">
        <v>1890</v>
      </c>
      <c r="R557" s="61" t="s">
        <v>1891</v>
      </c>
      <c r="S557" s="55">
        <v>44854</v>
      </c>
      <c r="T557" s="55">
        <v>44854</v>
      </c>
      <c r="U557" s="55">
        <v>44859</v>
      </c>
      <c r="V557" s="56">
        <v>58984.95</v>
      </c>
      <c r="W557" s="56">
        <v>0</v>
      </c>
      <c r="X557" s="56">
        <v>58984.95</v>
      </c>
    </row>
    <row r="558" spans="1:24" x14ac:dyDescent="0.25">
      <c r="A558" s="59" t="s">
        <v>59</v>
      </c>
      <c r="B558" s="54" t="s">
        <v>450</v>
      </c>
      <c r="C558" s="60">
        <v>2023</v>
      </c>
      <c r="D558" s="60">
        <v>2023</v>
      </c>
      <c r="E558" s="53">
        <v>4</v>
      </c>
      <c r="F558" s="54" t="s">
        <v>451</v>
      </c>
      <c r="G558" s="54" t="s">
        <v>452</v>
      </c>
      <c r="H558" s="54" t="s">
        <v>453</v>
      </c>
      <c r="I558" s="54" t="s">
        <v>454</v>
      </c>
      <c r="J558" s="61" t="s">
        <v>455</v>
      </c>
      <c r="K558" s="54" t="s">
        <v>1935</v>
      </c>
      <c r="L558" s="60">
        <v>1</v>
      </c>
      <c r="M558" s="54" t="s">
        <v>1936</v>
      </c>
      <c r="N558" s="54" t="s">
        <v>548</v>
      </c>
      <c r="O558" s="62">
        <v>1</v>
      </c>
      <c r="P558" s="54" t="s">
        <v>549</v>
      </c>
      <c r="Q558" s="54" t="s">
        <v>1890</v>
      </c>
      <c r="R558" s="61" t="s">
        <v>1891</v>
      </c>
      <c r="S558" s="55">
        <v>44854</v>
      </c>
      <c r="T558" s="55">
        <v>44854</v>
      </c>
      <c r="U558" s="55">
        <v>44859</v>
      </c>
      <c r="V558" s="56">
        <v>516174.53</v>
      </c>
      <c r="W558" s="56">
        <v>0</v>
      </c>
      <c r="X558" s="56">
        <v>516174.53</v>
      </c>
    </row>
    <row r="559" spans="1:24" x14ac:dyDescent="0.25">
      <c r="A559" s="59" t="s">
        <v>60</v>
      </c>
      <c r="B559" s="54" t="s">
        <v>450</v>
      </c>
      <c r="C559" s="60">
        <v>2023</v>
      </c>
      <c r="D559" s="60">
        <v>2023</v>
      </c>
      <c r="E559" s="53">
        <v>4</v>
      </c>
      <c r="F559" s="54" t="s">
        <v>451</v>
      </c>
      <c r="G559" s="54" t="s">
        <v>452</v>
      </c>
      <c r="H559" s="54" t="s">
        <v>453</v>
      </c>
      <c r="I559" s="54" t="s">
        <v>454</v>
      </c>
      <c r="J559" s="61" t="s">
        <v>455</v>
      </c>
      <c r="K559" s="54" t="s">
        <v>1937</v>
      </c>
      <c r="L559" s="60">
        <v>1</v>
      </c>
      <c r="M559" s="54" t="s">
        <v>1938</v>
      </c>
      <c r="N559" s="54" t="s">
        <v>552</v>
      </c>
      <c r="O559" s="62">
        <v>1</v>
      </c>
      <c r="P559" s="54" t="s">
        <v>553</v>
      </c>
      <c r="Q559" s="54" t="s">
        <v>1890</v>
      </c>
      <c r="R559" s="61" t="s">
        <v>1891</v>
      </c>
      <c r="S559" s="55">
        <v>44854</v>
      </c>
      <c r="T559" s="55">
        <v>44854</v>
      </c>
      <c r="U559" s="55">
        <v>44859</v>
      </c>
      <c r="V559" s="56">
        <v>210650.83</v>
      </c>
      <c r="W559" s="56">
        <v>0</v>
      </c>
      <c r="X559" s="56">
        <v>210650.83</v>
      </c>
    </row>
    <row r="560" spans="1:24" x14ac:dyDescent="0.25">
      <c r="A560" s="59" t="s">
        <v>61</v>
      </c>
      <c r="B560" s="54" t="s">
        <v>450</v>
      </c>
      <c r="C560" s="60">
        <v>2023</v>
      </c>
      <c r="D560" s="60">
        <v>2023</v>
      </c>
      <c r="E560" s="53">
        <v>4</v>
      </c>
      <c r="F560" s="54" t="s">
        <v>451</v>
      </c>
      <c r="G560" s="54" t="s">
        <v>452</v>
      </c>
      <c r="H560" s="54" t="s">
        <v>453</v>
      </c>
      <c r="I560" s="54" t="s">
        <v>454</v>
      </c>
      <c r="J560" s="61" t="s">
        <v>455</v>
      </c>
      <c r="K560" s="54" t="s">
        <v>1939</v>
      </c>
      <c r="L560" s="60">
        <v>1</v>
      </c>
      <c r="M560" s="54" t="s">
        <v>1940</v>
      </c>
      <c r="N560" s="54" t="s">
        <v>556</v>
      </c>
      <c r="O560" s="62">
        <v>1</v>
      </c>
      <c r="P560" s="54" t="s">
        <v>557</v>
      </c>
      <c r="Q560" s="54" t="s">
        <v>1890</v>
      </c>
      <c r="R560" s="61" t="s">
        <v>1891</v>
      </c>
      <c r="S560" s="55">
        <v>44854</v>
      </c>
      <c r="T560" s="55">
        <v>44854</v>
      </c>
      <c r="U560" s="55">
        <v>44859</v>
      </c>
      <c r="V560" s="56">
        <v>14152222.960000001</v>
      </c>
      <c r="W560" s="56">
        <v>0</v>
      </c>
      <c r="X560" s="56">
        <v>14152222.960000001</v>
      </c>
    </row>
    <row r="561" spans="1:24" x14ac:dyDescent="0.25">
      <c r="A561" s="59" t="s">
        <v>62</v>
      </c>
      <c r="B561" s="54" t="s">
        <v>450</v>
      </c>
      <c r="C561" s="60">
        <v>2023</v>
      </c>
      <c r="D561" s="60">
        <v>2023</v>
      </c>
      <c r="E561" s="53">
        <v>4</v>
      </c>
      <c r="F561" s="54" t="s">
        <v>451</v>
      </c>
      <c r="G561" s="54" t="s">
        <v>452</v>
      </c>
      <c r="H561" s="54" t="s">
        <v>453</v>
      </c>
      <c r="I561" s="54" t="s">
        <v>454</v>
      </c>
      <c r="J561" s="61" t="s">
        <v>455</v>
      </c>
      <c r="K561" s="54" t="s">
        <v>1941</v>
      </c>
      <c r="L561" s="60">
        <v>1</v>
      </c>
      <c r="M561" s="54" t="s">
        <v>1942</v>
      </c>
      <c r="N561" s="54" t="s">
        <v>560</v>
      </c>
      <c r="O561" s="62">
        <v>1</v>
      </c>
      <c r="P561" s="54" t="s">
        <v>561</v>
      </c>
      <c r="Q561" s="54" t="s">
        <v>1890</v>
      </c>
      <c r="R561" s="61" t="s">
        <v>1891</v>
      </c>
      <c r="S561" s="55">
        <v>44854</v>
      </c>
      <c r="T561" s="55">
        <v>44854</v>
      </c>
      <c r="U561" s="55">
        <v>44859</v>
      </c>
      <c r="V561" s="56">
        <v>4038719.19</v>
      </c>
      <c r="W561" s="56">
        <v>0</v>
      </c>
      <c r="X561" s="56">
        <v>4038719.19</v>
      </c>
    </row>
    <row r="562" spans="1:24" x14ac:dyDescent="0.25">
      <c r="A562" s="59" t="s">
        <v>63</v>
      </c>
      <c r="B562" s="54" t="s">
        <v>450</v>
      </c>
      <c r="C562" s="60">
        <v>2023</v>
      </c>
      <c r="D562" s="60">
        <v>2023</v>
      </c>
      <c r="E562" s="53">
        <v>4</v>
      </c>
      <c r="F562" s="54" t="s">
        <v>451</v>
      </c>
      <c r="G562" s="54" t="s">
        <v>452</v>
      </c>
      <c r="H562" s="54" t="s">
        <v>453</v>
      </c>
      <c r="I562" s="54" t="s">
        <v>454</v>
      </c>
      <c r="J562" s="61" t="s">
        <v>455</v>
      </c>
      <c r="K562" s="54" t="s">
        <v>1943</v>
      </c>
      <c r="L562" s="60">
        <v>1</v>
      </c>
      <c r="M562" s="54" t="s">
        <v>1944</v>
      </c>
      <c r="N562" s="54" t="s">
        <v>564</v>
      </c>
      <c r="O562" s="62">
        <v>1</v>
      </c>
      <c r="P562" s="54" t="s">
        <v>565</v>
      </c>
      <c r="Q562" s="54" t="s">
        <v>1890</v>
      </c>
      <c r="R562" s="61" t="s">
        <v>1891</v>
      </c>
      <c r="S562" s="55">
        <v>44854</v>
      </c>
      <c r="T562" s="55">
        <v>44854</v>
      </c>
      <c r="U562" s="55">
        <v>44859</v>
      </c>
      <c r="V562" s="56">
        <v>351827.39</v>
      </c>
      <c r="W562" s="56">
        <v>0</v>
      </c>
      <c r="X562" s="56">
        <v>351827.39</v>
      </c>
    </row>
    <row r="563" spans="1:24" x14ac:dyDescent="0.25">
      <c r="A563" s="59" t="s">
        <v>64</v>
      </c>
      <c r="B563" s="54" t="s">
        <v>450</v>
      </c>
      <c r="C563" s="60">
        <v>2023</v>
      </c>
      <c r="D563" s="60">
        <v>2023</v>
      </c>
      <c r="E563" s="53">
        <v>4</v>
      </c>
      <c r="F563" s="54" t="s">
        <v>451</v>
      </c>
      <c r="G563" s="54" t="s">
        <v>452</v>
      </c>
      <c r="H563" s="54" t="s">
        <v>453</v>
      </c>
      <c r="I563" s="54" t="s">
        <v>454</v>
      </c>
      <c r="J563" s="61" t="s">
        <v>455</v>
      </c>
      <c r="K563" s="54" t="s">
        <v>1945</v>
      </c>
      <c r="L563" s="60">
        <v>1</v>
      </c>
      <c r="M563" s="54" t="s">
        <v>1946</v>
      </c>
      <c r="N563" s="54" t="s">
        <v>568</v>
      </c>
      <c r="O563" s="62">
        <v>1</v>
      </c>
      <c r="P563" s="54" t="s">
        <v>569</v>
      </c>
      <c r="Q563" s="54" t="s">
        <v>1890</v>
      </c>
      <c r="R563" s="61" t="s">
        <v>1891</v>
      </c>
      <c r="S563" s="55">
        <v>44854</v>
      </c>
      <c r="T563" s="55">
        <v>44854</v>
      </c>
      <c r="U563" s="55">
        <v>44859</v>
      </c>
      <c r="V563" s="56">
        <v>483557.56</v>
      </c>
      <c r="W563" s="56">
        <v>0</v>
      </c>
      <c r="X563" s="56">
        <v>483557.56</v>
      </c>
    </row>
    <row r="564" spans="1:24" x14ac:dyDescent="0.25">
      <c r="A564" s="59" t="s">
        <v>65</v>
      </c>
      <c r="B564" s="54" t="s">
        <v>450</v>
      </c>
      <c r="C564" s="60">
        <v>2023</v>
      </c>
      <c r="D564" s="60">
        <v>2023</v>
      </c>
      <c r="E564" s="53">
        <v>4</v>
      </c>
      <c r="F564" s="54" t="s">
        <v>451</v>
      </c>
      <c r="G564" s="54" t="s">
        <v>452</v>
      </c>
      <c r="H564" s="54" t="s">
        <v>453</v>
      </c>
      <c r="I564" s="54" t="s">
        <v>454</v>
      </c>
      <c r="J564" s="61" t="s">
        <v>455</v>
      </c>
      <c r="K564" s="54" t="s">
        <v>1947</v>
      </c>
      <c r="L564" s="60">
        <v>1</v>
      </c>
      <c r="M564" s="54" t="s">
        <v>1948</v>
      </c>
      <c r="N564" s="54" t="s">
        <v>572</v>
      </c>
      <c r="O564" s="62">
        <v>1</v>
      </c>
      <c r="P564" s="54" t="s">
        <v>573</v>
      </c>
      <c r="Q564" s="54" t="s">
        <v>1890</v>
      </c>
      <c r="R564" s="61" t="s">
        <v>1891</v>
      </c>
      <c r="S564" s="55">
        <v>44854</v>
      </c>
      <c r="T564" s="55">
        <v>44854</v>
      </c>
      <c r="U564" s="55">
        <v>44859</v>
      </c>
      <c r="V564" s="56">
        <v>110889.67</v>
      </c>
      <c r="W564" s="56">
        <v>0</v>
      </c>
      <c r="X564" s="56">
        <v>110889.67</v>
      </c>
    </row>
    <row r="565" spans="1:24" x14ac:dyDescent="0.25">
      <c r="A565" s="59" t="s">
        <v>66</v>
      </c>
      <c r="B565" s="54" t="s">
        <v>450</v>
      </c>
      <c r="C565" s="60">
        <v>2023</v>
      </c>
      <c r="D565" s="60">
        <v>2023</v>
      </c>
      <c r="E565" s="53">
        <v>4</v>
      </c>
      <c r="F565" s="54" t="s">
        <v>451</v>
      </c>
      <c r="G565" s="54" t="s">
        <v>452</v>
      </c>
      <c r="H565" s="54" t="s">
        <v>453</v>
      </c>
      <c r="I565" s="54" t="s">
        <v>454</v>
      </c>
      <c r="J565" s="61" t="s">
        <v>455</v>
      </c>
      <c r="K565" s="54" t="s">
        <v>1949</v>
      </c>
      <c r="L565" s="60">
        <v>1</v>
      </c>
      <c r="M565" s="54" t="s">
        <v>1950</v>
      </c>
      <c r="N565" s="54" t="s">
        <v>576</v>
      </c>
      <c r="O565" s="62">
        <v>1</v>
      </c>
      <c r="P565" s="54" t="s">
        <v>577</v>
      </c>
      <c r="Q565" s="54" t="s">
        <v>1890</v>
      </c>
      <c r="R565" s="61" t="s">
        <v>1891</v>
      </c>
      <c r="S565" s="55">
        <v>44854</v>
      </c>
      <c r="T565" s="55">
        <v>44854</v>
      </c>
      <c r="U565" s="55">
        <v>44859</v>
      </c>
      <c r="V565" s="56">
        <v>179586.66</v>
      </c>
      <c r="W565" s="56">
        <v>0</v>
      </c>
      <c r="X565" s="56">
        <v>179586.66</v>
      </c>
    </row>
    <row r="566" spans="1:24" x14ac:dyDescent="0.25">
      <c r="A566" s="59" t="s">
        <v>67</v>
      </c>
      <c r="B566" s="54" t="s">
        <v>450</v>
      </c>
      <c r="C566" s="60">
        <v>2023</v>
      </c>
      <c r="D566" s="60">
        <v>2023</v>
      </c>
      <c r="E566" s="53">
        <v>4</v>
      </c>
      <c r="F566" s="54" t="s">
        <v>451</v>
      </c>
      <c r="G566" s="54" t="s">
        <v>452</v>
      </c>
      <c r="H566" s="54" t="s">
        <v>453</v>
      </c>
      <c r="I566" s="54" t="s">
        <v>454</v>
      </c>
      <c r="J566" s="61" t="s">
        <v>455</v>
      </c>
      <c r="K566" s="54" t="s">
        <v>1951</v>
      </c>
      <c r="L566" s="60">
        <v>1</v>
      </c>
      <c r="M566" s="54" t="s">
        <v>1952</v>
      </c>
      <c r="N566" s="54" t="s">
        <v>580</v>
      </c>
      <c r="O566" s="62">
        <v>1</v>
      </c>
      <c r="P566" s="54" t="s">
        <v>581</v>
      </c>
      <c r="Q566" s="54" t="s">
        <v>1890</v>
      </c>
      <c r="R566" s="61" t="s">
        <v>1891</v>
      </c>
      <c r="S566" s="55">
        <v>44854</v>
      </c>
      <c r="T566" s="55">
        <v>44854</v>
      </c>
      <c r="U566" s="55">
        <v>44859</v>
      </c>
      <c r="V566" s="56">
        <v>223317.51</v>
      </c>
      <c r="W566" s="56">
        <v>0</v>
      </c>
      <c r="X566" s="56">
        <v>223317.51</v>
      </c>
    </row>
    <row r="567" spans="1:24" x14ac:dyDescent="0.25">
      <c r="A567" s="59" t="s">
        <v>68</v>
      </c>
      <c r="B567" s="54" t="s">
        <v>450</v>
      </c>
      <c r="C567" s="60">
        <v>2023</v>
      </c>
      <c r="D567" s="60">
        <v>2023</v>
      </c>
      <c r="E567" s="53">
        <v>4</v>
      </c>
      <c r="F567" s="54" t="s">
        <v>451</v>
      </c>
      <c r="G567" s="54" t="s">
        <v>452</v>
      </c>
      <c r="H567" s="54" t="s">
        <v>453</v>
      </c>
      <c r="I567" s="54" t="s">
        <v>454</v>
      </c>
      <c r="J567" s="61" t="s">
        <v>455</v>
      </c>
      <c r="K567" s="54" t="s">
        <v>1953</v>
      </c>
      <c r="L567" s="60">
        <v>1</v>
      </c>
      <c r="M567" s="54" t="s">
        <v>1954</v>
      </c>
      <c r="N567" s="54" t="s">
        <v>584</v>
      </c>
      <c r="O567" s="62">
        <v>1</v>
      </c>
      <c r="P567" s="54" t="s">
        <v>585</v>
      </c>
      <c r="Q567" s="54" t="s">
        <v>1890</v>
      </c>
      <c r="R567" s="61" t="s">
        <v>1891</v>
      </c>
      <c r="S567" s="55">
        <v>44854</v>
      </c>
      <c r="T567" s="55">
        <v>44854</v>
      </c>
      <c r="U567" s="55">
        <v>44859</v>
      </c>
      <c r="V567" s="56">
        <v>769657.76</v>
      </c>
      <c r="W567" s="56">
        <v>0</v>
      </c>
      <c r="X567" s="56">
        <v>769657.76</v>
      </c>
    </row>
    <row r="568" spans="1:24" x14ac:dyDescent="0.25">
      <c r="A568" s="59" t="s">
        <v>69</v>
      </c>
      <c r="B568" s="54" t="s">
        <v>450</v>
      </c>
      <c r="C568" s="60">
        <v>2023</v>
      </c>
      <c r="D568" s="60">
        <v>2023</v>
      </c>
      <c r="E568" s="53">
        <v>4</v>
      </c>
      <c r="F568" s="54" t="s">
        <v>451</v>
      </c>
      <c r="G568" s="54" t="s">
        <v>452</v>
      </c>
      <c r="H568" s="54" t="s">
        <v>453</v>
      </c>
      <c r="I568" s="54" t="s">
        <v>454</v>
      </c>
      <c r="J568" s="61" t="s">
        <v>455</v>
      </c>
      <c r="K568" s="54" t="s">
        <v>1955</v>
      </c>
      <c r="L568" s="60">
        <v>1</v>
      </c>
      <c r="M568" s="54" t="s">
        <v>1956</v>
      </c>
      <c r="N568" s="54" t="s">
        <v>588</v>
      </c>
      <c r="O568" s="62">
        <v>1</v>
      </c>
      <c r="P568" s="54" t="s">
        <v>589</v>
      </c>
      <c r="Q568" s="54" t="s">
        <v>1890</v>
      </c>
      <c r="R568" s="61" t="s">
        <v>1891</v>
      </c>
      <c r="S568" s="55">
        <v>44854</v>
      </c>
      <c r="T568" s="55">
        <v>44854</v>
      </c>
      <c r="U568" s="55">
        <v>44859</v>
      </c>
      <c r="V568" s="56">
        <v>325687.67999999999</v>
      </c>
      <c r="W568" s="56">
        <v>0</v>
      </c>
      <c r="X568" s="56">
        <v>325687.67999999999</v>
      </c>
    </row>
    <row r="569" spans="1:24" x14ac:dyDescent="0.25">
      <c r="A569" s="59" t="s">
        <v>70</v>
      </c>
      <c r="B569" s="54" t="s">
        <v>450</v>
      </c>
      <c r="C569" s="60">
        <v>2023</v>
      </c>
      <c r="D569" s="60">
        <v>2023</v>
      </c>
      <c r="E569" s="53">
        <v>4</v>
      </c>
      <c r="F569" s="54" t="s">
        <v>451</v>
      </c>
      <c r="G569" s="54" t="s">
        <v>452</v>
      </c>
      <c r="H569" s="54" t="s">
        <v>453</v>
      </c>
      <c r="I569" s="54" t="s">
        <v>454</v>
      </c>
      <c r="J569" s="61" t="s">
        <v>455</v>
      </c>
      <c r="K569" s="54" t="s">
        <v>1957</v>
      </c>
      <c r="L569" s="60">
        <v>1</v>
      </c>
      <c r="M569" s="54" t="s">
        <v>1958</v>
      </c>
      <c r="N569" s="54" t="s">
        <v>592</v>
      </c>
      <c r="O569" s="62">
        <v>1</v>
      </c>
      <c r="P569" s="54" t="s">
        <v>593</v>
      </c>
      <c r="Q569" s="54" t="s">
        <v>1890</v>
      </c>
      <c r="R569" s="61" t="s">
        <v>1891</v>
      </c>
      <c r="S569" s="55">
        <v>44854</v>
      </c>
      <c r="T569" s="55">
        <v>44854</v>
      </c>
      <c r="U569" s="55">
        <v>44859</v>
      </c>
      <c r="V569" s="56">
        <v>156334.34</v>
      </c>
      <c r="W569" s="56">
        <v>0</v>
      </c>
      <c r="X569" s="56">
        <v>156334.34</v>
      </c>
    </row>
    <row r="570" spans="1:24" x14ac:dyDescent="0.25">
      <c r="A570" s="59" t="s">
        <v>71</v>
      </c>
      <c r="B570" s="54" t="s">
        <v>450</v>
      </c>
      <c r="C570" s="60">
        <v>2023</v>
      </c>
      <c r="D570" s="60">
        <v>2023</v>
      </c>
      <c r="E570" s="53">
        <v>4</v>
      </c>
      <c r="F570" s="54" t="s">
        <v>451</v>
      </c>
      <c r="G570" s="54" t="s">
        <v>452</v>
      </c>
      <c r="H570" s="54" t="s">
        <v>453</v>
      </c>
      <c r="I570" s="54" t="s">
        <v>454</v>
      </c>
      <c r="J570" s="61" t="s">
        <v>455</v>
      </c>
      <c r="K570" s="54" t="s">
        <v>1959</v>
      </c>
      <c r="L570" s="60">
        <v>1</v>
      </c>
      <c r="M570" s="54" t="s">
        <v>1960</v>
      </c>
      <c r="N570" s="54" t="s">
        <v>596</v>
      </c>
      <c r="O570" s="62">
        <v>1</v>
      </c>
      <c r="P570" s="54" t="s">
        <v>597</v>
      </c>
      <c r="Q570" s="54" t="s">
        <v>1890</v>
      </c>
      <c r="R570" s="61" t="s">
        <v>1891</v>
      </c>
      <c r="S570" s="55">
        <v>44854</v>
      </c>
      <c r="T570" s="55">
        <v>44854</v>
      </c>
      <c r="U570" s="55">
        <v>44859</v>
      </c>
      <c r="V570" s="56">
        <v>178736.77</v>
      </c>
      <c r="W570" s="56">
        <v>0</v>
      </c>
      <c r="X570" s="56">
        <v>178736.77</v>
      </c>
    </row>
    <row r="571" spans="1:24" x14ac:dyDescent="0.25">
      <c r="A571" s="59" t="s">
        <v>72</v>
      </c>
      <c r="B571" s="54" t="s">
        <v>450</v>
      </c>
      <c r="C571" s="60">
        <v>2023</v>
      </c>
      <c r="D571" s="60">
        <v>2023</v>
      </c>
      <c r="E571" s="53">
        <v>4</v>
      </c>
      <c r="F571" s="54" t="s">
        <v>451</v>
      </c>
      <c r="G571" s="54" t="s">
        <v>452</v>
      </c>
      <c r="H571" s="54" t="s">
        <v>453</v>
      </c>
      <c r="I571" s="54" t="s">
        <v>454</v>
      </c>
      <c r="J571" s="61" t="s">
        <v>455</v>
      </c>
      <c r="K571" s="54" t="s">
        <v>1961</v>
      </c>
      <c r="L571" s="60">
        <v>1</v>
      </c>
      <c r="M571" s="54" t="s">
        <v>1962</v>
      </c>
      <c r="N571" s="54" t="s">
        <v>600</v>
      </c>
      <c r="O571" s="62">
        <v>1</v>
      </c>
      <c r="P571" s="54" t="s">
        <v>601</v>
      </c>
      <c r="Q571" s="54" t="s">
        <v>1890</v>
      </c>
      <c r="R571" s="61" t="s">
        <v>1914</v>
      </c>
      <c r="S571" s="55">
        <v>44846</v>
      </c>
      <c r="T571" s="55">
        <v>44846</v>
      </c>
      <c r="U571" s="55">
        <v>44851</v>
      </c>
      <c r="V571" s="56">
        <v>139416.22</v>
      </c>
      <c r="W571" s="56">
        <v>0</v>
      </c>
      <c r="X571" s="56">
        <v>139416.22</v>
      </c>
    </row>
    <row r="572" spans="1:24" x14ac:dyDescent="0.25">
      <c r="A572" s="59" t="s">
        <v>73</v>
      </c>
      <c r="B572" s="54" t="s">
        <v>450</v>
      </c>
      <c r="C572" s="60">
        <v>2023</v>
      </c>
      <c r="D572" s="60">
        <v>2023</v>
      </c>
      <c r="E572" s="53">
        <v>4</v>
      </c>
      <c r="F572" s="54" t="s">
        <v>451</v>
      </c>
      <c r="G572" s="54" t="s">
        <v>452</v>
      </c>
      <c r="H572" s="54" t="s">
        <v>453</v>
      </c>
      <c r="I572" s="54" t="s">
        <v>454</v>
      </c>
      <c r="J572" s="61" t="s">
        <v>455</v>
      </c>
      <c r="K572" s="54" t="s">
        <v>1963</v>
      </c>
      <c r="L572" s="60">
        <v>1</v>
      </c>
      <c r="M572" s="54" t="s">
        <v>1964</v>
      </c>
      <c r="N572" s="54" t="s">
        <v>604</v>
      </c>
      <c r="O572" s="62">
        <v>1</v>
      </c>
      <c r="P572" s="54" t="s">
        <v>605</v>
      </c>
      <c r="Q572" s="54" t="s">
        <v>1890</v>
      </c>
      <c r="R572" s="61" t="s">
        <v>1891</v>
      </c>
      <c r="S572" s="55">
        <v>44854</v>
      </c>
      <c r="T572" s="55">
        <v>44854</v>
      </c>
      <c r="U572" s="55">
        <v>44859</v>
      </c>
      <c r="V572" s="56">
        <v>275964.25</v>
      </c>
      <c r="W572" s="56">
        <v>0</v>
      </c>
      <c r="X572" s="56">
        <v>295612.95</v>
      </c>
    </row>
    <row r="573" spans="1:24" x14ac:dyDescent="0.25">
      <c r="A573" s="59" t="s">
        <v>74</v>
      </c>
      <c r="B573" s="54" t="s">
        <v>450</v>
      </c>
      <c r="C573" s="60">
        <v>2023</v>
      </c>
      <c r="D573" s="60">
        <v>2023</v>
      </c>
      <c r="E573" s="53">
        <v>4</v>
      </c>
      <c r="F573" s="54" t="s">
        <v>451</v>
      </c>
      <c r="G573" s="54" t="s">
        <v>452</v>
      </c>
      <c r="H573" s="54" t="s">
        <v>453</v>
      </c>
      <c r="I573" s="54" t="s">
        <v>454</v>
      </c>
      <c r="J573" s="61" t="s">
        <v>455</v>
      </c>
      <c r="K573" s="54" t="s">
        <v>1965</v>
      </c>
      <c r="L573" s="60">
        <v>1</v>
      </c>
      <c r="M573" s="54" t="s">
        <v>1966</v>
      </c>
      <c r="N573" s="54" t="s">
        <v>608</v>
      </c>
      <c r="O573" s="62">
        <v>1</v>
      </c>
      <c r="P573" s="54" t="s">
        <v>609</v>
      </c>
      <c r="Q573" s="54" t="s">
        <v>1890</v>
      </c>
      <c r="R573" s="61" t="s">
        <v>1914</v>
      </c>
      <c r="S573" s="55">
        <v>44846</v>
      </c>
      <c r="T573" s="55">
        <v>44846</v>
      </c>
      <c r="U573" s="55">
        <v>44851</v>
      </c>
      <c r="V573" s="56">
        <v>75478.22</v>
      </c>
      <c r="W573" s="56">
        <v>0</v>
      </c>
      <c r="X573" s="56">
        <v>75478.22</v>
      </c>
    </row>
    <row r="574" spans="1:24" x14ac:dyDescent="0.25">
      <c r="A574" s="59" t="s">
        <v>75</v>
      </c>
      <c r="B574" s="54" t="s">
        <v>450</v>
      </c>
      <c r="C574" s="60">
        <v>2023</v>
      </c>
      <c r="D574" s="60">
        <v>2023</v>
      </c>
      <c r="E574" s="53">
        <v>4</v>
      </c>
      <c r="F574" s="54" t="s">
        <v>451</v>
      </c>
      <c r="G574" s="54" t="s">
        <v>452</v>
      </c>
      <c r="H574" s="54" t="s">
        <v>453</v>
      </c>
      <c r="I574" s="54" t="s">
        <v>454</v>
      </c>
      <c r="J574" s="61" t="s">
        <v>455</v>
      </c>
      <c r="K574" s="54" t="s">
        <v>1967</v>
      </c>
      <c r="L574" s="60">
        <v>1</v>
      </c>
      <c r="M574" s="54" t="s">
        <v>1968</v>
      </c>
      <c r="N574" s="54" t="s">
        <v>612</v>
      </c>
      <c r="O574" s="62">
        <v>1</v>
      </c>
      <c r="P574" s="54" t="s">
        <v>613</v>
      </c>
      <c r="Q574" s="54" t="s">
        <v>1890</v>
      </c>
      <c r="R574" s="61" t="s">
        <v>1891</v>
      </c>
      <c r="S574" s="55">
        <v>44854</v>
      </c>
      <c r="T574" s="55">
        <v>44854</v>
      </c>
      <c r="U574" s="55">
        <v>44859</v>
      </c>
      <c r="V574" s="56">
        <v>2523324.19</v>
      </c>
      <c r="W574" s="56">
        <v>0</v>
      </c>
      <c r="X574" s="56">
        <v>2523324.19</v>
      </c>
    </row>
    <row r="575" spans="1:24" x14ac:dyDescent="0.25">
      <c r="A575" s="59" t="s">
        <v>76</v>
      </c>
      <c r="B575" s="54" t="s">
        <v>450</v>
      </c>
      <c r="C575" s="60">
        <v>2023</v>
      </c>
      <c r="D575" s="60">
        <v>2023</v>
      </c>
      <c r="E575" s="53">
        <v>4</v>
      </c>
      <c r="F575" s="54" t="s">
        <v>451</v>
      </c>
      <c r="G575" s="54" t="s">
        <v>452</v>
      </c>
      <c r="H575" s="54" t="s">
        <v>453</v>
      </c>
      <c r="I575" s="54" t="s">
        <v>454</v>
      </c>
      <c r="J575" s="61" t="s">
        <v>455</v>
      </c>
      <c r="K575" s="54" t="s">
        <v>1969</v>
      </c>
      <c r="L575" s="60">
        <v>1</v>
      </c>
      <c r="M575" s="54" t="s">
        <v>1970</v>
      </c>
      <c r="N575" s="54" t="s">
        <v>616</v>
      </c>
      <c r="O575" s="62">
        <v>1</v>
      </c>
      <c r="P575" s="54" t="s">
        <v>617</v>
      </c>
      <c r="Q575" s="54" t="s">
        <v>1890</v>
      </c>
      <c r="R575" s="61" t="s">
        <v>1914</v>
      </c>
      <c r="S575" s="55">
        <v>44846</v>
      </c>
      <c r="T575" s="55">
        <v>44846</v>
      </c>
      <c r="U575" s="55">
        <v>44851</v>
      </c>
      <c r="V575" s="56">
        <v>21032144.420000002</v>
      </c>
      <c r="W575" s="56">
        <v>0</v>
      </c>
      <c r="X575" s="56">
        <v>21032144.420000002</v>
      </c>
    </row>
    <row r="576" spans="1:24" x14ac:dyDescent="0.25">
      <c r="A576" s="59" t="s">
        <v>77</v>
      </c>
      <c r="B576" s="54" t="s">
        <v>450</v>
      </c>
      <c r="C576" s="60">
        <v>2023</v>
      </c>
      <c r="D576" s="60">
        <v>2023</v>
      </c>
      <c r="E576" s="53">
        <v>4</v>
      </c>
      <c r="F576" s="54" t="s">
        <v>451</v>
      </c>
      <c r="G576" s="54" t="s">
        <v>452</v>
      </c>
      <c r="H576" s="54" t="s">
        <v>453</v>
      </c>
      <c r="I576" s="54" t="s">
        <v>454</v>
      </c>
      <c r="J576" s="61" t="s">
        <v>455</v>
      </c>
      <c r="K576" s="54" t="s">
        <v>1971</v>
      </c>
      <c r="L576" s="60">
        <v>1</v>
      </c>
      <c r="M576" s="54" t="s">
        <v>1972</v>
      </c>
      <c r="N576" s="54" t="s">
        <v>620</v>
      </c>
      <c r="O576" s="62">
        <v>1</v>
      </c>
      <c r="P576" s="54" t="s">
        <v>621</v>
      </c>
      <c r="Q576" s="54" t="s">
        <v>1890</v>
      </c>
      <c r="R576" s="61" t="s">
        <v>1891</v>
      </c>
      <c r="S576" s="55">
        <v>44854</v>
      </c>
      <c r="T576" s="55">
        <v>44854</v>
      </c>
      <c r="U576" s="55">
        <v>44859</v>
      </c>
      <c r="V576" s="56">
        <v>112938.12</v>
      </c>
      <c r="W576" s="56">
        <v>0</v>
      </c>
      <c r="X576" s="56">
        <v>112938.12</v>
      </c>
    </row>
    <row r="577" spans="1:24" x14ac:dyDescent="0.25">
      <c r="A577" s="59" t="s">
        <v>78</v>
      </c>
      <c r="B577" s="54" t="s">
        <v>450</v>
      </c>
      <c r="C577" s="60">
        <v>2023</v>
      </c>
      <c r="D577" s="60">
        <v>2023</v>
      </c>
      <c r="E577" s="53">
        <v>4</v>
      </c>
      <c r="F577" s="54" t="s">
        <v>451</v>
      </c>
      <c r="G577" s="54" t="s">
        <v>452</v>
      </c>
      <c r="H577" s="54" t="s">
        <v>453</v>
      </c>
      <c r="I577" s="54" t="s">
        <v>454</v>
      </c>
      <c r="J577" s="61" t="s">
        <v>455</v>
      </c>
      <c r="K577" s="54" t="s">
        <v>1973</v>
      </c>
      <c r="L577" s="60">
        <v>1</v>
      </c>
      <c r="M577" s="54" t="s">
        <v>1974</v>
      </c>
      <c r="N577" s="54" t="s">
        <v>624</v>
      </c>
      <c r="O577" s="62">
        <v>1</v>
      </c>
      <c r="P577" s="54" t="s">
        <v>625</v>
      </c>
      <c r="Q577" s="54" t="s">
        <v>1890</v>
      </c>
      <c r="R577" s="61" t="s">
        <v>1914</v>
      </c>
      <c r="S577" s="55">
        <v>44846</v>
      </c>
      <c r="T577" s="55">
        <v>44846</v>
      </c>
      <c r="U577" s="55">
        <v>44851</v>
      </c>
      <c r="V577" s="56">
        <v>27326150</v>
      </c>
      <c r="W577" s="56">
        <v>0</v>
      </c>
      <c r="X577" s="56">
        <v>27326150</v>
      </c>
    </row>
    <row r="578" spans="1:24" x14ac:dyDescent="0.25">
      <c r="A578" s="59" t="s">
        <v>79</v>
      </c>
      <c r="B578" s="54" t="s">
        <v>450</v>
      </c>
      <c r="C578" s="60">
        <v>2023</v>
      </c>
      <c r="D578" s="60">
        <v>2023</v>
      </c>
      <c r="E578" s="53">
        <v>4</v>
      </c>
      <c r="F578" s="54" t="s">
        <v>451</v>
      </c>
      <c r="G578" s="54" t="s">
        <v>452</v>
      </c>
      <c r="H578" s="54" t="s">
        <v>453</v>
      </c>
      <c r="I578" s="54" t="s">
        <v>454</v>
      </c>
      <c r="J578" s="61" t="s">
        <v>455</v>
      </c>
      <c r="K578" s="54" t="s">
        <v>1975</v>
      </c>
      <c r="L578" s="60">
        <v>1</v>
      </c>
      <c r="M578" s="54" t="s">
        <v>1976</v>
      </c>
      <c r="N578" s="54" t="s">
        <v>628</v>
      </c>
      <c r="O578" s="62">
        <v>1</v>
      </c>
      <c r="P578" s="54" t="s">
        <v>629</v>
      </c>
      <c r="Q578" s="54" t="s">
        <v>1890</v>
      </c>
      <c r="R578" s="61" t="s">
        <v>1914</v>
      </c>
      <c r="S578" s="55">
        <v>44846</v>
      </c>
      <c r="T578" s="55">
        <v>44846</v>
      </c>
      <c r="U578" s="55">
        <v>44851</v>
      </c>
      <c r="V578" s="56">
        <v>1990497.06</v>
      </c>
      <c r="W578" s="56">
        <v>0</v>
      </c>
      <c r="X578" s="56">
        <v>1990497.06</v>
      </c>
    </row>
    <row r="579" spans="1:24" x14ac:dyDescent="0.25">
      <c r="A579" s="59" t="s">
        <v>80</v>
      </c>
      <c r="B579" s="54" t="s">
        <v>450</v>
      </c>
      <c r="C579" s="60">
        <v>2023</v>
      </c>
      <c r="D579" s="60">
        <v>2023</v>
      </c>
      <c r="E579" s="53">
        <v>4</v>
      </c>
      <c r="F579" s="54" t="s">
        <v>451</v>
      </c>
      <c r="G579" s="54" t="s">
        <v>452</v>
      </c>
      <c r="H579" s="54" t="s">
        <v>453</v>
      </c>
      <c r="I579" s="54" t="s">
        <v>454</v>
      </c>
      <c r="J579" s="61" t="s">
        <v>455</v>
      </c>
      <c r="K579" s="54" t="s">
        <v>1977</v>
      </c>
      <c r="L579" s="60">
        <v>1</v>
      </c>
      <c r="M579" s="54" t="s">
        <v>1978</v>
      </c>
      <c r="N579" s="54" t="s">
        <v>632</v>
      </c>
      <c r="O579" s="62">
        <v>1</v>
      </c>
      <c r="P579" s="54" t="s">
        <v>633</v>
      </c>
      <c r="Q579" s="54" t="s">
        <v>1890</v>
      </c>
      <c r="R579" s="61" t="s">
        <v>1891</v>
      </c>
      <c r="S579" s="55">
        <v>44854</v>
      </c>
      <c r="T579" s="55">
        <v>44854</v>
      </c>
      <c r="U579" s="55">
        <v>44859</v>
      </c>
      <c r="V579" s="56">
        <v>1054672.1100000001</v>
      </c>
      <c r="W579" s="56">
        <v>0</v>
      </c>
      <c r="X579" s="56">
        <v>1054672.1100000001</v>
      </c>
    </row>
    <row r="580" spans="1:24" x14ac:dyDescent="0.25">
      <c r="A580" s="59" t="s">
        <v>81</v>
      </c>
      <c r="B580" s="54" t="s">
        <v>450</v>
      </c>
      <c r="C580" s="60">
        <v>2023</v>
      </c>
      <c r="D580" s="60">
        <v>2023</v>
      </c>
      <c r="E580" s="53">
        <v>4</v>
      </c>
      <c r="F580" s="54" t="s">
        <v>451</v>
      </c>
      <c r="G580" s="54" t="s">
        <v>452</v>
      </c>
      <c r="H580" s="54" t="s">
        <v>453</v>
      </c>
      <c r="I580" s="54" t="s">
        <v>454</v>
      </c>
      <c r="J580" s="61" t="s">
        <v>455</v>
      </c>
      <c r="K580" s="54" t="s">
        <v>1979</v>
      </c>
      <c r="L580" s="60">
        <v>1</v>
      </c>
      <c r="M580" s="54" t="s">
        <v>1980</v>
      </c>
      <c r="N580" s="54" t="s">
        <v>636</v>
      </c>
      <c r="O580" s="62">
        <v>1</v>
      </c>
      <c r="P580" s="54" t="s">
        <v>637</v>
      </c>
      <c r="Q580" s="54" t="s">
        <v>1890</v>
      </c>
      <c r="R580" s="61" t="s">
        <v>1891</v>
      </c>
      <c r="S580" s="55">
        <v>44854</v>
      </c>
      <c r="T580" s="55">
        <v>44854</v>
      </c>
      <c r="U580" s="55">
        <v>44859</v>
      </c>
      <c r="V580" s="56">
        <v>203846.52</v>
      </c>
      <c r="W580" s="56">
        <v>0</v>
      </c>
      <c r="X580" s="56">
        <v>203846.52</v>
      </c>
    </row>
    <row r="581" spans="1:24" x14ac:dyDescent="0.25">
      <c r="A581" s="59" t="s">
        <v>82</v>
      </c>
      <c r="B581" s="54" t="s">
        <v>450</v>
      </c>
      <c r="C581" s="60">
        <v>2023</v>
      </c>
      <c r="D581" s="60">
        <v>2023</v>
      </c>
      <c r="E581" s="53">
        <v>4</v>
      </c>
      <c r="F581" s="54" t="s">
        <v>451</v>
      </c>
      <c r="G581" s="54" t="s">
        <v>452</v>
      </c>
      <c r="H581" s="54" t="s">
        <v>453</v>
      </c>
      <c r="I581" s="54" t="s">
        <v>454</v>
      </c>
      <c r="J581" s="61" t="s">
        <v>455</v>
      </c>
      <c r="K581" s="54" t="s">
        <v>1981</v>
      </c>
      <c r="L581" s="60">
        <v>1</v>
      </c>
      <c r="M581" s="54" t="s">
        <v>1982</v>
      </c>
      <c r="N581" s="54" t="s">
        <v>640</v>
      </c>
      <c r="O581" s="62">
        <v>1</v>
      </c>
      <c r="P581" s="54" t="s">
        <v>641</v>
      </c>
      <c r="Q581" s="54" t="s">
        <v>1890</v>
      </c>
      <c r="R581" s="61" t="s">
        <v>1891</v>
      </c>
      <c r="S581" s="55">
        <v>44854</v>
      </c>
      <c r="T581" s="55">
        <v>44854</v>
      </c>
      <c r="U581" s="55">
        <v>44859</v>
      </c>
      <c r="V581" s="56">
        <v>234040.73</v>
      </c>
      <c r="W581" s="56">
        <v>0</v>
      </c>
      <c r="X581" s="56">
        <v>234040.73</v>
      </c>
    </row>
    <row r="582" spans="1:24" x14ac:dyDescent="0.25">
      <c r="A582" s="59" t="s">
        <v>83</v>
      </c>
      <c r="B582" s="54" t="s">
        <v>450</v>
      </c>
      <c r="C582" s="60">
        <v>2023</v>
      </c>
      <c r="D582" s="60">
        <v>2023</v>
      </c>
      <c r="E582" s="53">
        <v>4</v>
      </c>
      <c r="F582" s="54" t="s">
        <v>451</v>
      </c>
      <c r="G582" s="54" t="s">
        <v>452</v>
      </c>
      <c r="H582" s="54" t="s">
        <v>453</v>
      </c>
      <c r="I582" s="54" t="s">
        <v>454</v>
      </c>
      <c r="J582" s="61" t="s">
        <v>455</v>
      </c>
      <c r="K582" s="54" t="s">
        <v>1983</v>
      </c>
      <c r="L582" s="60">
        <v>1</v>
      </c>
      <c r="M582" s="54" t="s">
        <v>1984</v>
      </c>
      <c r="N582" s="54" t="s">
        <v>644</v>
      </c>
      <c r="O582" s="62">
        <v>1</v>
      </c>
      <c r="P582" s="54" t="s">
        <v>645</v>
      </c>
      <c r="Q582" s="54" t="s">
        <v>1890</v>
      </c>
      <c r="R582" s="61" t="s">
        <v>1891</v>
      </c>
      <c r="S582" s="55">
        <v>44854</v>
      </c>
      <c r="T582" s="55">
        <v>44854</v>
      </c>
      <c r="U582" s="55">
        <v>44859</v>
      </c>
      <c r="V582" s="56">
        <v>243162.19</v>
      </c>
      <c r="W582" s="56">
        <v>0</v>
      </c>
      <c r="X582" s="56">
        <v>243162.19</v>
      </c>
    </row>
    <row r="583" spans="1:24" x14ac:dyDescent="0.25">
      <c r="A583" s="59" t="s">
        <v>84</v>
      </c>
      <c r="B583" s="54" t="s">
        <v>450</v>
      </c>
      <c r="C583" s="60">
        <v>2023</v>
      </c>
      <c r="D583" s="60">
        <v>2023</v>
      </c>
      <c r="E583" s="53">
        <v>4</v>
      </c>
      <c r="F583" s="54" t="s">
        <v>451</v>
      </c>
      <c r="G583" s="54" t="s">
        <v>452</v>
      </c>
      <c r="H583" s="54" t="s">
        <v>453</v>
      </c>
      <c r="I583" s="54" t="s">
        <v>454</v>
      </c>
      <c r="J583" s="61" t="s">
        <v>455</v>
      </c>
      <c r="K583" s="54" t="s">
        <v>1985</v>
      </c>
      <c r="L583" s="60">
        <v>1</v>
      </c>
      <c r="M583" s="54" t="s">
        <v>1986</v>
      </c>
      <c r="N583" s="54" t="s">
        <v>648</v>
      </c>
      <c r="O583" s="62">
        <v>1</v>
      </c>
      <c r="P583" s="54" t="s">
        <v>649</v>
      </c>
      <c r="Q583" s="54" t="s">
        <v>1890</v>
      </c>
      <c r="R583" s="61" t="s">
        <v>1891</v>
      </c>
      <c r="S583" s="55">
        <v>44854</v>
      </c>
      <c r="T583" s="55">
        <v>44854</v>
      </c>
      <c r="U583" s="55">
        <v>44859</v>
      </c>
      <c r="V583" s="56">
        <v>91632.14</v>
      </c>
      <c r="W583" s="56">
        <v>0</v>
      </c>
      <c r="X583" s="56">
        <v>91632.14</v>
      </c>
    </row>
    <row r="584" spans="1:24" x14ac:dyDescent="0.25">
      <c r="A584" s="59" t="s">
        <v>85</v>
      </c>
      <c r="B584" s="54" t="s">
        <v>450</v>
      </c>
      <c r="C584" s="60">
        <v>2023</v>
      </c>
      <c r="D584" s="60">
        <v>2023</v>
      </c>
      <c r="E584" s="53">
        <v>4</v>
      </c>
      <c r="F584" s="54" t="s">
        <v>451</v>
      </c>
      <c r="G584" s="54" t="s">
        <v>452</v>
      </c>
      <c r="H584" s="54" t="s">
        <v>453</v>
      </c>
      <c r="I584" s="54" t="s">
        <v>454</v>
      </c>
      <c r="J584" s="61" t="s">
        <v>455</v>
      </c>
      <c r="K584" s="54" t="s">
        <v>1987</v>
      </c>
      <c r="L584" s="60">
        <v>1</v>
      </c>
      <c r="M584" s="54" t="s">
        <v>1988</v>
      </c>
      <c r="N584" s="54" t="s">
        <v>652</v>
      </c>
      <c r="O584" s="62">
        <v>1</v>
      </c>
      <c r="P584" s="54" t="s">
        <v>653</v>
      </c>
      <c r="Q584" s="54" t="s">
        <v>1890</v>
      </c>
      <c r="R584" s="61" t="s">
        <v>1891</v>
      </c>
      <c r="S584" s="55">
        <v>44854</v>
      </c>
      <c r="T584" s="55">
        <v>44854</v>
      </c>
      <c r="U584" s="55">
        <v>44859</v>
      </c>
      <c r="V584" s="56">
        <v>284535.92</v>
      </c>
      <c r="W584" s="56">
        <v>0</v>
      </c>
      <c r="X584" s="56">
        <v>284535.92</v>
      </c>
    </row>
    <row r="585" spans="1:24" x14ac:dyDescent="0.25">
      <c r="A585" s="59" t="s">
        <v>86</v>
      </c>
      <c r="B585" s="54" t="s">
        <v>450</v>
      </c>
      <c r="C585" s="60">
        <v>2023</v>
      </c>
      <c r="D585" s="60">
        <v>2023</v>
      </c>
      <c r="E585" s="53">
        <v>4</v>
      </c>
      <c r="F585" s="54" t="s">
        <v>451</v>
      </c>
      <c r="G585" s="54" t="s">
        <v>452</v>
      </c>
      <c r="H585" s="54" t="s">
        <v>453</v>
      </c>
      <c r="I585" s="54" t="s">
        <v>454</v>
      </c>
      <c r="J585" s="61" t="s">
        <v>455</v>
      </c>
      <c r="K585" s="54" t="s">
        <v>1989</v>
      </c>
      <c r="L585" s="60">
        <v>1</v>
      </c>
      <c r="M585" s="54" t="s">
        <v>1990</v>
      </c>
      <c r="N585" s="54" t="s">
        <v>656</v>
      </c>
      <c r="O585" s="62">
        <v>1</v>
      </c>
      <c r="P585" s="54" t="s">
        <v>657</v>
      </c>
      <c r="Q585" s="54" t="s">
        <v>1890</v>
      </c>
      <c r="R585" s="61" t="s">
        <v>1891</v>
      </c>
      <c r="S585" s="55">
        <v>44854</v>
      </c>
      <c r="T585" s="55">
        <v>44854</v>
      </c>
      <c r="U585" s="55">
        <v>44859</v>
      </c>
      <c r="V585" s="56">
        <v>9073367.6699999999</v>
      </c>
      <c r="W585" s="56">
        <v>0</v>
      </c>
      <c r="X585" s="56">
        <v>9073367.6699999999</v>
      </c>
    </row>
    <row r="586" spans="1:24" x14ac:dyDescent="0.25">
      <c r="A586" s="59" t="s">
        <v>87</v>
      </c>
      <c r="B586" s="54" t="s">
        <v>450</v>
      </c>
      <c r="C586" s="60">
        <v>2023</v>
      </c>
      <c r="D586" s="60">
        <v>2023</v>
      </c>
      <c r="E586" s="53">
        <v>4</v>
      </c>
      <c r="F586" s="54" t="s">
        <v>451</v>
      </c>
      <c r="G586" s="54" t="s">
        <v>452</v>
      </c>
      <c r="H586" s="54" t="s">
        <v>453</v>
      </c>
      <c r="I586" s="54" t="s">
        <v>454</v>
      </c>
      <c r="J586" s="61" t="s">
        <v>455</v>
      </c>
      <c r="K586" s="54" t="s">
        <v>1991</v>
      </c>
      <c r="L586" s="60">
        <v>1</v>
      </c>
      <c r="M586" s="54" t="s">
        <v>1992</v>
      </c>
      <c r="N586" s="54" t="s">
        <v>660</v>
      </c>
      <c r="O586" s="62">
        <v>1</v>
      </c>
      <c r="P586" s="54" t="s">
        <v>661</v>
      </c>
      <c r="Q586" s="54" t="s">
        <v>1890</v>
      </c>
      <c r="R586" s="61" t="s">
        <v>1891</v>
      </c>
      <c r="S586" s="55">
        <v>44854</v>
      </c>
      <c r="T586" s="55">
        <v>44854</v>
      </c>
      <c r="U586" s="55">
        <v>44859</v>
      </c>
      <c r="V586" s="56">
        <v>5581895.2000000002</v>
      </c>
      <c r="W586" s="56">
        <v>0</v>
      </c>
      <c r="X586" s="56">
        <v>5581895.2000000002</v>
      </c>
    </row>
    <row r="587" spans="1:24" x14ac:dyDescent="0.25">
      <c r="A587" s="59" t="s">
        <v>88</v>
      </c>
      <c r="B587" s="54" t="s">
        <v>450</v>
      </c>
      <c r="C587" s="60">
        <v>2023</v>
      </c>
      <c r="D587" s="60">
        <v>2023</v>
      </c>
      <c r="E587" s="53">
        <v>4</v>
      </c>
      <c r="F587" s="54" t="s">
        <v>451</v>
      </c>
      <c r="G587" s="54" t="s">
        <v>452</v>
      </c>
      <c r="H587" s="54" t="s">
        <v>453</v>
      </c>
      <c r="I587" s="54" t="s">
        <v>454</v>
      </c>
      <c r="J587" s="61" t="s">
        <v>455</v>
      </c>
      <c r="K587" s="54" t="s">
        <v>1993</v>
      </c>
      <c r="L587" s="60">
        <v>1</v>
      </c>
      <c r="M587" s="54" t="s">
        <v>1994</v>
      </c>
      <c r="N587" s="54" t="s">
        <v>664</v>
      </c>
      <c r="O587" s="62">
        <v>1</v>
      </c>
      <c r="P587" s="54" t="s">
        <v>665</v>
      </c>
      <c r="Q587" s="54" t="s">
        <v>1890</v>
      </c>
      <c r="R587" s="61" t="s">
        <v>1891</v>
      </c>
      <c r="S587" s="55">
        <v>44854</v>
      </c>
      <c r="T587" s="55">
        <v>44854</v>
      </c>
      <c r="U587" s="55">
        <v>44859</v>
      </c>
      <c r="V587" s="56">
        <v>5800104.8499999996</v>
      </c>
      <c r="W587" s="56">
        <v>0</v>
      </c>
      <c r="X587" s="56">
        <v>5800104.8499999996</v>
      </c>
    </row>
    <row r="588" spans="1:24" x14ac:dyDescent="0.25">
      <c r="A588" s="59" t="s">
        <v>89</v>
      </c>
      <c r="B588" s="54" t="s">
        <v>450</v>
      </c>
      <c r="C588" s="60">
        <v>2023</v>
      </c>
      <c r="D588" s="60">
        <v>2023</v>
      </c>
      <c r="E588" s="53">
        <v>4</v>
      </c>
      <c r="F588" s="54" t="s">
        <v>451</v>
      </c>
      <c r="G588" s="54" t="s">
        <v>452</v>
      </c>
      <c r="H588" s="54" t="s">
        <v>453</v>
      </c>
      <c r="I588" s="54" t="s">
        <v>454</v>
      </c>
      <c r="J588" s="61" t="s">
        <v>455</v>
      </c>
      <c r="K588" s="54" t="s">
        <v>1995</v>
      </c>
      <c r="L588" s="60">
        <v>1</v>
      </c>
      <c r="M588" s="54" t="s">
        <v>1996</v>
      </c>
      <c r="N588" s="54" t="s">
        <v>668</v>
      </c>
      <c r="O588" s="62">
        <v>1</v>
      </c>
      <c r="P588" s="54" t="s">
        <v>669</v>
      </c>
      <c r="Q588" s="54" t="s">
        <v>1890</v>
      </c>
      <c r="R588" s="61" t="s">
        <v>1891</v>
      </c>
      <c r="S588" s="55">
        <v>44854</v>
      </c>
      <c r="T588" s="55">
        <v>44854</v>
      </c>
      <c r="U588" s="55">
        <v>44859</v>
      </c>
      <c r="V588" s="56">
        <v>12237201.15</v>
      </c>
      <c r="W588" s="56">
        <v>0</v>
      </c>
      <c r="X588" s="56">
        <v>12237201.15</v>
      </c>
    </row>
    <row r="589" spans="1:24" x14ac:dyDescent="0.25">
      <c r="A589" s="59" t="s">
        <v>90</v>
      </c>
      <c r="B589" s="54" t="s">
        <v>450</v>
      </c>
      <c r="C589" s="60">
        <v>2023</v>
      </c>
      <c r="D589" s="60">
        <v>2023</v>
      </c>
      <c r="E589" s="53">
        <v>4</v>
      </c>
      <c r="F589" s="54" t="s">
        <v>451</v>
      </c>
      <c r="G589" s="54" t="s">
        <v>452</v>
      </c>
      <c r="H589" s="54" t="s">
        <v>453</v>
      </c>
      <c r="I589" s="54" t="s">
        <v>454</v>
      </c>
      <c r="J589" s="61" t="s">
        <v>455</v>
      </c>
      <c r="K589" s="54" t="s">
        <v>1997</v>
      </c>
      <c r="L589" s="60">
        <v>1</v>
      </c>
      <c r="M589" s="54" t="s">
        <v>1998</v>
      </c>
      <c r="N589" s="54" t="s">
        <v>672</v>
      </c>
      <c r="O589" s="62">
        <v>1</v>
      </c>
      <c r="P589" s="54" t="s">
        <v>673</v>
      </c>
      <c r="Q589" s="54" t="s">
        <v>1890</v>
      </c>
      <c r="R589" s="61" t="s">
        <v>1891</v>
      </c>
      <c r="S589" s="55">
        <v>44854</v>
      </c>
      <c r="T589" s="55">
        <v>44854</v>
      </c>
      <c r="U589" s="55">
        <v>44859</v>
      </c>
      <c r="V589" s="56">
        <v>1571348.34</v>
      </c>
      <c r="W589" s="56">
        <v>0</v>
      </c>
      <c r="X589" s="56">
        <v>1571348.34</v>
      </c>
    </row>
    <row r="590" spans="1:24" x14ac:dyDescent="0.25">
      <c r="A590" s="59" t="s">
        <v>91</v>
      </c>
      <c r="B590" s="54" t="s">
        <v>450</v>
      </c>
      <c r="C590" s="60">
        <v>2023</v>
      </c>
      <c r="D590" s="60">
        <v>2023</v>
      </c>
      <c r="E590" s="53">
        <v>4</v>
      </c>
      <c r="F590" s="54" t="s">
        <v>451</v>
      </c>
      <c r="G590" s="54" t="s">
        <v>452</v>
      </c>
      <c r="H590" s="54" t="s">
        <v>453</v>
      </c>
      <c r="I590" s="54" t="s">
        <v>454</v>
      </c>
      <c r="J590" s="61" t="s">
        <v>455</v>
      </c>
      <c r="K590" s="54" t="s">
        <v>1999</v>
      </c>
      <c r="L590" s="60">
        <v>1</v>
      </c>
      <c r="M590" s="54" t="s">
        <v>2000</v>
      </c>
      <c r="N590" s="54" t="s">
        <v>676</v>
      </c>
      <c r="O590" s="62">
        <v>1</v>
      </c>
      <c r="P590" s="54" t="s">
        <v>677</v>
      </c>
      <c r="Q590" s="54" t="s">
        <v>1890</v>
      </c>
      <c r="R590" s="61" t="s">
        <v>1891</v>
      </c>
      <c r="S590" s="55">
        <v>44854</v>
      </c>
      <c r="T590" s="55">
        <v>44854</v>
      </c>
      <c r="U590" s="55">
        <v>44859</v>
      </c>
      <c r="V590" s="56">
        <v>765753.17</v>
      </c>
      <c r="W590" s="56">
        <v>0</v>
      </c>
      <c r="X590" s="56">
        <v>765753.17</v>
      </c>
    </row>
    <row r="591" spans="1:24" x14ac:dyDescent="0.25">
      <c r="A591" s="59" t="s">
        <v>92</v>
      </c>
      <c r="B591" s="54" t="s">
        <v>450</v>
      </c>
      <c r="C591" s="60">
        <v>2023</v>
      </c>
      <c r="D591" s="60">
        <v>2023</v>
      </c>
      <c r="E591" s="53">
        <v>4</v>
      </c>
      <c r="F591" s="54" t="s">
        <v>451</v>
      </c>
      <c r="G591" s="54" t="s">
        <v>452</v>
      </c>
      <c r="H591" s="54" t="s">
        <v>453</v>
      </c>
      <c r="I591" s="54" t="s">
        <v>454</v>
      </c>
      <c r="J591" s="61" t="s">
        <v>455</v>
      </c>
      <c r="K591" s="54" t="s">
        <v>2001</v>
      </c>
      <c r="L591" s="60">
        <v>1</v>
      </c>
      <c r="M591" s="54" t="s">
        <v>2002</v>
      </c>
      <c r="N591" s="54" t="s">
        <v>680</v>
      </c>
      <c r="O591" s="62">
        <v>1</v>
      </c>
      <c r="P591" s="54" t="s">
        <v>681</v>
      </c>
      <c r="Q591" s="54" t="s">
        <v>1890</v>
      </c>
      <c r="R591" s="61" t="s">
        <v>1891</v>
      </c>
      <c r="S591" s="55">
        <v>44854</v>
      </c>
      <c r="T591" s="55">
        <v>44854</v>
      </c>
      <c r="U591" s="55">
        <v>44859</v>
      </c>
      <c r="V591" s="56">
        <v>13530769.859999999</v>
      </c>
      <c r="W591" s="56">
        <v>0</v>
      </c>
      <c r="X591" s="56">
        <v>13530769.859999999</v>
      </c>
    </row>
    <row r="592" spans="1:24" x14ac:dyDescent="0.25">
      <c r="A592" s="59" t="s">
        <v>93</v>
      </c>
      <c r="B592" s="54" t="s">
        <v>450</v>
      </c>
      <c r="C592" s="60">
        <v>2023</v>
      </c>
      <c r="D592" s="60">
        <v>2023</v>
      </c>
      <c r="E592" s="53">
        <v>4</v>
      </c>
      <c r="F592" s="54" t="s">
        <v>451</v>
      </c>
      <c r="G592" s="54" t="s">
        <v>452</v>
      </c>
      <c r="H592" s="54" t="s">
        <v>453</v>
      </c>
      <c r="I592" s="54" t="s">
        <v>454</v>
      </c>
      <c r="J592" s="61" t="s">
        <v>455</v>
      </c>
      <c r="K592" s="54" t="s">
        <v>2003</v>
      </c>
      <c r="L592" s="60">
        <v>1</v>
      </c>
      <c r="M592" s="54" t="s">
        <v>2004</v>
      </c>
      <c r="N592" s="54" t="s">
        <v>684</v>
      </c>
      <c r="O592" s="62">
        <v>1</v>
      </c>
      <c r="P592" s="54" t="s">
        <v>685</v>
      </c>
      <c r="Q592" s="54" t="s">
        <v>1890</v>
      </c>
      <c r="R592" s="61" t="s">
        <v>1891</v>
      </c>
      <c r="S592" s="55">
        <v>44854</v>
      </c>
      <c r="T592" s="55">
        <v>44854</v>
      </c>
      <c r="U592" s="55">
        <v>44859</v>
      </c>
      <c r="V592" s="56">
        <v>726201.49</v>
      </c>
      <c r="W592" s="56">
        <v>0</v>
      </c>
      <c r="X592" s="56">
        <v>726201.49</v>
      </c>
    </row>
    <row r="593" spans="1:24" x14ac:dyDescent="0.25">
      <c r="A593" s="59" t="s">
        <v>94</v>
      </c>
      <c r="B593" s="54" t="s">
        <v>450</v>
      </c>
      <c r="C593" s="60">
        <v>2023</v>
      </c>
      <c r="D593" s="60">
        <v>2023</v>
      </c>
      <c r="E593" s="53">
        <v>4</v>
      </c>
      <c r="F593" s="54" t="s">
        <v>451</v>
      </c>
      <c r="G593" s="54" t="s">
        <v>452</v>
      </c>
      <c r="H593" s="54" t="s">
        <v>453</v>
      </c>
      <c r="I593" s="54" t="s">
        <v>454</v>
      </c>
      <c r="J593" s="61" t="s">
        <v>455</v>
      </c>
      <c r="K593" s="54" t="s">
        <v>2005</v>
      </c>
      <c r="L593" s="60">
        <v>1</v>
      </c>
      <c r="M593" s="54" t="s">
        <v>2006</v>
      </c>
      <c r="N593" s="54" t="s">
        <v>688</v>
      </c>
      <c r="O593" s="62">
        <v>1</v>
      </c>
      <c r="P593" s="54" t="s">
        <v>689</v>
      </c>
      <c r="Q593" s="54" t="s">
        <v>1890</v>
      </c>
      <c r="R593" s="61" t="s">
        <v>1891</v>
      </c>
      <c r="S593" s="55">
        <v>44854</v>
      </c>
      <c r="T593" s="55">
        <v>44854</v>
      </c>
      <c r="U593" s="55">
        <v>44859</v>
      </c>
      <c r="V593" s="56">
        <v>392085.36</v>
      </c>
      <c r="W593" s="56">
        <v>0</v>
      </c>
      <c r="X593" s="56">
        <v>392085.36</v>
      </c>
    </row>
    <row r="594" spans="1:24" x14ac:dyDescent="0.25">
      <c r="A594" s="59" t="s">
        <v>95</v>
      </c>
      <c r="B594" s="54" t="s">
        <v>450</v>
      </c>
      <c r="C594" s="60">
        <v>2023</v>
      </c>
      <c r="D594" s="60">
        <v>2023</v>
      </c>
      <c r="E594" s="53">
        <v>4</v>
      </c>
      <c r="F594" s="54" t="s">
        <v>451</v>
      </c>
      <c r="G594" s="54" t="s">
        <v>452</v>
      </c>
      <c r="H594" s="54" t="s">
        <v>453</v>
      </c>
      <c r="I594" s="54" t="s">
        <v>454</v>
      </c>
      <c r="J594" s="61" t="s">
        <v>455</v>
      </c>
      <c r="K594" s="54" t="s">
        <v>2007</v>
      </c>
      <c r="L594" s="60">
        <v>1</v>
      </c>
      <c r="M594" s="54" t="s">
        <v>2008</v>
      </c>
      <c r="N594" s="54" t="s">
        <v>692</v>
      </c>
      <c r="O594" s="62">
        <v>1</v>
      </c>
      <c r="P594" s="54" t="s">
        <v>693</v>
      </c>
      <c r="Q594" s="54" t="s">
        <v>1890</v>
      </c>
      <c r="R594" s="61" t="s">
        <v>1891</v>
      </c>
      <c r="S594" s="55">
        <v>44854</v>
      </c>
      <c r="T594" s="55">
        <v>44854</v>
      </c>
      <c r="U594" s="55">
        <v>44859</v>
      </c>
      <c r="V594" s="56">
        <v>276276.93</v>
      </c>
      <c r="W594" s="56">
        <v>0</v>
      </c>
      <c r="X594" s="56">
        <v>276276.93</v>
      </c>
    </row>
    <row r="595" spans="1:24" x14ac:dyDescent="0.25">
      <c r="A595" s="59" t="s">
        <v>96</v>
      </c>
      <c r="B595" s="54" t="s">
        <v>450</v>
      </c>
      <c r="C595" s="60">
        <v>2023</v>
      </c>
      <c r="D595" s="60">
        <v>2023</v>
      </c>
      <c r="E595" s="53">
        <v>4</v>
      </c>
      <c r="F595" s="54" t="s">
        <v>451</v>
      </c>
      <c r="G595" s="54" t="s">
        <v>452</v>
      </c>
      <c r="H595" s="54" t="s">
        <v>453</v>
      </c>
      <c r="I595" s="54" t="s">
        <v>454</v>
      </c>
      <c r="J595" s="61" t="s">
        <v>455</v>
      </c>
      <c r="K595" s="54" t="s">
        <v>2009</v>
      </c>
      <c r="L595" s="60">
        <v>1</v>
      </c>
      <c r="M595" s="54" t="s">
        <v>2010</v>
      </c>
      <c r="N595" s="54" t="s">
        <v>696</v>
      </c>
      <c r="O595" s="62">
        <v>1</v>
      </c>
      <c r="P595" s="54" t="s">
        <v>697</v>
      </c>
      <c r="Q595" s="54" t="s">
        <v>1890</v>
      </c>
      <c r="R595" s="61" t="s">
        <v>1891</v>
      </c>
      <c r="S595" s="55">
        <v>44854</v>
      </c>
      <c r="T595" s="55">
        <v>44854</v>
      </c>
      <c r="U595" s="55">
        <v>44859</v>
      </c>
      <c r="V595" s="56">
        <v>3034065.62</v>
      </c>
      <c r="W595" s="56">
        <v>0</v>
      </c>
      <c r="X595" s="56">
        <v>3034065.62</v>
      </c>
    </row>
    <row r="596" spans="1:24" x14ac:dyDescent="0.25">
      <c r="A596" s="59" t="s">
        <v>97</v>
      </c>
      <c r="B596" s="54" t="s">
        <v>450</v>
      </c>
      <c r="C596" s="60">
        <v>2023</v>
      </c>
      <c r="D596" s="60">
        <v>2023</v>
      </c>
      <c r="E596" s="53">
        <v>4</v>
      </c>
      <c r="F596" s="54" t="s">
        <v>451</v>
      </c>
      <c r="G596" s="54" t="s">
        <v>452</v>
      </c>
      <c r="H596" s="54" t="s">
        <v>453</v>
      </c>
      <c r="I596" s="54" t="s">
        <v>454</v>
      </c>
      <c r="J596" s="61" t="s">
        <v>455</v>
      </c>
      <c r="K596" s="54" t="s">
        <v>2011</v>
      </c>
      <c r="L596" s="60">
        <v>1</v>
      </c>
      <c r="M596" s="54" t="s">
        <v>2012</v>
      </c>
      <c r="N596" s="54" t="s">
        <v>700</v>
      </c>
      <c r="O596" s="62">
        <v>1</v>
      </c>
      <c r="P596" s="54" t="s">
        <v>701</v>
      </c>
      <c r="Q596" s="54" t="s">
        <v>1890</v>
      </c>
      <c r="R596" s="61" t="s">
        <v>1891</v>
      </c>
      <c r="S596" s="55">
        <v>44854</v>
      </c>
      <c r="T596" s="55">
        <v>44854</v>
      </c>
      <c r="U596" s="55">
        <v>44859</v>
      </c>
      <c r="V596" s="56">
        <v>19632365.609999999</v>
      </c>
      <c r="W596" s="56">
        <v>0</v>
      </c>
      <c r="X596" s="56">
        <v>19632365.609999999</v>
      </c>
    </row>
    <row r="597" spans="1:24" x14ac:dyDescent="0.25">
      <c r="A597" s="59" t="s">
        <v>98</v>
      </c>
      <c r="B597" s="54" t="s">
        <v>450</v>
      </c>
      <c r="C597" s="60">
        <v>2023</v>
      </c>
      <c r="D597" s="60">
        <v>2023</v>
      </c>
      <c r="E597" s="53">
        <v>4</v>
      </c>
      <c r="F597" s="54" t="s">
        <v>451</v>
      </c>
      <c r="G597" s="54" t="s">
        <v>452</v>
      </c>
      <c r="H597" s="54" t="s">
        <v>453</v>
      </c>
      <c r="I597" s="54" t="s">
        <v>454</v>
      </c>
      <c r="J597" s="61" t="s">
        <v>455</v>
      </c>
      <c r="K597" s="54" t="s">
        <v>2013</v>
      </c>
      <c r="L597" s="60">
        <v>1</v>
      </c>
      <c r="M597" s="54" t="s">
        <v>2014</v>
      </c>
      <c r="N597" s="54" t="s">
        <v>704</v>
      </c>
      <c r="O597" s="62">
        <v>1</v>
      </c>
      <c r="P597" s="54" t="s">
        <v>705</v>
      </c>
      <c r="Q597" s="54" t="s">
        <v>1890</v>
      </c>
      <c r="R597" s="61" t="s">
        <v>1891</v>
      </c>
      <c r="S597" s="55">
        <v>44854</v>
      </c>
      <c r="T597" s="55">
        <v>44854</v>
      </c>
      <c r="U597" s="55">
        <v>44859</v>
      </c>
      <c r="V597" s="56">
        <v>206869.41</v>
      </c>
      <c r="W597" s="56">
        <v>0</v>
      </c>
      <c r="X597" s="56">
        <v>206869.41</v>
      </c>
    </row>
    <row r="598" spans="1:24" x14ac:dyDescent="0.25">
      <c r="A598" s="59" t="s">
        <v>99</v>
      </c>
      <c r="B598" s="54" t="s">
        <v>450</v>
      </c>
      <c r="C598" s="60">
        <v>2023</v>
      </c>
      <c r="D598" s="60">
        <v>2023</v>
      </c>
      <c r="E598" s="53">
        <v>4</v>
      </c>
      <c r="F598" s="54" t="s">
        <v>451</v>
      </c>
      <c r="G598" s="54" t="s">
        <v>452</v>
      </c>
      <c r="H598" s="54" t="s">
        <v>453</v>
      </c>
      <c r="I598" s="54" t="s">
        <v>454</v>
      </c>
      <c r="J598" s="61" t="s">
        <v>455</v>
      </c>
      <c r="K598" s="54" t="s">
        <v>2015</v>
      </c>
      <c r="L598" s="60">
        <v>1</v>
      </c>
      <c r="M598" s="54" t="s">
        <v>2016</v>
      </c>
      <c r="N598" s="54" t="s">
        <v>708</v>
      </c>
      <c r="O598" s="62">
        <v>1</v>
      </c>
      <c r="P598" s="54" t="s">
        <v>709</v>
      </c>
      <c r="Q598" s="54" t="s">
        <v>1890</v>
      </c>
      <c r="R598" s="61" t="s">
        <v>1891</v>
      </c>
      <c r="S598" s="55">
        <v>44854</v>
      </c>
      <c r="T598" s="55">
        <v>44854</v>
      </c>
      <c r="U598" s="55">
        <v>44859</v>
      </c>
      <c r="V598" s="56">
        <v>247313.66</v>
      </c>
      <c r="W598" s="56">
        <v>0</v>
      </c>
      <c r="X598" s="56">
        <v>247313.66</v>
      </c>
    </row>
    <row r="599" spans="1:24" x14ac:dyDescent="0.25">
      <c r="A599" s="59" t="s">
        <v>100</v>
      </c>
      <c r="B599" s="54" t="s">
        <v>450</v>
      </c>
      <c r="C599" s="60">
        <v>2023</v>
      </c>
      <c r="D599" s="60">
        <v>2023</v>
      </c>
      <c r="E599" s="53">
        <v>4</v>
      </c>
      <c r="F599" s="54" t="s">
        <v>451</v>
      </c>
      <c r="G599" s="54" t="s">
        <v>452</v>
      </c>
      <c r="H599" s="54" t="s">
        <v>453</v>
      </c>
      <c r="I599" s="54" t="s">
        <v>454</v>
      </c>
      <c r="J599" s="61" t="s">
        <v>455</v>
      </c>
      <c r="K599" s="54" t="s">
        <v>2017</v>
      </c>
      <c r="L599" s="60">
        <v>1</v>
      </c>
      <c r="M599" s="54" t="s">
        <v>2018</v>
      </c>
      <c r="N599" s="54" t="s">
        <v>712</v>
      </c>
      <c r="O599" s="62">
        <v>1</v>
      </c>
      <c r="P599" s="54" t="s">
        <v>713</v>
      </c>
      <c r="Q599" s="54" t="s">
        <v>1890</v>
      </c>
      <c r="R599" s="61" t="s">
        <v>1891</v>
      </c>
      <c r="S599" s="55">
        <v>44854</v>
      </c>
      <c r="T599" s="55">
        <v>44854</v>
      </c>
      <c r="U599" s="55">
        <v>44859</v>
      </c>
      <c r="V599" s="56">
        <v>1839199.19</v>
      </c>
      <c r="W599" s="56">
        <v>0</v>
      </c>
      <c r="X599" s="56">
        <v>1839199.19</v>
      </c>
    </row>
    <row r="600" spans="1:24" x14ac:dyDescent="0.25">
      <c r="A600" s="59" t="s">
        <v>101</v>
      </c>
      <c r="B600" s="54" t="s">
        <v>450</v>
      </c>
      <c r="C600" s="60">
        <v>2023</v>
      </c>
      <c r="D600" s="60">
        <v>2023</v>
      </c>
      <c r="E600" s="53">
        <v>4</v>
      </c>
      <c r="F600" s="54" t="s">
        <v>451</v>
      </c>
      <c r="G600" s="54" t="s">
        <v>452</v>
      </c>
      <c r="H600" s="54" t="s">
        <v>453</v>
      </c>
      <c r="I600" s="54" t="s">
        <v>454</v>
      </c>
      <c r="J600" s="61" t="s">
        <v>455</v>
      </c>
      <c r="K600" s="54" t="s">
        <v>2019</v>
      </c>
      <c r="L600" s="60">
        <v>1</v>
      </c>
      <c r="M600" s="54" t="s">
        <v>2020</v>
      </c>
      <c r="N600" s="54" t="s">
        <v>716</v>
      </c>
      <c r="O600" s="62">
        <v>1</v>
      </c>
      <c r="P600" s="54" t="s">
        <v>717</v>
      </c>
      <c r="Q600" s="54" t="s">
        <v>1890</v>
      </c>
      <c r="R600" s="61" t="s">
        <v>1891</v>
      </c>
      <c r="S600" s="55">
        <v>44854</v>
      </c>
      <c r="T600" s="55">
        <v>44854</v>
      </c>
      <c r="U600" s="55">
        <v>44859</v>
      </c>
      <c r="V600" s="56">
        <v>812928.37</v>
      </c>
      <c r="W600" s="56">
        <v>0</v>
      </c>
      <c r="X600" s="56">
        <v>812928.37</v>
      </c>
    </row>
    <row r="601" spans="1:24" x14ac:dyDescent="0.25">
      <c r="A601" s="59" t="s">
        <v>102</v>
      </c>
      <c r="B601" s="54" t="s">
        <v>450</v>
      </c>
      <c r="C601" s="60">
        <v>2023</v>
      </c>
      <c r="D601" s="60">
        <v>2023</v>
      </c>
      <c r="E601" s="53">
        <v>4</v>
      </c>
      <c r="F601" s="54" t="s">
        <v>451</v>
      </c>
      <c r="G601" s="54" t="s">
        <v>452</v>
      </c>
      <c r="H601" s="54" t="s">
        <v>453</v>
      </c>
      <c r="I601" s="54" t="s">
        <v>454</v>
      </c>
      <c r="J601" s="61" t="s">
        <v>455</v>
      </c>
      <c r="K601" s="54" t="s">
        <v>2021</v>
      </c>
      <c r="L601" s="60">
        <v>1</v>
      </c>
      <c r="M601" s="54" t="s">
        <v>2022</v>
      </c>
      <c r="N601" s="54" t="s">
        <v>720</v>
      </c>
      <c r="O601" s="62">
        <v>1</v>
      </c>
      <c r="P601" s="54" t="s">
        <v>721</v>
      </c>
      <c r="Q601" s="54" t="s">
        <v>1890</v>
      </c>
      <c r="R601" s="61" t="s">
        <v>1891</v>
      </c>
      <c r="S601" s="55">
        <v>44854</v>
      </c>
      <c r="T601" s="55">
        <v>44854</v>
      </c>
      <c r="U601" s="55">
        <v>44859</v>
      </c>
      <c r="V601" s="56">
        <v>92492.6</v>
      </c>
      <c r="W601" s="56">
        <v>0</v>
      </c>
      <c r="X601" s="56">
        <v>92492.6</v>
      </c>
    </row>
    <row r="602" spans="1:24" x14ac:dyDescent="0.25">
      <c r="A602" s="59" t="s">
        <v>103</v>
      </c>
      <c r="B602" s="54" t="s">
        <v>450</v>
      </c>
      <c r="C602" s="60">
        <v>2023</v>
      </c>
      <c r="D602" s="60">
        <v>2023</v>
      </c>
      <c r="E602" s="53">
        <v>4</v>
      </c>
      <c r="F602" s="54" t="s">
        <v>451</v>
      </c>
      <c r="G602" s="54" t="s">
        <v>452</v>
      </c>
      <c r="H602" s="54" t="s">
        <v>453</v>
      </c>
      <c r="I602" s="54" t="s">
        <v>454</v>
      </c>
      <c r="J602" s="61" t="s">
        <v>455</v>
      </c>
      <c r="K602" s="54" t="s">
        <v>2023</v>
      </c>
      <c r="L602" s="60">
        <v>1</v>
      </c>
      <c r="M602" s="54" t="s">
        <v>2024</v>
      </c>
      <c r="N602" s="54" t="s">
        <v>724</v>
      </c>
      <c r="O602" s="62">
        <v>1</v>
      </c>
      <c r="P602" s="54" t="s">
        <v>725</v>
      </c>
      <c r="Q602" s="54" t="s">
        <v>1890</v>
      </c>
      <c r="R602" s="61" t="s">
        <v>1891</v>
      </c>
      <c r="S602" s="55">
        <v>44854</v>
      </c>
      <c r="T602" s="55">
        <v>44854</v>
      </c>
      <c r="U602" s="55">
        <v>44859</v>
      </c>
      <c r="V602" s="56">
        <v>1849044.47</v>
      </c>
      <c r="W602" s="56">
        <v>0</v>
      </c>
      <c r="X602" s="56">
        <v>1849044.47</v>
      </c>
    </row>
    <row r="603" spans="1:24" x14ac:dyDescent="0.25">
      <c r="A603" s="59" t="s">
        <v>104</v>
      </c>
      <c r="B603" s="54" t="s">
        <v>450</v>
      </c>
      <c r="C603" s="60">
        <v>2023</v>
      </c>
      <c r="D603" s="60">
        <v>2023</v>
      </c>
      <c r="E603" s="53">
        <v>4</v>
      </c>
      <c r="F603" s="54" t="s">
        <v>451</v>
      </c>
      <c r="G603" s="54" t="s">
        <v>452</v>
      </c>
      <c r="H603" s="54" t="s">
        <v>453</v>
      </c>
      <c r="I603" s="54" t="s">
        <v>454</v>
      </c>
      <c r="J603" s="61" t="s">
        <v>455</v>
      </c>
      <c r="K603" s="54" t="s">
        <v>2025</v>
      </c>
      <c r="L603" s="60">
        <v>1</v>
      </c>
      <c r="M603" s="54" t="s">
        <v>2026</v>
      </c>
      <c r="N603" s="54" t="s">
        <v>728</v>
      </c>
      <c r="O603" s="62">
        <v>1</v>
      </c>
      <c r="P603" s="54" t="s">
        <v>729</v>
      </c>
      <c r="Q603" s="54" t="s">
        <v>1890</v>
      </c>
      <c r="R603" s="61" t="s">
        <v>1891</v>
      </c>
      <c r="S603" s="55">
        <v>44854</v>
      </c>
      <c r="T603" s="55">
        <v>44854</v>
      </c>
      <c r="U603" s="55">
        <v>44859</v>
      </c>
      <c r="V603" s="56">
        <v>3084568.82</v>
      </c>
      <c r="W603" s="56">
        <v>0</v>
      </c>
      <c r="X603" s="56">
        <v>3084568.82</v>
      </c>
    </row>
    <row r="604" spans="1:24" x14ac:dyDescent="0.25">
      <c r="A604" s="59" t="s">
        <v>105</v>
      </c>
      <c r="B604" s="54" t="s">
        <v>450</v>
      </c>
      <c r="C604" s="60">
        <v>2023</v>
      </c>
      <c r="D604" s="60">
        <v>2023</v>
      </c>
      <c r="E604" s="53">
        <v>4</v>
      </c>
      <c r="F604" s="54" t="s">
        <v>451</v>
      </c>
      <c r="G604" s="54" t="s">
        <v>452</v>
      </c>
      <c r="H604" s="54" t="s">
        <v>453</v>
      </c>
      <c r="I604" s="54" t="s">
        <v>454</v>
      </c>
      <c r="J604" s="61" t="s">
        <v>455</v>
      </c>
      <c r="K604" s="54" t="s">
        <v>2027</v>
      </c>
      <c r="L604" s="60">
        <v>1</v>
      </c>
      <c r="M604" s="54" t="s">
        <v>2028</v>
      </c>
      <c r="N604" s="54" t="s">
        <v>732</v>
      </c>
      <c r="O604" s="62">
        <v>1</v>
      </c>
      <c r="P604" s="54" t="s">
        <v>733</v>
      </c>
      <c r="Q604" s="54" t="s">
        <v>1890</v>
      </c>
      <c r="R604" s="61" t="s">
        <v>1891</v>
      </c>
      <c r="S604" s="55">
        <v>44854</v>
      </c>
      <c r="T604" s="55">
        <v>44854</v>
      </c>
      <c r="U604" s="55">
        <v>44859</v>
      </c>
      <c r="V604" s="56">
        <v>780721.95</v>
      </c>
      <c r="W604" s="56">
        <v>0</v>
      </c>
      <c r="X604" s="56">
        <v>780721.95</v>
      </c>
    </row>
    <row r="605" spans="1:24" x14ac:dyDescent="0.25">
      <c r="A605" s="59" t="s">
        <v>106</v>
      </c>
      <c r="B605" s="54" t="s">
        <v>450</v>
      </c>
      <c r="C605" s="60">
        <v>2023</v>
      </c>
      <c r="D605" s="60">
        <v>2023</v>
      </c>
      <c r="E605" s="53">
        <v>4</v>
      </c>
      <c r="F605" s="54" t="s">
        <v>451</v>
      </c>
      <c r="G605" s="54" t="s">
        <v>452</v>
      </c>
      <c r="H605" s="54" t="s">
        <v>453</v>
      </c>
      <c r="I605" s="54" t="s">
        <v>454</v>
      </c>
      <c r="J605" s="61" t="s">
        <v>455</v>
      </c>
      <c r="K605" s="54" t="s">
        <v>2029</v>
      </c>
      <c r="L605" s="60">
        <v>1</v>
      </c>
      <c r="M605" s="54" t="s">
        <v>2030</v>
      </c>
      <c r="N605" s="54" t="s">
        <v>736</v>
      </c>
      <c r="O605" s="62">
        <v>1</v>
      </c>
      <c r="P605" s="54" t="s">
        <v>737</v>
      </c>
      <c r="Q605" s="54" t="s">
        <v>1890</v>
      </c>
      <c r="R605" s="61" t="s">
        <v>1891</v>
      </c>
      <c r="S605" s="55">
        <v>44854</v>
      </c>
      <c r="T605" s="55">
        <v>44854</v>
      </c>
      <c r="U605" s="55">
        <v>44859</v>
      </c>
      <c r="V605" s="56">
        <v>202887.86</v>
      </c>
      <c r="W605" s="56">
        <v>0</v>
      </c>
      <c r="X605" s="56">
        <v>202887.86</v>
      </c>
    </row>
    <row r="606" spans="1:24" x14ac:dyDescent="0.25">
      <c r="A606" s="59" t="s">
        <v>107</v>
      </c>
      <c r="B606" s="54" t="s">
        <v>450</v>
      </c>
      <c r="C606" s="60">
        <v>2023</v>
      </c>
      <c r="D606" s="60">
        <v>2023</v>
      </c>
      <c r="E606" s="53">
        <v>4</v>
      </c>
      <c r="F606" s="54" t="s">
        <v>451</v>
      </c>
      <c r="G606" s="54" t="s">
        <v>452</v>
      </c>
      <c r="H606" s="54" t="s">
        <v>453</v>
      </c>
      <c r="I606" s="54" t="s">
        <v>454</v>
      </c>
      <c r="J606" s="61" t="s">
        <v>455</v>
      </c>
      <c r="K606" s="54" t="s">
        <v>2031</v>
      </c>
      <c r="L606" s="60">
        <v>1</v>
      </c>
      <c r="M606" s="54" t="s">
        <v>2032</v>
      </c>
      <c r="N606" s="54" t="s">
        <v>740</v>
      </c>
      <c r="O606" s="62">
        <v>1</v>
      </c>
      <c r="P606" s="54" t="s">
        <v>741</v>
      </c>
      <c r="Q606" s="54" t="s">
        <v>1890</v>
      </c>
      <c r="R606" s="61" t="s">
        <v>1891</v>
      </c>
      <c r="S606" s="55">
        <v>44854</v>
      </c>
      <c r="T606" s="55">
        <v>44854</v>
      </c>
      <c r="U606" s="55">
        <v>44859</v>
      </c>
      <c r="V606" s="56">
        <v>253547.61</v>
      </c>
      <c r="W606" s="56">
        <v>0</v>
      </c>
      <c r="X606" s="56">
        <v>253547.61</v>
      </c>
    </row>
    <row r="607" spans="1:24" x14ac:dyDescent="0.25">
      <c r="A607" s="59" t="s">
        <v>108</v>
      </c>
      <c r="B607" s="54" t="s">
        <v>450</v>
      </c>
      <c r="C607" s="60">
        <v>2023</v>
      </c>
      <c r="D607" s="60">
        <v>2023</v>
      </c>
      <c r="E607" s="53">
        <v>4</v>
      </c>
      <c r="F607" s="54" t="s">
        <v>451</v>
      </c>
      <c r="G607" s="54" t="s">
        <v>452</v>
      </c>
      <c r="H607" s="54" t="s">
        <v>453</v>
      </c>
      <c r="I607" s="54" t="s">
        <v>454</v>
      </c>
      <c r="J607" s="61" t="s">
        <v>455</v>
      </c>
      <c r="K607" s="54" t="s">
        <v>2033</v>
      </c>
      <c r="L607" s="60">
        <v>1</v>
      </c>
      <c r="M607" s="54" t="s">
        <v>2034</v>
      </c>
      <c r="N607" s="54" t="s">
        <v>744</v>
      </c>
      <c r="O607" s="62">
        <v>1</v>
      </c>
      <c r="P607" s="54" t="s">
        <v>745</v>
      </c>
      <c r="Q607" s="54" t="s">
        <v>1890</v>
      </c>
      <c r="R607" s="61" t="s">
        <v>1914</v>
      </c>
      <c r="S607" s="55">
        <v>44846</v>
      </c>
      <c r="T607" s="55">
        <v>44846</v>
      </c>
      <c r="U607" s="55">
        <v>44851</v>
      </c>
      <c r="V607" s="56">
        <v>84019.17</v>
      </c>
      <c r="W607" s="56">
        <v>0</v>
      </c>
      <c r="X607" s="56">
        <v>84019.17</v>
      </c>
    </row>
    <row r="608" spans="1:24" x14ac:dyDescent="0.25">
      <c r="A608" s="59" t="s">
        <v>109</v>
      </c>
      <c r="B608" s="54" t="s">
        <v>450</v>
      </c>
      <c r="C608" s="60">
        <v>2023</v>
      </c>
      <c r="D608" s="60">
        <v>2023</v>
      </c>
      <c r="E608" s="53">
        <v>4</v>
      </c>
      <c r="F608" s="54" t="s">
        <v>451</v>
      </c>
      <c r="G608" s="54" t="s">
        <v>452</v>
      </c>
      <c r="H608" s="54" t="s">
        <v>453</v>
      </c>
      <c r="I608" s="54" t="s">
        <v>454</v>
      </c>
      <c r="J608" s="61" t="s">
        <v>455</v>
      </c>
      <c r="K608" s="54" t="s">
        <v>2035</v>
      </c>
      <c r="L608" s="60">
        <v>1</v>
      </c>
      <c r="M608" s="54" t="s">
        <v>2036</v>
      </c>
      <c r="N608" s="54" t="s">
        <v>748</v>
      </c>
      <c r="O608" s="62">
        <v>1</v>
      </c>
      <c r="P608" s="54" t="s">
        <v>749</v>
      </c>
      <c r="Q608" s="54" t="s">
        <v>1890</v>
      </c>
      <c r="R608" s="61" t="s">
        <v>1891</v>
      </c>
      <c r="S608" s="55">
        <v>44854</v>
      </c>
      <c r="T608" s="55">
        <v>44854</v>
      </c>
      <c r="U608" s="55">
        <v>44859</v>
      </c>
      <c r="V608" s="56">
        <v>537632.81999999995</v>
      </c>
      <c r="W608" s="56">
        <v>0</v>
      </c>
      <c r="X608" s="56">
        <v>537632.81999999995</v>
      </c>
    </row>
    <row r="609" spans="1:24" x14ac:dyDescent="0.25">
      <c r="A609" s="59" t="s">
        <v>110</v>
      </c>
      <c r="B609" s="54" t="s">
        <v>450</v>
      </c>
      <c r="C609" s="60">
        <v>2023</v>
      </c>
      <c r="D609" s="60">
        <v>2023</v>
      </c>
      <c r="E609" s="53">
        <v>4</v>
      </c>
      <c r="F609" s="54" t="s">
        <v>451</v>
      </c>
      <c r="G609" s="54" t="s">
        <v>452</v>
      </c>
      <c r="H609" s="54" t="s">
        <v>453</v>
      </c>
      <c r="I609" s="54" t="s">
        <v>454</v>
      </c>
      <c r="J609" s="61" t="s">
        <v>455</v>
      </c>
      <c r="K609" s="54" t="s">
        <v>2037</v>
      </c>
      <c r="L609" s="60">
        <v>1</v>
      </c>
      <c r="M609" s="54" t="s">
        <v>2038</v>
      </c>
      <c r="N609" s="54" t="s">
        <v>752</v>
      </c>
      <c r="O609" s="62">
        <v>1</v>
      </c>
      <c r="P609" s="54" t="s">
        <v>753</v>
      </c>
      <c r="Q609" s="54" t="s">
        <v>1890</v>
      </c>
      <c r="R609" s="61" t="s">
        <v>1891</v>
      </c>
      <c r="S609" s="55">
        <v>44854</v>
      </c>
      <c r="T609" s="55">
        <v>44854</v>
      </c>
      <c r="U609" s="55">
        <v>44859</v>
      </c>
      <c r="V609" s="56">
        <v>34859.919999999998</v>
      </c>
      <c r="W609" s="56">
        <v>0</v>
      </c>
      <c r="X609" s="56">
        <v>34859.919999999998</v>
      </c>
    </row>
    <row r="610" spans="1:24" x14ac:dyDescent="0.25">
      <c r="A610" s="59" t="s">
        <v>111</v>
      </c>
      <c r="B610" s="54" t="s">
        <v>450</v>
      </c>
      <c r="C610" s="60">
        <v>2023</v>
      </c>
      <c r="D610" s="60">
        <v>2023</v>
      </c>
      <c r="E610" s="53">
        <v>4</v>
      </c>
      <c r="F610" s="54" t="s">
        <v>451</v>
      </c>
      <c r="G610" s="54" t="s">
        <v>452</v>
      </c>
      <c r="H610" s="54" t="s">
        <v>453</v>
      </c>
      <c r="I610" s="54" t="s">
        <v>454</v>
      </c>
      <c r="J610" s="61" t="s">
        <v>455</v>
      </c>
      <c r="K610" s="54" t="s">
        <v>2039</v>
      </c>
      <c r="L610" s="60">
        <v>1</v>
      </c>
      <c r="M610" s="54" t="s">
        <v>2040</v>
      </c>
      <c r="N610" s="54" t="s">
        <v>756</v>
      </c>
      <c r="O610" s="62">
        <v>1</v>
      </c>
      <c r="P610" s="54" t="s">
        <v>757</v>
      </c>
      <c r="Q610" s="54" t="s">
        <v>1890</v>
      </c>
      <c r="R610" s="61" t="s">
        <v>1891</v>
      </c>
      <c r="S610" s="55">
        <v>44854</v>
      </c>
      <c r="T610" s="55">
        <v>44854</v>
      </c>
      <c r="U610" s="55">
        <v>44859</v>
      </c>
      <c r="V610" s="56">
        <v>188111.3</v>
      </c>
      <c r="W610" s="56">
        <v>0</v>
      </c>
      <c r="X610" s="56">
        <v>188111.3</v>
      </c>
    </row>
    <row r="611" spans="1:24" x14ac:dyDescent="0.25">
      <c r="A611" s="59" t="s">
        <v>112</v>
      </c>
      <c r="B611" s="54" t="s">
        <v>450</v>
      </c>
      <c r="C611" s="60">
        <v>2023</v>
      </c>
      <c r="D611" s="60">
        <v>2023</v>
      </c>
      <c r="E611" s="53">
        <v>4</v>
      </c>
      <c r="F611" s="54" t="s">
        <v>451</v>
      </c>
      <c r="G611" s="54" t="s">
        <v>452</v>
      </c>
      <c r="H611" s="54" t="s">
        <v>453</v>
      </c>
      <c r="I611" s="54" t="s">
        <v>454</v>
      </c>
      <c r="J611" s="61" t="s">
        <v>455</v>
      </c>
      <c r="K611" s="54" t="s">
        <v>2041</v>
      </c>
      <c r="L611" s="60">
        <v>1</v>
      </c>
      <c r="M611" s="54" t="s">
        <v>2042</v>
      </c>
      <c r="N611" s="54" t="s">
        <v>760</v>
      </c>
      <c r="O611" s="62">
        <v>1</v>
      </c>
      <c r="P611" s="54" t="s">
        <v>761</v>
      </c>
      <c r="Q611" s="54" t="s">
        <v>1890</v>
      </c>
      <c r="R611" s="61" t="s">
        <v>1891</v>
      </c>
      <c r="S611" s="55">
        <v>44854</v>
      </c>
      <c r="T611" s="55">
        <v>44854</v>
      </c>
      <c r="U611" s="55">
        <v>44859</v>
      </c>
      <c r="V611" s="56">
        <v>168007.01</v>
      </c>
      <c r="W611" s="56">
        <v>0</v>
      </c>
      <c r="X611" s="56">
        <v>168007.01</v>
      </c>
    </row>
    <row r="612" spans="1:24" x14ac:dyDescent="0.25">
      <c r="A612" s="59" t="s">
        <v>113</v>
      </c>
      <c r="B612" s="54" t="s">
        <v>450</v>
      </c>
      <c r="C612" s="60">
        <v>2023</v>
      </c>
      <c r="D612" s="60">
        <v>2023</v>
      </c>
      <c r="E612" s="53">
        <v>4</v>
      </c>
      <c r="F612" s="54" t="s">
        <v>451</v>
      </c>
      <c r="G612" s="54" t="s">
        <v>452</v>
      </c>
      <c r="H612" s="54" t="s">
        <v>453</v>
      </c>
      <c r="I612" s="54" t="s">
        <v>454</v>
      </c>
      <c r="J612" s="61" t="s">
        <v>455</v>
      </c>
      <c r="K612" s="54" t="s">
        <v>2043</v>
      </c>
      <c r="L612" s="60">
        <v>1</v>
      </c>
      <c r="M612" s="54" t="s">
        <v>2044</v>
      </c>
      <c r="N612" s="54" t="s">
        <v>764</v>
      </c>
      <c r="O612" s="62">
        <v>1</v>
      </c>
      <c r="P612" s="54" t="s">
        <v>765</v>
      </c>
      <c r="Q612" s="54" t="s">
        <v>1890</v>
      </c>
      <c r="R612" s="61" t="s">
        <v>1891</v>
      </c>
      <c r="S612" s="55">
        <v>44854</v>
      </c>
      <c r="T612" s="55">
        <v>44854</v>
      </c>
      <c r="U612" s="55">
        <v>44859</v>
      </c>
      <c r="V612" s="56">
        <v>79156.78</v>
      </c>
      <c r="W612" s="56">
        <v>0</v>
      </c>
      <c r="X612" s="56">
        <v>79156.78</v>
      </c>
    </row>
    <row r="613" spans="1:24" x14ac:dyDescent="0.25">
      <c r="A613" s="59" t="s">
        <v>114</v>
      </c>
      <c r="B613" s="54" t="s">
        <v>450</v>
      </c>
      <c r="C613" s="60">
        <v>2023</v>
      </c>
      <c r="D613" s="60">
        <v>2023</v>
      </c>
      <c r="E613" s="53">
        <v>4</v>
      </c>
      <c r="F613" s="54" t="s">
        <v>451</v>
      </c>
      <c r="G613" s="54" t="s">
        <v>452</v>
      </c>
      <c r="H613" s="54" t="s">
        <v>453</v>
      </c>
      <c r="I613" s="54" t="s">
        <v>454</v>
      </c>
      <c r="J613" s="61" t="s">
        <v>455</v>
      </c>
      <c r="K613" s="54" t="s">
        <v>2045</v>
      </c>
      <c r="L613" s="60">
        <v>1</v>
      </c>
      <c r="M613" s="54" t="s">
        <v>2046</v>
      </c>
      <c r="N613" s="54" t="s">
        <v>768</v>
      </c>
      <c r="O613" s="62">
        <v>1</v>
      </c>
      <c r="P613" s="54" t="s">
        <v>769</v>
      </c>
      <c r="Q613" s="54" t="s">
        <v>1890</v>
      </c>
      <c r="R613" s="61" t="s">
        <v>1891</v>
      </c>
      <c r="S613" s="55">
        <v>44854</v>
      </c>
      <c r="T613" s="55">
        <v>44854</v>
      </c>
      <c r="U613" s="55">
        <v>44859</v>
      </c>
      <c r="V613" s="56">
        <v>32879322.780000001</v>
      </c>
      <c r="W613" s="56">
        <v>0</v>
      </c>
      <c r="X613" s="56">
        <v>32879322.780000001</v>
      </c>
    </row>
    <row r="614" spans="1:24" x14ac:dyDescent="0.25">
      <c r="A614" s="59" t="s">
        <v>115</v>
      </c>
      <c r="B614" s="54" t="s">
        <v>450</v>
      </c>
      <c r="C614" s="60">
        <v>2023</v>
      </c>
      <c r="D614" s="60">
        <v>2023</v>
      </c>
      <c r="E614" s="53">
        <v>4</v>
      </c>
      <c r="F614" s="54" t="s">
        <v>451</v>
      </c>
      <c r="G614" s="54" t="s">
        <v>452</v>
      </c>
      <c r="H614" s="54" t="s">
        <v>453</v>
      </c>
      <c r="I614" s="54" t="s">
        <v>454</v>
      </c>
      <c r="J614" s="61" t="s">
        <v>455</v>
      </c>
      <c r="K614" s="54" t="s">
        <v>2047</v>
      </c>
      <c r="L614" s="60">
        <v>1</v>
      </c>
      <c r="M614" s="54" t="s">
        <v>2048</v>
      </c>
      <c r="N614" s="54" t="s">
        <v>772</v>
      </c>
      <c r="O614" s="62">
        <v>1</v>
      </c>
      <c r="P614" s="54" t="s">
        <v>773</v>
      </c>
      <c r="Q614" s="54" t="s">
        <v>1890</v>
      </c>
      <c r="R614" s="61" t="s">
        <v>1891</v>
      </c>
      <c r="S614" s="55">
        <v>44854</v>
      </c>
      <c r="T614" s="55">
        <v>44854</v>
      </c>
      <c r="U614" s="55">
        <v>44859</v>
      </c>
      <c r="V614" s="56">
        <v>188631.94</v>
      </c>
      <c r="W614" s="56">
        <v>0</v>
      </c>
      <c r="X614" s="56">
        <v>188631.94</v>
      </c>
    </row>
    <row r="615" spans="1:24" x14ac:dyDescent="0.25">
      <c r="A615" s="59" t="s">
        <v>116</v>
      </c>
      <c r="B615" s="54" t="s">
        <v>450</v>
      </c>
      <c r="C615" s="60">
        <v>2023</v>
      </c>
      <c r="D615" s="60">
        <v>2023</v>
      </c>
      <c r="E615" s="53">
        <v>4</v>
      </c>
      <c r="F615" s="54" t="s">
        <v>451</v>
      </c>
      <c r="G615" s="54" t="s">
        <v>452</v>
      </c>
      <c r="H615" s="54" t="s">
        <v>453</v>
      </c>
      <c r="I615" s="54" t="s">
        <v>454</v>
      </c>
      <c r="J615" s="61" t="s">
        <v>455</v>
      </c>
      <c r="K615" s="54" t="s">
        <v>2049</v>
      </c>
      <c r="L615" s="60">
        <v>1</v>
      </c>
      <c r="M615" s="54" t="s">
        <v>2050</v>
      </c>
      <c r="N615" s="54" t="s">
        <v>776</v>
      </c>
      <c r="O615" s="62">
        <v>1</v>
      </c>
      <c r="P615" s="54" t="s">
        <v>777</v>
      </c>
      <c r="Q615" s="54" t="s">
        <v>1890</v>
      </c>
      <c r="R615" s="61" t="s">
        <v>1891</v>
      </c>
      <c r="S615" s="55">
        <v>44854</v>
      </c>
      <c r="T615" s="55">
        <v>44854</v>
      </c>
      <c r="U615" s="55">
        <v>44859</v>
      </c>
      <c r="V615" s="56">
        <v>94992.66</v>
      </c>
      <c r="W615" s="56">
        <v>0</v>
      </c>
      <c r="X615" s="56">
        <v>94992.66</v>
      </c>
    </row>
    <row r="616" spans="1:24" x14ac:dyDescent="0.25">
      <c r="A616" s="59" t="s">
        <v>117</v>
      </c>
      <c r="B616" s="54" t="s">
        <v>450</v>
      </c>
      <c r="C616" s="60">
        <v>2023</v>
      </c>
      <c r="D616" s="60">
        <v>2023</v>
      </c>
      <c r="E616" s="53">
        <v>4</v>
      </c>
      <c r="F616" s="54" t="s">
        <v>451</v>
      </c>
      <c r="G616" s="54" t="s">
        <v>452</v>
      </c>
      <c r="H616" s="54" t="s">
        <v>453</v>
      </c>
      <c r="I616" s="54" t="s">
        <v>454</v>
      </c>
      <c r="J616" s="61" t="s">
        <v>455</v>
      </c>
      <c r="K616" s="54" t="s">
        <v>2051</v>
      </c>
      <c r="L616" s="60">
        <v>1</v>
      </c>
      <c r="M616" s="54" t="s">
        <v>2052</v>
      </c>
      <c r="N616" s="54" t="s">
        <v>780</v>
      </c>
      <c r="O616" s="62">
        <v>1</v>
      </c>
      <c r="P616" s="54" t="s">
        <v>781</v>
      </c>
      <c r="Q616" s="54" t="s">
        <v>1890</v>
      </c>
      <c r="R616" s="61" t="s">
        <v>1891</v>
      </c>
      <c r="S616" s="55">
        <v>44854</v>
      </c>
      <c r="T616" s="55">
        <v>44854</v>
      </c>
      <c r="U616" s="55">
        <v>44859</v>
      </c>
      <c r="V616" s="56">
        <v>90722.66</v>
      </c>
      <c r="W616" s="56">
        <v>0</v>
      </c>
      <c r="X616" s="56">
        <v>90722.66</v>
      </c>
    </row>
    <row r="617" spans="1:24" x14ac:dyDescent="0.25">
      <c r="A617" s="59" t="s">
        <v>118</v>
      </c>
      <c r="B617" s="54" t="s">
        <v>450</v>
      </c>
      <c r="C617" s="60">
        <v>2023</v>
      </c>
      <c r="D617" s="60">
        <v>2023</v>
      </c>
      <c r="E617" s="53">
        <v>4</v>
      </c>
      <c r="F617" s="54" t="s">
        <v>451</v>
      </c>
      <c r="G617" s="54" t="s">
        <v>452</v>
      </c>
      <c r="H617" s="54" t="s">
        <v>453</v>
      </c>
      <c r="I617" s="54" t="s">
        <v>454</v>
      </c>
      <c r="J617" s="61" t="s">
        <v>455</v>
      </c>
      <c r="K617" s="54" t="s">
        <v>2053</v>
      </c>
      <c r="L617" s="60">
        <v>1</v>
      </c>
      <c r="M617" s="54" t="s">
        <v>2054</v>
      </c>
      <c r="N617" s="54" t="s">
        <v>784</v>
      </c>
      <c r="O617" s="62">
        <v>1</v>
      </c>
      <c r="P617" s="54" t="s">
        <v>785</v>
      </c>
      <c r="Q617" s="54" t="s">
        <v>1890</v>
      </c>
      <c r="R617" s="61" t="s">
        <v>1891</v>
      </c>
      <c r="S617" s="55">
        <v>44854</v>
      </c>
      <c r="T617" s="55">
        <v>44854</v>
      </c>
      <c r="U617" s="55">
        <v>44859</v>
      </c>
      <c r="V617" s="56">
        <v>124500.1</v>
      </c>
      <c r="W617" s="56">
        <v>0</v>
      </c>
      <c r="X617" s="56">
        <v>124500.1</v>
      </c>
    </row>
    <row r="618" spans="1:24" x14ac:dyDescent="0.25">
      <c r="A618" s="59" t="s">
        <v>119</v>
      </c>
      <c r="B618" s="54" t="s">
        <v>450</v>
      </c>
      <c r="C618" s="60">
        <v>2023</v>
      </c>
      <c r="D618" s="60">
        <v>2023</v>
      </c>
      <c r="E618" s="53">
        <v>4</v>
      </c>
      <c r="F618" s="54" t="s">
        <v>451</v>
      </c>
      <c r="G618" s="54" t="s">
        <v>452</v>
      </c>
      <c r="H618" s="54" t="s">
        <v>453</v>
      </c>
      <c r="I618" s="54" t="s">
        <v>454</v>
      </c>
      <c r="J618" s="61" t="s">
        <v>455</v>
      </c>
      <c r="K618" s="54" t="s">
        <v>2055</v>
      </c>
      <c r="L618" s="60">
        <v>1</v>
      </c>
      <c r="M618" s="54" t="s">
        <v>2056</v>
      </c>
      <c r="N618" s="54" t="s">
        <v>788</v>
      </c>
      <c r="O618" s="62">
        <v>1</v>
      </c>
      <c r="P618" s="54" t="s">
        <v>789</v>
      </c>
      <c r="Q618" s="54" t="s">
        <v>1890</v>
      </c>
      <c r="R618" s="61" t="s">
        <v>1891</v>
      </c>
      <c r="S618" s="55">
        <v>44854</v>
      </c>
      <c r="T618" s="55">
        <v>44854</v>
      </c>
      <c r="U618" s="55">
        <v>44859</v>
      </c>
      <c r="V618" s="56">
        <v>197239.86</v>
      </c>
      <c r="W618" s="56">
        <v>0</v>
      </c>
      <c r="X618" s="56">
        <v>197239.86</v>
      </c>
    </row>
    <row r="619" spans="1:24" x14ac:dyDescent="0.25">
      <c r="A619" s="59" t="s">
        <v>120</v>
      </c>
      <c r="B619" s="54" t="s">
        <v>450</v>
      </c>
      <c r="C619" s="60">
        <v>2023</v>
      </c>
      <c r="D619" s="60">
        <v>2023</v>
      </c>
      <c r="E619" s="53">
        <v>4</v>
      </c>
      <c r="F619" s="54" t="s">
        <v>451</v>
      </c>
      <c r="G619" s="54" t="s">
        <v>452</v>
      </c>
      <c r="H619" s="54" t="s">
        <v>453</v>
      </c>
      <c r="I619" s="54" t="s">
        <v>454</v>
      </c>
      <c r="J619" s="61" t="s">
        <v>455</v>
      </c>
      <c r="K619" s="54" t="s">
        <v>2057</v>
      </c>
      <c r="L619" s="60">
        <v>1</v>
      </c>
      <c r="M619" s="54" t="s">
        <v>2058</v>
      </c>
      <c r="N619" s="54" t="s">
        <v>792</v>
      </c>
      <c r="O619" s="62">
        <v>1</v>
      </c>
      <c r="P619" s="54" t="s">
        <v>793</v>
      </c>
      <c r="Q619" s="54" t="s">
        <v>1890</v>
      </c>
      <c r="R619" s="61" t="s">
        <v>1891</v>
      </c>
      <c r="S619" s="55">
        <v>44854</v>
      </c>
      <c r="T619" s="55">
        <v>44854</v>
      </c>
      <c r="U619" s="55">
        <v>44859</v>
      </c>
      <c r="V619" s="56">
        <v>122146.6</v>
      </c>
      <c r="W619" s="56">
        <v>0</v>
      </c>
      <c r="X619" s="56">
        <v>122146.6</v>
      </c>
    </row>
    <row r="620" spans="1:24" x14ac:dyDescent="0.25">
      <c r="A620" s="59" t="s">
        <v>121</v>
      </c>
      <c r="B620" s="54" t="s">
        <v>450</v>
      </c>
      <c r="C620" s="60">
        <v>2023</v>
      </c>
      <c r="D620" s="60">
        <v>2023</v>
      </c>
      <c r="E620" s="53">
        <v>4</v>
      </c>
      <c r="F620" s="54" t="s">
        <v>451</v>
      </c>
      <c r="G620" s="54" t="s">
        <v>452</v>
      </c>
      <c r="H620" s="54" t="s">
        <v>453</v>
      </c>
      <c r="I620" s="54" t="s">
        <v>454</v>
      </c>
      <c r="J620" s="61" t="s">
        <v>455</v>
      </c>
      <c r="K620" s="54" t="s">
        <v>2059</v>
      </c>
      <c r="L620" s="60">
        <v>1</v>
      </c>
      <c r="M620" s="54" t="s">
        <v>2060</v>
      </c>
      <c r="N620" s="54" t="s">
        <v>796</v>
      </c>
      <c r="O620" s="62">
        <v>1</v>
      </c>
      <c r="P620" s="54" t="s">
        <v>797</v>
      </c>
      <c r="Q620" s="54" t="s">
        <v>1890</v>
      </c>
      <c r="R620" s="61" t="s">
        <v>1891</v>
      </c>
      <c r="S620" s="55">
        <v>44854</v>
      </c>
      <c r="T620" s="55">
        <v>44854</v>
      </c>
      <c r="U620" s="55">
        <v>44859</v>
      </c>
      <c r="V620" s="56">
        <v>335606.69</v>
      </c>
      <c r="W620" s="56">
        <v>0</v>
      </c>
      <c r="X620" s="56">
        <v>335606.69</v>
      </c>
    </row>
    <row r="621" spans="1:24" x14ac:dyDescent="0.25">
      <c r="A621" s="59" t="s">
        <v>122</v>
      </c>
      <c r="B621" s="54" t="s">
        <v>450</v>
      </c>
      <c r="C621" s="60">
        <v>2023</v>
      </c>
      <c r="D621" s="60">
        <v>2023</v>
      </c>
      <c r="E621" s="53">
        <v>4</v>
      </c>
      <c r="F621" s="54" t="s">
        <v>451</v>
      </c>
      <c r="G621" s="54" t="s">
        <v>452</v>
      </c>
      <c r="H621" s="54" t="s">
        <v>453</v>
      </c>
      <c r="I621" s="54" t="s">
        <v>454</v>
      </c>
      <c r="J621" s="61" t="s">
        <v>455</v>
      </c>
      <c r="K621" s="54" t="s">
        <v>2061</v>
      </c>
      <c r="L621" s="60">
        <v>1</v>
      </c>
      <c r="M621" s="54" t="s">
        <v>2062</v>
      </c>
      <c r="N621" s="54" t="s">
        <v>804</v>
      </c>
      <c r="O621" s="62">
        <v>1</v>
      </c>
      <c r="P621" s="54" t="s">
        <v>805</v>
      </c>
      <c r="Q621" s="54" t="s">
        <v>1890</v>
      </c>
      <c r="R621" s="61" t="s">
        <v>1891</v>
      </c>
      <c r="S621" s="55">
        <v>44854</v>
      </c>
      <c r="T621" s="55">
        <v>44854</v>
      </c>
      <c r="U621" s="55">
        <v>44859</v>
      </c>
      <c r="V621" s="56">
        <v>310639.3</v>
      </c>
      <c r="W621" s="56">
        <v>0</v>
      </c>
      <c r="X621" s="56">
        <v>310639.3</v>
      </c>
    </row>
    <row r="622" spans="1:24" x14ac:dyDescent="0.25">
      <c r="A622" s="59" t="s">
        <v>123</v>
      </c>
      <c r="B622" s="54" t="s">
        <v>450</v>
      </c>
      <c r="C622" s="60">
        <v>2023</v>
      </c>
      <c r="D622" s="60">
        <v>2023</v>
      </c>
      <c r="E622" s="53">
        <v>4</v>
      </c>
      <c r="F622" s="54" t="s">
        <v>451</v>
      </c>
      <c r="G622" s="54" t="s">
        <v>452</v>
      </c>
      <c r="H622" s="54" t="s">
        <v>453</v>
      </c>
      <c r="I622" s="54" t="s">
        <v>454</v>
      </c>
      <c r="J622" s="61" t="s">
        <v>455</v>
      </c>
      <c r="K622" s="54" t="s">
        <v>2063</v>
      </c>
      <c r="L622" s="60">
        <v>1</v>
      </c>
      <c r="M622" s="54" t="s">
        <v>2064</v>
      </c>
      <c r="N622" s="54" t="s">
        <v>808</v>
      </c>
      <c r="O622" s="62">
        <v>1</v>
      </c>
      <c r="P622" s="54" t="s">
        <v>809</v>
      </c>
      <c r="Q622" s="54" t="s">
        <v>1890</v>
      </c>
      <c r="R622" s="61" t="s">
        <v>1891</v>
      </c>
      <c r="S622" s="55">
        <v>44854</v>
      </c>
      <c r="T622" s="55">
        <v>44854</v>
      </c>
      <c r="U622" s="55">
        <v>44859</v>
      </c>
      <c r="V622" s="56">
        <v>3182958.67</v>
      </c>
      <c r="W622" s="56">
        <v>0</v>
      </c>
      <c r="X622" s="56">
        <v>3182958.67</v>
      </c>
    </row>
    <row r="623" spans="1:24" x14ac:dyDescent="0.25">
      <c r="A623" s="59" t="s">
        <v>124</v>
      </c>
      <c r="B623" s="54" t="s">
        <v>450</v>
      </c>
      <c r="C623" s="60">
        <v>2023</v>
      </c>
      <c r="D623" s="60">
        <v>2023</v>
      </c>
      <c r="E623" s="53">
        <v>4</v>
      </c>
      <c r="F623" s="54" t="s">
        <v>451</v>
      </c>
      <c r="G623" s="54" t="s">
        <v>452</v>
      </c>
      <c r="H623" s="54" t="s">
        <v>453</v>
      </c>
      <c r="I623" s="54" t="s">
        <v>454</v>
      </c>
      <c r="J623" s="61" t="s">
        <v>455</v>
      </c>
      <c r="K623" s="54" t="s">
        <v>2065</v>
      </c>
      <c r="L623" s="60">
        <v>1</v>
      </c>
      <c r="M623" s="54" t="s">
        <v>2066</v>
      </c>
      <c r="N623" s="54" t="s">
        <v>812</v>
      </c>
      <c r="O623" s="62">
        <v>1</v>
      </c>
      <c r="P623" s="54" t="s">
        <v>813</v>
      </c>
      <c r="Q623" s="54" t="s">
        <v>1890</v>
      </c>
      <c r="R623" s="61" t="s">
        <v>1891</v>
      </c>
      <c r="S623" s="55">
        <v>44854</v>
      </c>
      <c r="T623" s="55">
        <v>44854</v>
      </c>
      <c r="U623" s="55">
        <v>44859</v>
      </c>
      <c r="V623" s="56">
        <v>939588.43</v>
      </c>
      <c r="W623" s="56">
        <v>0</v>
      </c>
      <c r="X623" s="56">
        <v>939588.43</v>
      </c>
    </row>
    <row r="624" spans="1:24" x14ac:dyDescent="0.25">
      <c r="A624" s="59" t="s">
        <v>125</v>
      </c>
      <c r="B624" s="54" t="s">
        <v>450</v>
      </c>
      <c r="C624" s="60">
        <v>2023</v>
      </c>
      <c r="D624" s="60">
        <v>2023</v>
      </c>
      <c r="E624" s="53">
        <v>4</v>
      </c>
      <c r="F624" s="54" t="s">
        <v>451</v>
      </c>
      <c r="G624" s="54" t="s">
        <v>452</v>
      </c>
      <c r="H624" s="54" t="s">
        <v>453</v>
      </c>
      <c r="I624" s="54" t="s">
        <v>454</v>
      </c>
      <c r="J624" s="61" t="s">
        <v>455</v>
      </c>
      <c r="K624" s="54" t="s">
        <v>2067</v>
      </c>
      <c r="L624" s="60">
        <v>1</v>
      </c>
      <c r="M624" s="54" t="s">
        <v>2068</v>
      </c>
      <c r="N624" s="54" t="s">
        <v>816</v>
      </c>
      <c r="O624" s="62">
        <v>1</v>
      </c>
      <c r="P624" s="54" t="s">
        <v>817</v>
      </c>
      <c r="Q624" s="54" t="s">
        <v>1890</v>
      </c>
      <c r="R624" s="61" t="s">
        <v>1891</v>
      </c>
      <c r="S624" s="55">
        <v>44854</v>
      </c>
      <c r="T624" s="55">
        <v>44854</v>
      </c>
      <c r="U624" s="55">
        <v>44859</v>
      </c>
      <c r="V624" s="56">
        <v>616432.06000000006</v>
      </c>
      <c r="W624" s="56">
        <v>0</v>
      </c>
      <c r="X624" s="56">
        <v>616432.06000000006</v>
      </c>
    </row>
    <row r="625" spans="1:24" x14ac:dyDescent="0.25">
      <c r="A625" s="59" t="s">
        <v>126</v>
      </c>
      <c r="B625" s="54" t="s">
        <v>450</v>
      </c>
      <c r="C625" s="60">
        <v>2023</v>
      </c>
      <c r="D625" s="60">
        <v>2023</v>
      </c>
      <c r="E625" s="53">
        <v>4</v>
      </c>
      <c r="F625" s="54" t="s">
        <v>451</v>
      </c>
      <c r="G625" s="54" t="s">
        <v>452</v>
      </c>
      <c r="H625" s="54" t="s">
        <v>453</v>
      </c>
      <c r="I625" s="54" t="s">
        <v>454</v>
      </c>
      <c r="J625" s="61" t="s">
        <v>455</v>
      </c>
      <c r="K625" s="54" t="s">
        <v>2069</v>
      </c>
      <c r="L625" s="60">
        <v>1</v>
      </c>
      <c r="M625" s="54" t="s">
        <v>2070</v>
      </c>
      <c r="N625" s="54" t="s">
        <v>820</v>
      </c>
      <c r="O625" s="62">
        <v>1</v>
      </c>
      <c r="P625" s="54" t="s">
        <v>821</v>
      </c>
      <c r="Q625" s="54" t="s">
        <v>1890</v>
      </c>
      <c r="R625" s="61" t="s">
        <v>1891</v>
      </c>
      <c r="S625" s="55">
        <v>44854</v>
      </c>
      <c r="T625" s="55">
        <v>44854</v>
      </c>
      <c r="U625" s="55">
        <v>44859</v>
      </c>
      <c r="V625" s="56">
        <v>12486401.34</v>
      </c>
      <c r="W625" s="56">
        <v>0</v>
      </c>
      <c r="X625" s="56">
        <v>12486401.34</v>
      </c>
    </row>
    <row r="626" spans="1:24" x14ac:dyDescent="0.25">
      <c r="A626" s="59" t="s">
        <v>127</v>
      </c>
      <c r="B626" s="54" t="s">
        <v>450</v>
      </c>
      <c r="C626" s="60">
        <v>2023</v>
      </c>
      <c r="D626" s="60">
        <v>2023</v>
      </c>
      <c r="E626" s="53">
        <v>4</v>
      </c>
      <c r="F626" s="54" t="s">
        <v>451</v>
      </c>
      <c r="G626" s="54" t="s">
        <v>452</v>
      </c>
      <c r="H626" s="54" t="s">
        <v>453</v>
      </c>
      <c r="I626" s="54" t="s">
        <v>454</v>
      </c>
      <c r="J626" s="61" t="s">
        <v>455</v>
      </c>
      <c r="K626" s="54" t="s">
        <v>2071</v>
      </c>
      <c r="L626" s="60">
        <v>1</v>
      </c>
      <c r="M626" s="54" t="s">
        <v>2072</v>
      </c>
      <c r="N626" s="54" t="s">
        <v>824</v>
      </c>
      <c r="O626" s="62">
        <v>1</v>
      </c>
      <c r="P626" s="54" t="s">
        <v>825</v>
      </c>
      <c r="Q626" s="54" t="s">
        <v>1890</v>
      </c>
      <c r="R626" s="61" t="s">
        <v>1891</v>
      </c>
      <c r="S626" s="55">
        <v>44854</v>
      </c>
      <c r="T626" s="55">
        <v>44854</v>
      </c>
      <c r="U626" s="55">
        <v>44859</v>
      </c>
      <c r="V626" s="56">
        <v>5820854.1900000004</v>
      </c>
      <c r="W626" s="56">
        <v>0</v>
      </c>
      <c r="X626" s="56">
        <v>5820854.1900000004</v>
      </c>
    </row>
    <row r="627" spans="1:24" x14ac:dyDescent="0.25">
      <c r="A627" s="59" t="s">
        <v>128</v>
      </c>
      <c r="B627" s="54" t="s">
        <v>450</v>
      </c>
      <c r="C627" s="60">
        <v>2023</v>
      </c>
      <c r="D627" s="60">
        <v>2023</v>
      </c>
      <c r="E627" s="53">
        <v>4</v>
      </c>
      <c r="F627" s="54" t="s">
        <v>451</v>
      </c>
      <c r="G627" s="54" t="s">
        <v>452</v>
      </c>
      <c r="H627" s="54" t="s">
        <v>453</v>
      </c>
      <c r="I627" s="54" t="s">
        <v>454</v>
      </c>
      <c r="J627" s="61" t="s">
        <v>455</v>
      </c>
      <c r="K627" s="54" t="s">
        <v>2073</v>
      </c>
      <c r="L627" s="60">
        <v>1</v>
      </c>
      <c r="M627" s="54" t="s">
        <v>2074</v>
      </c>
      <c r="N627" s="54" t="s">
        <v>828</v>
      </c>
      <c r="O627" s="62">
        <v>1</v>
      </c>
      <c r="P627" s="54" t="s">
        <v>829</v>
      </c>
      <c r="Q627" s="54" t="s">
        <v>1890</v>
      </c>
      <c r="R627" s="61" t="s">
        <v>1891</v>
      </c>
      <c r="S627" s="55">
        <v>44854</v>
      </c>
      <c r="T627" s="55">
        <v>44854</v>
      </c>
      <c r="U627" s="55">
        <v>44859</v>
      </c>
      <c r="V627" s="56">
        <v>1497.61</v>
      </c>
      <c r="W627" s="56">
        <v>0</v>
      </c>
      <c r="X627" s="56">
        <v>1497.61</v>
      </c>
    </row>
    <row r="628" spans="1:24" x14ac:dyDescent="0.25">
      <c r="A628" s="59" t="s">
        <v>129</v>
      </c>
      <c r="B628" s="54" t="s">
        <v>450</v>
      </c>
      <c r="C628" s="60">
        <v>2023</v>
      </c>
      <c r="D628" s="60">
        <v>2023</v>
      </c>
      <c r="E628" s="53">
        <v>4</v>
      </c>
      <c r="F628" s="54" t="s">
        <v>451</v>
      </c>
      <c r="G628" s="54" t="s">
        <v>452</v>
      </c>
      <c r="H628" s="54" t="s">
        <v>453</v>
      </c>
      <c r="I628" s="54" t="s">
        <v>454</v>
      </c>
      <c r="J628" s="61" t="s">
        <v>455</v>
      </c>
      <c r="K628" s="54" t="s">
        <v>2075</v>
      </c>
      <c r="L628" s="60">
        <v>1</v>
      </c>
      <c r="M628" s="54" t="s">
        <v>2076</v>
      </c>
      <c r="N628" s="54" t="s">
        <v>832</v>
      </c>
      <c r="O628" s="62">
        <v>1</v>
      </c>
      <c r="P628" s="54" t="s">
        <v>833</v>
      </c>
      <c r="Q628" s="54" t="s">
        <v>1890</v>
      </c>
      <c r="R628" s="61" t="s">
        <v>1891</v>
      </c>
      <c r="S628" s="55">
        <v>44854</v>
      </c>
      <c r="T628" s="55">
        <v>44854</v>
      </c>
      <c r="U628" s="55">
        <v>44859</v>
      </c>
      <c r="V628" s="56">
        <v>589014.80000000005</v>
      </c>
      <c r="W628" s="56">
        <v>0</v>
      </c>
      <c r="X628" s="56">
        <v>589014.80000000005</v>
      </c>
    </row>
    <row r="629" spans="1:24" x14ac:dyDescent="0.25">
      <c r="A629" s="59" t="s">
        <v>130</v>
      </c>
      <c r="B629" s="54" t="s">
        <v>450</v>
      </c>
      <c r="C629" s="60">
        <v>2023</v>
      </c>
      <c r="D629" s="60">
        <v>2023</v>
      </c>
      <c r="E629" s="53">
        <v>4</v>
      </c>
      <c r="F629" s="54" t="s">
        <v>451</v>
      </c>
      <c r="G629" s="54" t="s">
        <v>452</v>
      </c>
      <c r="H629" s="54" t="s">
        <v>453</v>
      </c>
      <c r="I629" s="54" t="s">
        <v>454</v>
      </c>
      <c r="J629" s="61" t="s">
        <v>455</v>
      </c>
      <c r="K629" s="54" t="s">
        <v>2077</v>
      </c>
      <c r="L629" s="60">
        <v>1</v>
      </c>
      <c r="M629" s="54" t="s">
        <v>2078</v>
      </c>
      <c r="N629" s="54" t="s">
        <v>836</v>
      </c>
      <c r="O629" s="62">
        <v>1</v>
      </c>
      <c r="P629" s="54" t="s">
        <v>837</v>
      </c>
      <c r="Q629" s="54" t="s">
        <v>1890</v>
      </c>
      <c r="R629" s="61" t="s">
        <v>1891</v>
      </c>
      <c r="S629" s="55">
        <v>44854</v>
      </c>
      <c r="T629" s="55">
        <v>44854</v>
      </c>
      <c r="U629" s="55">
        <v>44859</v>
      </c>
      <c r="V629" s="56">
        <v>232600.51</v>
      </c>
      <c r="W629" s="56">
        <v>0</v>
      </c>
      <c r="X629" s="56">
        <v>232600.51</v>
      </c>
    </row>
    <row r="630" spans="1:24" x14ac:dyDescent="0.25">
      <c r="A630" s="59" t="s">
        <v>131</v>
      </c>
      <c r="B630" s="54" t="s">
        <v>450</v>
      </c>
      <c r="C630" s="60">
        <v>2023</v>
      </c>
      <c r="D630" s="60">
        <v>2023</v>
      </c>
      <c r="E630" s="53">
        <v>4</v>
      </c>
      <c r="F630" s="54" t="s">
        <v>451</v>
      </c>
      <c r="G630" s="54" t="s">
        <v>452</v>
      </c>
      <c r="H630" s="54" t="s">
        <v>453</v>
      </c>
      <c r="I630" s="54" t="s">
        <v>454</v>
      </c>
      <c r="J630" s="61" t="s">
        <v>455</v>
      </c>
      <c r="K630" s="54" t="s">
        <v>2079</v>
      </c>
      <c r="L630" s="60">
        <v>1</v>
      </c>
      <c r="M630" s="54" t="s">
        <v>2080</v>
      </c>
      <c r="N630" s="54" t="s">
        <v>840</v>
      </c>
      <c r="O630" s="62">
        <v>1</v>
      </c>
      <c r="P630" s="54" t="s">
        <v>841</v>
      </c>
      <c r="Q630" s="54" t="s">
        <v>1890</v>
      </c>
      <c r="R630" s="61" t="s">
        <v>1891</v>
      </c>
      <c r="S630" s="55">
        <v>44854</v>
      </c>
      <c r="T630" s="55">
        <v>44854</v>
      </c>
      <c r="U630" s="55">
        <v>44859</v>
      </c>
      <c r="V630" s="56">
        <v>205063.92</v>
      </c>
      <c r="W630" s="56">
        <v>0</v>
      </c>
      <c r="X630" s="56">
        <v>205063.92</v>
      </c>
    </row>
    <row r="631" spans="1:24" x14ac:dyDescent="0.25">
      <c r="A631" s="59" t="s">
        <v>132</v>
      </c>
      <c r="B631" s="54" t="s">
        <v>450</v>
      </c>
      <c r="C631" s="60">
        <v>2023</v>
      </c>
      <c r="D631" s="60">
        <v>2023</v>
      </c>
      <c r="E631" s="53">
        <v>4</v>
      </c>
      <c r="F631" s="54" t="s">
        <v>451</v>
      </c>
      <c r="G631" s="54" t="s">
        <v>452</v>
      </c>
      <c r="H631" s="54" t="s">
        <v>453</v>
      </c>
      <c r="I631" s="54" t="s">
        <v>454</v>
      </c>
      <c r="J631" s="61" t="s">
        <v>455</v>
      </c>
      <c r="K631" s="54" t="s">
        <v>2081</v>
      </c>
      <c r="L631" s="60">
        <v>1</v>
      </c>
      <c r="M631" s="54" t="s">
        <v>2082</v>
      </c>
      <c r="N631" s="54" t="s">
        <v>844</v>
      </c>
      <c r="O631" s="62">
        <v>1</v>
      </c>
      <c r="P631" s="54" t="s">
        <v>845</v>
      </c>
      <c r="Q631" s="54" t="s">
        <v>1890</v>
      </c>
      <c r="R631" s="61" t="s">
        <v>1891</v>
      </c>
      <c r="S631" s="55">
        <v>44854</v>
      </c>
      <c r="T631" s="55">
        <v>44854</v>
      </c>
      <c r="U631" s="55">
        <v>44859</v>
      </c>
      <c r="V631" s="56">
        <v>111079.18</v>
      </c>
      <c r="W631" s="56">
        <v>0</v>
      </c>
      <c r="X631" s="56">
        <v>111079.18</v>
      </c>
    </row>
    <row r="632" spans="1:24" x14ac:dyDescent="0.25">
      <c r="A632" s="59" t="s">
        <v>133</v>
      </c>
      <c r="B632" s="54" t="s">
        <v>450</v>
      </c>
      <c r="C632" s="60">
        <v>2023</v>
      </c>
      <c r="D632" s="60">
        <v>2023</v>
      </c>
      <c r="E632" s="53">
        <v>4</v>
      </c>
      <c r="F632" s="54" t="s">
        <v>451</v>
      </c>
      <c r="G632" s="54" t="s">
        <v>452</v>
      </c>
      <c r="H632" s="54" t="s">
        <v>453</v>
      </c>
      <c r="I632" s="54" t="s">
        <v>454</v>
      </c>
      <c r="J632" s="61" t="s">
        <v>455</v>
      </c>
      <c r="K632" s="54" t="s">
        <v>2083</v>
      </c>
      <c r="L632" s="60">
        <v>1</v>
      </c>
      <c r="M632" s="54" t="s">
        <v>2084</v>
      </c>
      <c r="N632" s="54" t="s">
        <v>848</v>
      </c>
      <c r="O632" s="62">
        <v>1</v>
      </c>
      <c r="P632" s="54" t="s">
        <v>849</v>
      </c>
      <c r="Q632" s="54" t="s">
        <v>1890</v>
      </c>
      <c r="R632" s="61" t="s">
        <v>1891</v>
      </c>
      <c r="S632" s="55">
        <v>44854</v>
      </c>
      <c r="T632" s="55">
        <v>44854</v>
      </c>
      <c r="U632" s="55">
        <v>44859</v>
      </c>
      <c r="V632" s="56">
        <v>321764.88</v>
      </c>
      <c r="W632" s="56">
        <v>0</v>
      </c>
      <c r="X632" s="56">
        <v>321764.88</v>
      </c>
    </row>
    <row r="633" spans="1:24" x14ac:dyDescent="0.25">
      <c r="A633" s="59" t="s">
        <v>134</v>
      </c>
      <c r="B633" s="54" t="s">
        <v>450</v>
      </c>
      <c r="C633" s="60">
        <v>2023</v>
      </c>
      <c r="D633" s="60">
        <v>2023</v>
      </c>
      <c r="E633" s="53">
        <v>4</v>
      </c>
      <c r="F633" s="54" t="s">
        <v>451</v>
      </c>
      <c r="G633" s="54" t="s">
        <v>452</v>
      </c>
      <c r="H633" s="54" t="s">
        <v>453</v>
      </c>
      <c r="I633" s="54" t="s">
        <v>454</v>
      </c>
      <c r="J633" s="61" t="s">
        <v>455</v>
      </c>
      <c r="K633" s="54" t="s">
        <v>2085</v>
      </c>
      <c r="L633" s="60">
        <v>1</v>
      </c>
      <c r="M633" s="54" t="s">
        <v>2086</v>
      </c>
      <c r="N633" s="54" t="s">
        <v>852</v>
      </c>
      <c r="O633" s="62">
        <v>1</v>
      </c>
      <c r="P633" s="54" t="s">
        <v>853</v>
      </c>
      <c r="Q633" s="54" t="s">
        <v>1890</v>
      </c>
      <c r="R633" s="61" t="s">
        <v>1891</v>
      </c>
      <c r="S633" s="55">
        <v>44854</v>
      </c>
      <c r="T633" s="55">
        <v>44854</v>
      </c>
      <c r="U633" s="55">
        <v>44859</v>
      </c>
      <c r="V633" s="56">
        <v>43579.94</v>
      </c>
      <c r="W633" s="56">
        <v>0</v>
      </c>
      <c r="X633" s="56">
        <v>43579.94</v>
      </c>
    </row>
    <row r="634" spans="1:24" x14ac:dyDescent="0.25">
      <c r="A634" s="59" t="s">
        <v>135</v>
      </c>
      <c r="B634" s="54" t="s">
        <v>450</v>
      </c>
      <c r="C634" s="60">
        <v>2023</v>
      </c>
      <c r="D634" s="60">
        <v>2023</v>
      </c>
      <c r="E634" s="53">
        <v>4</v>
      </c>
      <c r="F634" s="54" t="s">
        <v>451</v>
      </c>
      <c r="G634" s="54" t="s">
        <v>452</v>
      </c>
      <c r="H634" s="54" t="s">
        <v>453</v>
      </c>
      <c r="I634" s="54" t="s">
        <v>454</v>
      </c>
      <c r="J634" s="61" t="s">
        <v>455</v>
      </c>
      <c r="K634" s="54" t="s">
        <v>2087</v>
      </c>
      <c r="L634" s="60">
        <v>1</v>
      </c>
      <c r="M634" s="54" t="s">
        <v>2088</v>
      </c>
      <c r="N634" s="54" t="s">
        <v>856</v>
      </c>
      <c r="O634" s="62">
        <v>1</v>
      </c>
      <c r="P634" s="54" t="s">
        <v>857</v>
      </c>
      <c r="Q634" s="54" t="s">
        <v>1890</v>
      </c>
      <c r="R634" s="61" t="s">
        <v>1891</v>
      </c>
      <c r="S634" s="55">
        <v>44854</v>
      </c>
      <c r="T634" s="55">
        <v>44854</v>
      </c>
      <c r="U634" s="55">
        <v>44859</v>
      </c>
      <c r="V634" s="56">
        <v>144669.91</v>
      </c>
      <c r="W634" s="56">
        <v>0</v>
      </c>
      <c r="X634" s="56">
        <v>144669.91</v>
      </c>
    </row>
    <row r="635" spans="1:24" x14ac:dyDescent="0.25">
      <c r="A635" s="59" t="s">
        <v>136</v>
      </c>
      <c r="B635" s="54" t="s">
        <v>450</v>
      </c>
      <c r="C635" s="60">
        <v>2023</v>
      </c>
      <c r="D635" s="60">
        <v>2023</v>
      </c>
      <c r="E635" s="53">
        <v>4</v>
      </c>
      <c r="F635" s="54" t="s">
        <v>451</v>
      </c>
      <c r="G635" s="54" t="s">
        <v>452</v>
      </c>
      <c r="H635" s="54" t="s">
        <v>453</v>
      </c>
      <c r="I635" s="54" t="s">
        <v>454</v>
      </c>
      <c r="J635" s="61" t="s">
        <v>455</v>
      </c>
      <c r="K635" s="54" t="s">
        <v>2089</v>
      </c>
      <c r="L635" s="60">
        <v>1</v>
      </c>
      <c r="M635" s="54" t="s">
        <v>2090</v>
      </c>
      <c r="N635" s="54" t="s">
        <v>860</v>
      </c>
      <c r="O635" s="62">
        <v>1</v>
      </c>
      <c r="P635" s="54" t="s">
        <v>861</v>
      </c>
      <c r="Q635" s="54" t="s">
        <v>1890</v>
      </c>
      <c r="R635" s="61" t="s">
        <v>1891</v>
      </c>
      <c r="S635" s="55">
        <v>44854</v>
      </c>
      <c r="T635" s="55">
        <v>44854</v>
      </c>
      <c r="U635" s="55">
        <v>44859</v>
      </c>
      <c r="V635" s="56">
        <v>213584.65</v>
      </c>
      <c r="W635" s="56">
        <v>0</v>
      </c>
      <c r="X635" s="56">
        <v>213584.65</v>
      </c>
    </row>
    <row r="636" spans="1:24" x14ac:dyDescent="0.25">
      <c r="A636" s="59" t="s">
        <v>137</v>
      </c>
      <c r="B636" s="54" t="s">
        <v>450</v>
      </c>
      <c r="C636" s="60">
        <v>2023</v>
      </c>
      <c r="D636" s="60">
        <v>2023</v>
      </c>
      <c r="E636" s="53">
        <v>4</v>
      </c>
      <c r="F636" s="54" t="s">
        <v>451</v>
      </c>
      <c r="G636" s="54" t="s">
        <v>452</v>
      </c>
      <c r="H636" s="54" t="s">
        <v>453</v>
      </c>
      <c r="I636" s="54" t="s">
        <v>454</v>
      </c>
      <c r="J636" s="61" t="s">
        <v>455</v>
      </c>
      <c r="K636" s="54" t="s">
        <v>2091</v>
      </c>
      <c r="L636" s="60">
        <v>1</v>
      </c>
      <c r="M636" s="54" t="s">
        <v>2092</v>
      </c>
      <c r="N636" s="54" t="s">
        <v>864</v>
      </c>
      <c r="O636" s="62">
        <v>1</v>
      </c>
      <c r="P636" s="54" t="s">
        <v>865</v>
      </c>
      <c r="Q636" s="54" t="s">
        <v>1890</v>
      </c>
      <c r="R636" s="61" t="s">
        <v>1891</v>
      </c>
      <c r="S636" s="55">
        <v>44854</v>
      </c>
      <c r="T636" s="55">
        <v>44854</v>
      </c>
      <c r="U636" s="55">
        <v>44859</v>
      </c>
      <c r="V636" s="56">
        <v>65166.55</v>
      </c>
      <c r="W636" s="56">
        <v>0</v>
      </c>
      <c r="X636" s="56">
        <v>65166.55</v>
      </c>
    </row>
    <row r="637" spans="1:24" x14ac:dyDescent="0.25">
      <c r="A637" s="59" t="s">
        <v>138</v>
      </c>
      <c r="B637" s="54" t="s">
        <v>450</v>
      </c>
      <c r="C637" s="60">
        <v>2023</v>
      </c>
      <c r="D637" s="60">
        <v>2023</v>
      </c>
      <c r="E637" s="53">
        <v>4</v>
      </c>
      <c r="F637" s="54" t="s">
        <v>451</v>
      </c>
      <c r="G637" s="54" t="s">
        <v>452</v>
      </c>
      <c r="H637" s="54" t="s">
        <v>453</v>
      </c>
      <c r="I637" s="54" t="s">
        <v>454</v>
      </c>
      <c r="J637" s="61" t="s">
        <v>455</v>
      </c>
      <c r="K637" s="54" t="s">
        <v>2093</v>
      </c>
      <c r="L637" s="60">
        <v>1</v>
      </c>
      <c r="M637" s="54" t="s">
        <v>2094</v>
      </c>
      <c r="N637" s="54" t="s">
        <v>868</v>
      </c>
      <c r="O637" s="62">
        <v>1</v>
      </c>
      <c r="P637" s="54" t="s">
        <v>869</v>
      </c>
      <c r="Q637" s="54" t="s">
        <v>1890</v>
      </c>
      <c r="R637" s="61" t="s">
        <v>1914</v>
      </c>
      <c r="S637" s="55">
        <v>44846</v>
      </c>
      <c r="T637" s="55">
        <v>44846</v>
      </c>
      <c r="U637" s="55">
        <v>44851</v>
      </c>
      <c r="V637" s="56">
        <v>1015489.57</v>
      </c>
      <c r="W637" s="56">
        <v>0</v>
      </c>
      <c r="X637" s="56">
        <v>1015489.57</v>
      </c>
    </row>
    <row r="638" spans="1:24" x14ac:dyDescent="0.25">
      <c r="A638" s="59" t="s">
        <v>139</v>
      </c>
      <c r="B638" s="54" t="s">
        <v>450</v>
      </c>
      <c r="C638" s="60">
        <v>2023</v>
      </c>
      <c r="D638" s="60">
        <v>2023</v>
      </c>
      <c r="E638" s="53">
        <v>4</v>
      </c>
      <c r="F638" s="54" t="s">
        <v>451</v>
      </c>
      <c r="G638" s="54" t="s">
        <v>452</v>
      </c>
      <c r="H638" s="54" t="s">
        <v>453</v>
      </c>
      <c r="I638" s="54" t="s">
        <v>454</v>
      </c>
      <c r="J638" s="61" t="s">
        <v>455</v>
      </c>
      <c r="K638" s="54" t="s">
        <v>2095</v>
      </c>
      <c r="L638" s="60">
        <v>1</v>
      </c>
      <c r="M638" s="54" t="s">
        <v>2096</v>
      </c>
      <c r="N638" s="54" t="s">
        <v>872</v>
      </c>
      <c r="O638" s="62">
        <v>1</v>
      </c>
      <c r="P638" s="54" t="s">
        <v>873</v>
      </c>
      <c r="Q638" s="54" t="s">
        <v>1890</v>
      </c>
      <c r="R638" s="61" t="s">
        <v>1891</v>
      </c>
      <c r="S638" s="55">
        <v>44854</v>
      </c>
      <c r="T638" s="55">
        <v>44854</v>
      </c>
      <c r="U638" s="55">
        <v>44859</v>
      </c>
      <c r="V638" s="56">
        <v>134775.93</v>
      </c>
      <c r="W638" s="56">
        <v>0</v>
      </c>
      <c r="X638" s="56">
        <v>134775.93</v>
      </c>
    </row>
    <row r="639" spans="1:24" x14ac:dyDescent="0.25">
      <c r="A639" s="59" t="s">
        <v>140</v>
      </c>
      <c r="B639" s="54" t="s">
        <v>450</v>
      </c>
      <c r="C639" s="60">
        <v>2023</v>
      </c>
      <c r="D639" s="60">
        <v>2023</v>
      </c>
      <c r="E639" s="53">
        <v>4</v>
      </c>
      <c r="F639" s="54" t="s">
        <v>451</v>
      </c>
      <c r="G639" s="54" t="s">
        <v>452</v>
      </c>
      <c r="H639" s="54" t="s">
        <v>453</v>
      </c>
      <c r="I639" s="54" t="s">
        <v>454</v>
      </c>
      <c r="J639" s="61" t="s">
        <v>455</v>
      </c>
      <c r="K639" s="54" t="s">
        <v>2097</v>
      </c>
      <c r="L639" s="60">
        <v>1</v>
      </c>
      <c r="M639" s="54" t="s">
        <v>2098</v>
      </c>
      <c r="N639" s="54" t="s">
        <v>876</v>
      </c>
      <c r="O639" s="62">
        <v>1</v>
      </c>
      <c r="P639" s="54" t="s">
        <v>877</v>
      </c>
      <c r="Q639" s="54" t="s">
        <v>1890</v>
      </c>
      <c r="R639" s="61" t="s">
        <v>1891</v>
      </c>
      <c r="S639" s="55">
        <v>44854</v>
      </c>
      <c r="T639" s="55">
        <v>44854</v>
      </c>
      <c r="U639" s="55">
        <v>44859</v>
      </c>
      <c r="V639" s="56">
        <v>237845.54</v>
      </c>
      <c r="W639" s="56">
        <v>0</v>
      </c>
      <c r="X639" s="56">
        <v>237845.54</v>
      </c>
    </row>
    <row r="640" spans="1:24" x14ac:dyDescent="0.25">
      <c r="A640" s="59" t="s">
        <v>141</v>
      </c>
      <c r="B640" s="54" t="s">
        <v>450</v>
      </c>
      <c r="C640" s="60">
        <v>2023</v>
      </c>
      <c r="D640" s="60">
        <v>2023</v>
      </c>
      <c r="E640" s="53">
        <v>4</v>
      </c>
      <c r="F640" s="54" t="s">
        <v>451</v>
      </c>
      <c r="G640" s="54" t="s">
        <v>452</v>
      </c>
      <c r="H640" s="54" t="s">
        <v>453</v>
      </c>
      <c r="I640" s="54" t="s">
        <v>454</v>
      </c>
      <c r="J640" s="61" t="s">
        <v>455</v>
      </c>
      <c r="K640" s="54" t="s">
        <v>2099</v>
      </c>
      <c r="L640" s="60">
        <v>1</v>
      </c>
      <c r="M640" s="54" t="s">
        <v>2100</v>
      </c>
      <c r="N640" s="54" t="s">
        <v>880</v>
      </c>
      <c r="O640" s="62">
        <v>1</v>
      </c>
      <c r="P640" s="54" t="s">
        <v>881</v>
      </c>
      <c r="Q640" s="54" t="s">
        <v>1890</v>
      </c>
      <c r="R640" s="61" t="s">
        <v>1891</v>
      </c>
      <c r="S640" s="55">
        <v>44854</v>
      </c>
      <c r="T640" s="55">
        <v>44854</v>
      </c>
      <c r="U640" s="55">
        <v>44859</v>
      </c>
      <c r="V640" s="56">
        <v>101384.57</v>
      </c>
      <c r="W640" s="56">
        <v>0</v>
      </c>
      <c r="X640" s="56">
        <v>101384.57</v>
      </c>
    </row>
    <row r="641" spans="1:24" x14ac:dyDescent="0.25">
      <c r="A641" s="59" t="s">
        <v>142</v>
      </c>
      <c r="B641" s="54" t="s">
        <v>450</v>
      </c>
      <c r="C641" s="60">
        <v>2023</v>
      </c>
      <c r="D641" s="60">
        <v>2023</v>
      </c>
      <c r="E641" s="53">
        <v>4</v>
      </c>
      <c r="F641" s="54" t="s">
        <v>451</v>
      </c>
      <c r="G641" s="54" t="s">
        <v>452</v>
      </c>
      <c r="H641" s="54" t="s">
        <v>453</v>
      </c>
      <c r="I641" s="54" t="s">
        <v>454</v>
      </c>
      <c r="J641" s="61" t="s">
        <v>455</v>
      </c>
      <c r="K641" s="54" t="s">
        <v>2101</v>
      </c>
      <c r="L641" s="60">
        <v>1</v>
      </c>
      <c r="M641" s="54" t="s">
        <v>2102</v>
      </c>
      <c r="N641" s="54" t="s">
        <v>884</v>
      </c>
      <c r="O641" s="62">
        <v>1</v>
      </c>
      <c r="P641" s="54" t="s">
        <v>885</v>
      </c>
      <c r="Q641" s="54" t="s">
        <v>1890</v>
      </c>
      <c r="R641" s="61" t="s">
        <v>1891</v>
      </c>
      <c r="S641" s="55">
        <v>44854</v>
      </c>
      <c r="T641" s="55">
        <v>44854</v>
      </c>
      <c r="U641" s="55">
        <v>44859</v>
      </c>
      <c r="V641" s="56">
        <v>135411.09</v>
      </c>
      <c r="W641" s="56">
        <v>0</v>
      </c>
      <c r="X641" s="56">
        <v>135411.09</v>
      </c>
    </row>
    <row r="642" spans="1:24" x14ac:dyDescent="0.25">
      <c r="A642" s="59" t="s">
        <v>143</v>
      </c>
      <c r="B642" s="54" t="s">
        <v>450</v>
      </c>
      <c r="C642" s="60">
        <v>2023</v>
      </c>
      <c r="D642" s="60">
        <v>2023</v>
      </c>
      <c r="E642" s="53">
        <v>4</v>
      </c>
      <c r="F642" s="54" t="s">
        <v>451</v>
      </c>
      <c r="G642" s="54" t="s">
        <v>452</v>
      </c>
      <c r="H642" s="54" t="s">
        <v>453</v>
      </c>
      <c r="I642" s="54" t="s">
        <v>454</v>
      </c>
      <c r="J642" s="61" t="s">
        <v>455</v>
      </c>
      <c r="K642" s="54" t="s">
        <v>2103</v>
      </c>
      <c r="L642" s="60">
        <v>1</v>
      </c>
      <c r="M642" s="54" t="s">
        <v>2104</v>
      </c>
      <c r="N642" s="54" t="s">
        <v>888</v>
      </c>
      <c r="O642" s="62">
        <v>1</v>
      </c>
      <c r="P642" s="54" t="s">
        <v>889</v>
      </c>
      <c r="Q642" s="54" t="s">
        <v>1890</v>
      </c>
      <c r="R642" s="61" t="s">
        <v>1891</v>
      </c>
      <c r="S642" s="55">
        <v>44854</v>
      </c>
      <c r="T642" s="55">
        <v>44854</v>
      </c>
      <c r="U642" s="55">
        <v>44859</v>
      </c>
      <c r="V642" s="56">
        <v>128389.41</v>
      </c>
      <c r="W642" s="56">
        <v>0</v>
      </c>
      <c r="X642" s="56">
        <v>128389.41</v>
      </c>
    </row>
    <row r="643" spans="1:24" x14ac:dyDescent="0.25">
      <c r="A643" s="59" t="s">
        <v>144</v>
      </c>
      <c r="B643" s="54" t="s">
        <v>450</v>
      </c>
      <c r="C643" s="60">
        <v>2023</v>
      </c>
      <c r="D643" s="60">
        <v>2023</v>
      </c>
      <c r="E643" s="53">
        <v>4</v>
      </c>
      <c r="F643" s="54" t="s">
        <v>451</v>
      </c>
      <c r="G643" s="54" t="s">
        <v>452</v>
      </c>
      <c r="H643" s="54" t="s">
        <v>453</v>
      </c>
      <c r="I643" s="54" t="s">
        <v>454</v>
      </c>
      <c r="J643" s="61" t="s">
        <v>455</v>
      </c>
      <c r="K643" s="54" t="s">
        <v>2105</v>
      </c>
      <c r="L643" s="60">
        <v>1</v>
      </c>
      <c r="M643" s="54" t="s">
        <v>2106</v>
      </c>
      <c r="N643" s="54" t="s">
        <v>892</v>
      </c>
      <c r="O643" s="62">
        <v>1</v>
      </c>
      <c r="P643" s="54" t="s">
        <v>893</v>
      </c>
      <c r="Q643" s="54" t="s">
        <v>1890</v>
      </c>
      <c r="R643" s="61" t="s">
        <v>1891</v>
      </c>
      <c r="S643" s="55">
        <v>44854</v>
      </c>
      <c r="T643" s="55">
        <v>44854</v>
      </c>
      <c r="U643" s="55">
        <v>44859</v>
      </c>
      <c r="V643" s="56">
        <v>10460917.369999999</v>
      </c>
      <c r="W643" s="56">
        <v>0</v>
      </c>
      <c r="X643" s="56">
        <v>10460917.369999999</v>
      </c>
    </row>
    <row r="644" spans="1:24" x14ac:dyDescent="0.25">
      <c r="A644" s="59" t="s">
        <v>145</v>
      </c>
      <c r="B644" s="54" t="s">
        <v>450</v>
      </c>
      <c r="C644" s="60">
        <v>2023</v>
      </c>
      <c r="D644" s="60">
        <v>2023</v>
      </c>
      <c r="E644" s="53">
        <v>4</v>
      </c>
      <c r="F644" s="54" t="s">
        <v>451</v>
      </c>
      <c r="G644" s="54" t="s">
        <v>452</v>
      </c>
      <c r="H644" s="54" t="s">
        <v>453</v>
      </c>
      <c r="I644" s="54" t="s">
        <v>454</v>
      </c>
      <c r="J644" s="61" t="s">
        <v>455</v>
      </c>
      <c r="K644" s="54" t="s">
        <v>2107</v>
      </c>
      <c r="L644" s="60">
        <v>1</v>
      </c>
      <c r="M644" s="54" t="s">
        <v>2108</v>
      </c>
      <c r="N644" s="54" t="s">
        <v>896</v>
      </c>
      <c r="O644" s="62">
        <v>1</v>
      </c>
      <c r="P644" s="54" t="s">
        <v>897</v>
      </c>
      <c r="Q644" s="54" t="s">
        <v>1890</v>
      </c>
      <c r="R644" s="61" t="s">
        <v>1891</v>
      </c>
      <c r="S644" s="55">
        <v>44854</v>
      </c>
      <c r="T644" s="55">
        <v>44854</v>
      </c>
      <c r="U644" s="55">
        <v>44859</v>
      </c>
      <c r="V644" s="56">
        <v>36848.67</v>
      </c>
      <c r="W644" s="56">
        <v>0</v>
      </c>
      <c r="X644" s="56">
        <v>36848.67</v>
      </c>
    </row>
    <row r="645" spans="1:24" x14ac:dyDescent="0.25">
      <c r="A645" s="59" t="s">
        <v>146</v>
      </c>
      <c r="B645" s="54" t="s">
        <v>450</v>
      </c>
      <c r="C645" s="60">
        <v>2023</v>
      </c>
      <c r="D645" s="60">
        <v>2023</v>
      </c>
      <c r="E645" s="53">
        <v>4</v>
      </c>
      <c r="F645" s="54" t="s">
        <v>451</v>
      </c>
      <c r="G645" s="54" t="s">
        <v>452</v>
      </c>
      <c r="H645" s="54" t="s">
        <v>453</v>
      </c>
      <c r="I645" s="54" t="s">
        <v>454</v>
      </c>
      <c r="J645" s="61" t="s">
        <v>455</v>
      </c>
      <c r="K645" s="54" t="s">
        <v>2109</v>
      </c>
      <c r="L645" s="60">
        <v>1</v>
      </c>
      <c r="M645" s="54" t="s">
        <v>2110</v>
      </c>
      <c r="N645" s="54" t="s">
        <v>900</v>
      </c>
      <c r="O645" s="62">
        <v>1</v>
      </c>
      <c r="P645" s="54" t="s">
        <v>901</v>
      </c>
      <c r="Q645" s="54" t="s">
        <v>1890</v>
      </c>
      <c r="R645" s="61" t="s">
        <v>1891</v>
      </c>
      <c r="S645" s="55">
        <v>44854</v>
      </c>
      <c r="T645" s="55">
        <v>44854</v>
      </c>
      <c r="U645" s="55">
        <v>44859</v>
      </c>
      <c r="V645" s="56">
        <v>635679.80000000005</v>
      </c>
      <c r="W645" s="56">
        <v>0</v>
      </c>
      <c r="X645" s="56">
        <v>635679.80000000005</v>
      </c>
    </row>
    <row r="646" spans="1:24" x14ac:dyDescent="0.25">
      <c r="A646" s="59" t="s">
        <v>147</v>
      </c>
      <c r="B646" s="54" t="s">
        <v>450</v>
      </c>
      <c r="C646" s="60">
        <v>2023</v>
      </c>
      <c r="D646" s="60">
        <v>2023</v>
      </c>
      <c r="E646" s="53">
        <v>4</v>
      </c>
      <c r="F646" s="54" t="s">
        <v>451</v>
      </c>
      <c r="G646" s="54" t="s">
        <v>452</v>
      </c>
      <c r="H646" s="54" t="s">
        <v>453</v>
      </c>
      <c r="I646" s="54" t="s">
        <v>454</v>
      </c>
      <c r="J646" s="61" t="s">
        <v>455</v>
      </c>
      <c r="K646" s="54" t="s">
        <v>2111</v>
      </c>
      <c r="L646" s="60">
        <v>1</v>
      </c>
      <c r="M646" s="54" t="s">
        <v>2112</v>
      </c>
      <c r="N646" s="54" t="s">
        <v>904</v>
      </c>
      <c r="O646" s="62">
        <v>1</v>
      </c>
      <c r="P646" s="54" t="s">
        <v>905</v>
      </c>
      <c r="Q646" s="54" t="s">
        <v>1890</v>
      </c>
      <c r="R646" s="61" t="s">
        <v>1891</v>
      </c>
      <c r="S646" s="55">
        <v>44854</v>
      </c>
      <c r="T646" s="55">
        <v>44854</v>
      </c>
      <c r="U646" s="55">
        <v>44859</v>
      </c>
      <c r="V646" s="56">
        <v>1127718.94</v>
      </c>
      <c r="W646" s="56">
        <v>0</v>
      </c>
      <c r="X646" s="56">
        <v>1127718.94</v>
      </c>
    </row>
    <row r="647" spans="1:24" x14ac:dyDescent="0.25">
      <c r="A647" s="59" t="s">
        <v>148</v>
      </c>
      <c r="B647" s="54" t="s">
        <v>450</v>
      </c>
      <c r="C647" s="60">
        <v>2023</v>
      </c>
      <c r="D647" s="60">
        <v>2023</v>
      </c>
      <c r="E647" s="53">
        <v>4</v>
      </c>
      <c r="F647" s="54" t="s">
        <v>451</v>
      </c>
      <c r="G647" s="54" t="s">
        <v>452</v>
      </c>
      <c r="H647" s="54" t="s">
        <v>453</v>
      </c>
      <c r="I647" s="54" t="s">
        <v>454</v>
      </c>
      <c r="J647" s="61" t="s">
        <v>455</v>
      </c>
      <c r="K647" s="54" t="s">
        <v>2113</v>
      </c>
      <c r="L647" s="60">
        <v>1</v>
      </c>
      <c r="M647" s="54" t="s">
        <v>2114</v>
      </c>
      <c r="N647" s="54" t="s">
        <v>908</v>
      </c>
      <c r="O647" s="62">
        <v>1</v>
      </c>
      <c r="P647" s="54" t="s">
        <v>909</v>
      </c>
      <c r="Q647" s="54" t="s">
        <v>1890</v>
      </c>
      <c r="R647" s="61" t="s">
        <v>1891</v>
      </c>
      <c r="S647" s="55">
        <v>44854</v>
      </c>
      <c r="T647" s="55">
        <v>44854</v>
      </c>
      <c r="U647" s="55">
        <v>44859</v>
      </c>
      <c r="V647" s="56">
        <v>435184.71</v>
      </c>
      <c r="W647" s="56">
        <v>0</v>
      </c>
      <c r="X647" s="56">
        <v>435184.71</v>
      </c>
    </row>
    <row r="648" spans="1:24" x14ac:dyDescent="0.25">
      <c r="A648" s="59" t="s">
        <v>149</v>
      </c>
      <c r="B648" s="54" t="s">
        <v>450</v>
      </c>
      <c r="C648" s="60">
        <v>2023</v>
      </c>
      <c r="D648" s="60">
        <v>2023</v>
      </c>
      <c r="E648" s="53">
        <v>4</v>
      </c>
      <c r="F648" s="54" t="s">
        <v>451</v>
      </c>
      <c r="G648" s="54" t="s">
        <v>452</v>
      </c>
      <c r="H648" s="54" t="s">
        <v>453</v>
      </c>
      <c r="I648" s="54" t="s">
        <v>454</v>
      </c>
      <c r="J648" s="61" t="s">
        <v>455</v>
      </c>
      <c r="K648" s="54" t="s">
        <v>2115</v>
      </c>
      <c r="L648" s="60">
        <v>1</v>
      </c>
      <c r="M648" s="54" t="s">
        <v>2116</v>
      </c>
      <c r="N648" s="54" t="s">
        <v>912</v>
      </c>
      <c r="O648" s="62">
        <v>1</v>
      </c>
      <c r="P648" s="54" t="s">
        <v>913</v>
      </c>
      <c r="Q648" s="54" t="s">
        <v>1890</v>
      </c>
      <c r="R648" s="61" t="s">
        <v>1891</v>
      </c>
      <c r="S648" s="55">
        <v>44854</v>
      </c>
      <c r="T648" s="55">
        <v>44854</v>
      </c>
      <c r="U648" s="55">
        <v>44859</v>
      </c>
      <c r="V648" s="56">
        <v>335796.98</v>
      </c>
      <c r="W648" s="56">
        <v>0</v>
      </c>
      <c r="X648" s="56">
        <v>335796.98</v>
      </c>
    </row>
    <row r="649" spans="1:24" x14ac:dyDescent="0.25">
      <c r="A649" s="59" t="s">
        <v>150</v>
      </c>
      <c r="B649" s="54" t="s">
        <v>450</v>
      </c>
      <c r="C649" s="60">
        <v>2023</v>
      </c>
      <c r="D649" s="60">
        <v>2023</v>
      </c>
      <c r="E649" s="53">
        <v>4</v>
      </c>
      <c r="F649" s="54" t="s">
        <v>451</v>
      </c>
      <c r="G649" s="54" t="s">
        <v>452</v>
      </c>
      <c r="H649" s="54" t="s">
        <v>453</v>
      </c>
      <c r="I649" s="54" t="s">
        <v>454</v>
      </c>
      <c r="J649" s="61" t="s">
        <v>455</v>
      </c>
      <c r="K649" s="54" t="s">
        <v>2117</v>
      </c>
      <c r="L649" s="60">
        <v>1</v>
      </c>
      <c r="M649" s="54" t="s">
        <v>2118</v>
      </c>
      <c r="N649" s="54" t="s">
        <v>916</v>
      </c>
      <c r="O649" s="62">
        <v>1</v>
      </c>
      <c r="P649" s="54" t="s">
        <v>917</v>
      </c>
      <c r="Q649" s="54" t="s">
        <v>1890</v>
      </c>
      <c r="R649" s="61" t="s">
        <v>1891</v>
      </c>
      <c r="S649" s="55">
        <v>44854</v>
      </c>
      <c r="T649" s="55">
        <v>44854</v>
      </c>
      <c r="U649" s="55">
        <v>44859</v>
      </c>
      <c r="V649" s="56">
        <v>3214772.3</v>
      </c>
      <c r="W649" s="56">
        <v>0</v>
      </c>
      <c r="X649" s="56">
        <v>3214772.3</v>
      </c>
    </row>
    <row r="650" spans="1:24" x14ac:dyDescent="0.25">
      <c r="A650" s="59" t="s">
        <v>151</v>
      </c>
      <c r="B650" s="54" t="s">
        <v>450</v>
      </c>
      <c r="C650" s="60">
        <v>2023</v>
      </c>
      <c r="D650" s="60">
        <v>2023</v>
      </c>
      <c r="E650" s="53">
        <v>4</v>
      </c>
      <c r="F650" s="54" t="s">
        <v>451</v>
      </c>
      <c r="G650" s="54" t="s">
        <v>452</v>
      </c>
      <c r="H650" s="54" t="s">
        <v>453</v>
      </c>
      <c r="I650" s="54" t="s">
        <v>454</v>
      </c>
      <c r="J650" s="61" t="s">
        <v>455</v>
      </c>
      <c r="K650" s="54" t="s">
        <v>2119</v>
      </c>
      <c r="L650" s="60">
        <v>1</v>
      </c>
      <c r="M650" s="54" t="s">
        <v>2120</v>
      </c>
      <c r="N650" s="54" t="s">
        <v>920</v>
      </c>
      <c r="O650" s="62">
        <v>1</v>
      </c>
      <c r="P650" s="54" t="s">
        <v>921</v>
      </c>
      <c r="Q650" s="54" t="s">
        <v>1890</v>
      </c>
      <c r="R650" s="61" t="s">
        <v>1891</v>
      </c>
      <c r="S650" s="55">
        <v>44854</v>
      </c>
      <c r="T650" s="55">
        <v>44854</v>
      </c>
      <c r="U650" s="55">
        <v>44859</v>
      </c>
      <c r="V650" s="56">
        <v>269951.53000000003</v>
      </c>
      <c r="W650" s="56">
        <v>0</v>
      </c>
      <c r="X650" s="56">
        <v>269951.53000000003</v>
      </c>
    </row>
    <row r="651" spans="1:24" x14ac:dyDescent="0.25">
      <c r="A651" s="59" t="s">
        <v>152</v>
      </c>
      <c r="B651" s="54" t="s">
        <v>450</v>
      </c>
      <c r="C651" s="60">
        <v>2023</v>
      </c>
      <c r="D651" s="60">
        <v>2023</v>
      </c>
      <c r="E651" s="53">
        <v>4</v>
      </c>
      <c r="F651" s="54" t="s">
        <v>451</v>
      </c>
      <c r="G651" s="54" t="s">
        <v>452</v>
      </c>
      <c r="H651" s="54" t="s">
        <v>453</v>
      </c>
      <c r="I651" s="54" t="s">
        <v>454</v>
      </c>
      <c r="J651" s="61" t="s">
        <v>455</v>
      </c>
      <c r="K651" s="54" t="s">
        <v>2121</v>
      </c>
      <c r="L651" s="60">
        <v>1</v>
      </c>
      <c r="M651" s="54" t="s">
        <v>2122</v>
      </c>
      <c r="N651" s="54" t="s">
        <v>924</v>
      </c>
      <c r="O651" s="62">
        <v>1</v>
      </c>
      <c r="P651" s="54" t="s">
        <v>925</v>
      </c>
      <c r="Q651" s="54" t="s">
        <v>1890</v>
      </c>
      <c r="R651" s="61" t="s">
        <v>1891</v>
      </c>
      <c r="S651" s="55">
        <v>44854</v>
      </c>
      <c r="T651" s="55">
        <v>44854</v>
      </c>
      <c r="U651" s="55">
        <v>44859</v>
      </c>
      <c r="V651" s="56">
        <v>523731.47</v>
      </c>
      <c r="W651" s="56">
        <v>0</v>
      </c>
      <c r="X651" s="56">
        <v>523731.47</v>
      </c>
    </row>
    <row r="652" spans="1:24" x14ac:dyDescent="0.25">
      <c r="A652" s="59" t="s">
        <v>153</v>
      </c>
      <c r="B652" s="54" t="s">
        <v>450</v>
      </c>
      <c r="C652" s="60">
        <v>2023</v>
      </c>
      <c r="D652" s="60">
        <v>2023</v>
      </c>
      <c r="E652" s="53">
        <v>4</v>
      </c>
      <c r="F652" s="54" t="s">
        <v>451</v>
      </c>
      <c r="G652" s="54" t="s">
        <v>452</v>
      </c>
      <c r="H652" s="54" t="s">
        <v>453</v>
      </c>
      <c r="I652" s="54" t="s">
        <v>454</v>
      </c>
      <c r="J652" s="61" t="s">
        <v>455</v>
      </c>
      <c r="K652" s="54" t="s">
        <v>2123</v>
      </c>
      <c r="L652" s="60">
        <v>1</v>
      </c>
      <c r="M652" s="54" t="s">
        <v>2124</v>
      </c>
      <c r="N652" s="54" t="s">
        <v>928</v>
      </c>
      <c r="O652" s="62">
        <v>1</v>
      </c>
      <c r="P652" s="54" t="s">
        <v>929</v>
      </c>
      <c r="Q652" s="54" t="s">
        <v>1890</v>
      </c>
      <c r="R652" s="61" t="s">
        <v>1891</v>
      </c>
      <c r="S652" s="55">
        <v>44854</v>
      </c>
      <c r="T652" s="55">
        <v>44854</v>
      </c>
      <c r="U652" s="55">
        <v>44859</v>
      </c>
      <c r="V652" s="56">
        <v>1853024.69</v>
      </c>
      <c r="W652" s="56">
        <v>0</v>
      </c>
      <c r="X652" s="56">
        <v>1853024.69</v>
      </c>
    </row>
    <row r="653" spans="1:24" x14ac:dyDescent="0.25">
      <c r="A653" s="59" t="s">
        <v>154</v>
      </c>
      <c r="B653" s="54" t="s">
        <v>450</v>
      </c>
      <c r="C653" s="60">
        <v>2023</v>
      </c>
      <c r="D653" s="60">
        <v>2023</v>
      </c>
      <c r="E653" s="53">
        <v>4</v>
      </c>
      <c r="F653" s="54" t="s">
        <v>451</v>
      </c>
      <c r="G653" s="54" t="s">
        <v>452</v>
      </c>
      <c r="H653" s="54" t="s">
        <v>453</v>
      </c>
      <c r="I653" s="54" t="s">
        <v>454</v>
      </c>
      <c r="J653" s="61" t="s">
        <v>455</v>
      </c>
      <c r="K653" s="54" t="s">
        <v>2125</v>
      </c>
      <c r="L653" s="60">
        <v>1</v>
      </c>
      <c r="M653" s="54" t="s">
        <v>2126</v>
      </c>
      <c r="N653" s="54" t="s">
        <v>932</v>
      </c>
      <c r="O653" s="62">
        <v>1</v>
      </c>
      <c r="P653" s="54" t="s">
        <v>933</v>
      </c>
      <c r="Q653" s="54" t="s">
        <v>1890</v>
      </c>
      <c r="R653" s="61" t="s">
        <v>1891</v>
      </c>
      <c r="S653" s="55">
        <v>44854</v>
      </c>
      <c r="T653" s="55">
        <v>44854</v>
      </c>
      <c r="U653" s="55">
        <v>44859</v>
      </c>
      <c r="V653" s="56">
        <v>193931.43</v>
      </c>
      <c r="W653" s="56">
        <v>0</v>
      </c>
      <c r="X653" s="56">
        <v>193931.43</v>
      </c>
    </row>
    <row r="654" spans="1:24" x14ac:dyDescent="0.25">
      <c r="A654" s="59" t="s">
        <v>155</v>
      </c>
      <c r="B654" s="54" t="s">
        <v>450</v>
      </c>
      <c r="C654" s="60">
        <v>2023</v>
      </c>
      <c r="D654" s="60">
        <v>2023</v>
      </c>
      <c r="E654" s="53">
        <v>4</v>
      </c>
      <c r="F654" s="54" t="s">
        <v>451</v>
      </c>
      <c r="G654" s="54" t="s">
        <v>452</v>
      </c>
      <c r="H654" s="54" t="s">
        <v>453</v>
      </c>
      <c r="I654" s="54" t="s">
        <v>454</v>
      </c>
      <c r="J654" s="61" t="s">
        <v>455</v>
      </c>
      <c r="K654" s="54" t="s">
        <v>2127</v>
      </c>
      <c r="L654" s="60">
        <v>1</v>
      </c>
      <c r="M654" s="54" t="s">
        <v>2128</v>
      </c>
      <c r="N654" s="54" t="s">
        <v>936</v>
      </c>
      <c r="O654" s="62">
        <v>1</v>
      </c>
      <c r="P654" s="54" t="s">
        <v>937</v>
      </c>
      <c r="Q654" s="54" t="s">
        <v>1890</v>
      </c>
      <c r="R654" s="61" t="s">
        <v>1891</v>
      </c>
      <c r="S654" s="55">
        <v>44854</v>
      </c>
      <c r="T654" s="55">
        <v>44854</v>
      </c>
      <c r="U654" s="55">
        <v>44859</v>
      </c>
      <c r="V654" s="56">
        <v>143671.70000000001</v>
      </c>
      <c r="W654" s="56">
        <v>0</v>
      </c>
      <c r="X654" s="56">
        <v>143671.70000000001</v>
      </c>
    </row>
    <row r="655" spans="1:24" x14ac:dyDescent="0.25">
      <c r="A655" s="59" t="s">
        <v>156</v>
      </c>
      <c r="B655" s="54" t="s">
        <v>450</v>
      </c>
      <c r="C655" s="60">
        <v>2023</v>
      </c>
      <c r="D655" s="60">
        <v>2023</v>
      </c>
      <c r="E655" s="53">
        <v>4</v>
      </c>
      <c r="F655" s="54" t="s">
        <v>451</v>
      </c>
      <c r="G655" s="54" t="s">
        <v>452</v>
      </c>
      <c r="H655" s="54" t="s">
        <v>453</v>
      </c>
      <c r="I655" s="54" t="s">
        <v>454</v>
      </c>
      <c r="J655" s="61" t="s">
        <v>455</v>
      </c>
      <c r="K655" s="54" t="s">
        <v>2129</v>
      </c>
      <c r="L655" s="60">
        <v>1</v>
      </c>
      <c r="M655" s="54" t="s">
        <v>2130</v>
      </c>
      <c r="N655" s="54" t="s">
        <v>940</v>
      </c>
      <c r="O655" s="62">
        <v>1</v>
      </c>
      <c r="P655" s="54" t="s">
        <v>941</v>
      </c>
      <c r="Q655" s="54" t="s">
        <v>1890</v>
      </c>
      <c r="R655" s="61" t="s">
        <v>1891</v>
      </c>
      <c r="S655" s="55">
        <v>44854</v>
      </c>
      <c r="T655" s="55">
        <v>44854</v>
      </c>
      <c r="U655" s="55">
        <v>44859</v>
      </c>
      <c r="V655" s="56">
        <v>990929.77</v>
      </c>
      <c r="W655" s="56">
        <v>0</v>
      </c>
      <c r="X655" s="56">
        <v>990929.77</v>
      </c>
    </row>
    <row r="656" spans="1:24" x14ac:dyDescent="0.25">
      <c r="A656" s="59" t="s">
        <v>157</v>
      </c>
      <c r="B656" s="54" t="s">
        <v>450</v>
      </c>
      <c r="C656" s="60">
        <v>2023</v>
      </c>
      <c r="D656" s="60">
        <v>2023</v>
      </c>
      <c r="E656" s="53">
        <v>4</v>
      </c>
      <c r="F656" s="54" t="s">
        <v>451</v>
      </c>
      <c r="G656" s="54" t="s">
        <v>452</v>
      </c>
      <c r="H656" s="54" t="s">
        <v>453</v>
      </c>
      <c r="I656" s="54" t="s">
        <v>454</v>
      </c>
      <c r="J656" s="61" t="s">
        <v>455</v>
      </c>
      <c r="K656" s="54" t="s">
        <v>2131</v>
      </c>
      <c r="L656" s="60">
        <v>1</v>
      </c>
      <c r="M656" s="54" t="s">
        <v>2132</v>
      </c>
      <c r="N656" s="54" t="s">
        <v>944</v>
      </c>
      <c r="O656" s="62">
        <v>1</v>
      </c>
      <c r="P656" s="54" t="s">
        <v>945</v>
      </c>
      <c r="Q656" s="54" t="s">
        <v>1890</v>
      </c>
      <c r="R656" s="61" t="s">
        <v>1891</v>
      </c>
      <c r="S656" s="55">
        <v>44854</v>
      </c>
      <c r="T656" s="55">
        <v>44854</v>
      </c>
      <c r="U656" s="55">
        <v>44859</v>
      </c>
      <c r="V656" s="56">
        <v>571126.24</v>
      </c>
      <c r="W656" s="56">
        <v>0</v>
      </c>
      <c r="X656" s="56">
        <v>571126.24</v>
      </c>
    </row>
    <row r="657" spans="1:24" x14ac:dyDescent="0.25">
      <c r="A657" s="59" t="s">
        <v>158</v>
      </c>
      <c r="B657" s="54" t="s">
        <v>450</v>
      </c>
      <c r="C657" s="60">
        <v>2023</v>
      </c>
      <c r="D657" s="60">
        <v>2023</v>
      </c>
      <c r="E657" s="53">
        <v>4</v>
      </c>
      <c r="F657" s="54" t="s">
        <v>451</v>
      </c>
      <c r="G657" s="54" t="s">
        <v>452</v>
      </c>
      <c r="H657" s="54" t="s">
        <v>453</v>
      </c>
      <c r="I657" s="54" t="s">
        <v>454</v>
      </c>
      <c r="J657" s="61" t="s">
        <v>455</v>
      </c>
      <c r="K657" s="54" t="s">
        <v>2133</v>
      </c>
      <c r="L657" s="60">
        <v>1</v>
      </c>
      <c r="M657" s="54" t="s">
        <v>2134</v>
      </c>
      <c r="N657" s="54" t="s">
        <v>948</v>
      </c>
      <c r="O657" s="62">
        <v>1</v>
      </c>
      <c r="P657" s="54" t="s">
        <v>949</v>
      </c>
      <c r="Q657" s="54" t="s">
        <v>1890</v>
      </c>
      <c r="R657" s="61" t="s">
        <v>1891</v>
      </c>
      <c r="S657" s="55">
        <v>44854</v>
      </c>
      <c r="T657" s="55">
        <v>44854</v>
      </c>
      <c r="U657" s="55">
        <v>44859</v>
      </c>
      <c r="V657" s="56">
        <v>203475.24</v>
      </c>
      <c r="W657" s="56">
        <v>0</v>
      </c>
      <c r="X657" s="56">
        <v>203475.24</v>
      </c>
    </row>
    <row r="658" spans="1:24" x14ac:dyDescent="0.25">
      <c r="A658" s="59" t="s">
        <v>159</v>
      </c>
      <c r="B658" s="54" t="s">
        <v>450</v>
      </c>
      <c r="C658" s="60">
        <v>2023</v>
      </c>
      <c r="D658" s="60">
        <v>2023</v>
      </c>
      <c r="E658" s="53">
        <v>4</v>
      </c>
      <c r="F658" s="54" t="s">
        <v>451</v>
      </c>
      <c r="G658" s="54" t="s">
        <v>452</v>
      </c>
      <c r="H658" s="54" t="s">
        <v>453</v>
      </c>
      <c r="I658" s="54" t="s">
        <v>454</v>
      </c>
      <c r="J658" s="61" t="s">
        <v>455</v>
      </c>
      <c r="K658" s="54" t="s">
        <v>2135</v>
      </c>
      <c r="L658" s="60">
        <v>1</v>
      </c>
      <c r="M658" s="54" t="s">
        <v>2136</v>
      </c>
      <c r="N658" s="54" t="s">
        <v>952</v>
      </c>
      <c r="O658" s="62">
        <v>1</v>
      </c>
      <c r="P658" s="54" t="s">
        <v>953</v>
      </c>
      <c r="Q658" s="54" t="s">
        <v>1890</v>
      </c>
      <c r="R658" s="61" t="s">
        <v>1891</v>
      </c>
      <c r="S658" s="55">
        <v>44854</v>
      </c>
      <c r="T658" s="55">
        <v>44854</v>
      </c>
      <c r="U658" s="55">
        <v>44859</v>
      </c>
      <c r="V658" s="56">
        <v>299641.03000000003</v>
      </c>
      <c r="W658" s="56">
        <v>0</v>
      </c>
      <c r="X658" s="56">
        <v>299641.03000000003</v>
      </c>
    </row>
    <row r="659" spans="1:24" x14ac:dyDescent="0.25">
      <c r="A659" s="59" t="s">
        <v>160</v>
      </c>
      <c r="B659" s="54" t="s">
        <v>450</v>
      </c>
      <c r="C659" s="60">
        <v>2023</v>
      </c>
      <c r="D659" s="60">
        <v>2023</v>
      </c>
      <c r="E659" s="53">
        <v>4</v>
      </c>
      <c r="F659" s="54" t="s">
        <v>451</v>
      </c>
      <c r="G659" s="54" t="s">
        <v>452</v>
      </c>
      <c r="H659" s="54" t="s">
        <v>453</v>
      </c>
      <c r="I659" s="54" t="s">
        <v>454</v>
      </c>
      <c r="J659" s="61" t="s">
        <v>455</v>
      </c>
      <c r="K659" s="54" t="s">
        <v>2137</v>
      </c>
      <c r="L659" s="60">
        <v>1</v>
      </c>
      <c r="M659" s="54" t="s">
        <v>2138</v>
      </c>
      <c r="N659" s="54" t="s">
        <v>956</v>
      </c>
      <c r="O659" s="62">
        <v>1</v>
      </c>
      <c r="P659" s="54" t="s">
        <v>957</v>
      </c>
      <c r="Q659" s="54" t="s">
        <v>1890</v>
      </c>
      <c r="R659" s="61" t="s">
        <v>1891</v>
      </c>
      <c r="S659" s="55">
        <v>44854</v>
      </c>
      <c r="T659" s="55">
        <v>44854</v>
      </c>
      <c r="U659" s="55">
        <v>44859</v>
      </c>
      <c r="V659" s="56">
        <v>245958.47</v>
      </c>
      <c r="W659" s="56">
        <v>0</v>
      </c>
      <c r="X659" s="56">
        <v>245958.47</v>
      </c>
    </row>
    <row r="660" spans="1:24" x14ac:dyDescent="0.25">
      <c r="A660" s="59" t="s">
        <v>161</v>
      </c>
      <c r="B660" s="54" t="s">
        <v>450</v>
      </c>
      <c r="C660" s="60">
        <v>2023</v>
      </c>
      <c r="D660" s="60">
        <v>2023</v>
      </c>
      <c r="E660" s="53">
        <v>4</v>
      </c>
      <c r="F660" s="54" t="s">
        <v>451</v>
      </c>
      <c r="G660" s="54" t="s">
        <v>452</v>
      </c>
      <c r="H660" s="54" t="s">
        <v>453</v>
      </c>
      <c r="I660" s="54" t="s">
        <v>454</v>
      </c>
      <c r="J660" s="61" t="s">
        <v>455</v>
      </c>
      <c r="K660" s="54" t="s">
        <v>2139</v>
      </c>
      <c r="L660" s="60">
        <v>1</v>
      </c>
      <c r="M660" s="54" t="s">
        <v>2140</v>
      </c>
      <c r="N660" s="54" t="s">
        <v>960</v>
      </c>
      <c r="O660" s="62">
        <v>1</v>
      </c>
      <c r="P660" s="54" t="s">
        <v>961</v>
      </c>
      <c r="Q660" s="54" t="s">
        <v>1890</v>
      </c>
      <c r="R660" s="61" t="s">
        <v>1891</v>
      </c>
      <c r="S660" s="55">
        <v>44854</v>
      </c>
      <c r="T660" s="55">
        <v>44854</v>
      </c>
      <c r="U660" s="55">
        <v>44859</v>
      </c>
      <c r="V660" s="56">
        <v>283049.81</v>
      </c>
      <c r="W660" s="56">
        <v>0</v>
      </c>
      <c r="X660" s="56">
        <v>283049.81</v>
      </c>
    </row>
    <row r="661" spans="1:24" x14ac:dyDescent="0.25">
      <c r="A661" s="59" t="s">
        <v>162</v>
      </c>
      <c r="B661" s="54" t="s">
        <v>450</v>
      </c>
      <c r="C661" s="60">
        <v>2023</v>
      </c>
      <c r="D661" s="60">
        <v>2023</v>
      </c>
      <c r="E661" s="53">
        <v>4</v>
      </c>
      <c r="F661" s="54" t="s">
        <v>451</v>
      </c>
      <c r="G661" s="54" t="s">
        <v>452</v>
      </c>
      <c r="H661" s="54" t="s">
        <v>453</v>
      </c>
      <c r="I661" s="54" t="s">
        <v>454</v>
      </c>
      <c r="J661" s="61" t="s">
        <v>455</v>
      </c>
      <c r="K661" s="54" t="s">
        <v>2141</v>
      </c>
      <c r="L661" s="60">
        <v>1</v>
      </c>
      <c r="M661" s="54" t="s">
        <v>2142</v>
      </c>
      <c r="N661" s="54" t="s">
        <v>964</v>
      </c>
      <c r="O661" s="62">
        <v>1</v>
      </c>
      <c r="P661" s="54" t="s">
        <v>965</v>
      </c>
      <c r="Q661" s="54" t="s">
        <v>1890</v>
      </c>
      <c r="R661" s="61" t="s">
        <v>1891</v>
      </c>
      <c r="S661" s="55">
        <v>44854</v>
      </c>
      <c r="T661" s="55">
        <v>44854</v>
      </c>
      <c r="U661" s="55">
        <v>44859</v>
      </c>
      <c r="V661" s="56">
        <v>129956.85</v>
      </c>
      <c r="W661" s="56">
        <v>0</v>
      </c>
      <c r="X661" s="56">
        <v>129956.85</v>
      </c>
    </row>
    <row r="662" spans="1:24" x14ac:dyDescent="0.25">
      <c r="A662" s="59" t="s">
        <v>163</v>
      </c>
      <c r="B662" s="54" t="s">
        <v>450</v>
      </c>
      <c r="C662" s="60">
        <v>2023</v>
      </c>
      <c r="D662" s="60">
        <v>2023</v>
      </c>
      <c r="E662" s="53">
        <v>4</v>
      </c>
      <c r="F662" s="54" t="s">
        <v>451</v>
      </c>
      <c r="G662" s="54" t="s">
        <v>452</v>
      </c>
      <c r="H662" s="54" t="s">
        <v>453</v>
      </c>
      <c r="I662" s="54" t="s">
        <v>454</v>
      </c>
      <c r="J662" s="61" t="s">
        <v>455</v>
      </c>
      <c r="K662" s="54" t="s">
        <v>2143</v>
      </c>
      <c r="L662" s="60">
        <v>1</v>
      </c>
      <c r="M662" s="54" t="s">
        <v>2144</v>
      </c>
      <c r="N662" s="54" t="s">
        <v>968</v>
      </c>
      <c r="O662" s="62">
        <v>1</v>
      </c>
      <c r="P662" s="54" t="s">
        <v>969</v>
      </c>
      <c r="Q662" s="54" t="s">
        <v>1890</v>
      </c>
      <c r="R662" s="61" t="s">
        <v>1891</v>
      </c>
      <c r="S662" s="55">
        <v>44854</v>
      </c>
      <c r="T662" s="55">
        <v>44854</v>
      </c>
      <c r="U662" s="55">
        <v>44859</v>
      </c>
      <c r="V662" s="56">
        <v>196474.4</v>
      </c>
      <c r="W662" s="56">
        <v>0</v>
      </c>
      <c r="X662" s="56">
        <v>196474.4</v>
      </c>
    </row>
    <row r="663" spans="1:24" x14ac:dyDescent="0.25">
      <c r="A663" s="59" t="s">
        <v>164</v>
      </c>
      <c r="B663" s="54" t="s">
        <v>450</v>
      </c>
      <c r="C663" s="60">
        <v>2023</v>
      </c>
      <c r="D663" s="60">
        <v>2023</v>
      </c>
      <c r="E663" s="53">
        <v>4</v>
      </c>
      <c r="F663" s="54" t="s">
        <v>451</v>
      </c>
      <c r="G663" s="54" t="s">
        <v>452</v>
      </c>
      <c r="H663" s="54" t="s">
        <v>453</v>
      </c>
      <c r="I663" s="54" t="s">
        <v>454</v>
      </c>
      <c r="J663" s="61" t="s">
        <v>455</v>
      </c>
      <c r="K663" s="54" t="s">
        <v>2145</v>
      </c>
      <c r="L663" s="60">
        <v>1</v>
      </c>
      <c r="M663" s="54" t="s">
        <v>2146</v>
      </c>
      <c r="N663" s="54" t="s">
        <v>972</v>
      </c>
      <c r="O663" s="62">
        <v>1</v>
      </c>
      <c r="P663" s="54" t="s">
        <v>973</v>
      </c>
      <c r="Q663" s="54" t="s">
        <v>1890</v>
      </c>
      <c r="R663" s="61" t="s">
        <v>1891</v>
      </c>
      <c r="S663" s="55">
        <v>44854</v>
      </c>
      <c r="T663" s="55">
        <v>44854</v>
      </c>
      <c r="U663" s="55">
        <v>44859</v>
      </c>
      <c r="V663" s="56">
        <v>362111.68</v>
      </c>
      <c r="W663" s="56">
        <v>0</v>
      </c>
      <c r="X663" s="56">
        <v>362111.68</v>
      </c>
    </row>
    <row r="664" spans="1:24" x14ac:dyDescent="0.25">
      <c r="A664" s="59" t="s">
        <v>165</v>
      </c>
      <c r="B664" s="54" t="s">
        <v>450</v>
      </c>
      <c r="C664" s="60">
        <v>2023</v>
      </c>
      <c r="D664" s="60">
        <v>2023</v>
      </c>
      <c r="E664" s="53">
        <v>4</v>
      </c>
      <c r="F664" s="54" t="s">
        <v>451</v>
      </c>
      <c r="G664" s="54" t="s">
        <v>452</v>
      </c>
      <c r="H664" s="54" t="s">
        <v>453</v>
      </c>
      <c r="I664" s="54" t="s">
        <v>454</v>
      </c>
      <c r="J664" s="61" t="s">
        <v>455</v>
      </c>
      <c r="K664" s="54" t="s">
        <v>2147</v>
      </c>
      <c r="L664" s="60">
        <v>1</v>
      </c>
      <c r="M664" s="54" t="s">
        <v>2148</v>
      </c>
      <c r="N664" s="54" t="s">
        <v>976</v>
      </c>
      <c r="O664" s="62">
        <v>1</v>
      </c>
      <c r="P664" s="54" t="s">
        <v>977</v>
      </c>
      <c r="Q664" s="54" t="s">
        <v>1890</v>
      </c>
      <c r="R664" s="61" t="s">
        <v>1891</v>
      </c>
      <c r="S664" s="55">
        <v>44854</v>
      </c>
      <c r="T664" s="55">
        <v>44854</v>
      </c>
      <c r="U664" s="55">
        <v>44859</v>
      </c>
      <c r="V664" s="56">
        <v>73072.789999999994</v>
      </c>
      <c r="W664" s="56">
        <v>0</v>
      </c>
      <c r="X664" s="56">
        <v>73072.789999999994</v>
      </c>
    </row>
    <row r="665" spans="1:24" x14ac:dyDescent="0.25">
      <c r="A665" s="59" t="s">
        <v>166</v>
      </c>
      <c r="B665" s="54" t="s">
        <v>450</v>
      </c>
      <c r="C665" s="60">
        <v>2023</v>
      </c>
      <c r="D665" s="60">
        <v>2023</v>
      </c>
      <c r="E665" s="53">
        <v>4</v>
      </c>
      <c r="F665" s="54" t="s">
        <v>451</v>
      </c>
      <c r="G665" s="54" t="s">
        <v>452</v>
      </c>
      <c r="H665" s="54" t="s">
        <v>453</v>
      </c>
      <c r="I665" s="54" t="s">
        <v>454</v>
      </c>
      <c r="J665" s="61" t="s">
        <v>455</v>
      </c>
      <c r="K665" s="54" t="s">
        <v>2149</v>
      </c>
      <c r="L665" s="60">
        <v>1</v>
      </c>
      <c r="M665" s="54" t="s">
        <v>2150</v>
      </c>
      <c r="N665" s="54" t="s">
        <v>980</v>
      </c>
      <c r="O665" s="62">
        <v>1</v>
      </c>
      <c r="P665" s="54" t="s">
        <v>981</v>
      </c>
      <c r="Q665" s="54" t="s">
        <v>1890</v>
      </c>
      <c r="R665" s="61" t="s">
        <v>1891</v>
      </c>
      <c r="S665" s="55">
        <v>44854</v>
      </c>
      <c r="T665" s="55">
        <v>44854</v>
      </c>
      <c r="U665" s="55">
        <v>44859</v>
      </c>
      <c r="V665" s="56">
        <v>320995.46000000002</v>
      </c>
      <c r="W665" s="56">
        <v>0</v>
      </c>
      <c r="X665" s="56">
        <v>320995.46000000002</v>
      </c>
    </row>
    <row r="666" spans="1:24" x14ac:dyDescent="0.25">
      <c r="A666" s="59" t="s">
        <v>167</v>
      </c>
      <c r="B666" s="54" t="s">
        <v>450</v>
      </c>
      <c r="C666" s="60">
        <v>2023</v>
      </c>
      <c r="D666" s="60">
        <v>2023</v>
      </c>
      <c r="E666" s="53">
        <v>4</v>
      </c>
      <c r="F666" s="54" t="s">
        <v>451</v>
      </c>
      <c r="G666" s="54" t="s">
        <v>452</v>
      </c>
      <c r="H666" s="54" t="s">
        <v>453</v>
      </c>
      <c r="I666" s="54" t="s">
        <v>454</v>
      </c>
      <c r="J666" s="61" t="s">
        <v>455</v>
      </c>
      <c r="K666" s="54" t="s">
        <v>2151</v>
      </c>
      <c r="L666" s="60">
        <v>1</v>
      </c>
      <c r="M666" s="54" t="s">
        <v>2152</v>
      </c>
      <c r="N666" s="54" t="s">
        <v>984</v>
      </c>
      <c r="O666" s="62">
        <v>1</v>
      </c>
      <c r="P666" s="54" t="s">
        <v>985</v>
      </c>
      <c r="Q666" s="54" t="s">
        <v>1890</v>
      </c>
      <c r="R666" s="61" t="s">
        <v>1891</v>
      </c>
      <c r="S666" s="55">
        <v>44854</v>
      </c>
      <c r="T666" s="55">
        <v>44854</v>
      </c>
      <c r="U666" s="55">
        <v>44859</v>
      </c>
      <c r="V666" s="56">
        <v>231453.88</v>
      </c>
      <c r="W666" s="56">
        <v>0</v>
      </c>
      <c r="X666" s="56">
        <v>231453.88</v>
      </c>
    </row>
    <row r="667" spans="1:24" x14ac:dyDescent="0.25">
      <c r="A667" s="59" t="s">
        <v>168</v>
      </c>
      <c r="B667" s="54" t="s">
        <v>450</v>
      </c>
      <c r="C667" s="60">
        <v>2023</v>
      </c>
      <c r="D667" s="60">
        <v>2023</v>
      </c>
      <c r="E667" s="53">
        <v>4</v>
      </c>
      <c r="F667" s="54" t="s">
        <v>451</v>
      </c>
      <c r="G667" s="54" t="s">
        <v>452</v>
      </c>
      <c r="H667" s="54" t="s">
        <v>453</v>
      </c>
      <c r="I667" s="54" t="s">
        <v>454</v>
      </c>
      <c r="J667" s="61" t="s">
        <v>455</v>
      </c>
      <c r="K667" s="54" t="s">
        <v>2153</v>
      </c>
      <c r="L667" s="60">
        <v>1</v>
      </c>
      <c r="M667" s="54" t="s">
        <v>2154</v>
      </c>
      <c r="N667" s="54" t="s">
        <v>988</v>
      </c>
      <c r="O667" s="62">
        <v>1</v>
      </c>
      <c r="P667" s="54" t="s">
        <v>989</v>
      </c>
      <c r="Q667" s="54" t="s">
        <v>1890</v>
      </c>
      <c r="R667" s="61" t="s">
        <v>1891</v>
      </c>
      <c r="S667" s="55">
        <v>44854</v>
      </c>
      <c r="T667" s="55">
        <v>44854</v>
      </c>
      <c r="U667" s="55">
        <v>44859</v>
      </c>
      <c r="V667" s="56">
        <v>243288.75</v>
      </c>
      <c r="W667" s="56">
        <v>0</v>
      </c>
      <c r="X667" s="56">
        <v>243288.75</v>
      </c>
    </row>
    <row r="668" spans="1:24" x14ac:dyDescent="0.25">
      <c r="A668" s="59" t="s">
        <v>169</v>
      </c>
      <c r="B668" s="54" t="s">
        <v>450</v>
      </c>
      <c r="C668" s="60">
        <v>2023</v>
      </c>
      <c r="D668" s="60">
        <v>2023</v>
      </c>
      <c r="E668" s="53">
        <v>4</v>
      </c>
      <c r="F668" s="54" t="s">
        <v>451</v>
      </c>
      <c r="G668" s="54" t="s">
        <v>452</v>
      </c>
      <c r="H668" s="54" t="s">
        <v>453</v>
      </c>
      <c r="I668" s="54" t="s">
        <v>454</v>
      </c>
      <c r="J668" s="61" t="s">
        <v>455</v>
      </c>
      <c r="K668" s="54" t="s">
        <v>2155</v>
      </c>
      <c r="L668" s="60">
        <v>1</v>
      </c>
      <c r="M668" s="54" t="s">
        <v>2156</v>
      </c>
      <c r="N668" s="54" t="s">
        <v>992</v>
      </c>
      <c r="O668" s="62">
        <v>1</v>
      </c>
      <c r="P668" s="54" t="s">
        <v>993</v>
      </c>
      <c r="Q668" s="54" t="s">
        <v>1890</v>
      </c>
      <c r="R668" s="61" t="s">
        <v>1891</v>
      </c>
      <c r="S668" s="55">
        <v>44854</v>
      </c>
      <c r="T668" s="55">
        <v>44854</v>
      </c>
      <c r="U668" s="55">
        <v>44859</v>
      </c>
      <c r="V668" s="56">
        <v>201757.43</v>
      </c>
      <c r="W668" s="56">
        <v>0</v>
      </c>
      <c r="X668" s="56">
        <v>201757.43</v>
      </c>
    </row>
    <row r="669" spans="1:24" x14ac:dyDescent="0.25">
      <c r="A669" s="59" t="s">
        <v>170</v>
      </c>
      <c r="B669" s="54" t="s">
        <v>450</v>
      </c>
      <c r="C669" s="60">
        <v>2023</v>
      </c>
      <c r="D669" s="60">
        <v>2023</v>
      </c>
      <c r="E669" s="53">
        <v>4</v>
      </c>
      <c r="F669" s="54" t="s">
        <v>451</v>
      </c>
      <c r="G669" s="54" t="s">
        <v>452</v>
      </c>
      <c r="H669" s="54" t="s">
        <v>453</v>
      </c>
      <c r="I669" s="54" t="s">
        <v>454</v>
      </c>
      <c r="J669" s="61" t="s">
        <v>455</v>
      </c>
      <c r="K669" s="54" t="s">
        <v>2157</v>
      </c>
      <c r="L669" s="60">
        <v>1</v>
      </c>
      <c r="M669" s="54" t="s">
        <v>2158</v>
      </c>
      <c r="N669" s="54" t="s">
        <v>996</v>
      </c>
      <c r="O669" s="62">
        <v>1</v>
      </c>
      <c r="P669" s="54" t="s">
        <v>997</v>
      </c>
      <c r="Q669" s="54" t="s">
        <v>1890</v>
      </c>
      <c r="R669" s="61" t="s">
        <v>1891</v>
      </c>
      <c r="S669" s="55">
        <v>44854</v>
      </c>
      <c r="T669" s="55">
        <v>44854</v>
      </c>
      <c r="U669" s="55">
        <v>44859</v>
      </c>
      <c r="V669" s="56">
        <v>1035817.88</v>
      </c>
      <c r="W669" s="56">
        <v>0</v>
      </c>
      <c r="X669" s="56">
        <v>1035817.88</v>
      </c>
    </row>
    <row r="670" spans="1:24" x14ac:dyDescent="0.25">
      <c r="A670" s="59" t="s">
        <v>171</v>
      </c>
      <c r="B670" s="54" t="s">
        <v>450</v>
      </c>
      <c r="C670" s="60">
        <v>2023</v>
      </c>
      <c r="D670" s="60">
        <v>2023</v>
      </c>
      <c r="E670" s="53">
        <v>4</v>
      </c>
      <c r="F670" s="54" t="s">
        <v>451</v>
      </c>
      <c r="G670" s="54" t="s">
        <v>452</v>
      </c>
      <c r="H670" s="54" t="s">
        <v>453</v>
      </c>
      <c r="I670" s="54" t="s">
        <v>454</v>
      </c>
      <c r="J670" s="61" t="s">
        <v>455</v>
      </c>
      <c r="K670" s="54" t="s">
        <v>2159</v>
      </c>
      <c r="L670" s="60">
        <v>1</v>
      </c>
      <c r="M670" s="54" t="s">
        <v>2160</v>
      </c>
      <c r="N670" s="54" t="s">
        <v>1000</v>
      </c>
      <c r="O670" s="62">
        <v>1</v>
      </c>
      <c r="P670" s="54" t="s">
        <v>1001</v>
      </c>
      <c r="Q670" s="54" t="s">
        <v>1890</v>
      </c>
      <c r="R670" s="61" t="s">
        <v>1891</v>
      </c>
      <c r="S670" s="55">
        <v>44854</v>
      </c>
      <c r="T670" s="55">
        <v>44854</v>
      </c>
      <c r="U670" s="55">
        <v>44859</v>
      </c>
      <c r="V670" s="56">
        <v>214682.91</v>
      </c>
      <c r="W670" s="56">
        <v>0</v>
      </c>
      <c r="X670" s="56">
        <v>214682.91</v>
      </c>
    </row>
    <row r="671" spans="1:24" x14ac:dyDescent="0.25">
      <c r="A671" s="59" t="s">
        <v>172</v>
      </c>
      <c r="B671" s="54" t="s">
        <v>450</v>
      </c>
      <c r="C671" s="60">
        <v>2023</v>
      </c>
      <c r="D671" s="60">
        <v>2023</v>
      </c>
      <c r="E671" s="53">
        <v>4</v>
      </c>
      <c r="F671" s="54" t="s">
        <v>451</v>
      </c>
      <c r="G671" s="54" t="s">
        <v>452</v>
      </c>
      <c r="H671" s="54" t="s">
        <v>453</v>
      </c>
      <c r="I671" s="54" t="s">
        <v>454</v>
      </c>
      <c r="J671" s="61" t="s">
        <v>455</v>
      </c>
      <c r="K671" s="54" t="s">
        <v>2161</v>
      </c>
      <c r="L671" s="60">
        <v>1</v>
      </c>
      <c r="M671" s="54" t="s">
        <v>2162</v>
      </c>
      <c r="N671" s="54" t="s">
        <v>1004</v>
      </c>
      <c r="O671" s="62">
        <v>1</v>
      </c>
      <c r="P671" s="54" t="s">
        <v>1005</v>
      </c>
      <c r="Q671" s="54" t="s">
        <v>1890</v>
      </c>
      <c r="R671" s="61" t="s">
        <v>1891</v>
      </c>
      <c r="S671" s="55">
        <v>44854</v>
      </c>
      <c r="T671" s="55">
        <v>44854</v>
      </c>
      <c r="U671" s="55">
        <v>44859</v>
      </c>
      <c r="V671" s="56">
        <v>243449.24</v>
      </c>
      <c r="W671" s="56">
        <v>0</v>
      </c>
      <c r="X671" s="56">
        <v>243449.24</v>
      </c>
    </row>
    <row r="672" spans="1:24" x14ac:dyDescent="0.25">
      <c r="A672" s="59" t="s">
        <v>173</v>
      </c>
      <c r="B672" s="54" t="s">
        <v>450</v>
      </c>
      <c r="C672" s="60">
        <v>2023</v>
      </c>
      <c r="D672" s="60">
        <v>2023</v>
      </c>
      <c r="E672" s="53">
        <v>4</v>
      </c>
      <c r="F672" s="54" t="s">
        <v>451</v>
      </c>
      <c r="G672" s="54" t="s">
        <v>452</v>
      </c>
      <c r="H672" s="54" t="s">
        <v>453</v>
      </c>
      <c r="I672" s="54" t="s">
        <v>454</v>
      </c>
      <c r="J672" s="61" t="s">
        <v>455</v>
      </c>
      <c r="K672" s="54" t="s">
        <v>2163</v>
      </c>
      <c r="L672" s="60">
        <v>1</v>
      </c>
      <c r="M672" s="54" t="s">
        <v>2164</v>
      </c>
      <c r="N672" s="54" t="s">
        <v>1008</v>
      </c>
      <c r="O672" s="62">
        <v>1</v>
      </c>
      <c r="P672" s="54" t="s">
        <v>1009</v>
      </c>
      <c r="Q672" s="54" t="s">
        <v>1890</v>
      </c>
      <c r="R672" s="61" t="s">
        <v>1891</v>
      </c>
      <c r="S672" s="55">
        <v>44854</v>
      </c>
      <c r="T672" s="55">
        <v>44854</v>
      </c>
      <c r="U672" s="55">
        <v>44859</v>
      </c>
      <c r="V672" s="56">
        <v>9332920.3900000006</v>
      </c>
      <c r="W672" s="56">
        <v>0</v>
      </c>
      <c r="X672" s="56">
        <v>9332920.3900000006</v>
      </c>
    </row>
    <row r="673" spans="1:24" x14ac:dyDescent="0.25">
      <c r="A673" s="59" t="s">
        <v>174</v>
      </c>
      <c r="B673" s="54" t="s">
        <v>450</v>
      </c>
      <c r="C673" s="60">
        <v>2023</v>
      </c>
      <c r="D673" s="60">
        <v>2023</v>
      </c>
      <c r="E673" s="53">
        <v>4</v>
      </c>
      <c r="F673" s="54" t="s">
        <v>451</v>
      </c>
      <c r="G673" s="54" t="s">
        <v>452</v>
      </c>
      <c r="H673" s="54" t="s">
        <v>453</v>
      </c>
      <c r="I673" s="54" t="s">
        <v>454</v>
      </c>
      <c r="J673" s="61" t="s">
        <v>455</v>
      </c>
      <c r="K673" s="54" t="s">
        <v>2165</v>
      </c>
      <c r="L673" s="60">
        <v>1</v>
      </c>
      <c r="M673" s="54" t="s">
        <v>2166</v>
      </c>
      <c r="N673" s="54" t="s">
        <v>1012</v>
      </c>
      <c r="O673" s="62">
        <v>1</v>
      </c>
      <c r="P673" s="54" t="s">
        <v>1013</v>
      </c>
      <c r="Q673" s="54" t="s">
        <v>1890</v>
      </c>
      <c r="R673" s="61" t="s">
        <v>1891</v>
      </c>
      <c r="S673" s="55">
        <v>44854</v>
      </c>
      <c r="T673" s="55">
        <v>44854</v>
      </c>
      <c r="U673" s="55">
        <v>44859</v>
      </c>
      <c r="V673" s="56">
        <v>5665110.2800000003</v>
      </c>
      <c r="W673" s="56">
        <v>0</v>
      </c>
      <c r="X673" s="56">
        <v>5665110.2800000003</v>
      </c>
    </row>
    <row r="674" spans="1:24" x14ac:dyDescent="0.25">
      <c r="A674" s="59" t="s">
        <v>175</v>
      </c>
      <c r="B674" s="54" t="s">
        <v>450</v>
      </c>
      <c r="C674" s="60">
        <v>2023</v>
      </c>
      <c r="D674" s="60">
        <v>2023</v>
      </c>
      <c r="E674" s="53">
        <v>4</v>
      </c>
      <c r="F674" s="54" t="s">
        <v>451</v>
      </c>
      <c r="G674" s="54" t="s">
        <v>452</v>
      </c>
      <c r="H674" s="54" t="s">
        <v>453</v>
      </c>
      <c r="I674" s="54" t="s">
        <v>454</v>
      </c>
      <c r="J674" s="61" t="s">
        <v>455</v>
      </c>
      <c r="K674" s="54" t="s">
        <v>2167</v>
      </c>
      <c r="L674" s="60">
        <v>1</v>
      </c>
      <c r="M674" s="54" t="s">
        <v>2168</v>
      </c>
      <c r="N674" s="54" t="s">
        <v>1018</v>
      </c>
      <c r="O674" s="62">
        <v>1</v>
      </c>
      <c r="P674" s="54" t="s">
        <v>1019</v>
      </c>
      <c r="Q674" s="54" t="s">
        <v>1890</v>
      </c>
      <c r="R674" s="61" t="s">
        <v>1891</v>
      </c>
      <c r="S674" s="55">
        <v>44854</v>
      </c>
      <c r="T674" s="55">
        <v>44854</v>
      </c>
      <c r="U674" s="55">
        <v>44859</v>
      </c>
      <c r="V674" s="56">
        <v>320788.62</v>
      </c>
      <c r="W674" s="56">
        <v>0</v>
      </c>
      <c r="X674" s="56">
        <v>320788.62</v>
      </c>
    </row>
    <row r="675" spans="1:24" x14ac:dyDescent="0.25">
      <c r="A675" s="59" t="s">
        <v>176</v>
      </c>
      <c r="B675" s="54" t="s">
        <v>450</v>
      </c>
      <c r="C675" s="60">
        <v>2023</v>
      </c>
      <c r="D675" s="60">
        <v>2023</v>
      </c>
      <c r="E675" s="53">
        <v>4</v>
      </c>
      <c r="F675" s="54" t="s">
        <v>451</v>
      </c>
      <c r="G675" s="54" t="s">
        <v>452</v>
      </c>
      <c r="H675" s="54" t="s">
        <v>453</v>
      </c>
      <c r="I675" s="54" t="s">
        <v>454</v>
      </c>
      <c r="J675" s="61" t="s">
        <v>455</v>
      </c>
      <c r="K675" s="54" t="s">
        <v>2169</v>
      </c>
      <c r="L675" s="60">
        <v>1</v>
      </c>
      <c r="M675" s="54" t="s">
        <v>2170</v>
      </c>
      <c r="N675" s="54" t="s">
        <v>1022</v>
      </c>
      <c r="O675" s="62">
        <v>1</v>
      </c>
      <c r="P675" s="54" t="s">
        <v>1023</v>
      </c>
      <c r="Q675" s="54" t="s">
        <v>1890</v>
      </c>
      <c r="R675" s="61" t="s">
        <v>1891</v>
      </c>
      <c r="S675" s="55">
        <v>44854</v>
      </c>
      <c r="T675" s="55">
        <v>44854</v>
      </c>
      <c r="U675" s="55">
        <v>44859</v>
      </c>
      <c r="V675" s="56">
        <v>300881.88</v>
      </c>
      <c r="W675" s="56">
        <v>0</v>
      </c>
      <c r="X675" s="56">
        <v>300881.88</v>
      </c>
    </row>
    <row r="676" spans="1:24" x14ac:dyDescent="0.25">
      <c r="A676" s="59" t="s">
        <v>177</v>
      </c>
      <c r="B676" s="54" t="s">
        <v>450</v>
      </c>
      <c r="C676" s="60">
        <v>2023</v>
      </c>
      <c r="D676" s="60">
        <v>2023</v>
      </c>
      <c r="E676" s="53">
        <v>4</v>
      </c>
      <c r="F676" s="54" t="s">
        <v>451</v>
      </c>
      <c r="G676" s="54" t="s">
        <v>452</v>
      </c>
      <c r="H676" s="54" t="s">
        <v>453</v>
      </c>
      <c r="I676" s="54" t="s">
        <v>454</v>
      </c>
      <c r="J676" s="61" t="s">
        <v>455</v>
      </c>
      <c r="K676" s="54" t="s">
        <v>2171</v>
      </c>
      <c r="L676" s="60">
        <v>1</v>
      </c>
      <c r="M676" s="54" t="s">
        <v>2172</v>
      </c>
      <c r="N676" s="54" t="s">
        <v>1026</v>
      </c>
      <c r="O676" s="62">
        <v>1</v>
      </c>
      <c r="P676" s="54" t="s">
        <v>1027</v>
      </c>
      <c r="Q676" s="54" t="s">
        <v>1890</v>
      </c>
      <c r="R676" s="61" t="s">
        <v>1891</v>
      </c>
      <c r="S676" s="55">
        <v>44854</v>
      </c>
      <c r="T676" s="55">
        <v>44854</v>
      </c>
      <c r="U676" s="55">
        <v>44859</v>
      </c>
      <c r="V676" s="56">
        <v>215029.07</v>
      </c>
      <c r="W676" s="56">
        <v>0</v>
      </c>
      <c r="X676" s="56">
        <v>215029.07</v>
      </c>
    </row>
    <row r="677" spans="1:24" x14ac:dyDescent="0.25">
      <c r="A677" s="59" t="s">
        <v>178</v>
      </c>
      <c r="B677" s="54" t="s">
        <v>450</v>
      </c>
      <c r="C677" s="60">
        <v>2023</v>
      </c>
      <c r="D677" s="60">
        <v>2023</v>
      </c>
      <c r="E677" s="53">
        <v>4</v>
      </c>
      <c r="F677" s="54" t="s">
        <v>451</v>
      </c>
      <c r="G677" s="54" t="s">
        <v>452</v>
      </c>
      <c r="H677" s="54" t="s">
        <v>453</v>
      </c>
      <c r="I677" s="54" t="s">
        <v>454</v>
      </c>
      <c r="J677" s="61" t="s">
        <v>455</v>
      </c>
      <c r="K677" s="54" t="s">
        <v>2173</v>
      </c>
      <c r="L677" s="60">
        <v>1</v>
      </c>
      <c r="M677" s="54" t="s">
        <v>2174</v>
      </c>
      <c r="N677" s="54" t="s">
        <v>1030</v>
      </c>
      <c r="O677" s="62">
        <v>1</v>
      </c>
      <c r="P677" s="54" t="s">
        <v>1031</v>
      </c>
      <c r="Q677" s="54" t="s">
        <v>1890</v>
      </c>
      <c r="R677" s="61" t="s">
        <v>1891</v>
      </c>
      <c r="S677" s="55">
        <v>44854</v>
      </c>
      <c r="T677" s="55">
        <v>44854</v>
      </c>
      <c r="U677" s="55">
        <v>44859</v>
      </c>
      <c r="V677" s="56">
        <v>717746.84</v>
      </c>
      <c r="W677" s="56">
        <v>0</v>
      </c>
      <c r="X677" s="56">
        <v>717746.84</v>
      </c>
    </row>
    <row r="678" spans="1:24" x14ac:dyDescent="0.25">
      <c r="A678" s="59" t="s">
        <v>179</v>
      </c>
      <c r="B678" s="54" t="s">
        <v>450</v>
      </c>
      <c r="C678" s="60">
        <v>2023</v>
      </c>
      <c r="D678" s="60">
        <v>2023</v>
      </c>
      <c r="E678" s="53">
        <v>4</v>
      </c>
      <c r="F678" s="54" t="s">
        <v>451</v>
      </c>
      <c r="G678" s="54" t="s">
        <v>452</v>
      </c>
      <c r="H678" s="54" t="s">
        <v>453</v>
      </c>
      <c r="I678" s="54" t="s">
        <v>454</v>
      </c>
      <c r="J678" s="61" t="s">
        <v>455</v>
      </c>
      <c r="K678" s="54" t="s">
        <v>2175</v>
      </c>
      <c r="L678" s="60">
        <v>1</v>
      </c>
      <c r="M678" s="54" t="s">
        <v>2176</v>
      </c>
      <c r="N678" s="54" t="s">
        <v>1034</v>
      </c>
      <c r="O678" s="62">
        <v>1</v>
      </c>
      <c r="P678" s="54" t="s">
        <v>1035</v>
      </c>
      <c r="Q678" s="54" t="s">
        <v>1890</v>
      </c>
      <c r="R678" s="61" t="s">
        <v>1891</v>
      </c>
      <c r="S678" s="55">
        <v>44854</v>
      </c>
      <c r="T678" s="55">
        <v>44854</v>
      </c>
      <c r="U678" s="55">
        <v>44859</v>
      </c>
      <c r="V678" s="56">
        <v>224012.11</v>
      </c>
      <c r="W678" s="56">
        <v>0</v>
      </c>
      <c r="X678" s="56">
        <v>224012.11</v>
      </c>
    </row>
    <row r="679" spans="1:24" x14ac:dyDescent="0.25">
      <c r="A679" s="59" t="s">
        <v>1</v>
      </c>
      <c r="B679" s="54" t="s">
        <v>450</v>
      </c>
      <c r="C679" s="60">
        <v>2023</v>
      </c>
      <c r="D679" s="60">
        <v>2023</v>
      </c>
      <c r="E679" s="53">
        <v>4</v>
      </c>
      <c r="F679" s="54" t="s">
        <v>451</v>
      </c>
      <c r="G679" s="54" t="s">
        <v>452</v>
      </c>
      <c r="H679" s="54" t="s">
        <v>453</v>
      </c>
      <c r="I679" s="54" t="s">
        <v>454</v>
      </c>
      <c r="J679" s="61" t="s">
        <v>455</v>
      </c>
      <c r="K679" s="54" t="s">
        <v>2177</v>
      </c>
      <c r="L679" s="60">
        <v>1</v>
      </c>
      <c r="M679" s="54" t="s">
        <v>2178</v>
      </c>
      <c r="N679" s="54" t="s">
        <v>1038</v>
      </c>
      <c r="O679" s="62">
        <v>1</v>
      </c>
      <c r="P679" s="54" t="s">
        <v>1039</v>
      </c>
      <c r="Q679" s="54" t="s">
        <v>1890</v>
      </c>
      <c r="R679" s="61" t="s">
        <v>1914</v>
      </c>
      <c r="S679" s="55">
        <v>44846</v>
      </c>
      <c r="T679" s="55">
        <v>44846</v>
      </c>
      <c r="U679" s="55">
        <v>44851</v>
      </c>
      <c r="V679" s="56">
        <v>130340.2</v>
      </c>
      <c r="W679" s="56">
        <v>0</v>
      </c>
      <c r="X679" s="56">
        <v>130340.2</v>
      </c>
    </row>
    <row r="680" spans="1:24" x14ac:dyDescent="0.25">
      <c r="A680" s="59" t="s">
        <v>180</v>
      </c>
      <c r="B680" s="54" t="s">
        <v>450</v>
      </c>
      <c r="C680" s="60">
        <v>2023</v>
      </c>
      <c r="D680" s="60">
        <v>2023</v>
      </c>
      <c r="E680" s="53">
        <v>4</v>
      </c>
      <c r="F680" s="54" t="s">
        <v>451</v>
      </c>
      <c r="G680" s="54" t="s">
        <v>452</v>
      </c>
      <c r="H680" s="54" t="s">
        <v>453</v>
      </c>
      <c r="I680" s="54" t="s">
        <v>454</v>
      </c>
      <c r="J680" s="61" t="s">
        <v>455</v>
      </c>
      <c r="K680" s="54" t="s">
        <v>2179</v>
      </c>
      <c r="L680" s="60">
        <v>1</v>
      </c>
      <c r="M680" s="54" t="s">
        <v>2180</v>
      </c>
      <c r="N680" s="54" t="s">
        <v>1042</v>
      </c>
      <c r="O680" s="62">
        <v>1</v>
      </c>
      <c r="P680" s="54" t="s">
        <v>1043</v>
      </c>
      <c r="Q680" s="54" t="s">
        <v>1890</v>
      </c>
      <c r="R680" s="61" t="s">
        <v>1891</v>
      </c>
      <c r="S680" s="55">
        <v>44854</v>
      </c>
      <c r="T680" s="55">
        <v>44854</v>
      </c>
      <c r="U680" s="55">
        <v>44859</v>
      </c>
      <c r="V680" s="56">
        <v>1250409.28</v>
      </c>
      <c r="W680" s="56">
        <v>0</v>
      </c>
      <c r="X680" s="56">
        <v>1250409.28</v>
      </c>
    </row>
    <row r="681" spans="1:24" x14ac:dyDescent="0.25">
      <c r="A681" s="59" t="s">
        <v>181</v>
      </c>
      <c r="B681" s="54" t="s">
        <v>450</v>
      </c>
      <c r="C681" s="60">
        <v>2023</v>
      </c>
      <c r="D681" s="60">
        <v>2023</v>
      </c>
      <c r="E681" s="53">
        <v>4</v>
      </c>
      <c r="F681" s="54" t="s">
        <v>451</v>
      </c>
      <c r="G681" s="54" t="s">
        <v>452</v>
      </c>
      <c r="H681" s="54" t="s">
        <v>453</v>
      </c>
      <c r="I681" s="54" t="s">
        <v>454</v>
      </c>
      <c r="J681" s="61" t="s">
        <v>455</v>
      </c>
      <c r="K681" s="54" t="s">
        <v>2181</v>
      </c>
      <c r="L681" s="60">
        <v>1</v>
      </c>
      <c r="M681" s="54" t="s">
        <v>2182</v>
      </c>
      <c r="N681" s="54" t="s">
        <v>1046</v>
      </c>
      <c r="O681" s="62">
        <v>1</v>
      </c>
      <c r="P681" s="54" t="s">
        <v>1047</v>
      </c>
      <c r="Q681" s="54" t="s">
        <v>1890</v>
      </c>
      <c r="R681" s="61" t="s">
        <v>1914</v>
      </c>
      <c r="S681" s="55">
        <v>44846</v>
      </c>
      <c r="T681" s="55">
        <v>44846</v>
      </c>
      <c r="U681" s="55">
        <v>44851</v>
      </c>
      <c r="V681" s="56">
        <v>165493.41</v>
      </c>
      <c r="W681" s="56">
        <v>0</v>
      </c>
      <c r="X681" s="56">
        <v>165493.41</v>
      </c>
    </row>
    <row r="682" spans="1:24" x14ac:dyDescent="0.25">
      <c r="A682" s="59" t="s">
        <v>182</v>
      </c>
      <c r="B682" s="54" t="s">
        <v>450</v>
      </c>
      <c r="C682" s="60">
        <v>2023</v>
      </c>
      <c r="D682" s="60">
        <v>2023</v>
      </c>
      <c r="E682" s="53">
        <v>4</v>
      </c>
      <c r="F682" s="54" t="s">
        <v>451</v>
      </c>
      <c r="G682" s="54" t="s">
        <v>452</v>
      </c>
      <c r="H682" s="54" t="s">
        <v>453</v>
      </c>
      <c r="I682" s="54" t="s">
        <v>454</v>
      </c>
      <c r="J682" s="61" t="s">
        <v>455</v>
      </c>
      <c r="K682" s="54" t="s">
        <v>2183</v>
      </c>
      <c r="L682" s="60">
        <v>1</v>
      </c>
      <c r="M682" s="54" t="s">
        <v>2184</v>
      </c>
      <c r="N682" s="54" t="s">
        <v>1050</v>
      </c>
      <c r="O682" s="62">
        <v>1</v>
      </c>
      <c r="P682" s="54" t="s">
        <v>1051</v>
      </c>
      <c r="Q682" s="54" t="s">
        <v>1890</v>
      </c>
      <c r="R682" s="61" t="s">
        <v>1891</v>
      </c>
      <c r="S682" s="55">
        <v>44854</v>
      </c>
      <c r="T682" s="55">
        <v>44854</v>
      </c>
      <c r="U682" s="55">
        <v>44859</v>
      </c>
      <c r="V682" s="56">
        <v>158893.82</v>
      </c>
      <c r="W682" s="56">
        <v>0</v>
      </c>
      <c r="X682" s="56">
        <v>158893.82</v>
      </c>
    </row>
    <row r="683" spans="1:24" x14ac:dyDescent="0.25">
      <c r="A683" s="59" t="s">
        <v>183</v>
      </c>
      <c r="B683" s="54" t="s">
        <v>450</v>
      </c>
      <c r="C683" s="60">
        <v>2023</v>
      </c>
      <c r="D683" s="60">
        <v>2023</v>
      </c>
      <c r="E683" s="53">
        <v>4</v>
      </c>
      <c r="F683" s="54" t="s">
        <v>451</v>
      </c>
      <c r="G683" s="54" t="s">
        <v>452</v>
      </c>
      <c r="H683" s="54" t="s">
        <v>453</v>
      </c>
      <c r="I683" s="54" t="s">
        <v>454</v>
      </c>
      <c r="J683" s="61" t="s">
        <v>455</v>
      </c>
      <c r="K683" s="54" t="s">
        <v>2185</v>
      </c>
      <c r="L683" s="60">
        <v>1</v>
      </c>
      <c r="M683" s="54" t="s">
        <v>2186</v>
      </c>
      <c r="N683" s="54" t="s">
        <v>1054</v>
      </c>
      <c r="O683" s="62">
        <v>1</v>
      </c>
      <c r="P683" s="54" t="s">
        <v>1055</v>
      </c>
      <c r="Q683" s="54" t="s">
        <v>1890</v>
      </c>
      <c r="R683" s="61" t="s">
        <v>1891</v>
      </c>
      <c r="S683" s="55">
        <v>44854</v>
      </c>
      <c r="T683" s="55">
        <v>44854</v>
      </c>
      <c r="U683" s="55">
        <v>44859</v>
      </c>
      <c r="V683" s="56">
        <v>227173.52</v>
      </c>
      <c r="W683" s="56">
        <v>0</v>
      </c>
      <c r="X683" s="56">
        <v>227173.52</v>
      </c>
    </row>
    <row r="684" spans="1:24" x14ac:dyDescent="0.25">
      <c r="A684" s="59" t="s">
        <v>184</v>
      </c>
      <c r="B684" s="54" t="s">
        <v>450</v>
      </c>
      <c r="C684" s="60">
        <v>2023</v>
      </c>
      <c r="D684" s="60">
        <v>2023</v>
      </c>
      <c r="E684" s="53">
        <v>4</v>
      </c>
      <c r="F684" s="54" t="s">
        <v>451</v>
      </c>
      <c r="G684" s="54" t="s">
        <v>452</v>
      </c>
      <c r="H684" s="54" t="s">
        <v>453</v>
      </c>
      <c r="I684" s="54" t="s">
        <v>454</v>
      </c>
      <c r="J684" s="61" t="s">
        <v>455</v>
      </c>
      <c r="K684" s="54" t="s">
        <v>2187</v>
      </c>
      <c r="L684" s="60">
        <v>1</v>
      </c>
      <c r="M684" s="54" t="s">
        <v>2188</v>
      </c>
      <c r="N684" s="54" t="s">
        <v>1058</v>
      </c>
      <c r="O684" s="62">
        <v>1</v>
      </c>
      <c r="P684" s="54" t="s">
        <v>1059</v>
      </c>
      <c r="Q684" s="54" t="s">
        <v>1890</v>
      </c>
      <c r="R684" s="61" t="s">
        <v>1891</v>
      </c>
      <c r="S684" s="55">
        <v>44854</v>
      </c>
      <c r="T684" s="55">
        <v>44854</v>
      </c>
      <c r="U684" s="55">
        <v>44859</v>
      </c>
      <c r="V684" s="56">
        <v>468637.3</v>
      </c>
      <c r="W684" s="56">
        <v>0</v>
      </c>
      <c r="X684" s="56">
        <v>468637.3</v>
      </c>
    </row>
    <row r="685" spans="1:24" x14ac:dyDescent="0.25">
      <c r="A685" s="59" t="s">
        <v>185</v>
      </c>
      <c r="B685" s="54" t="s">
        <v>450</v>
      </c>
      <c r="C685" s="60">
        <v>2023</v>
      </c>
      <c r="D685" s="60">
        <v>2023</v>
      </c>
      <c r="E685" s="53">
        <v>4</v>
      </c>
      <c r="F685" s="54" t="s">
        <v>451</v>
      </c>
      <c r="G685" s="54" t="s">
        <v>452</v>
      </c>
      <c r="H685" s="54" t="s">
        <v>453</v>
      </c>
      <c r="I685" s="54" t="s">
        <v>454</v>
      </c>
      <c r="J685" s="61" t="s">
        <v>455</v>
      </c>
      <c r="K685" s="54" t="s">
        <v>2189</v>
      </c>
      <c r="L685" s="60">
        <v>1</v>
      </c>
      <c r="M685" s="54" t="s">
        <v>2190</v>
      </c>
      <c r="N685" s="54" t="s">
        <v>1062</v>
      </c>
      <c r="O685" s="62">
        <v>1</v>
      </c>
      <c r="P685" s="54" t="s">
        <v>1063</v>
      </c>
      <c r="Q685" s="54" t="s">
        <v>1890</v>
      </c>
      <c r="R685" s="61" t="s">
        <v>1891</v>
      </c>
      <c r="S685" s="55">
        <v>44854</v>
      </c>
      <c r="T685" s="55">
        <v>44854</v>
      </c>
      <c r="U685" s="55">
        <v>44859</v>
      </c>
      <c r="V685" s="56">
        <v>80790.45</v>
      </c>
      <c r="W685" s="56">
        <v>0</v>
      </c>
      <c r="X685" s="56">
        <v>80790.45</v>
      </c>
    </row>
    <row r="686" spans="1:24" x14ac:dyDescent="0.25">
      <c r="A686" s="59" t="s">
        <v>186</v>
      </c>
      <c r="B686" s="54" t="s">
        <v>450</v>
      </c>
      <c r="C686" s="60">
        <v>2023</v>
      </c>
      <c r="D686" s="60">
        <v>2023</v>
      </c>
      <c r="E686" s="53">
        <v>4</v>
      </c>
      <c r="F686" s="54" t="s">
        <v>451</v>
      </c>
      <c r="G686" s="54" t="s">
        <v>452</v>
      </c>
      <c r="H686" s="54" t="s">
        <v>453</v>
      </c>
      <c r="I686" s="54" t="s">
        <v>454</v>
      </c>
      <c r="J686" s="61" t="s">
        <v>455</v>
      </c>
      <c r="K686" s="54" t="s">
        <v>2191</v>
      </c>
      <c r="L686" s="60">
        <v>1</v>
      </c>
      <c r="M686" s="54" t="s">
        <v>2192</v>
      </c>
      <c r="N686" s="54" t="s">
        <v>1066</v>
      </c>
      <c r="O686" s="62">
        <v>1</v>
      </c>
      <c r="P686" s="54" t="s">
        <v>1067</v>
      </c>
      <c r="Q686" s="54" t="s">
        <v>1890</v>
      </c>
      <c r="R686" s="61" t="s">
        <v>1891</v>
      </c>
      <c r="S686" s="55">
        <v>44854</v>
      </c>
      <c r="T686" s="55">
        <v>44854</v>
      </c>
      <c r="U686" s="55">
        <v>44859</v>
      </c>
      <c r="V686" s="56">
        <v>384229.45</v>
      </c>
      <c r="W686" s="56">
        <v>0</v>
      </c>
      <c r="X686" s="56">
        <v>384229.45</v>
      </c>
    </row>
    <row r="687" spans="1:24" x14ac:dyDescent="0.25">
      <c r="A687" s="59" t="s">
        <v>187</v>
      </c>
      <c r="B687" s="54" t="s">
        <v>450</v>
      </c>
      <c r="C687" s="60">
        <v>2023</v>
      </c>
      <c r="D687" s="60">
        <v>2023</v>
      </c>
      <c r="E687" s="53">
        <v>4</v>
      </c>
      <c r="F687" s="54" t="s">
        <v>451</v>
      </c>
      <c r="G687" s="54" t="s">
        <v>452</v>
      </c>
      <c r="H687" s="54" t="s">
        <v>453</v>
      </c>
      <c r="I687" s="54" t="s">
        <v>454</v>
      </c>
      <c r="J687" s="61" t="s">
        <v>455</v>
      </c>
      <c r="K687" s="54" t="s">
        <v>2193</v>
      </c>
      <c r="L687" s="60">
        <v>1</v>
      </c>
      <c r="M687" s="54" t="s">
        <v>2194</v>
      </c>
      <c r="N687" s="54" t="s">
        <v>1070</v>
      </c>
      <c r="O687" s="62">
        <v>1</v>
      </c>
      <c r="P687" s="54" t="s">
        <v>1071</v>
      </c>
      <c r="Q687" s="54" t="s">
        <v>1890</v>
      </c>
      <c r="R687" s="61" t="s">
        <v>1891</v>
      </c>
      <c r="S687" s="55">
        <v>44854</v>
      </c>
      <c r="T687" s="55">
        <v>44854</v>
      </c>
      <c r="U687" s="55">
        <v>44859</v>
      </c>
      <c r="V687" s="56">
        <v>238706.01</v>
      </c>
      <c r="W687" s="56">
        <v>0</v>
      </c>
      <c r="X687" s="56">
        <v>238706.01</v>
      </c>
    </row>
    <row r="688" spans="1:24" x14ac:dyDescent="0.25">
      <c r="A688" s="59" t="s">
        <v>188</v>
      </c>
      <c r="B688" s="54" t="s">
        <v>450</v>
      </c>
      <c r="C688" s="60">
        <v>2023</v>
      </c>
      <c r="D688" s="60">
        <v>2023</v>
      </c>
      <c r="E688" s="53">
        <v>4</v>
      </c>
      <c r="F688" s="54" t="s">
        <v>451</v>
      </c>
      <c r="G688" s="54" t="s">
        <v>452</v>
      </c>
      <c r="H688" s="54" t="s">
        <v>453</v>
      </c>
      <c r="I688" s="54" t="s">
        <v>454</v>
      </c>
      <c r="J688" s="61" t="s">
        <v>455</v>
      </c>
      <c r="K688" s="54" t="s">
        <v>2195</v>
      </c>
      <c r="L688" s="60">
        <v>1</v>
      </c>
      <c r="M688" s="54" t="s">
        <v>2196</v>
      </c>
      <c r="N688" s="54" t="s">
        <v>1074</v>
      </c>
      <c r="O688" s="62">
        <v>1</v>
      </c>
      <c r="P688" s="54" t="s">
        <v>1075</v>
      </c>
      <c r="Q688" s="54" t="s">
        <v>1890</v>
      </c>
      <c r="R688" s="61" t="s">
        <v>1891</v>
      </c>
      <c r="S688" s="55">
        <v>44854</v>
      </c>
      <c r="T688" s="55">
        <v>44854</v>
      </c>
      <c r="U688" s="55">
        <v>44859</v>
      </c>
      <c r="V688" s="56">
        <v>527919.67000000004</v>
      </c>
      <c r="W688" s="56">
        <v>0</v>
      </c>
      <c r="X688" s="56">
        <v>527919.67000000004</v>
      </c>
    </row>
    <row r="689" spans="1:24" x14ac:dyDescent="0.25">
      <c r="A689" s="59" t="s">
        <v>189</v>
      </c>
      <c r="B689" s="54" t="s">
        <v>450</v>
      </c>
      <c r="C689" s="60">
        <v>2023</v>
      </c>
      <c r="D689" s="60">
        <v>2023</v>
      </c>
      <c r="E689" s="53">
        <v>4</v>
      </c>
      <c r="F689" s="54" t="s">
        <v>451</v>
      </c>
      <c r="G689" s="54" t="s">
        <v>452</v>
      </c>
      <c r="H689" s="54" t="s">
        <v>453</v>
      </c>
      <c r="I689" s="54" t="s">
        <v>454</v>
      </c>
      <c r="J689" s="61" t="s">
        <v>455</v>
      </c>
      <c r="K689" s="54" t="s">
        <v>2197</v>
      </c>
      <c r="L689" s="60">
        <v>1</v>
      </c>
      <c r="M689" s="54" t="s">
        <v>2198</v>
      </c>
      <c r="N689" s="54" t="s">
        <v>1078</v>
      </c>
      <c r="O689" s="62">
        <v>1</v>
      </c>
      <c r="P689" s="54" t="s">
        <v>1079</v>
      </c>
      <c r="Q689" s="54" t="s">
        <v>1890</v>
      </c>
      <c r="R689" s="61" t="s">
        <v>1891</v>
      </c>
      <c r="S689" s="55">
        <v>44854</v>
      </c>
      <c r="T689" s="55">
        <v>44854</v>
      </c>
      <c r="U689" s="55">
        <v>44859</v>
      </c>
      <c r="V689" s="56">
        <v>135151.54</v>
      </c>
      <c r="W689" s="56">
        <v>0</v>
      </c>
      <c r="X689" s="56">
        <v>135151.54</v>
      </c>
    </row>
    <row r="690" spans="1:24" x14ac:dyDescent="0.25">
      <c r="A690" s="59" t="s">
        <v>190</v>
      </c>
      <c r="B690" s="54" t="s">
        <v>450</v>
      </c>
      <c r="C690" s="60">
        <v>2023</v>
      </c>
      <c r="D690" s="60">
        <v>2023</v>
      </c>
      <c r="E690" s="53">
        <v>4</v>
      </c>
      <c r="F690" s="54" t="s">
        <v>451</v>
      </c>
      <c r="G690" s="54" t="s">
        <v>452</v>
      </c>
      <c r="H690" s="54" t="s">
        <v>453</v>
      </c>
      <c r="I690" s="54" t="s">
        <v>454</v>
      </c>
      <c r="J690" s="61" t="s">
        <v>455</v>
      </c>
      <c r="K690" s="54" t="s">
        <v>2199</v>
      </c>
      <c r="L690" s="60">
        <v>1</v>
      </c>
      <c r="M690" s="54" t="s">
        <v>2200</v>
      </c>
      <c r="N690" s="54" t="s">
        <v>1082</v>
      </c>
      <c r="O690" s="62">
        <v>1</v>
      </c>
      <c r="P690" s="54" t="s">
        <v>1083</v>
      </c>
      <c r="Q690" s="54" t="s">
        <v>1890</v>
      </c>
      <c r="R690" s="61" t="s">
        <v>1891</v>
      </c>
      <c r="S690" s="55">
        <v>44854</v>
      </c>
      <c r="T690" s="55">
        <v>44854</v>
      </c>
      <c r="U690" s="55">
        <v>44859</v>
      </c>
      <c r="V690" s="56">
        <v>646724.99</v>
      </c>
      <c r="W690" s="56">
        <v>0</v>
      </c>
      <c r="X690" s="56">
        <v>646724.99</v>
      </c>
    </row>
    <row r="691" spans="1:24" x14ac:dyDescent="0.25">
      <c r="A691" s="59" t="s">
        <v>400</v>
      </c>
      <c r="B691" s="54" t="s">
        <v>450</v>
      </c>
      <c r="C691" s="60">
        <v>2023</v>
      </c>
      <c r="D691" s="60">
        <v>2023</v>
      </c>
      <c r="E691" s="53">
        <v>4</v>
      </c>
      <c r="F691" s="54" t="s">
        <v>451</v>
      </c>
      <c r="G691" s="54" t="s">
        <v>452</v>
      </c>
      <c r="H691" s="54" t="s">
        <v>453</v>
      </c>
      <c r="I691" s="54" t="s">
        <v>454</v>
      </c>
      <c r="J691" s="61" t="s">
        <v>455</v>
      </c>
      <c r="K691" s="54" t="s">
        <v>2201</v>
      </c>
      <c r="L691" s="60">
        <v>1</v>
      </c>
      <c r="M691" s="54" t="s">
        <v>2202</v>
      </c>
      <c r="N691" s="54" t="s">
        <v>1086</v>
      </c>
      <c r="O691" s="62">
        <v>1</v>
      </c>
      <c r="P691" s="54" t="s">
        <v>1087</v>
      </c>
      <c r="Q691" s="54" t="s">
        <v>1890</v>
      </c>
      <c r="R691" s="61" t="s">
        <v>1891</v>
      </c>
      <c r="S691" s="55">
        <v>44854</v>
      </c>
      <c r="T691" s="55">
        <v>44854</v>
      </c>
      <c r="U691" s="55">
        <v>44859</v>
      </c>
      <c r="V691" s="56">
        <v>22864.93</v>
      </c>
      <c r="W691" s="56">
        <v>0</v>
      </c>
      <c r="X691" s="56">
        <v>22864.93</v>
      </c>
    </row>
    <row r="692" spans="1:24" x14ac:dyDescent="0.25">
      <c r="A692" s="59" t="s">
        <v>191</v>
      </c>
      <c r="B692" s="54" t="s">
        <v>450</v>
      </c>
      <c r="C692" s="60">
        <v>2023</v>
      </c>
      <c r="D692" s="60">
        <v>2023</v>
      </c>
      <c r="E692" s="53">
        <v>4</v>
      </c>
      <c r="F692" s="54" t="s">
        <v>451</v>
      </c>
      <c r="G692" s="54" t="s">
        <v>452</v>
      </c>
      <c r="H692" s="54" t="s">
        <v>453</v>
      </c>
      <c r="I692" s="54" t="s">
        <v>454</v>
      </c>
      <c r="J692" s="61" t="s">
        <v>455</v>
      </c>
      <c r="K692" s="54" t="s">
        <v>2203</v>
      </c>
      <c r="L692" s="60">
        <v>1</v>
      </c>
      <c r="M692" s="54" t="s">
        <v>2204</v>
      </c>
      <c r="N692" s="54" t="s">
        <v>1090</v>
      </c>
      <c r="O692" s="62">
        <v>1</v>
      </c>
      <c r="P692" s="54" t="s">
        <v>1091</v>
      </c>
      <c r="Q692" s="54" t="s">
        <v>1890</v>
      </c>
      <c r="R692" s="61" t="s">
        <v>1891</v>
      </c>
      <c r="S692" s="55">
        <v>44854</v>
      </c>
      <c r="T692" s="55">
        <v>44854</v>
      </c>
      <c r="U692" s="55">
        <v>44859</v>
      </c>
      <c r="V692" s="56">
        <v>902246.69</v>
      </c>
      <c r="W692" s="56">
        <v>0</v>
      </c>
      <c r="X692" s="56">
        <v>902246.69</v>
      </c>
    </row>
    <row r="693" spans="1:24" x14ac:dyDescent="0.25">
      <c r="A693" s="59" t="s">
        <v>192</v>
      </c>
      <c r="B693" s="54" t="s">
        <v>450</v>
      </c>
      <c r="C693" s="60">
        <v>2023</v>
      </c>
      <c r="D693" s="60">
        <v>2023</v>
      </c>
      <c r="E693" s="53">
        <v>4</v>
      </c>
      <c r="F693" s="54" t="s">
        <v>451</v>
      </c>
      <c r="G693" s="54" t="s">
        <v>452</v>
      </c>
      <c r="H693" s="54" t="s">
        <v>453</v>
      </c>
      <c r="I693" s="54" t="s">
        <v>454</v>
      </c>
      <c r="J693" s="61" t="s">
        <v>455</v>
      </c>
      <c r="K693" s="54" t="s">
        <v>2205</v>
      </c>
      <c r="L693" s="60">
        <v>1</v>
      </c>
      <c r="M693" s="54" t="s">
        <v>2206</v>
      </c>
      <c r="N693" s="54" t="s">
        <v>1096</v>
      </c>
      <c r="O693" s="62">
        <v>1</v>
      </c>
      <c r="P693" s="54" t="s">
        <v>1097</v>
      </c>
      <c r="Q693" s="54" t="s">
        <v>1890</v>
      </c>
      <c r="R693" s="61" t="s">
        <v>1891</v>
      </c>
      <c r="S693" s="55">
        <v>44854</v>
      </c>
      <c r="T693" s="55">
        <v>44854</v>
      </c>
      <c r="U693" s="55">
        <v>44859</v>
      </c>
      <c r="V693" s="56">
        <v>269153.37</v>
      </c>
      <c r="W693" s="56">
        <v>0</v>
      </c>
      <c r="X693" s="56">
        <v>269153.37</v>
      </c>
    </row>
    <row r="694" spans="1:24" x14ac:dyDescent="0.25">
      <c r="A694" s="59" t="s">
        <v>193</v>
      </c>
      <c r="B694" s="54" t="s">
        <v>450</v>
      </c>
      <c r="C694" s="60">
        <v>2023</v>
      </c>
      <c r="D694" s="60">
        <v>2023</v>
      </c>
      <c r="E694" s="53">
        <v>4</v>
      </c>
      <c r="F694" s="54" t="s">
        <v>451</v>
      </c>
      <c r="G694" s="54" t="s">
        <v>452</v>
      </c>
      <c r="H694" s="54" t="s">
        <v>453</v>
      </c>
      <c r="I694" s="54" t="s">
        <v>454</v>
      </c>
      <c r="J694" s="61" t="s">
        <v>455</v>
      </c>
      <c r="K694" s="54" t="s">
        <v>2207</v>
      </c>
      <c r="L694" s="60">
        <v>1</v>
      </c>
      <c r="M694" s="54" t="s">
        <v>2208</v>
      </c>
      <c r="N694" s="54" t="s">
        <v>1100</v>
      </c>
      <c r="O694" s="62">
        <v>1</v>
      </c>
      <c r="P694" s="54" t="s">
        <v>1101</v>
      </c>
      <c r="Q694" s="54" t="s">
        <v>1890</v>
      </c>
      <c r="R694" s="61" t="s">
        <v>1891</v>
      </c>
      <c r="S694" s="55">
        <v>44854</v>
      </c>
      <c r="T694" s="55">
        <v>44854</v>
      </c>
      <c r="U694" s="55">
        <v>44859</v>
      </c>
      <c r="V694" s="56">
        <v>106564.07</v>
      </c>
      <c r="W694" s="56">
        <v>0</v>
      </c>
      <c r="X694" s="56">
        <v>106564.07</v>
      </c>
    </row>
    <row r="695" spans="1:24" x14ac:dyDescent="0.25">
      <c r="A695" s="59" t="s">
        <v>194</v>
      </c>
      <c r="B695" s="54" t="s">
        <v>450</v>
      </c>
      <c r="C695" s="60">
        <v>2023</v>
      </c>
      <c r="D695" s="60">
        <v>2023</v>
      </c>
      <c r="E695" s="53">
        <v>4</v>
      </c>
      <c r="F695" s="54" t="s">
        <v>451</v>
      </c>
      <c r="G695" s="54" t="s">
        <v>452</v>
      </c>
      <c r="H695" s="54" t="s">
        <v>453</v>
      </c>
      <c r="I695" s="54" t="s">
        <v>454</v>
      </c>
      <c r="J695" s="61" t="s">
        <v>455</v>
      </c>
      <c r="K695" s="54" t="s">
        <v>2209</v>
      </c>
      <c r="L695" s="60">
        <v>1</v>
      </c>
      <c r="M695" s="54" t="s">
        <v>2210</v>
      </c>
      <c r="N695" s="54" t="s">
        <v>1104</v>
      </c>
      <c r="O695" s="62">
        <v>1</v>
      </c>
      <c r="P695" s="54" t="s">
        <v>1105</v>
      </c>
      <c r="Q695" s="54" t="s">
        <v>1890</v>
      </c>
      <c r="R695" s="61" t="s">
        <v>1891</v>
      </c>
      <c r="S695" s="55">
        <v>44854</v>
      </c>
      <c r="T695" s="55">
        <v>44854</v>
      </c>
      <c r="U695" s="55">
        <v>44859</v>
      </c>
      <c r="V695" s="56">
        <v>217814.2</v>
      </c>
      <c r="W695" s="56">
        <v>0</v>
      </c>
      <c r="X695" s="56">
        <v>217814.2</v>
      </c>
    </row>
    <row r="696" spans="1:24" x14ac:dyDescent="0.25">
      <c r="A696" s="59" t="s">
        <v>195</v>
      </c>
      <c r="B696" s="54" t="s">
        <v>450</v>
      </c>
      <c r="C696" s="60">
        <v>2023</v>
      </c>
      <c r="D696" s="60">
        <v>2023</v>
      </c>
      <c r="E696" s="53">
        <v>4</v>
      </c>
      <c r="F696" s="54" t="s">
        <v>451</v>
      </c>
      <c r="G696" s="54" t="s">
        <v>452</v>
      </c>
      <c r="H696" s="54" t="s">
        <v>453</v>
      </c>
      <c r="I696" s="54" t="s">
        <v>454</v>
      </c>
      <c r="J696" s="61" t="s">
        <v>455</v>
      </c>
      <c r="K696" s="54" t="s">
        <v>2211</v>
      </c>
      <c r="L696" s="60">
        <v>1</v>
      </c>
      <c r="M696" s="54" t="s">
        <v>2212</v>
      </c>
      <c r="N696" s="54" t="s">
        <v>1108</v>
      </c>
      <c r="O696" s="62">
        <v>1</v>
      </c>
      <c r="P696" s="54" t="s">
        <v>1109</v>
      </c>
      <c r="Q696" s="54" t="s">
        <v>1890</v>
      </c>
      <c r="R696" s="61" t="s">
        <v>1891</v>
      </c>
      <c r="S696" s="55">
        <v>44854</v>
      </c>
      <c r="T696" s="55">
        <v>44854</v>
      </c>
      <c r="U696" s="55">
        <v>44859</v>
      </c>
      <c r="V696" s="56">
        <v>136085.65</v>
      </c>
      <c r="W696" s="56">
        <v>0</v>
      </c>
      <c r="X696" s="56">
        <v>136085.65</v>
      </c>
    </row>
    <row r="697" spans="1:24" x14ac:dyDescent="0.25">
      <c r="A697" s="59" t="s">
        <v>196</v>
      </c>
      <c r="B697" s="54" t="s">
        <v>450</v>
      </c>
      <c r="C697" s="60">
        <v>2023</v>
      </c>
      <c r="D697" s="60">
        <v>2023</v>
      </c>
      <c r="E697" s="53">
        <v>4</v>
      </c>
      <c r="F697" s="54" t="s">
        <v>451</v>
      </c>
      <c r="G697" s="54" t="s">
        <v>452</v>
      </c>
      <c r="H697" s="54" t="s">
        <v>453</v>
      </c>
      <c r="I697" s="54" t="s">
        <v>454</v>
      </c>
      <c r="J697" s="61" t="s">
        <v>455</v>
      </c>
      <c r="K697" s="54" t="s">
        <v>2213</v>
      </c>
      <c r="L697" s="60">
        <v>1</v>
      </c>
      <c r="M697" s="54" t="s">
        <v>2214</v>
      </c>
      <c r="N697" s="54" t="s">
        <v>1112</v>
      </c>
      <c r="O697" s="62">
        <v>1</v>
      </c>
      <c r="P697" s="54" t="s">
        <v>1113</v>
      </c>
      <c r="Q697" s="54" t="s">
        <v>1890</v>
      </c>
      <c r="R697" s="61" t="s">
        <v>1891</v>
      </c>
      <c r="S697" s="55">
        <v>44854</v>
      </c>
      <c r="T697" s="55">
        <v>44854</v>
      </c>
      <c r="U697" s="55">
        <v>44859</v>
      </c>
      <c r="V697" s="56">
        <v>36500</v>
      </c>
      <c r="W697" s="56">
        <v>0</v>
      </c>
      <c r="X697" s="56">
        <v>36500</v>
      </c>
    </row>
    <row r="698" spans="1:24" x14ac:dyDescent="0.25">
      <c r="A698" s="59" t="s">
        <v>197</v>
      </c>
      <c r="B698" s="54" t="s">
        <v>450</v>
      </c>
      <c r="C698" s="60">
        <v>2023</v>
      </c>
      <c r="D698" s="60">
        <v>2023</v>
      </c>
      <c r="E698" s="53">
        <v>4</v>
      </c>
      <c r="F698" s="54" t="s">
        <v>451</v>
      </c>
      <c r="G698" s="54" t="s">
        <v>452</v>
      </c>
      <c r="H698" s="54" t="s">
        <v>453</v>
      </c>
      <c r="I698" s="54" t="s">
        <v>454</v>
      </c>
      <c r="J698" s="61" t="s">
        <v>455</v>
      </c>
      <c r="K698" s="54" t="s">
        <v>2215</v>
      </c>
      <c r="L698" s="60">
        <v>1</v>
      </c>
      <c r="M698" s="54" t="s">
        <v>2216</v>
      </c>
      <c r="N698" s="54" t="s">
        <v>1116</v>
      </c>
      <c r="O698" s="62">
        <v>1</v>
      </c>
      <c r="P698" s="54" t="s">
        <v>1117</v>
      </c>
      <c r="Q698" s="54" t="s">
        <v>1890</v>
      </c>
      <c r="R698" s="61" t="s">
        <v>1914</v>
      </c>
      <c r="S698" s="55">
        <v>44846</v>
      </c>
      <c r="T698" s="55">
        <v>44846</v>
      </c>
      <c r="U698" s="55">
        <v>44851</v>
      </c>
      <c r="V698" s="56">
        <v>658126.97</v>
      </c>
      <c r="W698" s="56">
        <v>0</v>
      </c>
      <c r="X698" s="56">
        <v>658126.97</v>
      </c>
    </row>
    <row r="699" spans="1:24" x14ac:dyDescent="0.25">
      <c r="A699" s="59" t="s">
        <v>198</v>
      </c>
      <c r="B699" s="54" t="s">
        <v>450</v>
      </c>
      <c r="C699" s="60">
        <v>2023</v>
      </c>
      <c r="D699" s="60">
        <v>2023</v>
      </c>
      <c r="E699" s="53">
        <v>4</v>
      </c>
      <c r="F699" s="54" t="s">
        <v>451</v>
      </c>
      <c r="G699" s="54" t="s">
        <v>452</v>
      </c>
      <c r="H699" s="54" t="s">
        <v>453</v>
      </c>
      <c r="I699" s="54" t="s">
        <v>454</v>
      </c>
      <c r="J699" s="61" t="s">
        <v>455</v>
      </c>
      <c r="K699" s="54" t="s">
        <v>2217</v>
      </c>
      <c r="L699" s="60">
        <v>1</v>
      </c>
      <c r="M699" s="54" t="s">
        <v>2218</v>
      </c>
      <c r="N699" s="54" t="s">
        <v>1120</v>
      </c>
      <c r="O699" s="62">
        <v>1</v>
      </c>
      <c r="P699" s="54" t="s">
        <v>1121</v>
      </c>
      <c r="Q699" s="54" t="s">
        <v>1890</v>
      </c>
      <c r="R699" s="61" t="s">
        <v>1891</v>
      </c>
      <c r="S699" s="55">
        <v>44854</v>
      </c>
      <c r="T699" s="55">
        <v>44854</v>
      </c>
      <c r="U699" s="55">
        <v>44859</v>
      </c>
      <c r="V699" s="56">
        <v>354741.64</v>
      </c>
      <c r="W699" s="56">
        <v>0</v>
      </c>
      <c r="X699" s="56">
        <v>354741.64</v>
      </c>
    </row>
    <row r="700" spans="1:24" x14ac:dyDescent="0.25">
      <c r="A700" s="59" t="s">
        <v>199</v>
      </c>
      <c r="B700" s="54" t="s">
        <v>450</v>
      </c>
      <c r="C700" s="60">
        <v>2023</v>
      </c>
      <c r="D700" s="60">
        <v>2023</v>
      </c>
      <c r="E700" s="53">
        <v>4</v>
      </c>
      <c r="F700" s="54" t="s">
        <v>451</v>
      </c>
      <c r="G700" s="54" t="s">
        <v>452</v>
      </c>
      <c r="H700" s="54" t="s">
        <v>453</v>
      </c>
      <c r="I700" s="54" t="s">
        <v>454</v>
      </c>
      <c r="J700" s="61" t="s">
        <v>455</v>
      </c>
      <c r="K700" s="54" t="s">
        <v>2219</v>
      </c>
      <c r="L700" s="60">
        <v>1</v>
      </c>
      <c r="M700" s="54" t="s">
        <v>2220</v>
      </c>
      <c r="N700" s="54" t="s">
        <v>1124</v>
      </c>
      <c r="O700" s="62">
        <v>1</v>
      </c>
      <c r="P700" s="54" t="s">
        <v>1125</v>
      </c>
      <c r="Q700" s="54" t="s">
        <v>1890</v>
      </c>
      <c r="R700" s="61" t="s">
        <v>1891</v>
      </c>
      <c r="S700" s="55">
        <v>44854</v>
      </c>
      <c r="T700" s="55">
        <v>44854</v>
      </c>
      <c r="U700" s="55">
        <v>44859</v>
      </c>
      <c r="V700" s="56">
        <v>630325.85</v>
      </c>
      <c r="W700" s="56">
        <v>0</v>
      </c>
      <c r="X700" s="56">
        <v>630325.85</v>
      </c>
    </row>
    <row r="701" spans="1:24" x14ac:dyDescent="0.25">
      <c r="A701" s="59" t="s">
        <v>200</v>
      </c>
      <c r="B701" s="54" t="s">
        <v>450</v>
      </c>
      <c r="C701" s="60">
        <v>2023</v>
      </c>
      <c r="D701" s="60">
        <v>2023</v>
      </c>
      <c r="E701" s="53">
        <v>4</v>
      </c>
      <c r="F701" s="54" t="s">
        <v>451</v>
      </c>
      <c r="G701" s="54" t="s">
        <v>452</v>
      </c>
      <c r="H701" s="54" t="s">
        <v>453</v>
      </c>
      <c r="I701" s="54" t="s">
        <v>454</v>
      </c>
      <c r="J701" s="61" t="s">
        <v>455</v>
      </c>
      <c r="K701" s="54" t="s">
        <v>2221</v>
      </c>
      <c r="L701" s="60">
        <v>1</v>
      </c>
      <c r="M701" s="54" t="s">
        <v>2222</v>
      </c>
      <c r="N701" s="54" t="s">
        <v>1128</v>
      </c>
      <c r="O701" s="62">
        <v>1</v>
      </c>
      <c r="P701" s="54" t="s">
        <v>1129</v>
      </c>
      <c r="Q701" s="54" t="s">
        <v>1890</v>
      </c>
      <c r="R701" s="61" t="s">
        <v>1891</v>
      </c>
      <c r="S701" s="55">
        <v>44854</v>
      </c>
      <c r="T701" s="55">
        <v>44854</v>
      </c>
      <c r="U701" s="55">
        <v>44859</v>
      </c>
      <c r="V701" s="56">
        <v>3232721.63</v>
      </c>
      <c r="W701" s="56">
        <v>0</v>
      </c>
      <c r="X701" s="56">
        <v>3232721.63</v>
      </c>
    </row>
    <row r="702" spans="1:24" x14ac:dyDescent="0.25">
      <c r="A702" s="59" t="s">
        <v>201</v>
      </c>
      <c r="B702" s="54" t="s">
        <v>450</v>
      </c>
      <c r="C702" s="60">
        <v>2023</v>
      </c>
      <c r="D702" s="60">
        <v>2023</v>
      </c>
      <c r="E702" s="53">
        <v>4</v>
      </c>
      <c r="F702" s="54" t="s">
        <v>451</v>
      </c>
      <c r="G702" s="54" t="s">
        <v>452</v>
      </c>
      <c r="H702" s="54" t="s">
        <v>453</v>
      </c>
      <c r="I702" s="54" t="s">
        <v>454</v>
      </c>
      <c r="J702" s="61" t="s">
        <v>455</v>
      </c>
      <c r="K702" s="54" t="s">
        <v>2223</v>
      </c>
      <c r="L702" s="60">
        <v>1</v>
      </c>
      <c r="M702" s="54" t="s">
        <v>2224</v>
      </c>
      <c r="N702" s="54" t="s">
        <v>1132</v>
      </c>
      <c r="O702" s="62">
        <v>1</v>
      </c>
      <c r="P702" s="54" t="s">
        <v>1133</v>
      </c>
      <c r="Q702" s="54" t="s">
        <v>1890</v>
      </c>
      <c r="R702" s="61" t="s">
        <v>1891</v>
      </c>
      <c r="S702" s="55">
        <v>44854</v>
      </c>
      <c r="T702" s="55">
        <v>44854</v>
      </c>
      <c r="U702" s="55">
        <v>44859</v>
      </c>
      <c r="V702" s="56">
        <v>1977405.09</v>
      </c>
      <c r="W702" s="56">
        <v>0</v>
      </c>
      <c r="X702" s="56">
        <v>1977405.09</v>
      </c>
    </row>
    <row r="703" spans="1:24" x14ac:dyDescent="0.25">
      <c r="A703" s="59" t="s">
        <v>202</v>
      </c>
      <c r="B703" s="54" t="s">
        <v>450</v>
      </c>
      <c r="C703" s="60">
        <v>2023</v>
      </c>
      <c r="D703" s="60">
        <v>2023</v>
      </c>
      <c r="E703" s="53">
        <v>4</v>
      </c>
      <c r="F703" s="54" t="s">
        <v>451</v>
      </c>
      <c r="G703" s="54" t="s">
        <v>452</v>
      </c>
      <c r="H703" s="54" t="s">
        <v>453</v>
      </c>
      <c r="I703" s="54" t="s">
        <v>454</v>
      </c>
      <c r="J703" s="61" t="s">
        <v>455</v>
      </c>
      <c r="K703" s="54" t="s">
        <v>2225</v>
      </c>
      <c r="L703" s="60">
        <v>1</v>
      </c>
      <c r="M703" s="54" t="s">
        <v>2226</v>
      </c>
      <c r="N703" s="54" t="s">
        <v>1136</v>
      </c>
      <c r="O703" s="62">
        <v>1</v>
      </c>
      <c r="P703" s="54" t="s">
        <v>1137</v>
      </c>
      <c r="Q703" s="54" t="s">
        <v>1890</v>
      </c>
      <c r="R703" s="61" t="s">
        <v>1891</v>
      </c>
      <c r="S703" s="55">
        <v>44854</v>
      </c>
      <c r="T703" s="55">
        <v>44854</v>
      </c>
      <c r="U703" s="55">
        <v>44859</v>
      </c>
      <c r="V703" s="56">
        <v>12584615.960000001</v>
      </c>
      <c r="W703" s="56">
        <v>0</v>
      </c>
      <c r="X703" s="56">
        <v>12584615.960000001</v>
      </c>
    </row>
    <row r="704" spans="1:24" x14ac:dyDescent="0.25">
      <c r="A704" s="59" t="s">
        <v>203</v>
      </c>
      <c r="B704" s="54" t="s">
        <v>450</v>
      </c>
      <c r="C704" s="60">
        <v>2023</v>
      </c>
      <c r="D704" s="60">
        <v>2023</v>
      </c>
      <c r="E704" s="53">
        <v>4</v>
      </c>
      <c r="F704" s="54" t="s">
        <v>451</v>
      </c>
      <c r="G704" s="54" t="s">
        <v>452</v>
      </c>
      <c r="H704" s="54" t="s">
        <v>453</v>
      </c>
      <c r="I704" s="54" t="s">
        <v>454</v>
      </c>
      <c r="J704" s="61" t="s">
        <v>455</v>
      </c>
      <c r="K704" s="54" t="s">
        <v>2227</v>
      </c>
      <c r="L704" s="60">
        <v>1</v>
      </c>
      <c r="M704" s="54" t="s">
        <v>2228</v>
      </c>
      <c r="N704" s="54" t="s">
        <v>1140</v>
      </c>
      <c r="O704" s="62">
        <v>1</v>
      </c>
      <c r="P704" s="54" t="s">
        <v>1141</v>
      </c>
      <c r="Q704" s="54" t="s">
        <v>1890</v>
      </c>
      <c r="R704" s="61" t="s">
        <v>1891</v>
      </c>
      <c r="S704" s="55">
        <v>44854</v>
      </c>
      <c r="T704" s="55">
        <v>44854</v>
      </c>
      <c r="U704" s="55">
        <v>44859</v>
      </c>
      <c r="V704" s="56">
        <v>70526.720000000001</v>
      </c>
      <c r="W704" s="56">
        <v>0</v>
      </c>
      <c r="X704" s="56">
        <v>70526.720000000001</v>
      </c>
    </row>
    <row r="705" spans="1:24" x14ac:dyDescent="0.25">
      <c r="A705" s="59" t="s">
        <v>204</v>
      </c>
      <c r="B705" s="54" t="s">
        <v>450</v>
      </c>
      <c r="C705" s="60">
        <v>2023</v>
      </c>
      <c r="D705" s="60">
        <v>2023</v>
      </c>
      <c r="E705" s="53">
        <v>4</v>
      </c>
      <c r="F705" s="54" t="s">
        <v>451</v>
      </c>
      <c r="G705" s="54" t="s">
        <v>452</v>
      </c>
      <c r="H705" s="54" t="s">
        <v>453</v>
      </c>
      <c r="I705" s="54" t="s">
        <v>454</v>
      </c>
      <c r="J705" s="61" t="s">
        <v>455</v>
      </c>
      <c r="K705" s="54" t="s">
        <v>2229</v>
      </c>
      <c r="L705" s="60">
        <v>1</v>
      </c>
      <c r="M705" s="54" t="s">
        <v>2230</v>
      </c>
      <c r="N705" s="54" t="s">
        <v>1144</v>
      </c>
      <c r="O705" s="62">
        <v>1</v>
      </c>
      <c r="P705" s="54" t="s">
        <v>1145</v>
      </c>
      <c r="Q705" s="54" t="s">
        <v>1890</v>
      </c>
      <c r="R705" s="61" t="s">
        <v>1891</v>
      </c>
      <c r="S705" s="55">
        <v>44854</v>
      </c>
      <c r="T705" s="55">
        <v>44854</v>
      </c>
      <c r="U705" s="55">
        <v>44859</v>
      </c>
      <c r="V705" s="56">
        <v>581148.88</v>
      </c>
      <c r="W705" s="56">
        <v>0</v>
      </c>
      <c r="X705" s="56">
        <v>581148.88</v>
      </c>
    </row>
    <row r="706" spans="1:24" x14ac:dyDescent="0.25">
      <c r="A706" s="59" t="s">
        <v>205</v>
      </c>
      <c r="B706" s="54" t="s">
        <v>450</v>
      </c>
      <c r="C706" s="60">
        <v>2023</v>
      </c>
      <c r="D706" s="60">
        <v>2023</v>
      </c>
      <c r="E706" s="53">
        <v>4</v>
      </c>
      <c r="F706" s="54" t="s">
        <v>451</v>
      </c>
      <c r="G706" s="54" t="s">
        <v>452</v>
      </c>
      <c r="H706" s="54" t="s">
        <v>453</v>
      </c>
      <c r="I706" s="54" t="s">
        <v>454</v>
      </c>
      <c r="J706" s="61" t="s">
        <v>455</v>
      </c>
      <c r="K706" s="54" t="s">
        <v>2231</v>
      </c>
      <c r="L706" s="60">
        <v>1</v>
      </c>
      <c r="M706" s="54" t="s">
        <v>2232</v>
      </c>
      <c r="N706" s="54" t="s">
        <v>1148</v>
      </c>
      <c r="O706" s="62">
        <v>1</v>
      </c>
      <c r="P706" s="54" t="s">
        <v>1149</v>
      </c>
      <c r="Q706" s="54" t="s">
        <v>1890</v>
      </c>
      <c r="R706" s="61" t="s">
        <v>1891</v>
      </c>
      <c r="S706" s="55">
        <v>44854</v>
      </c>
      <c r="T706" s="55">
        <v>44854</v>
      </c>
      <c r="U706" s="55">
        <v>44859</v>
      </c>
      <c r="V706" s="56">
        <v>254787.4</v>
      </c>
      <c r="W706" s="56">
        <v>0</v>
      </c>
      <c r="X706" s="56">
        <v>254787.4</v>
      </c>
    </row>
    <row r="707" spans="1:24" x14ac:dyDescent="0.25">
      <c r="A707" s="59" t="s">
        <v>206</v>
      </c>
      <c r="B707" s="54" t="s">
        <v>450</v>
      </c>
      <c r="C707" s="60">
        <v>2023</v>
      </c>
      <c r="D707" s="60">
        <v>2023</v>
      </c>
      <c r="E707" s="53">
        <v>4</v>
      </c>
      <c r="F707" s="54" t="s">
        <v>451</v>
      </c>
      <c r="G707" s="54" t="s">
        <v>452</v>
      </c>
      <c r="H707" s="54" t="s">
        <v>453</v>
      </c>
      <c r="I707" s="54" t="s">
        <v>454</v>
      </c>
      <c r="J707" s="61" t="s">
        <v>455</v>
      </c>
      <c r="K707" s="54" t="s">
        <v>2233</v>
      </c>
      <c r="L707" s="60">
        <v>1</v>
      </c>
      <c r="M707" s="54" t="s">
        <v>2234</v>
      </c>
      <c r="N707" s="54" t="s">
        <v>1152</v>
      </c>
      <c r="O707" s="62">
        <v>1</v>
      </c>
      <c r="P707" s="54" t="s">
        <v>1153</v>
      </c>
      <c r="Q707" s="54" t="s">
        <v>1890</v>
      </c>
      <c r="R707" s="61" t="s">
        <v>1891</v>
      </c>
      <c r="S707" s="55">
        <v>44854</v>
      </c>
      <c r="T707" s="55">
        <v>44854</v>
      </c>
      <c r="U707" s="55">
        <v>44859</v>
      </c>
      <c r="V707" s="56">
        <v>69720.37</v>
      </c>
      <c r="W707" s="56">
        <v>0</v>
      </c>
      <c r="X707" s="56">
        <v>69720.37</v>
      </c>
    </row>
    <row r="708" spans="1:24" x14ac:dyDescent="0.25">
      <c r="A708" s="59" t="s">
        <v>207</v>
      </c>
      <c r="B708" s="54" t="s">
        <v>450</v>
      </c>
      <c r="C708" s="60">
        <v>2023</v>
      </c>
      <c r="D708" s="60">
        <v>2023</v>
      </c>
      <c r="E708" s="53">
        <v>4</v>
      </c>
      <c r="F708" s="54" t="s">
        <v>451</v>
      </c>
      <c r="G708" s="54" t="s">
        <v>452</v>
      </c>
      <c r="H708" s="54" t="s">
        <v>453</v>
      </c>
      <c r="I708" s="54" t="s">
        <v>454</v>
      </c>
      <c r="J708" s="61" t="s">
        <v>455</v>
      </c>
      <c r="K708" s="54" t="s">
        <v>2235</v>
      </c>
      <c r="L708" s="60">
        <v>1</v>
      </c>
      <c r="M708" s="54" t="s">
        <v>2236</v>
      </c>
      <c r="N708" s="54" t="s">
        <v>1156</v>
      </c>
      <c r="O708" s="62">
        <v>1</v>
      </c>
      <c r="P708" s="54" t="s">
        <v>1157</v>
      </c>
      <c r="Q708" s="54" t="s">
        <v>1890</v>
      </c>
      <c r="R708" s="61" t="s">
        <v>1891</v>
      </c>
      <c r="S708" s="55">
        <v>44854</v>
      </c>
      <c r="T708" s="55">
        <v>44854</v>
      </c>
      <c r="U708" s="55">
        <v>44859</v>
      </c>
      <c r="V708" s="56">
        <v>132997.12</v>
      </c>
      <c r="W708" s="56">
        <v>0</v>
      </c>
      <c r="X708" s="56">
        <v>132997.12</v>
      </c>
    </row>
    <row r="709" spans="1:24" x14ac:dyDescent="0.25">
      <c r="A709" s="59" t="s">
        <v>209</v>
      </c>
      <c r="B709" s="54" t="s">
        <v>450</v>
      </c>
      <c r="C709" s="60">
        <v>2023</v>
      </c>
      <c r="D709" s="60">
        <v>2023</v>
      </c>
      <c r="E709" s="53">
        <v>4</v>
      </c>
      <c r="F709" s="54" t="s">
        <v>451</v>
      </c>
      <c r="G709" s="54" t="s">
        <v>452</v>
      </c>
      <c r="H709" s="54" t="s">
        <v>453</v>
      </c>
      <c r="I709" s="54" t="s">
        <v>454</v>
      </c>
      <c r="J709" s="61" t="s">
        <v>455</v>
      </c>
      <c r="K709" s="54" t="s">
        <v>2237</v>
      </c>
      <c r="L709" s="60">
        <v>1</v>
      </c>
      <c r="M709" s="54" t="s">
        <v>2238</v>
      </c>
      <c r="N709" s="54" t="s">
        <v>1160</v>
      </c>
      <c r="O709" s="62">
        <v>1</v>
      </c>
      <c r="P709" s="54" t="s">
        <v>1161</v>
      </c>
      <c r="Q709" s="54" t="s">
        <v>1890</v>
      </c>
      <c r="R709" s="61" t="s">
        <v>1891</v>
      </c>
      <c r="S709" s="55">
        <v>44854</v>
      </c>
      <c r="T709" s="55">
        <v>44854</v>
      </c>
      <c r="U709" s="55">
        <v>44859</v>
      </c>
      <c r="V709" s="56">
        <v>534529.84</v>
      </c>
      <c r="W709" s="56">
        <v>0</v>
      </c>
      <c r="X709" s="56">
        <v>534529.84</v>
      </c>
    </row>
    <row r="710" spans="1:24" x14ac:dyDescent="0.25">
      <c r="A710" s="59" t="s">
        <v>210</v>
      </c>
      <c r="B710" s="54" t="s">
        <v>450</v>
      </c>
      <c r="C710" s="60">
        <v>2023</v>
      </c>
      <c r="D710" s="60">
        <v>2023</v>
      </c>
      <c r="E710" s="53">
        <v>4</v>
      </c>
      <c r="F710" s="54" t="s">
        <v>451</v>
      </c>
      <c r="G710" s="54" t="s">
        <v>452</v>
      </c>
      <c r="H710" s="54" t="s">
        <v>453</v>
      </c>
      <c r="I710" s="54" t="s">
        <v>454</v>
      </c>
      <c r="J710" s="61" t="s">
        <v>455</v>
      </c>
      <c r="K710" s="54" t="s">
        <v>2239</v>
      </c>
      <c r="L710" s="60">
        <v>1</v>
      </c>
      <c r="M710" s="54" t="s">
        <v>2240</v>
      </c>
      <c r="N710" s="54" t="s">
        <v>1164</v>
      </c>
      <c r="O710" s="62">
        <v>1</v>
      </c>
      <c r="P710" s="54" t="s">
        <v>1165</v>
      </c>
      <c r="Q710" s="54" t="s">
        <v>1890</v>
      </c>
      <c r="R710" s="61" t="s">
        <v>1891</v>
      </c>
      <c r="S710" s="55">
        <v>44854</v>
      </c>
      <c r="T710" s="55">
        <v>44854</v>
      </c>
      <c r="U710" s="55">
        <v>44859</v>
      </c>
      <c r="V710" s="56">
        <v>446537.97</v>
      </c>
      <c r="W710" s="56">
        <v>0</v>
      </c>
      <c r="X710" s="56">
        <v>446537.97</v>
      </c>
    </row>
    <row r="711" spans="1:24" x14ac:dyDescent="0.25">
      <c r="A711" s="59" t="s">
        <v>211</v>
      </c>
      <c r="B711" s="54" t="s">
        <v>450</v>
      </c>
      <c r="C711" s="60">
        <v>2023</v>
      </c>
      <c r="D711" s="60">
        <v>2023</v>
      </c>
      <c r="E711" s="53">
        <v>4</v>
      </c>
      <c r="F711" s="54" t="s">
        <v>451</v>
      </c>
      <c r="G711" s="54" t="s">
        <v>452</v>
      </c>
      <c r="H711" s="54" t="s">
        <v>453</v>
      </c>
      <c r="I711" s="54" t="s">
        <v>454</v>
      </c>
      <c r="J711" s="61" t="s">
        <v>455</v>
      </c>
      <c r="K711" s="54" t="s">
        <v>2241</v>
      </c>
      <c r="L711" s="60">
        <v>1</v>
      </c>
      <c r="M711" s="54" t="s">
        <v>2242</v>
      </c>
      <c r="N711" s="54" t="s">
        <v>1168</v>
      </c>
      <c r="O711" s="62">
        <v>1</v>
      </c>
      <c r="P711" s="54" t="s">
        <v>1169</v>
      </c>
      <c r="Q711" s="54" t="s">
        <v>1890</v>
      </c>
      <c r="R711" s="61" t="s">
        <v>1891</v>
      </c>
      <c r="S711" s="55">
        <v>44854</v>
      </c>
      <c r="T711" s="55">
        <v>44854</v>
      </c>
      <c r="U711" s="55">
        <v>44859</v>
      </c>
      <c r="V711" s="56">
        <v>209375.97</v>
      </c>
      <c r="W711" s="56">
        <v>0</v>
      </c>
      <c r="X711" s="56">
        <v>209375.97</v>
      </c>
    </row>
    <row r="712" spans="1:24" x14ac:dyDescent="0.25">
      <c r="A712" s="59" t="s">
        <v>212</v>
      </c>
      <c r="B712" s="54" t="s">
        <v>450</v>
      </c>
      <c r="C712" s="60">
        <v>2023</v>
      </c>
      <c r="D712" s="60">
        <v>2023</v>
      </c>
      <c r="E712" s="53">
        <v>4</v>
      </c>
      <c r="F712" s="54" t="s">
        <v>451</v>
      </c>
      <c r="G712" s="54" t="s">
        <v>452</v>
      </c>
      <c r="H712" s="54" t="s">
        <v>453</v>
      </c>
      <c r="I712" s="54" t="s">
        <v>454</v>
      </c>
      <c r="J712" s="61" t="s">
        <v>455</v>
      </c>
      <c r="K712" s="54" t="s">
        <v>2243</v>
      </c>
      <c r="L712" s="60">
        <v>1</v>
      </c>
      <c r="M712" s="54" t="s">
        <v>2244</v>
      </c>
      <c r="N712" s="54" t="s">
        <v>1172</v>
      </c>
      <c r="O712" s="62">
        <v>1</v>
      </c>
      <c r="P712" s="54" t="s">
        <v>1173</v>
      </c>
      <c r="Q712" s="54" t="s">
        <v>1890</v>
      </c>
      <c r="R712" s="61" t="s">
        <v>1891</v>
      </c>
      <c r="S712" s="55">
        <v>44854</v>
      </c>
      <c r="T712" s="55">
        <v>44854</v>
      </c>
      <c r="U712" s="55">
        <v>44859</v>
      </c>
      <c r="V712" s="56">
        <v>63921.73</v>
      </c>
      <c r="W712" s="56">
        <v>0</v>
      </c>
      <c r="X712" s="56">
        <v>63921.73</v>
      </c>
    </row>
    <row r="713" spans="1:24" x14ac:dyDescent="0.25">
      <c r="A713" s="59" t="s">
        <v>37</v>
      </c>
      <c r="B713" s="54" t="s">
        <v>450</v>
      </c>
      <c r="C713" s="60">
        <v>2023</v>
      </c>
      <c r="D713" s="60">
        <v>2023</v>
      </c>
      <c r="E713" s="53">
        <v>5</v>
      </c>
      <c r="F713" s="54" t="s">
        <v>451</v>
      </c>
      <c r="G713" s="54" t="s">
        <v>452</v>
      </c>
      <c r="H713" s="54" t="s">
        <v>453</v>
      </c>
      <c r="I713" s="54" t="s">
        <v>454</v>
      </c>
      <c r="J713" s="61" t="s">
        <v>455</v>
      </c>
      <c r="K713" s="54" t="s">
        <v>2245</v>
      </c>
      <c r="L713" s="60">
        <v>1</v>
      </c>
      <c r="M713" s="54" t="s">
        <v>2246</v>
      </c>
      <c r="N713" s="54" t="s">
        <v>458</v>
      </c>
      <c r="O713" s="62">
        <v>1</v>
      </c>
      <c r="P713" s="54" t="s">
        <v>459</v>
      </c>
      <c r="Q713" s="54" t="s">
        <v>2247</v>
      </c>
      <c r="R713" s="61" t="s">
        <v>2248</v>
      </c>
      <c r="S713" s="55">
        <v>44883</v>
      </c>
      <c r="T713" s="55">
        <v>44883</v>
      </c>
      <c r="U713" s="55">
        <v>44888</v>
      </c>
      <c r="V713" s="56">
        <v>3063309.72</v>
      </c>
      <c r="W713" s="56">
        <v>0</v>
      </c>
      <c r="X713" s="56">
        <v>3063309.72</v>
      </c>
    </row>
    <row r="714" spans="1:24" x14ac:dyDescent="0.25">
      <c r="A714" s="59" t="s">
        <v>38</v>
      </c>
      <c r="B714" s="54" t="s">
        <v>450</v>
      </c>
      <c r="C714" s="60">
        <v>2023</v>
      </c>
      <c r="D714" s="60">
        <v>2023</v>
      </c>
      <c r="E714" s="53">
        <v>5</v>
      </c>
      <c r="F714" s="54" t="s">
        <v>451</v>
      </c>
      <c r="G714" s="54" t="s">
        <v>452</v>
      </c>
      <c r="H714" s="54" t="s">
        <v>453</v>
      </c>
      <c r="I714" s="54" t="s">
        <v>454</v>
      </c>
      <c r="J714" s="61" t="s">
        <v>455</v>
      </c>
      <c r="K714" s="54" t="s">
        <v>2249</v>
      </c>
      <c r="L714" s="60">
        <v>1</v>
      </c>
      <c r="M714" s="54" t="s">
        <v>2250</v>
      </c>
      <c r="N714" s="54" t="s">
        <v>463</v>
      </c>
      <c r="O714" s="62">
        <v>1</v>
      </c>
      <c r="P714" s="54" t="s">
        <v>464</v>
      </c>
      <c r="Q714" s="54" t="s">
        <v>2247</v>
      </c>
      <c r="R714" s="61" t="s">
        <v>2248</v>
      </c>
      <c r="S714" s="55">
        <v>44883</v>
      </c>
      <c r="T714" s="55">
        <v>44883</v>
      </c>
      <c r="U714" s="55">
        <v>44888</v>
      </c>
      <c r="V714" s="56">
        <v>20012634.120000001</v>
      </c>
      <c r="W714" s="56">
        <v>0</v>
      </c>
      <c r="X714" s="56">
        <v>20012634.120000001</v>
      </c>
    </row>
    <row r="715" spans="1:24" x14ac:dyDescent="0.25">
      <c r="A715" s="59" t="s">
        <v>39</v>
      </c>
      <c r="B715" s="54" t="s">
        <v>450</v>
      </c>
      <c r="C715" s="60">
        <v>2023</v>
      </c>
      <c r="D715" s="60">
        <v>2023</v>
      </c>
      <c r="E715" s="53">
        <v>5</v>
      </c>
      <c r="F715" s="54" t="s">
        <v>451</v>
      </c>
      <c r="G715" s="54" t="s">
        <v>452</v>
      </c>
      <c r="H715" s="54" t="s">
        <v>453</v>
      </c>
      <c r="I715" s="54" t="s">
        <v>454</v>
      </c>
      <c r="J715" s="61" t="s">
        <v>455</v>
      </c>
      <c r="K715" s="54" t="s">
        <v>2251</v>
      </c>
      <c r="L715" s="60">
        <v>1</v>
      </c>
      <c r="M715" s="54" t="s">
        <v>2252</v>
      </c>
      <c r="N715" s="54" t="s">
        <v>467</v>
      </c>
      <c r="O715" s="62">
        <v>1</v>
      </c>
      <c r="P715" s="54" t="s">
        <v>468</v>
      </c>
      <c r="Q715" s="54" t="s">
        <v>2247</v>
      </c>
      <c r="R715" s="61" t="s">
        <v>2248</v>
      </c>
      <c r="S715" s="55">
        <v>44883</v>
      </c>
      <c r="T715" s="55">
        <v>44883</v>
      </c>
      <c r="U715" s="55">
        <v>44888</v>
      </c>
      <c r="V715" s="56">
        <v>2727506.29</v>
      </c>
      <c r="W715" s="56">
        <v>0</v>
      </c>
      <c r="X715" s="56">
        <v>2727506.29</v>
      </c>
    </row>
    <row r="716" spans="1:24" x14ac:dyDescent="0.25">
      <c r="A716" s="59" t="s">
        <v>40</v>
      </c>
      <c r="B716" s="54" t="s">
        <v>450</v>
      </c>
      <c r="C716" s="60">
        <v>2023</v>
      </c>
      <c r="D716" s="60">
        <v>2023</v>
      </c>
      <c r="E716" s="53">
        <v>5</v>
      </c>
      <c r="F716" s="54" t="s">
        <v>451</v>
      </c>
      <c r="G716" s="54" t="s">
        <v>452</v>
      </c>
      <c r="H716" s="54" t="s">
        <v>453</v>
      </c>
      <c r="I716" s="54" t="s">
        <v>454</v>
      </c>
      <c r="J716" s="61" t="s">
        <v>455</v>
      </c>
      <c r="K716" s="54" t="s">
        <v>2253</v>
      </c>
      <c r="L716" s="60">
        <v>1</v>
      </c>
      <c r="M716" s="54" t="s">
        <v>2254</v>
      </c>
      <c r="N716" s="54" t="s">
        <v>471</v>
      </c>
      <c r="O716" s="62">
        <v>1</v>
      </c>
      <c r="P716" s="54" t="s">
        <v>472</v>
      </c>
      <c r="Q716" s="54" t="s">
        <v>2247</v>
      </c>
      <c r="R716" s="61" t="s">
        <v>2248</v>
      </c>
      <c r="S716" s="55">
        <v>44883</v>
      </c>
      <c r="T716" s="55">
        <v>44883</v>
      </c>
      <c r="U716" s="55">
        <v>44888</v>
      </c>
      <c r="V716" s="56">
        <v>12238652.48</v>
      </c>
      <c r="W716" s="56">
        <v>0</v>
      </c>
      <c r="X716" s="56">
        <v>12238652.48</v>
      </c>
    </row>
    <row r="717" spans="1:24" x14ac:dyDescent="0.25">
      <c r="A717" s="59" t="s">
        <v>41</v>
      </c>
      <c r="B717" s="54" t="s">
        <v>450</v>
      </c>
      <c r="C717" s="60">
        <v>2023</v>
      </c>
      <c r="D717" s="60">
        <v>2023</v>
      </c>
      <c r="E717" s="53">
        <v>5</v>
      </c>
      <c r="F717" s="54" t="s">
        <v>451</v>
      </c>
      <c r="G717" s="54" t="s">
        <v>452</v>
      </c>
      <c r="H717" s="54" t="s">
        <v>453</v>
      </c>
      <c r="I717" s="54" t="s">
        <v>454</v>
      </c>
      <c r="J717" s="61" t="s">
        <v>455</v>
      </c>
      <c r="K717" s="54" t="s">
        <v>2255</v>
      </c>
      <c r="L717" s="60">
        <v>1</v>
      </c>
      <c r="M717" s="54" t="s">
        <v>2256</v>
      </c>
      <c r="N717" s="54" t="s">
        <v>475</v>
      </c>
      <c r="O717" s="62">
        <v>1</v>
      </c>
      <c r="P717" s="54" t="s">
        <v>476</v>
      </c>
      <c r="Q717" s="54" t="s">
        <v>2247</v>
      </c>
      <c r="R717" s="61" t="s">
        <v>2248</v>
      </c>
      <c r="S717" s="55">
        <v>44883</v>
      </c>
      <c r="T717" s="55">
        <v>44883</v>
      </c>
      <c r="U717" s="55">
        <v>44888</v>
      </c>
      <c r="V717" s="56">
        <v>508845.87</v>
      </c>
      <c r="W717" s="56">
        <v>0</v>
      </c>
      <c r="X717" s="56">
        <v>508845.87</v>
      </c>
    </row>
    <row r="718" spans="1:24" x14ac:dyDescent="0.25">
      <c r="A718" s="59" t="s">
        <v>42</v>
      </c>
      <c r="B718" s="54" t="s">
        <v>450</v>
      </c>
      <c r="C718" s="60">
        <v>2023</v>
      </c>
      <c r="D718" s="60">
        <v>2023</v>
      </c>
      <c r="E718" s="53">
        <v>5</v>
      </c>
      <c r="F718" s="54" t="s">
        <v>451</v>
      </c>
      <c r="G718" s="54" t="s">
        <v>452</v>
      </c>
      <c r="H718" s="54" t="s">
        <v>453</v>
      </c>
      <c r="I718" s="54" t="s">
        <v>454</v>
      </c>
      <c r="J718" s="61" t="s">
        <v>455</v>
      </c>
      <c r="K718" s="54" t="s">
        <v>2257</v>
      </c>
      <c r="L718" s="60">
        <v>1</v>
      </c>
      <c r="M718" s="54" t="s">
        <v>2258</v>
      </c>
      <c r="N718" s="54" t="s">
        <v>479</v>
      </c>
      <c r="O718" s="62">
        <v>1</v>
      </c>
      <c r="P718" s="54" t="s">
        <v>480</v>
      </c>
      <c r="Q718" s="54" t="s">
        <v>2247</v>
      </c>
      <c r="R718" s="61" t="s">
        <v>2248</v>
      </c>
      <c r="S718" s="55">
        <v>44883</v>
      </c>
      <c r="T718" s="55">
        <v>44883</v>
      </c>
      <c r="U718" s="55">
        <v>44888</v>
      </c>
      <c r="V718" s="56">
        <v>655247.66</v>
      </c>
      <c r="W718" s="56">
        <v>0</v>
      </c>
      <c r="X718" s="56">
        <v>655247.66</v>
      </c>
    </row>
    <row r="719" spans="1:24" x14ac:dyDescent="0.25">
      <c r="A719" s="59" t="s">
        <v>43</v>
      </c>
      <c r="B719" s="54" t="s">
        <v>450</v>
      </c>
      <c r="C719" s="60">
        <v>2023</v>
      </c>
      <c r="D719" s="60">
        <v>2023</v>
      </c>
      <c r="E719" s="53">
        <v>5</v>
      </c>
      <c r="F719" s="54" t="s">
        <v>451</v>
      </c>
      <c r="G719" s="54" t="s">
        <v>452</v>
      </c>
      <c r="H719" s="54" t="s">
        <v>453</v>
      </c>
      <c r="I719" s="54" t="s">
        <v>454</v>
      </c>
      <c r="J719" s="61" t="s">
        <v>455</v>
      </c>
      <c r="K719" s="54" t="s">
        <v>2259</v>
      </c>
      <c r="L719" s="60">
        <v>1</v>
      </c>
      <c r="M719" s="54" t="s">
        <v>2260</v>
      </c>
      <c r="N719" s="54" t="s">
        <v>483</v>
      </c>
      <c r="O719" s="62">
        <v>1</v>
      </c>
      <c r="P719" s="54" t="s">
        <v>484</v>
      </c>
      <c r="Q719" s="54" t="s">
        <v>2247</v>
      </c>
      <c r="R719" s="61" t="s">
        <v>2248</v>
      </c>
      <c r="S719" s="55">
        <v>44883</v>
      </c>
      <c r="T719" s="55">
        <v>44883</v>
      </c>
      <c r="U719" s="55">
        <v>44888</v>
      </c>
      <c r="V719" s="56">
        <v>4821164.7300000004</v>
      </c>
      <c r="W719" s="56">
        <v>0</v>
      </c>
      <c r="X719" s="56">
        <v>4821164.7300000004</v>
      </c>
    </row>
    <row r="720" spans="1:24" x14ac:dyDescent="0.25">
      <c r="A720" s="59" t="s">
        <v>44</v>
      </c>
      <c r="B720" s="54" t="s">
        <v>450</v>
      </c>
      <c r="C720" s="60">
        <v>2023</v>
      </c>
      <c r="D720" s="60">
        <v>2023</v>
      </c>
      <c r="E720" s="53">
        <v>5</v>
      </c>
      <c r="F720" s="54" t="s">
        <v>451</v>
      </c>
      <c r="G720" s="54" t="s">
        <v>452</v>
      </c>
      <c r="H720" s="54" t="s">
        <v>453</v>
      </c>
      <c r="I720" s="54" t="s">
        <v>454</v>
      </c>
      <c r="J720" s="61" t="s">
        <v>455</v>
      </c>
      <c r="K720" s="54" t="s">
        <v>2261</v>
      </c>
      <c r="L720" s="60">
        <v>1</v>
      </c>
      <c r="M720" s="54" t="s">
        <v>2262</v>
      </c>
      <c r="N720" s="54" t="s">
        <v>487</v>
      </c>
      <c r="O720" s="62">
        <v>1</v>
      </c>
      <c r="P720" s="54" t="s">
        <v>488</v>
      </c>
      <c r="Q720" s="54" t="s">
        <v>2247</v>
      </c>
      <c r="R720" s="61" t="s">
        <v>2248</v>
      </c>
      <c r="S720" s="55">
        <v>44883</v>
      </c>
      <c r="T720" s="55">
        <v>44883</v>
      </c>
      <c r="U720" s="55">
        <v>44888</v>
      </c>
      <c r="V720" s="56">
        <v>1389390.94</v>
      </c>
      <c r="W720" s="56">
        <v>0</v>
      </c>
      <c r="X720" s="56">
        <v>1389390.94</v>
      </c>
    </row>
    <row r="721" spans="1:24" x14ac:dyDescent="0.25">
      <c r="A721" s="59" t="s">
        <v>45</v>
      </c>
      <c r="B721" s="54" t="s">
        <v>450</v>
      </c>
      <c r="C721" s="60">
        <v>2023</v>
      </c>
      <c r="D721" s="60">
        <v>2023</v>
      </c>
      <c r="E721" s="53">
        <v>5</v>
      </c>
      <c r="F721" s="54" t="s">
        <v>451</v>
      </c>
      <c r="G721" s="54" t="s">
        <v>452</v>
      </c>
      <c r="H721" s="54" t="s">
        <v>453</v>
      </c>
      <c r="I721" s="54" t="s">
        <v>454</v>
      </c>
      <c r="J721" s="61" t="s">
        <v>455</v>
      </c>
      <c r="K721" s="54" t="s">
        <v>2263</v>
      </c>
      <c r="L721" s="60">
        <v>1</v>
      </c>
      <c r="M721" s="54" t="s">
        <v>2264</v>
      </c>
      <c r="N721" s="54" t="s">
        <v>491</v>
      </c>
      <c r="O721" s="62">
        <v>1</v>
      </c>
      <c r="P721" s="54" t="s">
        <v>492</v>
      </c>
      <c r="Q721" s="54" t="s">
        <v>2247</v>
      </c>
      <c r="R721" s="61" t="s">
        <v>2248</v>
      </c>
      <c r="S721" s="55">
        <v>44883</v>
      </c>
      <c r="T721" s="55">
        <v>44883</v>
      </c>
      <c r="U721" s="55">
        <v>44888</v>
      </c>
      <c r="V721" s="56">
        <v>180013.7</v>
      </c>
      <c r="W721" s="56">
        <v>0</v>
      </c>
      <c r="X721" s="56">
        <v>180013.7</v>
      </c>
    </row>
    <row r="722" spans="1:24" x14ac:dyDescent="0.25">
      <c r="A722" s="59" t="s">
        <v>46</v>
      </c>
      <c r="B722" s="54" t="s">
        <v>450</v>
      </c>
      <c r="C722" s="60">
        <v>2023</v>
      </c>
      <c r="D722" s="60">
        <v>2023</v>
      </c>
      <c r="E722" s="53">
        <v>5</v>
      </c>
      <c r="F722" s="54" t="s">
        <v>451</v>
      </c>
      <c r="G722" s="54" t="s">
        <v>452</v>
      </c>
      <c r="H722" s="54" t="s">
        <v>453</v>
      </c>
      <c r="I722" s="54" t="s">
        <v>454</v>
      </c>
      <c r="J722" s="61" t="s">
        <v>455</v>
      </c>
      <c r="K722" s="54" t="s">
        <v>2265</v>
      </c>
      <c r="L722" s="60">
        <v>1</v>
      </c>
      <c r="M722" s="54" t="s">
        <v>2266</v>
      </c>
      <c r="N722" s="54" t="s">
        <v>495</v>
      </c>
      <c r="O722" s="62">
        <v>1</v>
      </c>
      <c r="P722" s="54" t="s">
        <v>496</v>
      </c>
      <c r="Q722" s="54" t="s">
        <v>2247</v>
      </c>
      <c r="R722" s="61" t="s">
        <v>2248</v>
      </c>
      <c r="S722" s="55">
        <v>44883</v>
      </c>
      <c r="T722" s="55">
        <v>44883</v>
      </c>
      <c r="U722" s="55">
        <v>44888</v>
      </c>
      <c r="V722" s="56">
        <v>449686.61</v>
      </c>
      <c r="W722" s="56">
        <v>0</v>
      </c>
      <c r="X722" s="56">
        <v>449686.61</v>
      </c>
    </row>
    <row r="723" spans="1:24" x14ac:dyDescent="0.25">
      <c r="A723" s="59" t="s">
        <v>47</v>
      </c>
      <c r="B723" s="54" t="s">
        <v>450</v>
      </c>
      <c r="C723" s="60">
        <v>2023</v>
      </c>
      <c r="D723" s="60">
        <v>2023</v>
      </c>
      <c r="E723" s="53">
        <v>5</v>
      </c>
      <c r="F723" s="54" t="s">
        <v>451</v>
      </c>
      <c r="G723" s="54" t="s">
        <v>452</v>
      </c>
      <c r="H723" s="54" t="s">
        <v>453</v>
      </c>
      <c r="I723" s="54" t="s">
        <v>454</v>
      </c>
      <c r="J723" s="61" t="s">
        <v>455</v>
      </c>
      <c r="K723" s="54" t="s">
        <v>2267</v>
      </c>
      <c r="L723" s="60">
        <v>1</v>
      </c>
      <c r="M723" s="54" t="s">
        <v>2268</v>
      </c>
      <c r="N723" s="54" t="s">
        <v>499</v>
      </c>
      <c r="O723" s="62">
        <v>1</v>
      </c>
      <c r="P723" s="54" t="s">
        <v>500</v>
      </c>
      <c r="Q723" s="54" t="s">
        <v>2247</v>
      </c>
      <c r="R723" s="61" t="s">
        <v>2248</v>
      </c>
      <c r="S723" s="55">
        <v>44883</v>
      </c>
      <c r="T723" s="55">
        <v>44883</v>
      </c>
      <c r="U723" s="55">
        <v>44888</v>
      </c>
      <c r="V723" s="56">
        <v>576655.34</v>
      </c>
      <c r="W723" s="56">
        <v>0</v>
      </c>
      <c r="X723" s="56">
        <v>576655.34</v>
      </c>
    </row>
    <row r="724" spans="1:24" x14ac:dyDescent="0.25">
      <c r="A724" s="59" t="s">
        <v>48</v>
      </c>
      <c r="B724" s="54" t="s">
        <v>450</v>
      </c>
      <c r="C724" s="60">
        <v>2023</v>
      </c>
      <c r="D724" s="60">
        <v>2023</v>
      </c>
      <c r="E724" s="53">
        <v>5</v>
      </c>
      <c r="F724" s="54" t="s">
        <v>451</v>
      </c>
      <c r="G724" s="54" t="s">
        <v>452</v>
      </c>
      <c r="H724" s="54" t="s">
        <v>453</v>
      </c>
      <c r="I724" s="54" t="s">
        <v>454</v>
      </c>
      <c r="J724" s="61" t="s">
        <v>455</v>
      </c>
      <c r="K724" s="54" t="s">
        <v>2269</v>
      </c>
      <c r="L724" s="60">
        <v>1</v>
      </c>
      <c r="M724" s="54" t="s">
        <v>2270</v>
      </c>
      <c r="N724" s="54" t="s">
        <v>503</v>
      </c>
      <c r="O724" s="62">
        <v>1</v>
      </c>
      <c r="P724" s="54" t="s">
        <v>504</v>
      </c>
      <c r="Q724" s="54" t="s">
        <v>2247</v>
      </c>
      <c r="R724" s="61" t="s">
        <v>2271</v>
      </c>
      <c r="S724" s="55">
        <v>44879</v>
      </c>
      <c r="T724" s="55">
        <v>44879</v>
      </c>
      <c r="U724" s="55">
        <v>44882</v>
      </c>
      <c r="V724" s="56">
        <v>29594551.629999999</v>
      </c>
      <c r="W724" s="56">
        <v>0</v>
      </c>
      <c r="X724" s="56">
        <v>29594551.629999999</v>
      </c>
    </row>
    <row r="725" spans="1:24" x14ac:dyDescent="0.25">
      <c r="A725" s="59" t="s">
        <v>49</v>
      </c>
      <c r="B725" s="54" t="s">
        <v>450</v>
      </c>
      <c r="C725" s="60">
        <v>2023</v>
      </c>
      <c r="D725" s="60">
        <v>2023</v>
      </c>
      <c r="E725" s="53">
        <v>5</v>
      </c>
      <c r="F725" s="54" t="s">
        <v>451</v>
      </c>
      <c r="G725" s="54" t="s">
        <v>452</v>
      </c>
      <c r="H725" s="54" t="s">
        <v>453</v>
      </c>
      <c r="I725" s="54" t="s">
        <v>454</v>
      </c>
      <c r="J725" s="61" t="s">
        <v>455</v>
      </c>
      <c r="K725" s="54" t="s">
        <v>2272</v>
      </c>
      <c r="L725" s="60">
        <v>1</v>
      </c>
      <c r="M725" s="54" t="s">
        <v>2273</v>
      </c>
      <c r="N725" s="54" t="s">
        <v>508</v>
      </c>
      <c r="O725" s="62">
        <v>1</v>
      </c>
      <c r="P725" s="54" t="s">
        <v>509</v>
      </c>
      <c r="Q725" s="54" t="s">
        <v>2247</v>
      </c>
      <c r="R725" s="61" t="s">
        <v>2271</v>
      </c>
      <c r="S725" s="55">
        <v>44879</v>
      </c>
      <c r="T725" s="55">
        <v>44879</v>
      </c>
      <c r="U725" s="55">
        <v>44882</v>
      </c>
      <c r="V725" s="56">
        <v>5563578.0499999998</v>
      </c>
      <c r="W725" s="56">
        <v>0</v>
      </c>
      <c r="X725" s="56">
        <v>5563578.0499999998</v>
      </c>
    </row>
    <row r="726" spans="1:24" x14ac:dyDescent="0.25">
      <c r="A726" s="59" t="s">
        <v>50</v>
      </c>
      <c r="B726" s="54" t="s">
        <v>450</v>
      </c>
      <c r="C726" s="60">
        <v>2023</v>
      </c>
      <c r="D726" s="60">
        <v>2023</v>
      </c>
      <c r="E726" s="53">
        <v>5</v>
      </c>
      <c r="F726" s="54" t="s">
        <v>451</v>
      </c>
      <c r="G726" s="54" t="s">
        <v>452</v>
      </c>
      <c r="H726" s="54" t="s">
        <v>453</v>
      </c>
      <c r="I726" s="54" t="s">
        <v>454</v>
      </c>
      <c r="J726" s="61" t="s">
        <v>455</v>
      </c>
      <c r="K726" s="54" t="s">
        <v>2274</v>
      </c>
      <c r="L726" s="60">
        <v>1</v>
      </c>
      <c r="M726" s="54" t="s">
        <v>2275</v>
      </c>
      <c r="N726" s="54" t="s">
        <v>512</v>
      </c>
      <c r="O726" s="62">
        <v>1</v>
      </c>
      <c r="P726" s="54" t="s">
        <v>513</v>
      </c>
      <c r="Q726" s="54" t="s">
        <v>2247</v>
      </c>
      <c r="R726" s="61" t="s">
        <v>2248</v>
      </c>
      <c r="S726" s="55">
        <v>44883</v>
      </c>
      <c r="T726" s="55">
        <v>44883</v>
      </c>
      <c r="U726" s="55">
        <v>44888</v>
      </c>
      <c r="V726" s="56">
        <v>199311.51</v>
      </c>
      <c r="W726" s="56">
        <v>0</v>
      </c>
      <c r="X726" s="56">
        <v>199311.51</v>
      </c>
    </row>
    <row r="727" spans="1:24" x14ac:dyDescent="0.25">
      <c r="A727" s="59" t="s">
        <v>51</v>
      </c>
      <c r="B727" s="54" t="s">
        <v>450</v>
      </c>
      <c r="C727" s="60">
        <v>2023</v>
      </c>
      <c r="D727" s="60">
        <v>2023</v>
      </c>
      <c r="E727" s="53">
        <v>5</v>
      </c>
      <c r="F727" s="54" t="s">
        <v>451</v>
      </c>
      <c r="G727" s="54" t="s">
        <v>452</v>
      </c>
      <c r="H727" s="54" t="s">
        <v>453</v>
      </c>
      <c r="I727" s="54" t="s">
        <v>454</v>
      </c>
      <c r="J727" s="61" t="s">
        <v>455</v>
      </c>
      <c r="K727" s="54" t="s">
        <v>2276</v>
      </c>
      <c r="L727" s="60">
        <v>1</v>
      </c>
      <c r="M727" s="54" t="s">
        <v>2277</v>
      </c>
      <c r="N727" s="54" t="s">
        <v>516</v>
      </c>
      <c r="O727" s="62">
        <v>1</v>
      </c>
      <c r="P727" s="54" t="s">
        <v>517</v>
      </c>
      <c r="Q727" s="54" t="s">
        <v>2247</v>
      </c>
      <c r="R727" s="61" t="s">
        <v>2248</v>
      </c>
      <c r="S727" s="55">
        <v>44883</v>
      </c>
      <c r="T727" s="55">
        <v>44883</v>
      </c>
      <c r="U727" s="55">
        <v>44888</v>
      </c>
      <c r="V727" s="56">
        <v>22868576.920000002</v>
      </c>
      <c r="W727" s="56">
        <v>0</v>
      </c>
      <c r="X727" s="56">
        <v>22868576.920000002</v>
      </c>
    </row>
    <row r="728" spans="1:24" x14ac:dyDescent="0.25">
      <c r="A728" s="59" t="s">
        <v>52</v>
      </c>
      <c r="B728" s="54" t="s">
        <v>450</v>
      </c>
      <c r="C728" s="60">
        <v>2023</v>
      </c>
      <c r="D728" s="60">
        <v>2023</v>
      </c>
      <c r="E728" s="53">
        <v>5</v>
      </c>
      <c r="F728" s="54" t="s">
        <v>451</v>
      </c>
      <c r="G728" s="54" t="s">
        <v>452</v>
      </c>
      <c r="H728" s="54" t="s">
        <v>453</v>
      </c>
      <c r="I728" s="54" t="s">
        <v>454</v>
      </c>
      <c r="J728" s="61" t="s">
        <v>455</v>
      </c>
      <c r="K728" s="54" t="s">
        <v>2278</v>
      </c>
      <c r="L728" s="60">
        <v>1</v>
      </c>
      <c r="M728" s="54" t="s">
        <v>2279</v>
      </c>
      <c r="N728" s="54" t="s">
        <v>520</v>
      </c>
      <c r="O728" s="62">
        <v>1</v>
      </c>
      <c r="P728" s="54" t="s">
        <v>521</v>
      </c>
      <c r="Q728" s="54" t="s">
        <v>2247</v>
      </c>
      <c r="R728" s="61" t="s">
        <v>2248</v>
      </c>
      <c r="S728" s="55">
        <v>44883</v>
      </c>
      <c r="T728" s="55">
        <v>44883</v>
      </c>
      <c r="U728" s="55">
        <v>44888</v>
      </c>
      <c r="V728" s="56">
        <v>3546096.56</v>
      </c>
      <c r="W728" s="56">
        <v>0</v>
      </c>
      <c r="X728" s="56">
        <v>3546096.56</v>
      </c>
    </row>
    <row r="729" spans="1:24" x14ac:dyDescent="0.25">
      <c r="A729" s="59" t="s">
        <v>53</v>
      </c>
      <c r="B729" s="54" t="s">
        <v>450</v>
      </c>
      <c r="C729" s="60">
        <v>2023</v>
      </c>
      <c r="D729" s="60">
        <v>2023</v>
      </c>
      <c r="E729" s="53">
        <v>5</v>
      </c>
      <c r="F729" s="54" t="s">
        <v>451</v>
      </c>
      <c r="G729" s="54" t="s">
        <v>452</v>
      </c>
      <c r="H729" s="54" t="s">
        <v>453</v>
      </c>
      <c r="I729" s="54" t="s">
        <v>454</v>
      </c>
      <c r="J729" s="61" t="s">
        <v>455</v>
      </c>
      <c r="K729" s="54" t="s">
        <v>2280</v>
      </c>
      <c r="L729" s="60">
        <v>1</v>
      </c>
      <c r="M729" s="54" t="s">
        <v>2281</v>
      </c>
      <c r="N729" s="54" t="s">
        <v>524</v>
      </c>
      <c r="O729" s="62">
        <v>1</v>
      </c>
      <c r="P729" s="54" t="s">
        <v>525</v>
      </c>
      <c r="Q729" s="54" t="s">
        <v>2247</v>
      </c>
      <c r="R729" s="61" t="s">
        <v>2248</v>
      </c>
      <c r="S729" s="55">
        <v>44883</v>
      </c>
      <c r="T729" s="55">
        <v>44883</v>
      </c>
      <c r="U729" s="55">
        <v>44888</v>
      </c>
      <c r="V729" s="56">
        <v>616026.51</v>
      </c>
      <c r="W729" s="56">
        <v>0</v>
      </c>
      <c r="X729" s="56">
        <v>616026.51</v>
      </c>
    </row>
    <row r="730" spans="1:24" x14ac:dyDescent="0.25">
      <c r="A730" s="59" t="s">
        <v>54</v>
      </c>
      <c r="B730" s="54" t="s">
        <v>450</v>
      </c>
      <c r="C730" s="60">
        <v>2023</v>
      </c>
      <c r="D730" s="60">
        <v>2023</v>
      </c>
      <c r="E730" s="53">
        <v>5</v>
      </c>
      <c r="F730" s="54" t="s">
        <v>451</v>
      </c>
      <c r="G730" s="54" t="s">
        <v>452</v>
      </c>
      <c r="H730" s="54" t="s">
        <v>453</v>
      </c>
      <c r="I730" s="54" t="s">
        <v>454</v>
      </c>
      <c r="J730" s="61" t="s">
        <v>455</v>
      </c>
      <c r="K730" s="54" t="s">
        <v>2282</v>
      </c>
      <c r="L730" s="60">
        <v>1</v>
      </c>
      <c r="M730" s="54" t="s">
        <v>2283</v>
      </c>
      <c r="N730" s="54" t="s">
        <v>528</v>
      </c>
      <c r="O730" s="62">
        <v>1</v>
      </c>
      <c r="P730" s="54" t="s">
        <v>529</v>
      </c>
      <c r="Q730" s="54" t="s">
        <v>2247</v>
      </c>
      <c r="R730" s="61" t="s">
        <v>2248</v>
      </c>
      <c r="S730" s="55">
        <v>44883</v>
      </c>
      <c r="T730" s="55">
        <v>44883</v>
      </c>
      <c r="U730" s="55">
        <v>44888</v>
      </c>
      <c r="V730" s="56">
        <v>152251.31</v>
      </c>
      <c r="W730" s="56">
        <v>0</v>
      </c>
      <c r="X730" s="56">
        <v>152251.31</v>
      </c>
    </row>
    <row r="731" spans="1:24" x14ac:dyDescent="0.25">
      <c r="A731" s="59" t="s">
        <v>55</v>
      </c>
      <c r="B731" s="54" t="s">
        <v>450</v>
      </c>
      <c r="C731" s="60">
        <v>2023</v>
      </c>
      <c r="D731" s="60">
        <v>2023</v>
      </c>
      <c r="E731" s="53">
        <v>5</v>
      </c>
      <c r="F731" s="54" t="s">
        <v>451</v>
      </c>
      <c r="G731" s="54" t="s">
        <v>452</v>
      </c>
      <c r="H731" s="54" t="s">
        <v>453</v>
      </c>
      <c r="I731" s="54" t="s">
        <v>454</v>
      </c>
      <c r="J731" s="61" t="s">
        <v>455</v>
      </c>
      <c r="K731" s="54" t="s">
        <v>2284</v>
      </c>
      <c r="L731" s="60">
        <v>1</v>
      </c>
      <c r="M731" s="54" t="s">
        <v>2285</v>
      </c>
      <c r="N731" s="54" t="s">
        <v>532</v>
      </c>
      <c r="O731" s="62">
        <v>1</v>
      </c>
      <c r="P731" s="54" t="s">
        <v>533</v>
      </c>
      <c r="Q731" s="54" t="s">
        <v>2247</v>
      </c>
      <c r="R731" s="61" t="s">
        <v>2248</v>
      </c>
      <c r="S731" s="55">
        <v>44883</v>
      </c>
      <c r="T731" s="55">
        <v>44883</v>
      </c>
      <c r="U731" s="55">
        <v>44888</v>
      </c>
      <c r="V731" s="56">
        <v>42891.97</v>
      </c>
      <c r="W731" s="56">
        <v>0</v>
      </c>
      <c r="X731" s="56">
        <v>42891.97</v>
      </c>
    </row>
    <row r="732" spans="1:24" x14ac:dyDescent="0.25">
      <c r="A732" s="59" t="s">
        <v>56</v>
      </c>
      <c r="B732" s="54" t="s">
        <v>450</v>
      </c>
      <c r="C732" s="60">
        <v>2023</v>
      </c>
      <c r="D732" s="60">
        <v>2023</v>
      </c>
      <c r="E732" s="53">
        <v>5</v>
      </c>
      <c r="F732" s="54" t="s">
        <v>451</v>
      </c>
      <c r="G732" s="54" t="s">
        <v>452</v>
      </c>
      <c r="H732" s="54" t="s">
        <v>453</v>
      </c>
      <c r="I732" s="54" t="s">
        <v>454</v>
      </c>
      <c r="J732" s="61" t="s">
        <v>455</v>
      </c>
      <c r="K732" s="54" t="s">
        <v>2286</v>
      </c>
      <c r="L732" s="60">
        <v>1</v>
      </c>
      <c r="M732" s="54" t="s">
        <v>2287</v>
      </c>
      <c r="N732" s="54" t="s">
        <v>536</v>
      </c>
      <c r="O732" s="62">
        <v>1</v>
      </c>
      <c r="P732" s="54" t="s">
        <v>537</v>
      </c>
      <c r="Q732" s="54" t="s">
        <v>2247</v>
      </c>
      <c r="R732" s="61" t="s">
        <v>2248</v>
      </c>
      <c r="S732" s="55">
        <v>44883</v>
      </c>
      <c r="T732" s="55">
        <v>44883</v>
      </c>
      <c r="U732" s="55">
        <v>44888</v>
      </c>
      <c r="V732" s="56">
        <v>203152.66</v>
      </c>
      <c r="W732" s="56">
        <v>0</v>
      </c>
      <c r="X732" s="56">
        <v>203152.66</v>
      </c>
    </row>
    <row r="733" spans="1:24" x14ac:dyDescent="0.25">
      <c r="A733" s="59" t="s">
        <v>57</v>
      </c>
      <c r="B733" s="54" t="s">
        <v>450</v>
      </c>
      <c r="C733" s="60">
        <v>2023</v>
      </c>
      <c r="D733" s="60">
        <v>2023</v>
      </c>
      <c r="E733" s="53">
        <v>5</v>
      </c>
      <c r="F733" s="54" t="s">
        <v>451</v>
      </c>
      <c r="G733" s="54" t="s">
        <v>452</v>
      </c>
      <c r="H733" s="54" t="s">
        <v>453</v>
      </c>
      <c r="I733" s="54" t="s">
        <v>454</v>
      </c>
      <c r="J733" s="61" t="s">
        <v>455</v>
      </c>
      <c r="K733" s="54" t="s">
        <v>2288</v>
      </c>
      <c r="L733" s="60">
        <v>1</v>
      </c>
      <c r="M733" s="54" t="s">
        <v>2289</v>
      </c>
      <c r="N733" s="54" t="s">
        <v>540</v>
      </c>
      <c r="O733" s="62">
        <v>1</v>
      </c>
      <c r="P733" s="54" t="s">
        <v>541</v>
      </c>
      <c r="Q733" s="54" t="s">
        <v>2247</v>
      </c>
      <c r="R733" s="61" t="s">
        <v>2248</v>
      </c>
      <c r="S733" s="55">
        <v>44883</v>
      </c>
      <c r="T733" s="55">
        <v>44883</v>
      </c>
      <c r="U733" s="55">
        <v>44888</v>
      </c>
      <c r="V733" s="56">
        <v>191022.6</v>
      </c>
      <c r="W733" s="56">
        <v>0</v>
      </c>
      <c r="X733" s="56">
        <v>191022.6</v>
      </c>
    </row>
    <row r="734" spans="1:24" x14ac:dyDescent="0.25">
      <c r="A734" s="59" t="s">
        <v>58</v>
      </c>
      <c r="B734" s="54" t="s">
        <v>450</v>
      </c>
      <c r="C734" s="60">
        <v>2023</v>
      </c>
      <c r="D734" s="60">
        <v>2023</v>
      </c>
      <c r="E734" s="53">
        <v>5</v>
      </c>
      <c r="F734" s="54" t="s">
        <v>451</v>
      </c>
      <c r="G734" s="54" t="s">
        <v>452</v>
      </c>
      <c r="H734" s="54" t="s">
        <v>453</v>
      </c>
      <c r="I734" s="54" t="s">
        <v>454</v>
      </c>
      <c r="J734" s="61" t="s">
        <v>455</v>
      </c>
      <c r="K734" s="54" t="s">
        <v>2290</v>
      </c>
      <c r="L734" s="60">
        <v>1</v>
      </c>
      <c r="M734" s="54" t="s">
        <v>2291</v>
      </c>
      <c r="N734" s="54" t="s">
        <v>544</v>
      </c>
      <c r="O734" s="62">
        <v>1</v>
      </c>
      <c r="P734" s="54" t="s">
        <v>545</v>
      </c>
      <c r="Q734" s="54" t="s">
        <v>2247</v>
      </c>
      <c r="R734" s="61" t="s">
        <v>2248</v>
      </c>
      <c r="S734" s="55">
        <v>44883</v>
      </c>
      <c r="T734" s="55">
        <v>44883</v>
      </c>
      <c r="U734" s="55">
        <v>44888</v>
      </c>
      <c r="V734" s="56">
        <v>58984.95</v>
      </c>
      <c r="W734" s="56">
        <v>0</v>
      </c>
      <c r="X734" s="56">
        <v>58984.95</v>
      </c>
    </row>
    <row r="735" spans="1:24" x14ac:dyDescent="0.25">
      <c r="A735" s="59" t="s">
        <v>59</v>
      </c>
      <c r="B735" s="54" t="s">
        <v>450</v>
      </c>
      <c r="C735" s="60">
        <v>2023</v>
      </c>
      <c r="D735" s="60">
        <v>2023</v>
      </c>
      <c r="E735" s="53">
        <v>5</v>
      </c>
      <c r="F735" s="54" t="s">
        <v>451</v>
      </c>
      <c r="G735" s="54" t="s">
        <v>452</v>
      </c>
      <c r="H735" s="54" t="s">
        <v>453</v>
      </c>
      <c r="I735" s="54" t="s">
        <v>454</v>
      </c>
      <c r="J735" s="61" t="s">
        <v>455</v>
      </c>
      <c r="K735" s="54" t="s">
        <v>2292</v>
      </c>
      <c r="L735" s="60">
        <v>1</v>
      </c>
      <c r="M735" s="54" t="s">
        <v>2293</v>
      </c>
      <c r="N735" s="54" t="s">
        <v>548</v>
      </c>
      <c r="O735" s="62">
        <v>1</v>
      </c>
      <c r="P735" s="54" t="s">
        <v>549</v>
      </c>
      <c r="Q735" s="54" t="s">
        <v>2247</v>
      </c>
      <c r="R735" s="61" t="s">
        <v>2248</v>
      </c>
      <c r="S735" s="55">
        <v>44883</v>
      </c>
      <c r="T735" s="55">
        <v>44883</v>
      </c>
      <c r="U735" s="55">
        <v>44888</v>
      </c>
      <c r="V735" s="56">
        <v>516174.53</v>
      </c>
      <c r="W735" s="56">
        <v>0</v>
      </c>
      <c r="X735" s="56">
        <v>516174.53</v>
      </c>
    </row>
    <row r="736" spans="1:24" x14ac:dyDescent="0.25">
      <c r="A736" s="59" t="s">
        <v>60</v>
      </c>
      <c r="B736" s="54" t="s">
        <v>450</v>
      </c>
      <c r="C736" s="60">
        <v>2023</v>
      </c>
      <c r="D736" s="60">
        <v>2023</v>
      </c>
      <c r="E736" s="53">
        <v>5</v>
      </c>
      <c r="F736" s="54" t="s">
        <v>451</v>
      </c>
      <c r="G736" s="54" t="s">
        <v>452</v>
      </c>
      <c r="H736" s="54" t="s">
        <v>453</v>
      </c>
      <c r="I736" s="54" t="s">
        <v>454</v>
      </c>
      <c r="J736" s="61" t="s">
        <v>455</v>
      </c>
      <c r="K736" s="54" t="s">
        <v>2294</v>
      </c>
      <c r="L736" s="60">
        <v>1</v>
      </c>
      <c r="M736" s="54" t="s">
        <v>2295</v>
      </c>
      <c r="N736" s="54" t="s">
        <v>552</v>
      </c>
      <c r="O736" s="62">
        <v>1</v>
      </c>
      <c r="P736" s="54" t="s">
        <v>553</v>
      </c>
      <c r="Q736" s="54" t="s">
        <v>2247</v>
      </c>
      <c r="R736" s="61" t="s">
        <v>2248</v>
      </c>
      <c r="S736" s="55">
        <v>44883</v>
      </c>
      <c r="T736" s="55">
        <v>44883</v>
      </c>
      <c r="U736" s="55">
        <v>44888</v>
      </c>
      <c r="V736" s="56">
        <v>210650.83</v>
      </c>
      <c r="W736" s="56">
        <v>0</v>
      </c>
      <c r="X736" s="56">
        <v>210650.83</v>
      </c>
    </row>
    <row r="737" spans="1:24" x14ac:dyDescent="0.25">
      <c r="A737" s="59" t="s">
        <v>61</v>
      </c>
      <c r="B737" s="54" t="s">
        <v>450</v>
      </c>
      <c r="C737" s="60">
        <v>2023</v>
      </c>
      <c r="D737" s="60">
        <v>2023</v>
      </c>
      <c r="E737" s="53">
        <v>5</v>
      </c>
      <c r="F737" s="54" t="s">
        <v>451</v>
      </c>
      <c r="G737" s="54" t="s">
        <v>452</v>
      </c>
      <c r="H737" s="54" t="s">
        <v>453</v>
      </c>
      <c r="I737" s="54" t="s">
        <v>454</v>
      </c>
      <c r="J737" s="61" t="s">
        <v>455</v>
      </c>
      <c r="K737" s="54" t="s">
        <v>2296</v>
      </c>
      <c r="L737" s="60">
        <v>1</v>
      </c>
      <c r="M737" s="54" t="s">
        <v>2297</v>
      </c>
      <c r="N737" s="54" t="s">
        <v>556</v>
      </c>
      <c r="O737" s="62">
        <v>1</v>
      </c>
      <c r="P737" s="54" t="s">
        <v>557</v>
      </c>
      <c r="Q737" s="54" t="s">
        <v>2247</v>
      </c>
      <c r="R737" s="61" t="s">
        <v>2248</v>
      </c>
      <c r="S737" s="55">
        <v>44883</v>
      </c>
      <c r="T737" s="55">
        <v>44883</v>
      </c>
      <c r="U737" s="55">
        <v>44888</v>
      </c>
      <c r="V737" s="56">
        <v>14152222.960000001</v>
      </c>
      <c r="W737" s="56">
        <v>0</v>
      </c>
      <c r="X737" s="56">
        <v>14152222.960000001</v>
      </c>
    </row>
    <row r="738" spans="1:24" x14ac:dyDescent="0.25">
      <c r="A738" s="59" t="s">
        <v>62</v>
      </c>
      <c r="B738" s="54" t="s">
        <v>450</v>
      </c>
      <c r="C738" s="60">
        <v>2023</v>
      </c>
      <c r="D738" s="60">
        <v>2023</v>
      </c>
      <c r="E738" s="53">
        <v>5</v>
      </c>
      <c r="F738" s="54" t="s">
        <v>451</v>
      </c>
      <c r="G738" s="54" t="s">
        <v>452</v>
      </c>
      <c r="H738" s="54" t="s">
        <v>453</v>
      </c>
      <c r="I738" s="54" t="s">
        <v>454</v>
      </c>
      <c r="J738" s="61" t="s">
        <v>455</v>
      </c>
      <c r="K738" s="54" t="s">
        <v>2298</v>
      </c>
      <c r="L738" s="60">
        <v>1</v>
      </c>
      <c r="M738" s="54" t="s">
        <v>2299</v>
      </c>
      <c r="N738" s="54" t="s">
        <v>560</v>
      </c>
      <c r="O738" s="62">
        <v>1</v>
      </c>
      <c r="P738" s="54" t="s">
        <v>561</v>
      </c>
      <c r="Q738" s="54" t="s">
        <v>2247</v>
      </c>
      <c r="R738" s="61" t="s">
        <v>2248</v>
      </c>
      <c r="S738" s="55">
        <v>44883</v>
      </c>
      <c r="T738" s="55">
        <v>44883</v>
      </c>
      <c r="U738" s="55">
        <v>44888</v>
      </c>
      <c r="V738" s="56">
        <v>4038719.19</v>
      </c>
      <c r="W738" s="56">
        <v>0</v>
      </c>
      <c r="X738" s="56">
        <v>4038719.19</v>
      </c>
    </row>
    <row r="739" spans="1:24" x14ac:dyDescent="0.25">
      <c r="A739" s="59" t="s">
        <v>63</v>
      </c>
      <c r="B739" s="54" t="s">
        <v>450</v>
      </c>
      <c r="C739" s="60">
        <v>2023</v>
      </c>
      <c r="D739" s="60">
        <v>2023</v>
      </c>
      <c r="E739" s="53">
        <v>5</v>
      </c>
      <c r="F739" s="54" t="s">
        <v>451</v>
      </c>
      <c r="G739" s="54" t="s">
        <v>452</v>
      </c>
      <c r="H739" s="54" t="s">
        <v>453</v>
      </c>
      <c r="I739" s="54" t="s">
        <v>454</v>
      </c>
      <c r="J739" s="61" t="s">
        <v>455</v>
      </c>
      <c r="K739" s="54" t="s">
        <v>2300</v>
      </c>
      <c r="L739" s="60">
        <v>1</v>
      </c>
      <c r="M739" s="54" t="s">
        <v>2301</v>
      </c>
      <c r="N739" s="54" t="s">
        <v>564</v>
      </c>
      <c r="O739" s="62">
        <v>1</v>
      </c>
      <c r="P739" s="54" t="s">
        <v>565</v>
      </c>
      <c r="Q739" s="54" t="s">
        <v>2247</v>
      </c>
      <c r="R739" s="61" t="s">
        <v>2248</v>
      </c>
      <c r="S739" s="55">
        <v>44883</v>
      </c>
      <c r="T739" s="55">
        <v>44883</v>
      </c>
      <c r="U739" s="55">
        <v>44888</v>
      </c>
      <c r="V739" s="56">
        <v>351827.39</v>
      </c>
      <c r="W739" s="56">
        <v>0</v>
      </c>
      <c r="X739" s="56">
        <v>351827.39</v>
      </c>
    </row>
    <row r="740" spans="1:24" x14ac:dyDescent="0.25">
      <c r="A740" s="59" t="s">
        <v>64</v>
      </c>
      <c r="B740" s="54" t="s">
        <v>450</v>
      </c>
      <c r="C740" s="60">
        <v>2023</v>
      </c>
      <c r="D740" s="60">
        <v>2023</v>
      </c>
      <c r="E740" s="53">
        <v>5</v>
      </c>
      <c r="F740" s="54" t="s">
        <v>451</v>
      </c>
      <c r="G740" s="54" t="s">
        <v>452</v>
      </c>
      <c r="H740" s="54" t="s">
        <v>453</v>
      </c>
      <c r="I740" s="54" t="s">
        <v>454</v>
      </c>
      <c r="J740" s="61" t="s">
        <v>455</v>
      </c>
      <c r="K740" s="54" t="s">
        <v>2302</v>
      </c>
      <c r="L740" s="60">
        <v>1</v>
      </c>
      <c r="M740" s="54" t="s">
        <v>2303</v>
      </c>
      <c r="N740" s="54" t="s">
        <v>568</v>
      </c>
      <c r="O740" s="62">
        <v>1</v>
      </c>
      <c r="P740" s="54" t="s">
        <v>569</v>
      </c>
      <c r="Q740" s="54" t="s">
        <v>2247</v>
      </c>
      <c r="R740" s="61" t="s">
        <v>2248</v>
      </c>
      <c r="S740" s="55">
        <v>44883</v>
      </c>
      <c r="T740" s="55">
        <v>44883</v>
      </c>
      <c r="U740" s="55">
        <v>44888</v>
      </c>
      <c r="V740" s="56">
        <v>483557.56</v>
      </c>
      <c r="W740" s="56">
        <v>0</v>
      </c>
      <c r="X740" s="56">
        <v>483557.56</v>
      </c>
    </row>
    <row r="741" spans="1:24" x14ac:dyDescent="0.25">
      <c r="A741" s="59" t="s">
        <v>65</v>
      </c>
      <c r="B741" s="54" t="s">
        <v>450</v>
      </c>
      <c r="C741" s="60">
        <v>2023</v>
      </c>
      <c r="D741" s="60">
        <v>2023</v>
      </c>
      <c r="E741" s="53">
        <v>5</v>
      </c>
      <c r="F741" s="54" t="s">
        <v>451</v>
      </c>
      <c r="G741" s="54" t="s">
        <v>452</v>
      </c>
      <c r="H741" s="54" t="s">
        <v>453</v>
      </c>
      <c r="I741" s="54" t="s">
        <v>454</v>
      </c>
      <c r="J741" s="61" t="s">
        <v>455</v>
      </c>
      <c r="K741" s="54" t="s">
        <v>2304</v>
      </c>
      <c r="L741" s="60">
        <v>1</v>
      </c>
      <c r="M741" s="54" t="s">
        <v>2305</v>
      </c>
      <c r="N741" s="54" t="s">
        <v>572</v>
      </c>
      <c r="O741" s="62">
        <v>1</v>
      </c>
      <c r="P741" s="54" t="s">
        <v>573</v>
      </c>
      <c r="Q741" s="54" t="s">
        <v>2247</v>
      </c>
      <c r="R741" s="61" t="s">
        <v>2248</v>
      </c>
      <c r="S741" s="55">
        <v>44883</v>
      </c>
      <c r="T741" s="55">
        <v>44883</v>
      </c>
      <c r="U741" s="55">
        <v>44888</v>
      </c>
      <c r="V741" s="56">
        <v>110889.67</v>
      </c>
      <c r="W741" s="56">
        <v>0</v>
      </c>
      <c r="X741" s="56">
        <v>110889.67</v>
      </c>
    </row>
    <row r="742" spans="1:24" x14ac:dyDescent="0.25">
      <c r="A742" s="59" t="s">
        <v>66</v>
      </c>
      <c r="B742" s="54" t="s">
        <v>450</v>
      </c>
      <c r="C742" s="60">
        <v>2023</v>
      </c>
      <c r="D742" s="60">
        <v>2023</v>
      </c>
      <c r="E742" s="53">
        <v>5</v>
      </c>
      <c r="F742" s="54" t="s">
        <v>451</v>
      </c>
      <c r="G742" s="54" t="s">
        <v>452</v>
      </c>
      <c r="H742" s="54" t="s">
        <v>453</v>
      </c>
      <c r="I742" s="54" t="s">
        <v>454</v>
      </c>
      <c r="J742" s="61" t="s">
        <v>455</v>
      </c>
      <c r="K742" s="54" t="s">
        <v>2306</v>
      </c>
      <c r="L742" s="60">
        <v>1</v>
      </c>
      <c r="M742" s="54" t="s">
        <v>2307</v>
      </c>
      <c r="N742" s="54" t="s">
        <v>576</v>
      </c>
      <c r="O742" s="62">
        <v>1</v>
      </c>
      <c r="P742" s="54" t="s">
        <v>577</v>
      </c>
      <c r="Q742" s="54" t="s">
        <v>2247</v>
      </c>
      <c r="R742" s="61" t="s">
        <v>2248</v>
      </c>
      <c r="S742" s="55">
        <v>44883</v>
      </c>
      <c r="T742" s="55">
        <v>44883</v>
      </c>
      <c r="U742" s="55">
        <v>44888</v>
      </c>
      <c r="V742" s="56">
        <v>179586.66</v>
      </c>
      <c r="W742" s="56">
        <v>0</v>
      </c>
      <c r="X742" s="56">
        <v>179586.66</v>
      </c>
    </row>
    <row r="743" spans="1:24" x14ac:dyDescent="0.25">
      <c r="A743" s="59" t="s">
        <v>67</v>
      </c>
      <c r="B743" s="54" t="s">
        <v>450</v>
      </c>
      <c r="C743" s="60">
        <v>2023</v>
      </c>
      <c r="D743" s="60">
        <v>2023</v>
      </c>
      <c r="E743" s="53">
        <v>5</v>
      </c>
      <c r="F743" s="54" t="s">
        <v>451</v>
      </c>
      <c r="G743" s="54" t="s">
        <v>452</v>
      </c>
      <c r="H743" s="54" t="s">
        <v>453</v>
      </c>
      <c r="I743" s="54" t="s">
        <v>454</v>
      </c>
      <c r="J743" s="61" t="s">
        <v>455</v>
      </c>
      <c r="K743" s="54" t="s">
        <v>2308</v>
      </c>
      <c r="L743" s="60">
        <v>1</v>
      </c>
      <c r="M743" s="54" t="s">
        <v>2309</v>
      </c>
      <c r="N743" s="54" t="s">
        <v>580</v>
      </c>
      <c r="O743" s="62">
        <v>1</v>
      </c>
      <c r="P743" s="54" t="s">
        <v>581</v>
      </c>
      <c r="Q743" s="54" t="s">
        <v>2247</v>
      </c>
      <c r="R743" s="61" t="s">
        <v>2248</v>
      </c>
      <c r="S743" s="55">
        <v>44883</v>
      </c>
      <c r="T743" s="55">
        <v>44883</v>
      </c>
      <c r="U743" s="55">
        <v>44888</v>
      </c>
      <c r="V743" s="56">
        <v>223317.51</v>
      </c>
      <c r="W743" s="56">
        <v>0</v>
      </c>
      <c r="X743" s="56">
        <v>223317.51</v>
      </c>
    </row>
    <row r="744" spans="1:24" x14ac:dyDescent="0.25">
      <c r="A744" s="59" t="s">
        <v>68</v>
      </c>
      <c r="B744" s="54" t="s">
        <v>450</v>
      </c>
      <c r="C744" s="60">
        <v>2023</v>
      </c>
      <c r="D744" s="60">
        <v>2023</v>
      </c>
      <c r="E744" s="53">
        <v>5</v>
      </c>
      <c r="F744" s="54" t="s">
        <v>451</v>
      </c>
      <c r="G744" s="54" t="s">
        <v>452</v>
      </c>
      <c r="H744" s="54" t="s">
        <v>453</v>
      </c>
      <c r="I744" s="54" t="s">
        <v>454</v>
      </c>
      <c r="J744" s="61" t="s">
        <v>455</v>
      </c>
      <c r="K744" s="54" t="s">
        <v>2310</v>
      </c>
      <c r="L744" s="60">
        <v>1</v>
      </c>
      <c r="M744" s="54" t="s">
        <v>2311</v>
      </c>
      <c r="N744" s="54" t="s">
        <v>584</v>
      </c>
      <c r="O744" s="62">
        <v>1</v>
      </c>
      <c r="P744" s="54" t="s">
        <v>585</v>
      </c>
      <c r="Q744" s="54" t="s">
        <v>2247</v>
      </c>
      <c r="R744" s="61" t="s">
        <v>2248</v>
      </c>
      <c r="S744" s="55">
        <v>44883</v>
      </c>
      <c r="T744" s="55">
        <v>44883</v>
      </c>
      <c r="U744" s="55">
        <v>44888</v>
      </c>
      <c r="V744" s="56">
        <v>769657.76</v>
      </c>
      <c r="W744" s="56">
        <v>0</v>
      </c>
      <c r="X744" s="56">
        <v>769657.76</v>
      </c>
    </row>
    <row r="745" spans="1:24" x14ac:dyDescent="0.25">
      <c r="A745" s="59" t="s">
        <v>69</v>
      </c>
      <c r="B745" s="54" t="s">
        <v>450</v>
      </c>
      <c r="C745" s="60">
        <v>2023</v>
      </c>
      <c r="D745" s="60">
        <v>2023</v>
      </c>
      <c r="E745" s="53">
        <v>5</v>
      </c>
      <c r="F745" s="54" t="s">
        <v>451</v>
      </c>
      <c r="G745" s="54" t="s">
        <v>452</v>
      </c>
      <c r="H745" s="54" t="s">
        <v>453</v>
      </c>
      <c r="I745" s="54" t="s">
        <v>454</v>
      </c>
      <c r="J745" s="61" t="s">
        <v>455</v>
      </c>
      <c r="K745" s="54" t="s">
        <v>2312</v>
      </c>
      <c r="L745" s="60">
        <v>1</v>
      </c>
      <c r="M745" s="54" t="s">
        <v>2313</v>
      </c>
      <c r="N745" s="54" t="s">
        <v>588</v>
      </c>
      <c r="O745" s="62">
        <v>1</v>
      </c>
      <c r="P745" s="54" t="s">
        <v>589</v>
      </c>
      <c r="Q745" s="54" t="s">
        <v>2247</v>
      </c>
      <c r="R745" s="61" t="s">
        <v>2248</v>
      </c>
      <c r="S745" s="55">
        <v>44883</v>
      </c>
      <c r="T745" s="55">
        <v>44883</v>
      </c>
      <c r="U745" s="55">
        <v>44888</v>
      </c>
      <c r="V745" s="56">
        <v>325687.67999999999</v>
      </c>
      <c r="W745" s="56">
        <v>0</v>
      </c>
      <c r="X745" s="56">
        <v>325687.67999999999</v>
      </c>
    </row>
    <row r="746" spans="1:24" x14ac:dyDescent="0.25">
      <c r="A746" s="59" t="s">
        <v>70</v>
      </c>
      <c r="B746" s="54" t="s">
        <v>450</v>
      </c>
      <c r="C746" s="60">
        <v>2023</v>
      </c>
      <c r="D746" s="60">
        <v>2023</v>
      </c>
      <c r="E746" s="53">
        <v>5</v>
      </c>
      <c r="F746" s="54" t="s">
        <v>451</v>
      </c>
      <c r="G746" s="54" t="s">
        <v>452</v>
      </c>
      <c r="H746" s="54" t="s">
        <v>453</v>
      </c>
      <c r="I746" s="54" t="s">
        <v>454</v>
      </c>
      <c r="J746" s="61" t="s">
        <v>455</v>
      </c>
      <c r="K746" s="54" t="s">
        <v>2314</v>
      </c>
      <c r="L746" s="60">
        <v>1</v>
      </c>
      <c r="M746" s="54" t="s">
        <v>2315</v>
      </c>
      <c r="N746" s="54" t="s">
        <v>592</v>
      </c>
      <c r="O746" s="62">
        <v>1</v>
      </c>
      <c r="P746" s="54" t="s">
        <v>593</v>
      </c>
      <c r="Q746" s="54" t="s">
        <v>2247</v>
      </c>
      <c r="R746" s="61" t="s">
        <v>2248</v>
      </c>
      <c r="S746" s="55">
        <v>44883</v>
      </c>
      <c r="T746" s="55">
        <v>44883</v>
      </c>
      <c r="U746" s="55">
        <v>44888</v>
      </c>
      <c r="V746" s="56">
        <v>156334.34</v>
      </c>
      <c r="W746" s="56">
        <v>0</v>
      </c>
      <c r="X746" s="56">
        <v>156334.34</v>
      </c>
    </row>
    <row r="747" spans="1:24" x14ac:dyDescent="0.25">
      <c r="A747" s="59" t="s">
        <v>71</v>
      </c>
      <c r="B747" s="54" t="s">
        <v>450</v>
      </c>
      <c r="C747" s="60">
        <v>2023</v>
      </c>
      <c r="D747" s="60">
        <v>2023</v>
      </c>
      <c r="E747" s="53">
        <v>5</v>
      </c>
      <c r="F747" s="54" t="s">
        <v>451</v>
      </c>
      <c r="G747" s="54" t="s">
        <v>452</v>
      </c>
      <c r="H747" s="54" t="s">
        <v>453</v>
      </c>
      <c r="I747" s="54" t="s">
        <v>454</v>
      </c>
      <c r="J747" s="61" t="s">
        <v>455</v>
      </c>
      <c r="K747" s="54" t="s">
        <v>2316</v>
      </c>
      <c r="L747" s="60">
        <v>1</v>
      </c>
      <c r="M747" s="54" t="s">
        <v>2317</v>
      </c>
      <c r="N747" s="54" t="s">
        <v>596</v>
      </c>
      <c r="O747" s="62">
        <v>1</v>
      </c>
      <c r="P747" s="54" t="s">
        <v>597</v>
      </c>
      <c r="Q747" s="54" t="s">
        <v>2247</v>
      </c>
      <c r="R747" s="61" t="s">
        <v>2248</v>
      </c>
      <c r="S747" s="55">
        <v>44883</v>
      </c>
      <c r="T747" s="55">
        <v>44883</v>
      </c>
      <c r="U747" s="55">
        <v>44888</v>
      </c>
      <c r="V747" s="56">
        <v>178736.77</v>
      </c>
      <c r="W747" s="56">
        <v>0</v>
      </c>
      <c r="X747" s="56">
        <v>178736.77</v>
      </c>
    </row>
    <row r="748" spans="1:24" x14ac:dyDescent="0.25">
      <c r="A748" s="59" t="s">
        <v>72</v>
      </c>
      <c r="B748" s="54" t="s">
        <v>450</v>
      </c>
      <c r="C748" s="60">
        <v>2023</v>
      </c>
      <c r="D748" s="60">
        <v>2023</v>
      </c>
      <c r="E748" s="53">
        <v>5</v>
      </c>
      <c r="F748" s="54" t="s">
        <v>451</v>
      </c>
      <c r="G748" s="54" t="s">
        <v>452</v>
      </c>
      <c r="H748" s="54" t="s">
        <v>453</v>
      </c>
      <c r="I748" s="54" t="s">
        <v>454</v>
      </c>
      <c r="J748" s="61" t="s">
        <v>455</v>
      </c>
      <c r="K748" s="54" t="s">
        <v>2318</v>
      </c>
      <c r="L748" s="60">
        <v>1</v>
      </c>
      <c r="M748" s="54" t="s">
        <v>2319</v>
      </c>
      <c r="N748" s="54" t="s">
        <v>600</v>
      </c>
      <c r="O748" s="62">
        <v>1</v>
      </c>
      <c r="P748" s="54" t="s">
        <v>601</v>
      </c>
      <c r="Q748" s="54" t="s">
        <v>2247</v>
      </c>
      <c r="R748" s="61" t="s">
        <v>2271</v>
      </c>
      <c r="S748" s="55">
        <v>44879</v>
      </c>
      <c r="T748" s="55">
        <v>44879</v>
      </c>
      <c r="U748" s="55">
        <v>44882</v>
      </c>
      <c r="V748" s="56">
        <v>139416.22</v>
      </c>
      <c r="W748" s="56">
        <v>0</v>
      </c>
      <c r="X748" s="56">
        <v>139416.22</v>
      </c>
    </row>
    <row r="749" spans="1:24" x14ac:dyDescent="0.25">
      <c r="A749" s="59" t="s">
        <v>73</v>
      </c>
      <c r="B749" s="54" t="s">
        <v>450</v>
      </c>
      <c r="C749" s="60">
        <v>2023</v>
      </c>
      <c r="D749" s="60">
        <v>2023</v>
      </c>
      <c r="E749" s="53">
        <v>5</v>
      </c>
      <c r="F749" s="54" t="s">
        <v>451</v>
      </c>
      <c r="G749" s="54" t="s">
        <v>452</v>
      </c>
      <c r="H749" s="54" t="s">
        <v>453</v>
      </c>
      <c r="I749" s="54" t="s">
        <v>454</v>
      </c>
      <c r="J749" s="61" t="s">
        <v>455</v>
      </c>
      <c r="K749" s="54" t="s">
        <v>2320</v>
      </c>
      <c r="L749" s="60">
        <v>1</v>
      </c>
      <c r="M749" s="54" t="s">
        <v>2321</v>
      </c>
      <c r="N749" s="54" t="s">
        <v>604</v>
      </c>
      <c r="O749" s="62">
        <v>1</v>
      </c>
      <c r="P749" s="54" t="s">
        <v>605</v>
      </c>
      <c r="Q749" s="54" t="s">
        <v>2247</v>
      </c>
      <c r="R749" s="61" t="s">
        <v>2248</v>
      </c>
      <c r="S749" s="55">
        <v>44883</v>
      </c>
      <c r="T749" s="55">
        <v>44883</v>
      </c>
      <c r="U749" s="55">
        <v>44888</v>
      </c>
      <c r="V749" s="56">
        <v>275964.25</v>
      </c>
      <c r="W749" s="56">
        <v>0</v>
      </c>
      <c r="X749" s="56">
        <v>295612.95</v>
      </c>
    </row>
    <row r="750" spans="1:24" x14ac:dyDescent="0.25">
      <c r="A750" s="59" t="s">
        <v>74</v>
      </c>
      <c r="B750" s="54" t="s">
        <v>450</v>
      </c>
      <c r="C750" s="60">
        <v>2023</v>
      </c>
      <c r="D750" s="60">
        <v>2023</v>
      </c>
      <c r="E750" s="53">
        <v>5</v>
      </c>
      <c r="F750" s="54" t="s">
        <v>451</v>
      </c>
      <c r="G750" s="54" t="s">
        <v>452</v>
      </c>
      <c r="H750" s="54" t="s">
        <v>453</v>
      </c>
      <c r="I750" s="54" t="s">
        <v>454</v>
      </c>
      <c r="J750" s="61" t="s">
        <v>455</v>
      </c>
      <c r="K750" s="54" t="s">
        <v>2322</v>
      </c>
      <c r="L750" s="60">
        <v>1</v>
      </c>
      <c r="M750" s="54" t="s">
        <v>2323</v>
      </c>
      <c r="N750" s="54" t="s">
        <v>608</v>
      </c>
      <c r="O750" s="62">
        <v>1</v>
      </c>
      <c r="P750" s="54" t="s">
        <v>609</v>
      </c>
      <c r="Q750" s="54" t="s">
        <v>2247</v>
      </c>
      <c r="R750" s="61" t="s">
        <v>2271</v>
      </c>
      <c r="S750" s="55">
        <v>44879</v>
      </c>
      <c r="T750" s="55">
        <v>44879</v>
      </c>
      <c r="U750" s="55">
        <v>44882</v>
      </c>
      <c r="V750" s="56">
        <v>75478.22</v>
      </c>
      <c r="W750" s="56">
        <v>0</v>
      </c>
      <c r="X750" s="56">
        <v>75478.22</v>
      </c>
    </row>
    <row r="751" spans="1:24" x14ac:dyDescent="0.25">
      <c r="A751" s="59" t="s">
        <v>75</v>
      </c>
      <c r="B751" s="54" t="s">
        <v>450</v>
      </c>
      <c r="C751" s="60">
        <v>2023</v>
      </c>
      <c r="D751" s="60">
        <v>2023</v>
      </c>
      <c r="E751" s="53">
        <v>5</v>
      </c>
      <c r="F751" s="54" t="s">
        <v>451</v>
      </c>
      <c r="G751" s="54" t="s">
        <v>452</v>
      </c>
      <c r="H751" s="54" t="s">
        <v>453</v>
      </c>
      <c r="I751" s="54" t="s">
        <v>454</v>
      </c>
      <c r="J751" s="61" t="s">
        <v>455</v>
      </c>
      <c r="K751" s="54" t="s">
        <v>2324</v>
      </c>
      <c r="L751" s="60">
        <v>1</v>
      </c>
      <c r="M751" s="54" t="s">
        <v>2325</v>
      </c>
      <c r="N751" s="54" t="s">
        <v>612</v>
      </c>
      <c r="O751" s="62">
        <v>1</v>
      </c>
      <c r="P751" s="54" t="s">
        <v>613</v>
      </c>
      <c r="Q751" s="54" t="s">
        <v>2247</v>
      </c>
      <c r="R751" s="61" t="s">
        <v>2248</v>
      </c>
      <c r="S751" s="55">
        <v>44883</v>
      </c>
      <c r="T751" s="55">
        <v>44883</v>
      </c>
      <c r="U751" s="55">
        <v>44888</v>
      </c>
      <c r="V751" s="56">
        <v>2523324.19</v>
      </c>
      <c r="W751" s="56">
        <v>0</v>
      </c>
      <c r="X751" s="56">
        <v>2523324.19</v>
      </c>
    </row>
    <row r="752" spans="1:24" x14ac:dyDescent="0.25">
      <c r="A752" s="59" t="s">
        <v>76</v>
      </c>
      <c r="B752" s="54" t="s">
        <v>450</v>
      </c>
      <c r="C752" s="60">
        <v>2023</v>
      </c>
      <c r="D752" s="60">
        <v>2023</v>
      </c>
      <c r="E752" s="53">
        <v>5</v>
      </c>
      <c r="F752" s="54" t="s">
        <v>451</v>
      </c>
      <c r="G752" s="54" t="s">
        <v>452</v>
      </c>
      <c r="H752" s="54" t="s">
        <v>453</v>
      </c>
      <c r="I752" s="54" t="s">
        <v>454</v>
      </c>
      <c r="J752" s="61" t="s">
        <v>455</v>
      </c>
      <c r="K752" s="54" t="s">
        <v>2326</v>
      </c>
      <c r="L752" s="60">
        <v>1</v>
      </c>
      <c r="M752" s="54" t="s">
        <v>2327</v>
      </c>
      <c r="N752" s="54" t="s">
        <v>616</v>
      </c>
      <c r="O752" s="62">
        <v>1</v>
      </c>
      <c r="P752" s="54" t="s">
        <v>617</v>
      </c>
      <c r="Q752" s="54" t="s">
        <v>2247</v>
      </c>
      <c r="R752" s="61" t="s">
        <v>2271</v>
      </c>
      <c r="S752" s="55">
        <v>44879</v>
      </c>
      <c r="T752" s="55">
        <v>44879</v>
      </c>
      <c r="U752" s="55">
        <v>44882</v>
      </c>
      <c r="V752" s="56">
        <v>21032711.329999998</v>
      </c>
      <c r="W752" s="56">
        <v>0</v>
      </c>
      <c r="X752" s="56">
        <v>21032711.329999998</v>
      </c>
    </row>
    <row r="753" spans="1:24" x14ac:dyDescent="0.25">
      <c r="A753" s="59" t="s">
        <v>77</v>
      </c>
      <c r="B753" s="54" t="s">
        <v>450</v>
      </c>
      <c r="C753" s="60">
        <v>2023</v>
      </c>
      <c r="D753" s="60">
        <v>2023</v>
      </c>
      <c r="E753" s="53">
        <v>5</v>
      </c>
      <c r="F753" s="54" t="s">
        <v>451</v>
      </c>
      <c r="G753" s="54" t="s">
        <v>452</v>
      </c>
      <c r="H753" s="54" t="s">
        <v>453</v>
      </c>
      <c r="I753" s="54" t="s">
        <v>454</v>
      </c>
      <c r="J753" s="61" t="s">
        <v>455</v>
      </c>
      <c r="K753" s="54" t="s">
        <v>2328</v>
      </c>
      <c r="L753" s="60">
        <v>1</v>
      </c>
      <c r="M753" s="54" t="s">
        <v>2329</v>
      </c>
      <c r="N753" s="54" t="s">
        <v>620</v>
      </c>
      <c r="O753" s="62">
        <v>1</v>
      </c>
      <c r="P753" s="54" t="s">
        <v>621</v>
      </c>
      <c r="Q753" s="54" t="s">
        <v>2247</v>
      </c>
      <c r="R753" s="61" t="s">
        <v>2248</v>
      </c>
      <c r="S753" s="55">
        <v>44883</v>
      </c>
      <c r="T753" s="55">
        <v>44883</v>
      </c>
      <c r="U753" s="55">
        <v>44888</v>
      </c>
      <c r="V753" s="56">
        <v>112938.12</v>
      </c>
      <c r="W753" s="56">
        <v>0</v>
      </c>
      <c r="X753" s="56">
        <v>112938.12</v>
      </c>
    </row>
    <row r="754" spans="1:24" x14ac:dyDescent="0.25">
      <c r="A754" s="59" t="s">
        <v>78</v>
      </c>
      <c r="B754" s="54" t="s">
        <v>450</v>
      </c>
      <c r="C754" s="60">
        <v>2023</v>
      </c>
      <c r="D754" s="60">
        <v>2023</v>
      </c>
      <c r="E754" s="53">
        <v>5</v>
      </c>
      <c r="F754" s="54" t="s">
        <v>451</v>
      </c>
      <c r="G754" s="54" t="s">
        <v>452</v>
      </c>
      <c r="H754" s="54" t="s">
        <v>453</v>
      </c>
      <c r="I754" s="54" t="s">
        <v>454</v>
      </c>
      <c r="J754" s="61" t="s">
        <v>455</v>
      </c>
      <c r="K754" s="54" t="s">
        <v>2330</v>
      </c>
      <c r="L754" s="60">
        <v>1</v>
      </c>
      <c r="M754" s="54" t="s">
        <v>2331</v>
      </c>
      <c r="N754" s="54" t="s">
        <v>624</v>
      </c>
      <c r="O754" s="62">
        <v>1</v>
      </c>
      <c r="P754" s="54" t="s">
        <v>625</v>
      </c>
      <c r="Q754" s="54" t="s">
        <v>2247</v>
      </c>
      <c r="R754" s="61" t="s">
        <v>2271</v>
      </c>
      <c r="S754" s="55">
        <v>44879</v>
      </c>
      <c r="T754" s="55">
        <v>44879</v>
      </c>
      <c r="U754" s="55">
        <v>44882</v>
      </c>
      <c r="V754" s="56">
        <v>27326204.23</v>
      </c>
      <c r="W754" s="56">
        <v>0</v>
      </c>
      <c r="X754" s="56">
        <v>27326204.23</v>
      </c>
    </row>
    <row r="755" spans="1:24" x14ac:dyDescent="0.25">
      <c r="A755" s="59" t="s">
        <v>79</v>
      </c>
      <c r="B755" s="54" t="s">
        <v>450</v>
      </c>
      <c r="C755" s="60">
        <v>2023</v>
      </c>
      <c r="D755" s="60">
        <v>2023</v>
      </c>
      <c r="E755" s="53">
        <v>5</v>
      </c>
      <c r="F755" s="54" t="s">
        <v>451</v>
      </c>
      <c r="G755" s="54" t="s">
        <v>452</v>
      </c>
      <c r="H755" s="54" t="s">
        <v>453</v>
      </c>
      <c r="I755" s="54" t="s">
        <v>454</v>
      </c>
      <c r="J755" s="61" t="s">
        <v>455</v>
      </c>
      <c r="K755" s="54" t="s">
        <v>2332</v>
      </c>
      <c r="L755" s="60">
        <v>1</v>
      </c>
      <c r="M755" s="54" t="s">
        <v>2333</v>
      </c>
      <c r="N755" s="54" t="s">
        <v>628</v>
      </c>
      <c r="O755" s="62">
        <v>1</v>
      </c>
      <c r="P755" s="54" t="s">
        <v>629</v>
      </c>
      <c r="Q755" s="54" t="s">
        <v>2247</v>
      </c>
      <c r="R755" s="61" t="s">
        <v>2271</v>
      </c>
      <c r="S755" s="55">
        <v>44879</v>
      </c>
      <c r="T755" s="55">
        <v>44879</v>
      </c>
      <c r="U755" s="55">
        <v>44882</v>
      </c>
      <c r="V755" s="56">
        <v>1990497.06</v>
      </c>
      <c r="W755" s="56">
        <v>0</v>
      </c>
      <c r="X755" s="56">
        <v>1990497.06</v>
      </c>
    </row>
    <row r="756" spans="1:24" x14ac:dyDescent="0.25">
      <c r="A756" s="59" t="s">
        <v>80</v>
      </c>
      <c r="B756" s="54" t="s">
        <v>450</v>
      </c>
      <c r="C756" s="60">
        <v>2023</v>
      </c>
      <c r="D756" s="60">
        <v>2023</v>
      </c>
      <c r="E756" s="53">
        <v>5</v>
      </c>
      <c r="F756" s="54" t="s">
        <v>451</v>
      </c>
      <c r="G756" s="54" t="s">
        <v>452</v>
      </c>
      <c r="H756" s="54" t="s">
        <v>453</v>
      </c>
      <c r="I756" s="54" t="s">
        <v>454</v>
      </c>
      <c r="J756" s="61" t="s">
        <v>455</v>
      </c>
      <c r="K756" s="54" t="s">
        <v>2334</v>
      </c>
      <c r="L756" s="60">
        <v>1</v>
      </c>
      <c r="M756" s="54" t="s">
        <v>2335</v>
      </c>
      <c r="N756" s="54" t="s">
        <v>632</v>
      </c>
      <c r="O756" s="62">
        <v>1</v>
      </c>
      <c r="P756" s="54" t="s">
        <v>633</v>
      </c>
      <c r="Q756" s="54" t="s">
        <v>2247</v>
      </c>
      <c r="R756" s="61" t="s">
        <v>2248</v>
      </c>
      <c r="S756" s="55">
        <v>44883</v>
      </c>
      <c r="T756" s="55">
        <v>44883</v>
      </c>
      <c r="U756" s="55">
        <v>44888</v>
      </c>
      <c r="V756" s="56">
        <v>1054672.1100000001</v>
      </c>
      <c r="W756" s="56">
        <v>0</v>
      </c>
      <c r="X756" s="56">
        <v>1054672.1100000001</v>
      </c>
    </row>
    <row r="757" spans="1:24" x14ac:dyDescent="0.25">
      <c r="A757" s="59" t="s">
        <v>81</v>
      </c>
      <c r="B757" s="54" t="s">
        <v>450</v>
      </c>
      <c r="C757" s="60">
        <v>2023</v>
      </c>
      <c r="D757" s="60">
        <v>2023</v>
      </c>
      <c r="E757" s="53">
        <v>5</v>
      </c>
      <c r="F757" s="54" t="s">
        <v>451</v>
      </c>
      <c r="G757" s="54" t="s">
        <v>452</v>
      </c>
      <c r="H757" s="54" t="s">
        <v>453</v>
      </c>
      <c r="I757" s="54" t="s">
        <v>454</v>
      </c>
      <c r="J757" s="61" t="s">
        <v>455</v>
      </c>
      <c r="K757" s="54" t="s">
        <v>2336</v>
      </c>
      <c r="L757" s="60">
        <v>1</v>
      </c>
      <c r="M757" s="54" t="s">
        <v>2337</v>
      </c>
      <c r="N757" s="54" t="s">
        <v>636</v>
      </c>
      <c r="O757" s="62">
        <v>1</v>
      </c>
      <c r="P757" s="54" t="s">
        <v>637</v>
      </c>
      <c r="Q757" s="54" t="s">
        <v>2247</v>
      </c>
      <c r="R757" s="61" t="s">
        <v>2248</v>
      </c>
      <c r="S757" s="55">
        <v>44883</v>
      </c>
      <c r="T757" s="55">
        <v>44883</v>
      </c>
      <c r="U757" s="55">
        <v>44888</v>
      </c>
      <c r="V757" s="56">
        <v>203846.52</v>
      </c>
      <c r="W757" s="56">
        <v>0</v>
      </c>
      <c r="X757" s="56">
        <v>203846.52</v>
      </c>
    </row>
    <row r="758" spans="1:24" x14ac:dyDescent="0.25">
      <c r="A758" s="59" t="s">
        <v>82</v>
      </c>
      <c r="B758" s="54" t="s">
        <v>450</v>
      </c>
      <c r="C758" s="60">
        <v>2023</v>
      </c>
      <c r="D758" s="60">
        <v>2023</v>
      </c>
      <c r="E758" s="53">
        <v>5</v>
      </c>
      <c r="F758" s="54" t="s">
        <v>451</v>
      </c>
      <c r="G758" s="54" t="s">
        <v>452</v>
      </c>
      <c r="H758" s="54" t="s">
        <v>453</v>
      </c>
      <c r="I758" s="54" t="s">
        <v>454</v>
      </c>
      <c r="J758" s="61" t="s">
        <v>455</v>
      </c>
      <c r="K758" s="54" t="s">
        <v>2338</v>
      </c>
      <c r="L758" s="60">
        <v>1</v>
      </c>
      <c r="M758" s="54" t="s">
        <v>2339</v>
      </c>
      <c r="N758" s="54" t="s">
        <v>640</v>
      </c>
      <c r="O758" s="62">
        <v>1</v>
      </c>
      <c r="P758" s="54" t="s">
        <v>641</v>
      </c>
      <c r="Q758" s="54" t="s">
        <v>2247</v>
      </c>
      <c r="R758" s="61" t="s">
        <v>2248</v>
      </c>
      <c r="S758" s="55">
        <v>44883</v>
      </c>
      <c r="T758" s="55">
        <v>44883</v>
      </c>
      <c r="U758" s="55">
        <v>44888</v>
      </c>
      <c r="V758" s="56">
        <v>234040.73</v>
      </c>
      <c r="W758" s="56">
        <v>0</v>
      </c>
      <c r="X758" s="56">
        <v>234040.73</v>
      </c>
    </row>
    <row r="759" spans="1:24" x14ac:dyDescent="0.25">
      <c r="A759" s="59" t="s">
        <v>83</v>
      </c>
      <c r="B759" s="54" t="s">
        <v>450</v>
      </c>
      <c r="C759" s="60">
        <v>2023</v>
      </c>
      <c r="D759" s="60">
        <v>2023</v>
      </c>
      <c r="E759" s="53">
        <v>5</v>
      </c>
      <c r="F759" s="54" t="s">
        <v>451</v>
      </c>
      <c r="G759" s="54" t="s">
        <v>452</v>
      </c>
      <c r="H759" s="54" t="s">
        <v>453</v>
      </c>
      <c r="I759" s="54" t="s">
        <v>454</v>
      </c>
      <c r="J759" s="61" t="s">
        <v>455</v>
      </c>
      <c r="K759" s="54" t="s">
        <v>2340</v>
      </c>
      <c r="L759" s="60">
        <v>1</v>
      </c>
      <c r="M759" s="54" t="s">
        <v>2341</v>
      </c>
      <c r="N759" s="54" t="s">
        <v>644</v>
      </c>
      <c r="O759" s="62">
        <v>1</v>
      </c>
      <c r="P759" s="54" t="s">
        <v>645</v>
      </c>
      <c r="Q759" s="54" t="s">
        <v>2247</v>
      </c>
      <c r="R759" s="61" t="s">
        <v>2248</v>
      </c>
      <c r="S759" s="55">
        <v>44883</v>
      </c>
      <c r="T759" s="55">
        <v>44883</v>
      </c>
      <c r="U759" s="55">
        <v>44888</v>
      </c>
      <c r="V759" s="56">
        <v>243162.19</v>
      </c>
      <c r="W759" s="56">
        <v>0</v>
      </c>
      <c r="X759" s="56">
        <v>243162.19</v>
      </c>
    </row>
    <row r="760" spans="1:24" x14ac:dyDescent="0.25">
      <c r="A760" s="59" t="s">
        <v>84</v>
      </c>
      <c r="B760" s="54" t="s">
        <v>450</v>
      </c>
      <c r="C760" s="60">
        <v>2023</v>
      </c>
      <c r="D760" s="60">
        <v>2023</v>
      </c>
      <c r="E760" s="53">
        <v>5</v>
      </c>
      <c r="F760" s="54" t="s">
        <v>451</v>
      </c>
      <c r="G760" s="54" t="s">
        <v>452</v>
      </c>
      <c r="H760" s="54" t="s">
        <v>453</v>
      </c>
      <c r="I760" s="54" t="s">
        <v>454</v>
      </c>
      <c r="J760" s="61" t="s">
        <v>455</v>
      </c>
      <c r="K760" s="54" t="s">
        <v>2342</v>
      </c>
      <c r="L760" s="60">
        <v>1</v>
      </c>
      <c r="M760" s="54" t="s">
        <v>2343</v>
      </c>
      <c r="N760" s="54" t="s">
        <v>648</v>
      </c>
      <c r="O760" s="62">
        <v>1</v>
      </c>
      <c r="P760" s="54" t="s">
        <v>649</v>
      </c>
      <c r="Q760" s="54" t="s">
        <v>2247</v>
      </c>
      <c r="R760" s="61" t="s">
        <v>2248</v>
      </c>
      <c r="S760" s="55">
        <v>44883</v>
      </c>
      <c r="T760" s="55">
        <v>44883</v>
      </c>
      <c r="U760" s="55">
        <v>44888</v>
      </c>
      <c r="V760" s="56">
        <v>91632.14</v>
      </c>
      <c r="W760" s="56">
        <v>0</v>
      </c>
      <c r="X760" s="56">
        <v>91632.14</v>
      </c>
    </row>
    <row r="761" spans="1:24" x14ac:dyDescent="0.25">
      <c r="A761" s="59" t="s">
        <v>85</v>
      </c>
      <c r="B761" s="54" t="s">
        <v>450</v>
      </c>
      <c r="C761" s="60">
        <v>2023</v>
      </c>
      <c r="D761" s="60">
        <v>2023</v>
      </c>
      <c r="E761" s="53">
        <v>5</v>
      </c>
      <c r="F761" s="54" t="s">
        <v>451</v>
      </c>
      <c r="G761" s="54" t="s">
        <v>452</v>
      </c>
      <c r="H761" s="54" t="s">
        <v>453</v>
      </c>
      <c r="I761" s="54" t="s">
        <v>454</v>
      </c>
      <c r="J761" s="61" t="s">
        <v>455</v>
      </c>
      <c r="K761" s="54" t="s">
        <v>2344</v>
      </c>
      <c r="L761" s="60">
        <v>1</v>
      </c>
      <c r="M761" s="54" t="s">
        <v>2345</v>
      </c>
      <c r="N761" s="54" t="s">
        <v>652</v>
      </c>
      <c r="O761" s="62">
        <v>1</v>
      </c>
      <c r="P761" s="54" t="s">
        <v>653</v>
      </c>
      <c r="Q761" s="54" t="s">
        <v>2247</v>
      </c>
      <c r="R761" s="61" t="s">
        <v>2248</v>
      </c>
      <c r="S761" s="55">
        <v>44883</v>
      </c>
      <c r="T761" s="55">
        <v>44883</v>
      </c>
      <c r="U761" s="55">
        <v>44888</v>
      </c>
      <c r="V761" s="56">
        <v>284535.92</v>
      </c>
      <c r="W761" s="56">
        <v>0</v>
      </c>
      <c r="X761" s="56">
        <v>284535.92</v>
      </c>
    </row>
    <row r="762" spans="1:24" x14ac:dyDescent="0.25">
      <c r="A762" s="59" t="s">
        <v>86</v>
      </c>
      <c r="B762" s="54" t="s">
        <v>450</v>
      </c>
      <c r="C762" s="60">
        <v>2023</v>
      </c>
      <c r="D762" s="60">
        <v>2023</v>
      </c>
      <c r="E762" s="53">
        <v>5</v>
      </c>
      <c r="F762" s="54" t="s">
        <v>451</v>
      </c>
      <c r="G762" s="54" t="s">
        <v>452</v>
      </c>
      <c r="H762" s="54" t="s">
        <v>453</v>
      </c>
      <c r="I762" s="54" t="s">
        <v>454</v>
      </c>
      <c r="J762" s="61" t="s">
        <v>455</v>
      </c>
      <c r="K762" s="54" t="s">
        <v>2346</v>
      </c>
      <c r="L762" s="60">
        <v>1</v>
      </c>
      <c r="M762" s="54" t="s">
        <v>2347</v>
      </c>
      <c r="N762" s="54" t="s">
        <v>656</v>
      </c>
      <c r="O762" s="62">
        <v>1</v>
      </c>
      <c r="P762" s="54" t="s">
        <v>657</v>
      </c>
      <c r="Q762" s="54" t="s">
        <v>2247</v>
      </c>
      <c r="R762" s="61" t="s">
        <v>2248</v>
      </c>
      <c r="S762" s="55">
        <v>44883</v>
      </c>
      <c r="T762" s="55">
        <v>44883</v>
      </c>
      <c r="U762" s="55">
        <v>44888</v>
      </c>
      <c r="V762" s="56">
        <v>9073367.6699999999</v>
      </c>
      <c r="W762" s="56">
        <v>0</v>
      </c>
      <c r="X762" s="56">
        <v>9073367.6699999999</v>
      </c>
    </row>
    <row r="763" spans="1:24" x14ac:dyDescent="0.25">
      <c r="A763" s="59" t="s">
        <v>87</v>
      </c>
      <c r="B763" s="54" t="s">
        <v>450</v>
      </c>
      <c r="C763" s="60">
        <v>2023</v>
      </c>
      <c r="D763" s="60">
        <v>2023</v>
      </c>
      <c r="E763" s="53">
        <v>5</v>
      </c>
      <c r="F763" s="54" t="s">
        <v>451</v>
      </c>
      <c r="G763" s="54" t="s">
        <v>452</v>
      </c>
      <c r="H763" s="54" t="s">
        <v>453</v>
      </c>
      <c r="I763" s="54" t="s">
        <v>454</v>
      </c>
      <c r="J763" s="61" t="s">
        <v>455</v>
      </c>
      <c r="K763" s="54" t="s">
        <v>2348</v>
      </c>
      <c r="L763" s="60">
        <v>1</v>
      </c>
      <c r="M763" s="54" t="s">
        <v>2349</v>
      </c>
      <c r="N763" s="54" t="s">
        <v>660</v>
      </c>
      <c r="O763" s="62">
        <v>1</v>
      </c>
      <c r="P763" s="54" t="s">
        <v>661</v>
      </c>
      <c r="Q763" s="54" t="s">
        <v>2247</v>
      </c>
      <c r="R763" s="61" t="s">
        <v>2248</v>
      </c>
      <c r="S763" s="55">
        <v>44883</v>
      </c>
      <c r="T763" s="55">
        <v>44883</v>
      </c>
      <c r="U763" s="55">
        <v>44888</v>
      </c>
      <c r="V763" s="56">
        <v>5581895.2000000002</v>
      </c>
      <c r="W763" s="56">
        <v>0</v>
      </c>
      <c r="X763" s="56">
        <v>5581895.2000000002</v>
      </c>
    </row>
    <row r="764" spans="1:24" x14ac:dyDescent="0.25">
      <c r="A764" s="59" t="s">
        <v>88</v>
      </c>
      <c r="B764" s="54" t="s">
        <v>450</v>
      </c>
      <c r="C764" s="60">
        <v>2023</v>
      </c>
      <c r="D764" s="60">
        <v>2023</v>
      </c>
      <c r="E764" s="53">
        <v>5</v>
      </c>
      <c r="F764" s="54" t="s">
        <v>451</v>
      </c>
      <c r="G764" s="54" t="s">
        <v>452</v>
      </c>
      <c r="H764" s="54" t="s">
        <v>453</v>
      </c>
      <c r="I764" s="54" t="s">
        <v>454</v>
      </c>
      <c r="J764" s="61" t="s">
        <v>455</v>
      </c>
      <c r="K764" s="54" t="s">
        <v>2350</v>
      </c>
      <c r="L764" s="60">
        <v>1</v>
      </c>
      <c r="M764" s="54" t="s">
        <v>2351</v>
      </c>
      <c r="N764" s="54" t="s">
        <v>664</v>
      </c>
      <c r="O764" s="62">
        <v>1</v>
      </c>
      <c r="P764" s="54" t="s">
        <v>665</v>
      </c>
      <c r="Q764" s="54" t="s">
        <v>2247</v>
      </c>
      <c r="R764" s="61" t="s">
        <v>2248</v>
      </c>
      <c r="S764" s="55">
        <v>44883</v>
      </c>
      <c r="T764" s="55">
        <v>44883</v>
      </c>
      <c r="U764" s="55">
        <v>44888</v>
      </c>
      <c r="V764" s="56">
        <v>5800104.8499999996</v>
      </c>
      <c r="W764" s="56">
        <v>0</v>
      </c>
      <c r="X764" s="56">
        <v>5800104.8499999996</v>
      </c>
    </row>
    <row r="765" spans="1:24" x14ac:dyDescent="0.25">
      <c r="A765" s="59" t="s">
        <v>89</v>
      </c>
      <c r="B765" s="54" t="s">
        <v>450</v>
      </c>
      <c r="C765" s="60">
        <v>2023</v>
      </c>
      <c r="D765" s="60">
        <v>2023</v>
      </c>
      <c r="E765" s="53">
        <v>5</v>
      </c>
      <c r="F765" s="54" t="s">
        <v>451</v>
      </c>
      <c r="G765" s="54" t="s">
        <v>452</v>
      </c>
      <c r="H765" s="54" t="s">
        <v>453</v>
      </c>
      <c r="I765" s="54" t="s">
        <v>454</v>
      </c>
      <c r="J765" s="61" t="s">
        <v>455</v>
      </c>
      <c r="K765" s="54" t="s">
        <v>2352</v>
      </c>
      <c r="L765" s="60">
        <v>1</v>
      </c>
      <c r="M765" s="54" t="s">
        <v>2353</v>
      </c>
      <c r="N765" s="54" t="s">
        <v>668</v>
      </c>
      <c r="O765" s="62">
        <v>1</v>
      </c>
      <c r="P765" s="54" t="s">
        <v>669</v>
      </c>
      <c r="Q765" s="54" t="s">
        <v>2247</v>
      </c>
      <c r="R765" s="61" t="s">
        <v>2248</v>
      </c>
      <c r="S765" s="55">
        <v>44883</v>
      </c>
      <c r="T765" s="55">
        <v>44883</v>
      </c>
      <c r="U765" s="55">
        <v>44888</v>
      </c>
      <c r="V765" s="56">
        <v>12237201.15</v>
      </c>
      <c r="W765" s="56">
        <v>0</v>
      </c>
      <c r="X765" s="56">
        <v>12237201.15</v>
      </c>
    </row>
    <row r="766" spans="1:24" x14ac:dyDescent="0.25">
      <c r="A766" s="59" t="s">
        <v>90</v>
      </c>
      <c r="B766" s="54" t="s">
        <v>450</v>
      </c>
      <c r="C766" s="60">
        <v>2023</v>
      </c>
      <c r="D766" s="60">
        <v>2023</v>
      </c>
      <c r="E766" s="53">
        <v>5</v>
      </c>
      <c r="F766" s="54" t="s">
        <v>451</v>
      </c>
      <c r="G766" s="54" t="s">
        <v>452</v>
      </c>
      <c r="H766" s="54" t="s">
        <v>453</v>
      </c>
      <c r="I766" s="54" t="s">
        <v>454</v>
      </c>
      <c r="J766" s="61" t="s">
        <v>455</v>
      </c>
      <c r="K766" s="54" t="s">
        <v>2354</v>
      </c>
      <c r="L766" s="60">
        <v>1</v>
      </c>
      <c r="M766" s="54" t="s">
        <v>2355</v>
      </c>
      <c r="N766" s="54" t="s">
        <v>672</v>
      </c>
      <c r="O766" s="62">
        <v>1</v>
      </c>
      <c r="P766" s="54" t="s">
        <v>673</v>
      </c>
      <c r="Q766" s="54" t="s">
        <v>2247</v>
      </c>
      <c r="R766" s="61" t="s">
        <v>2248</v>
      </c>
      <c r="S766" s="55">
        <v>44883</v>
      </c>
      <c r="T766" s="55">
        <v>44883</v>
      </c>
      <c r="U766" s="55">
        <v>44888</v>
      </c>
      <c r="V766" s="56">
        <v>1571348.34</v>
      </c>
      <c r="W766" s="56">
        <v>0</v>
      </c>
      <c r="X766" s="56">
        <v>1571348.34</v>
      </c>
    </row>
    <row r="767" spans="1:24" x14ac:dyDescent="0.25">
      <c r="A767" s="59" t="s">
        <v>91</v>
      </c>
      <c r="B767" s="54" t="s">
        <v>450</v>
      </c>
      <c r="C767" s="60">
        <v>2023</v>
      </c>
      <c r="D767" s="60">
        <v>2023</v>
      </c>
      <c r="E767" s="53">
        <v>5</v>
      </c>
      <c r="F767" s="54" t="s">
        <v>451</v>
      </c>
      <c r="G767" s="54" t="s">
        <v>452</v>
      </c>
      <c r="H767" s="54" t="s">
        <v>453</v>
      </c>
      <c r="I767" s="54" t="s">
        <v>454</v>
      </c>
      <c r="J767" s="61" t="s">
        <v>455</v>
      </c>
      <c r="K767" s="54" t="s">
        <v>2356</v>
      </c>
      <c r="L767" s="60">
        <v>1</v>
      </c>
      <c r="M767" s="54" t="s">
        <v>2357</v>
      </c>
      <c r="N767" s="54" t="s">
        <v>676</v>
      </c>
      <c r="O767" s="62">
        <v>1</v>
      </c>
      <c r="P767" s="54" t="s">
        <v>677</v>
      </c>
      <c r="Q767" s="54" t="s">
        <v>2247</v>
      </c>
      <c r="R767" s="61" t="s">
        <v>2248</v>
      </c>
      <c r="S767" s="55">
        <v>44883</v>
      </c>
      <c r="T767" s="55">
        <v>44883</v>
      </c>
      <c r="U767" s="55">
        <v>44888</v>
      </c>
      <c r="V767" s="56">
        <v>765753.17</v>
      </c>
      <c r="W767" s="56">
        <v>0</v>
      </c>
      <c r="X767" s="56">
        <v>765753.17</v>
      </c>
    </row>
    <row r="768" spans="1:24" x14ac:dyDescent="0.25">
      <c r="A768" s="59" t="s">
        <v>92</v>
      </c>
      <c r="B768" s="54" t="s">
        <v>450</v>
      </c>
      <c r="C768" s="60">
        <v>2023</v>
      </c>
      <c r="D768" s="60">
        <v>2023</v>
      </c>
      <c r="E768" s="53">
        <v>5</v>
      </c>
      <c r="F768" s="54" t="s">
        <v>451</v>
      </c>
      <c r="G768" s="54" t="s">
        <v>452</v>
      </c>
      <c r="H768" s="54" t="s">
        <v>453</v>
      </c>
      <c r="I768" s="54" t="s">
        <v>454</v>
      </c>
      <c r="J768" s="61" t="s">
        <v>455</v>
      </c>
      <c r="K768" s="54" t="s">
        <v>2358</v>
      </c>
      <c r="L768" s="60">
        <v>1</v>
      </c>
      <c r="M768" s="54" t="s">
        <v>2359</v>
      </c>
      <c r="N768" s="54" t="s">
        <v>680</v>
      </c>
      <c r="O768" s="62">
        <v>1</v>
      </c>
      <c r="P768" s="54" t="s">
        <v>681</v>
      </c>
      <c r="Q768" s="54" t="s">
        <v>2247</v>
      </c>
      <c r="R768" s="61" t="s">
        <v>2248</v>
      </c>
      <c r="S768" s="55">
        <v>44883</v>
      </c>
      <c r="T768" s="55">
        <v>44883</v>
      </c>
      <c r="U768" s="55">
        <v>44888</v>
      </c>
      <c r="V768" s="56">
        <v>13530769.859999999</v>
      </c>
      <c r="W768" s="56">
        <v>0</v>
      </c>
      <c r="X768" s="56">
        <v>13530769.859999999</v>
      </c>
    </row>
    <row r="769" spans="1:24" x14ac:dyDescent="0.25">
      <c r="A769" s="59" t="s">
        <v>93</v>
      </c>
      <c r="B769" s="54" t="s">
        <v>450</v>
      </c>
      <c r="C769" s="60">
        <v>2023</v>
      </c>
      <c r="D769" s="60">
        <v>2023</v>
      </c>
      <c r="E769" s="53">
        <v>5</v>
      </c>
      <c r="F769" s="54" t="s">
        <v>451</v>
      </c>
      <c r="G769" s="54" t="s">
        <v>452</v>
      </c>
      <c r="H769" s="54" t="s">
        <v>453</v>
      </c>
      <c r="I769" s="54" t="s">
        <v>454</v>
      </c>
      <c r="J769" s="61" t="s">
        <v>455</v>
      </c>
      <c r="K769" s="54" t="s">
        <v>2360</v>
      </c>
      <c r="L769" s="60">
        <v>1</v>
      </c>
      <c r="M769" s="54" t="s">
        <v>2361</v>
      </c>
      <c r="N769" s="54" t="s">
        <v>684</v>
      </c>
      <c r="O769" s="62">
        <v>1</v>
      </c>
      <c r="P769" s="54" t="s">
        <v>685</v>
      </c>
      <c r="Q769" s="54" t="s">
        <v>2247</v>
      </c>
      <c r="R769" s="61" t="s">
        <v>2248</v>
      </c>
      <c r="S769" s="55">
        <v>44883</v>
      </c>
      <c r="T769" s="55">
        <v>44883</v>
      </c>
      <c r="U769" s="55">
        <v>44888</v>
      </c>
      <c r="V769" s="56">
        <v>726201.49</v>
      </c>
      <c r="W769" s="56">
        <v>0</v>
      </c>
      <c r="X769" s="56">
        <v>726201.49</v>
      </c>
    </row>
    <row r="770" spans="1:24" x14ac:dyDescent="0.25">
      <c r="A770" s="59" t="s">
        <v>94</v>
      </c>
      <c r="B770" s="54" t="s">
        <v>450</v>
      </c>
      <c r="C770" s="60">
        <v>2023</v>
      </c>
      <c r="D770" s="60">
        <v>2023</v>
      </c>
      <c r="E770" s="53">
        <v>5</v>
      </c>
      <c r="F770" s="54" t="s">
        <v>451</v>
      </c>
      <c r="G770" s="54" t="s">
        <v>452</v>
      </c>
      <c r="H770" s="54" t="s">
        <v>453</v>
      </c>
      <c r="I770" s="54" t="s">
        <v>454</v>
      </c>
      <c r="J770" s="61" t="s">
        <v>455</v>
      </c>
      <c r="K770" s="54" t="s">
        <v>2362</v>
      </c>
      <c r="L770" s="60">
        <v>1</v>
      </c>
      <c r="M770" s="54" t="s">
        <v>2363</v>
      </c>
      <c r="N770" s="54" t="s">
        <v>688</v>
      </c>
      <c r="O770" s="62">
        <v>1</v>
      </c>
      <c r="P770" s="54" t="s">
        <v>689</v>
      </c>
      <c r="Q770" s="54" t="s">
        <v>2247</v>
      </c>
      <c r="R770" s="61" t="s">
        <v>2248</v>
      </c>
      <c r="S770" s="55">
        <v>44883</v>
      </c>
      <c r="T770" s="55">
        <v>44883</v>
      </c>
      <c r="U770" s="55">
        <v>44888</v>
      </c>
      <c r="V770" s="56">
        <v>392085.36</v>
      </c>
      <c r="W770" s="56">
        <v>0</v>
      </c>
      <c r="X770" s="56">
        <v>392085.36</v>
      </c>
    </row>
    <row r="771" spans="1:24" x14ac:dyDescent="0.25">
      <c r="A771" s="59" t="s">
        <v>95</v>
      </c>
      <c r="B771" s="54" t="s">
        <v>450</v>
      </c>
      <c r="C771" s="60">
        <v>2023</v>
      </c>
      <c r="D771" s="60">
        <v>2023</v>
      </c>
      <c r="E771" s="53">
        <v>5</v>
      </c>
      <c r="F771" s="54" t="s">
        <v>451</v>
      </c>
      <c r="G771" s="54" t="s">
        <v>452</v>
      </c>
      <c r="H771" s="54" t="s">
        <v>453</v>
      </c>
      <c r="I771" s="54" t="s">
        <v>454</v>
      </c>
      <c r="J771" s="61" t="s">
        <v>455</v>
      </c>
      <c r="K771" s="54" t="s">
        <v>2364</v>
      </c>
      <c r="L771" s="60">
        <v>1</v>
      </c>
      <c r="M771" s="54" t="s">
        <v>2365</v>
      </c>
      <c r="N771" s="54" t="s">
        <v>692</v>
      </c>
      <c r="O771" s="62">
        <v>1</v>
      </c>
      <c r="P771" s="54" t="s">
        <v>693</v>
      </c>
      <c r="Q771" s="54" t="s">
        <v>2247</v>
      </c>
      <c r="R771" s="61" t="s">
        <v>2248</v>
      </c>
      <c r="S771" s="55">
        <v>44883</v>
      </c>
      <c r="T771" s="55">
        <v>44883</v>
      </c>
      <c r="U771" s="55">
        <v>44888</v>
      </c>
      <c r="V771" s="56">
        <v>276276.93</v>
      </c>
      <c r="W771" s="56">
        <v>0</v>
      </c>
      <c r="X771" s="56">
        <v>276276.93</v>
      </c>
    </row>
    <row r="772" spans="1:24" x14ac:dyDescent="0.25">
      <c r="A772" s="59" t="s">
        <v>96</v>
      </c>
      <c r="B772" s="54" t="s">
        <v>450</v>
      </c>
      <c r="C772" s="60">
        <v>2023</v>
      </c>
      <c r="D772" s="60">
        <v>2023</v>
      </c>
      <c r="E772" s="53">
        <v>5</v>
      </c>
      <c r="F772" s="54" t="s">
        <v>451</v>
      </c>
      <c r="G772" s="54" t="s">
        <v>452</v>
      </c>
      <c r="H772" s="54" t="s">
        <v>453</v>
      </c>
      <c r="I772" s="54" t="s">
        <v>454</v>
      </c>
      <c r="J772" s="61" t="s">
        <v>455</v>
      </c>
      <c r="K772" s="54" t="s">
        <v>2366</v>
      </c>
      <c r="L772" s="60">
        <v>1</v>
      </c>
      <c r="M772" s="54" t="s">
        <v>2367</v>
      </c>
      <c r="N772" s="54" t="s">
        <v>696</v>
      </c>
      <c r="O772" s="62">
        <v>1</v>
      </c>
      <c r="P772" s="54" t="s">
        <v>697</v>
      </c>
      <c r="Q772" s="54" t="s">
        <v>2247</v>
      </c>
      <c r="R772" s="61" t="s">
        <v>2248</v>
      </c>
      <c r="S772" s="55">
        <v>44883</v>
      </c>
      <c r="T772" s="55">
        <v>44883</v>
      </c>
      <c r="U772" s="55">
        <v>44888</v>
      </c>
      <c r="V772" s="56">
        <v>3034065.62</v>
      </c>
      <c r="W772" s="56">
        <v>0</v>
      </c>
      <c r="X772" s="56">
        <v>3034065.62</v>
      </c>
    </row>
    <row r="773" spans="1:24" x14ac:dyDescent="0.25">
      <c r="A773" s="59" t="s">
        <v>97</v>
      </c>
      <c r="B773" s="54" t="s">
        <v>450</v>
      </c>
      <c r="C773" s="60">
        <v>2023</v>
      </c>
      <c r="D773" s="60">
        <v>2023</v>
      </c>
      <c r="E773" s="53">
        <v>5</v>
      </c>
      <c r="F773" s="54" t="s">
        <v>451</v>
      </c>
      <c r="G773" s="54" t="s">
        <v>452</v>
      </c>
      <c r="H773" s="54" t="s">
        <v>453</v>
      </c>
      <c r="I773" s="54" t="s">
        <v>454</v>
      </c>
      <c r="J773" s="61" t="s">
        <v>455</v>
      </c>
      <c r="K773" s="54" t="s">
        <v>2368</v>
      </c>
      <c r="L773" s="60">
        <v>1</v>
      </c>
      <c r="M773" s="54" t="s">
        <v>2369</v>
      </c>
      <c r="N773" s="54" t="s">
        <v>700</v>
      </c>
      <c r="O773" s="62">
        <v>1</v>
      </c>
      <c r="P773" s="54" t="s">
        <v>701</v>
      </c>
      <c r="Q773" s="54" t="s">
        <v>2247</v>
      </c>
      <c r="R773" s="61" t="s">
        <v>2248</v>
      </c>
      <c r="S773" s="55">
        <v>44883</v>
      </c>
      <c r="T773" s="55">
        <v>44883</v>
      </c>
      <c r="U773" s="55">
        <v>44888</v>
      </c>
      <c r="V773" s="56">
        <v>19632365.609999999</v>
      </c>
      <c r="W773" s="56">
        <v>0</v>
      </c>
      <c r="X773" s="56">
        <v>19632365.609999999</v>
      </c>
    </row>
    <row r="774" spans="1:24" x14ac:dyDescent="0.25">
      <c r="A774" s="59" t="s">
        <v>98</v>
      </c>
      <c r="B774" s="54" t="s">
        <v>450</v>
      </c>
      <c r="C774" s="60">
        <v>2023</v>
      </c>
      <c r="D774" s="60">
        <v>2023</v>
      </c>
      <c r="E774" s="53">
        <v>5</v>
      </c>
      <c r="F774" s="54" t="s">
        <v>451</v>
      </c>
      <c r="G774" s="54" t="s">
        <v>452</v>
      </c>
      <c r="H774" s="54" t="s">
        <v>453</v>
      </c>
      <c r="I774" s="54" t="s">
        <v>454</v>
      </c>
      <c r="J774" s="61" t="s">
        <v>455</v>
      </c>
      <c r="K774" s="54" t="s">
        <v>2370</v>
      </c>
      <c r="L774" s="60">
        <v>1</v>
      </c>
      <c r="M774" s="54" t="s">
        <v>2371</v>
      </c>
      <c r="N774" s="54" t="s">
        <v>704</v>
      </c>
      <c r="O774" s="62">
        <v>1</v>
      </c>
      <c r="P774" s="54" t="s">
        <v>705</v>
      </c>
      <c r="Q774" s="54" t="s">
        <v>2247</v>
      </c>
      <c r="R774" s="61" t="s">
        <v>2248</v>
      </c>
      <c r="S774" s="55">
        <v>44883</v>
      </c>
      <c r="T774" s="55">
        <v>44883</v>
      </c>
      <c r="U774" s="55">
        <v>44888</v>
      </c>
      <c r="V774" s="56">
        <v>206869.41</v>
      </c>
      <c r="W774" s="56">
        <v>0</v>
      </c>
      <c r="X774" s="56">
        <v>206869.41</v>
      </c>
    </row>
    <row r="775" spans="1:24" x14ac:dyDescent="0.25">
      <c r="A775" s="59" t="s">
        <v>99</v>
      </c>
      <c r="B775" s="54" t="s">
        <v>450</v>
      </c>
      <c r="C775" s="60">
        <v>2023</v>
      </c>
      <c r="D775" s="60">
        <v>2023</v>
      </c>
      <c r="E775" s="53">
        <v>5</v>
      </c>
      <c r="F775" s="54" t="s">
        <v>451</v>
      </c>
      <c r="G775" s="54" t="s">
        <v>452</v>
      </c>
      <c r="H775" s="54" t="s">
        <v>453</v>
      </c>
      <c r="I775" s="54" t="s">
        <v>454</v>
      </c>
      <c r="J775" s="61" t="s">
        <v>455</v>
      </c>
      <c r="K775" s="54" t="s">
        <v>2372</v>
      </c>
      <c r="L775" s="60">
        <v>1</v>
      </c>
      <c r="M775" s="54" t="s">
        <v>2373</v>
      </c>
      <c r="N775" s="54" t="s">
        <v>708</v>
      </c>
      <c r="O775" s="62">
        <v>1</v>
      </c>
      <c r="P775" s="54" t="s">
        <v>709</v>
      </c>
      <c r="Q775" s="54" t="s">
        <v>2247</v>
      </c>
      <c r="R775" s="61" t="s">
        <v>2248</v>
      </c>
      <c r="S775" s="55">
        <v>44883</v>
      </c>
      <c r="T775" s="55">
        <v>44883</v>
      </c>
      <c r="U775" s="55">
        <v>44888</v>
      </c>
      <c r="V775" s="56">
        <v>247313.66</v>
      </c>
      <c r="W775" s="56">
        <v>0</v>
      </c>
      <c r="X775" s="56">
        <v>247313.66</v>
      </c>
    </row>
    <row r="776" spans="1:24" x14ac:dyDescent="0.25">
      <c r="A776" s="59" t="s">
        <v>100</v>
      </c>
      <c r="B776" s="54" t="s">
        <v>450</v>
      </c>
      <c r="C776" s="60">
        <v>2023</v>
      </c>
      <c r="D776" s="60">
        <v>2023</v>
      </c>
      <c r="E776" s="53">
        <v>5</v>
      </c>
      <c r="F776" s="54" t="s">
        <v>451</v>
      </c>
      <c r="G776" s="54" t="s">
        <v>452</v>
      </c>
      <c r="H776" s="54" t="s">
        <v>453</v>
      </c>
      <c r="I776" s="54" t="s">
        <v>454</v>
      </c>
      <c r="J776" s="61" t="s">
        <v>455</v>
      </c>
      <c r="K776" s="54" t="s">
        <v>2374</v>
      </c>
      <c r="L776" s="60">
        <v>1</v>
      </c>
      <c r="M776" s="54" t="s">
        <v>2375</v>
      </c>
      <c r="N776" s="54" t="s">
        <v>712</v>
      </c>
      <c r="O776" s="62">
        <v>1</v>
      </c>
      <c r="P776" s="54" t="s">
        <v>713</v>
      </c>
      <c r="Q776" s="54" t="s">
        <v>2247</v>
      </c>
      <c r="R776" s="61" t="s">
        <v>2248</v>
      </c>
      <c r="S776" s="55">
        <v>44883</v>
      </c>
      <c r="T776" s="55">
        <v>44883</v>
      </c>
      <c r="U776" s="55">
        <v>44888</v>
      </c>
      <c r="V776" s="56">
        <v>1839199.19</v>
      </c>
      <c r="W776" s="56">
        <v>0</v>
      </c>
      <c r="X776" s="56">
        <v>1839199.19</v>
      </c>
    </row>
    <row r="777" spans="1:24" x14ac:dyDescent="0.25">
      <c r="A777" s="59" t="s">
        <v>101</v>
      </c>
      <c r="B777" s="54" t="s">
        <v>450</v>
      </c>
      <c r="C777" s="60">
        <v>2023</v>
      </c>
      <c r="D777" s="60">
        <v>2023</v>
      </c>
      <c r="E777" s="53">
        <v>5</v>
      </c>
      <c r="F777" s="54" t="s">
        <v>451</v>
      </c>
      <c r="G777" s="54" t="s">
        <v>452</v>
      </c>
      <c r="H777" s="54" t="s">
        <v>453</v>
      </c>
      <c r="I777" s="54" t="s">
        <v>454</v>
      </c>
      <c r="J777" s="61" t="s">
        <v>455</v>
      </c>
      <c r="K777" s="54" t="s">
        <v>2376</v>
      </c>
      <c r="L777" s="60">
        <v>1</v>
      </c>
      <c r="M777" s="54" t="s">
        <v>2377</v>
      </c>
      <c r="N777" s="54" t="s">
        <v>716</v>
      </c>
      <c r="O777" s="62">
        <v>1</v>
      </c>
      <c r="P777" s="54" t="s">
        <v>717</v>
      </c>
      <c r="Q777" s="54" t="s">
        <v>2247</v>
      </c>
      <c r="R777" s="61" t="s">
        <v>2248</v>
      </c>
      <c r="S777" s="55">
        <v>44883</v>
      </c>
      <c r="T777" s="55">
        <v>44883</v>
      </c>
      <c r="U777" s="55">
        <v>44888</v>
      </c>
      <c r="V777" s="56">
        <v>812928.37</v>
      </c>
      <c r="W777" s="56">
        <v>0</v>
      </c>
      <c r="X777" s="56">
        <v>812928.37</v>
      </c>
    </row>
    <row r="778" spans="1:24" x14ac:dyDescent="0.25">
      <c r="A778" s="59" t="s">
        <v>102</v>
      </c>
      <c r="B778" s="54" t="s">
        <v>450</v>
      </c>
      <c r="C778" s="60">
        <v>2023</v>
      </c>
      <c r="D778" s="60">
        <v>2023</v>
      </c>
      <c r="E778" s="53">
        <v>5</v>
      </c>
      <c r="F778" s="54" t="s">
        <v>451</v>
      </c>
      <c r="G778" s="54" t="s">
        <v>452</v>
      </c>
      <c r="H778" s="54" t="s">
        <v>453</v>
      </c>
      <c r="I778" s="54" t="s">
        <v>454</v>
      </c>
      <c r="J778" s="61" t="s">
        <v>455</v>
      </c>
      <c r="K778" s="54" t="s">
        <v>2378</v>
      </c>
      <c r="L778" s="60">
        <v>1</v>
      </c>
      <c r="M778" s="54" t="s">
        <v>2379</v>
      </c>
      <c r="N778" s="54" t="s">
        <v>720</v>
      </c>
      <c r="O778" s="62">
        <v>1</v>
      </c>
      <c r="P778" s="54" t="s">
        <v>721</v>
      </c>
      <c r="Q778" s="54" t="s">
        <v>2247</v>
      </c>
      <c r="R778" s="61" t="s">
        <v>2248</v>
      </c>
      <c r="S778" s="55">
        <v>44883</v>
      </c>
      <c r="T778" s="55">
        <v>44883</v>
      </c>
      <c r="U778" s="55">
        <v>44888</v>
      </c>
      <c r="V778" s="56">
        <v>92492.6</v>
      </c>
      <c r="W778" s="56">
        <v>0</v>
      </c>
      <c r="X778" s="56">
        <v>92492.6</v>
      </c>
    </row>
    <row r="779" spans="1:24" x14ac:dyDescent="0.25">
      <c r="A779" s="59" t="s">
        <v>103</v>
      </c>
      <c r="B779" s="54" t="s">
        <v>450</v>
      </c>
      <c r="C779" s="60">
        <v>2023</v>
      </c>
      <c r="D779" s="60">
        <v>2023</v>
      </c>
      <c r="E779" s="53">
        <v>5</v>
      </c>
      <c r="F779" s="54" t="s">
        <v>451</v>
      </c>
      <c r="G779" s="54" t="s">
        <v>452</v>
      </c>
      <c r="H779" s="54" t="s">
        <v>453</v>
      </c>
      <c r="I779" s="54" t="s">
        <v>454</v>
      </c>
      <c r="J779" s="61" t="s">
        <v>455</v>
      </c>
      <c r="K779" s="54" t="s">
        <v>2380</v>
      </c>
      <c r="L779" s="60">
        <v>1</v>
      </c>
      <c r="M779" s="54" t="s">
        <v>2381</v>
      </c>
      <c r="N779" s="54" t="s">
        <v>724</v>
      </c>
      <c r="O779" s="62">
        <v>1</v>
      </c>
      <c r="P779" s="54" t="s">
        <v>725</v>
      </c>
      <c r="Q779" s="54" t="s">
        <v>2247</v>
      </c>
      <c r="R779" s="61" t="s">
        <v>2248</v>
      </c>
      <c r="S779" s="55">
        <v>44883</v>
      </c>
      <c r="T779" s="55">
        <v>44883</v>
      </c>
      <c r="U779" s="55">
        <v>44888</v>
      </c>
      <c r="V779" s="56">
        <v>1849044.47</v>
      </c>
      <c r="W779" s="56">
        <v>0</v>
      </c>
      <c r="X779" s="56">
        <v>1849044.47</v>
      </c>
    </row>
    <row r="780" spans="1:24" x14ac:dyDescent="0.25">
      <c r="A780" s="59" t="s">
        <v>104</v>
      </c>
      <c r="B780" s="54" t="s">
        <v>450</v>
      </c>
      <c r="C780" s="60">
        <v>2023</v>
      </c>
      <c r="D780" s="60">
        <v>2023</v>
      </c>
      <c r="E780" s="53">
        <v>5</v>
      </c>
      <c r="F780" s="54" t="s">
        <v>451</v>
      </c>
      <c r="G780" s="54" t="s">
        <v>452</v>
      </c>
      <c r="H780" s="54" t="s">
        <v>453</v>
      </c>
      <c r="I780" s="54" t="s">
        <v>454</v>
      </c>
      <c r="J780" s="61" t="s">
        <v>455</v>
      </c>
      <c r="K780" s="54" t="s">
        <v>2382</v>
      </c>
      <c r="L780" s="60">
        <v>1</v>
      </c>
      <c r="M780" s="54" t="s">
        <v>2383</v>
      </c>
      <c r="N780" s="54" t="s">
        <v>728</v>
      </c>
      <c r="O780" s="62">
        <v>1</v>
      </c>
      <c r="P780" s="54" t="s">
        <v>729</v>
      </c>
      <c r="Q780" s="54" t="s">
        <v>2247</v>
      </c>
      <c r="R780" s="61" t="s">
        <v>2248</v>
      </c>
      <c r="S780" s="55">
        <v>44883</v>
      </c>
      <c r="T780" s="55">
        <v>44883</v>
      </c>
      <c r="U780" s="55">
        <v>44888</v>
      </c>
      <c r="V780" s="56">
        <v>3084568.82</v>
      </c>
      <c r="W780" s="56">
        <v>0</v>
      </c>
      <c r="X780" s="56">
        <v>3084568.82</v>
      </c>
    </row>
    <row r="781" spans="1:24" x14ac:dyDescent="0.25">
      <c r="A781" s="59" t="s">
        <v>105</v>
      </c>
      <c r="B781" s="54" t="s">
        <v>450</v>
      </c>
      <c r="C781" s="60">
        <v>2023</v>
      </c>
      <c r="D781" s="60">
        <v>2023</v>
      </c>
      <c r="E781" s="53">
        <v>5</v>
      </c>
      <c r="F781" s="54" t="s">
        <v>451</v>
      </c>
      <c r="G781" s="54" t="s">
        <v>452</v>
      </c>
      <c r="H781" s="54" t="s">
        <v>453</v>
      </c>
      <c r="I781" s="54" t="s">
        <v>454</v>
      </c>
      <c r="J781" s="61" t="s">
        <v>455</v>
      </c>
      <c r="K781" s="54" t="s">
        <v>2384</v>
      </c>
      <c r="L781" s="60">
        <v>1</v>
      </c>
      <c r="M781" s="54" t="s">
        <v>2385</v>
      </c>
      <c r="N781" s="54" t="s">
        <v>732</v>
      </c>
      <c r="O781" s="62">
        <v>1</v>
      </c>
      <c r="P781" s="54" t="s">
        <v>733</v>
      </c>
      <c r="Q781" s="54" t="s">
        <v>2247</v>
      </c>
      <c r="R781" s="61" t="s">
        <v>2248</v>
      </c>
      <c r="S781" s="55">
        <v>44883</v>
      </c>
      <c r="T781" s="55">
        <v>44883</v>
      </c>
      <c r="U781" s="55">
        <v>44888</v>
      </c>
      <c r="V781" s="56">
        <v>780721.95</v>
      </c>
      <c r="W781" s="56">
        <v>0</v>
      </c>
      <c r="X781" s="56">
        <v>780721.95</v>
      </c>
    </row>
    <row r="782" spans="1:24" x14ac:dyDescent="0.25">
      <c r="A782" s="59" t="s">
        <v>106</v>
      </c>
      <c r="B782" s="54" t="s">
        <v>450</v>
      </c>
      <c r="C782" s="60">
        <v>2023</v>
      </c>
      <c r="D782" s="60">
        <v>2023</v>
      </c>
      <c r="E782" s="53">
        <v>5</v>
      </c>
      <c r="F782" s="54" t="s">
        <v>451</v>
      </c>
      <c r="G782" s="54" t="s">
        <v>452</v>
      </c>
      <c r="H782" s="54" t="s">
        <v>453</v>
      </c>
      <c r="I782" s="54" t="s">
        <v>454</v>
      </c>
      <c r="J782" s="61" t="s">
        <v>455</v>
      </c>
      <c r="K782" s="54" t="s">
        <v>2386</v>
      </c>
      <c r="L782" s="60">
        <v>1</v>
      </c>
      <c r="M782" s="54" t="s">
        <v>2387</v>
      </c>
      <c r="N782" s="54" t="s">
        <v>736</v>
      </c>
      <c r="O782" s="62">
        <v>1</v>
      </c>
      <c r="P782" s="54" t="s">
        <v>737</v>
      </c>
      <c r="Q782" s="54" t="s">
        <v>2247</v>
      </c>
      <c r="R782" s="61" t="s">
        <v>2248</v>
      </c>
      <c r="S782" s="55">
        <v>44883</v>
      </c>
      <c r="T782" s="55">
        <v>44883</v>
      </c>
      <c r="U782" s="55">
        <v>44888</v>
      </c>
      <c r="V782" s="56">
        <v>202887.86</v>
      </c>
      <c r="W782" s="56">
        <v>0</v>
      </c>
      <c r="X782" s="56">
        <v>202887.86</v>
      </c>
    </row>
    <row r="783" spans="1:24" x14ac:dyDescent="0.25">
      <c r="A783" s="59" t="s">
        <v>107</v>
      </c>
      <c r="B783" s="54" t="s">
        <v>450</v>
      </c>
      <c r="C783" s="60">
        <v>2023</v>
      </c>
      <c r="D783" s="60">
        <v>2023</v>
      </c>
      <c r="E783" s="53">
        <v>5</v>
      </c>
      <c r="F783" s="54" t="s">
        <v>451</v>
      </c>
      <c r="G783" s="54" t="s">
        <v>452</v>
      </c>
      <c r="H783" s="54" t="s">
        <v>453</v>
      </c>
      <c r="I783" s="54" t="s">
        <v>454</v>
      </c>
      <c r="J783" s="61" t="s">
        <v>455</v>
      </c>
      <c r="K783" s="54" t="s">
        <v>2388</v>
      </c>
      <c r="L783" s="60">
        <v>1</v>
      </c>
      <c r="M783" s="54" t="s">
        <v>2389</v>
      </c>
      <c r="N783" s="54" t="s">
        <v>740</v>
      </c>
      <c r="O783" s="62">
        <v>1</v>
      </c>
      <c r="P783" s="54" t="s">
        <v>741</v>
      </c>
      <c r="Q783" s="54" t="s">
        <v>2247</v>
      </c>
      <c r="R783" s="61" t="s">
        <v>2248</v>
      </c>
      <c r="S783" s="55">
        <v>44883</v>
      </c>
      <c r="T783" s="55">
        <v>44883</v>
      </c>
      <c r="U783" s="55">
        <v>44888</v>
      </c>
      <c r="V783" s="56">
        <v>253547.61</v>
      </c>
      <c r="W783" s="56">
        <v>0</v>
      </c>
      <c r="X783" s="56">
        <v>253547.61</v>
      </c>
    </row>
    <row r="784" spans="1:24" x14ac:dyDescent="0.25">
      <c r="A784" s="59" t="s">
        <v>108</v>
      </c>
      <c r="B784" s="54" t="s">
        <v>450</v>
      </c>
      <c r="C784" s="60">
        <v>2023</v>
      </c>
      <c r="D784" s="60">
        <v>2023</v>
      </c>
      <c r="E784" s="53">
        <v>5</v>
      </c>
      <c r="F784" s="54" t="s">
        <v>451</v>
      </c>
      <c r="G784" s="54" t="s">
        <v>452</v>
      </c>
      <c r="H784" s="54" t="s">
        <v>453</v>
      </c>
      <c r="I784" s="54" t="s">
        <v>454</v>
      </c>
      <c r="J784" s="61" t="s">
        <v>455</v>
      </c>
      <c r="K784" s="54" t="s">
        <v>2390</v>
      </c>
      <c r="L784" s="60">
        <v>1</v>
      </c>
      <c r="M784" s="54" t="s">
        <v>2391</v>
      </c>
      <c r="N784" s="54" t="s">
        <v>744</v>
      </c>
      <c r="O784" s="62">
        <v>1</v>
      </c>
      <c r="P784" s="54" t="s">
        <v>745</v>
      </c>
      <c r="Q784" s="54" t="s">
        <v>2247</v>
      </c>
      <c r="R784" s="61" t="s">
        <v>2271</v>
      </c>
      <c r="S784" s="55">
        <v>44879</v>
      </c>
      <c r="T784" s="55">
        <v>44879</v>
      </c>
      <c r="U784" s="55">
        <v>44882</v>
      </c>
      <c r="V784" s="56">
        <v>84019.17</v>
      </c>
      <c r="W784" s="56">
        <v>0</v>
      </c>
      <c r="X784" s="56">
        <v>84019.17</v>
      </c>
    </row>
    <row r="785" spans="1:24" x14ac:dyDescent="0.25">
      <c r="A785" s="59" t="s">
        <v>109</v>
      </c>
      <c r="B785" s="54" t="s">
        <v>450</v>
      </c>
      <c r="C785" s="60">
        <v>2023</v>
      </c>
      <c r="D785" s="60">
        <v>2023</v>
      </c>
      <c r="E785" s="53">
        <v>5</v>
      </c>
      <c r="F785" s="54" t="s">
        <v>451</v>
      </c>
      <c r="G785" s="54" t="s">
        <v>452</v>
      </c>
      <c r="H785" s="54" t="s">
        <v>453</v>
      </c>
      <c r="I785" s="54" t="s">
        <v>454</v>
      </c>
      <c r="J785" s="61" t="s">
        <v>455</v>
      </c>
      <c r="K785" s="54" t="s">
        <v>2392</v>
      </c>
      <c r="L785" s="60">
        <v>1</v>
      </c>
      <c r="M785" s="54" t="s">
        <v>2393</v>
      </c>
      <c r="N785" s="54" t="s">
        <v>748</v>
      </c>
      <c r="O785" s="62">
        <v>1</v>
      </c>
      <c r="P785" s="54" t="s">
        <v>749</v>
      </c>
      <c r="Q785" s="54" t="s">
        <v>2247</v>
      </c>
      <c r="R785" s="61" t="s">
        <v>2248</v>
      </c>
      <c r="S785" s="55">
        <v>44883</v>
      </c>
      <c r="T785" s="55">
        <v>44883</v>
      </c>
      <c r="U785" s="55">
        <v>44888</v>
      </c>
      <c r="V785" s="56">
        <v>537632.81999999995</v>
      </c>
      <c r="W785" s="56">
        <v>0</v>
      </c>
      <c r="X785" s="56">
        <v>537632.81999999995</v>
      </c>
    </row>
    <row r="786" spans="1:24" x14ac:dyDescent="0.25">
      <c r="A786" s="59" t="s">
        <v>110</v>
      </c>
      <c r="B786" s="54" t="s">
        <v>450</v>
      </c>
      <c r="C786" s="60">
        <v>2023</v>
      </c>
      <c r="D786" s="60">
        <v>2023</v>
      </c>
      <c r="E786" s="53">
        <v>5</v>
      </c>
      <c r="F786" s="54" t="s">
        <v>451</v>
      </c>
      <c r="G786" s="54" t="s">
        <v>452</v>
      </c>
      <c r="H786" s="54" t="s">
        <v>453</v>
      </c>
      <c r="I786" s="54" t="s">
        <v>454</v>
      </c>
      <c r="J786" s="61" t="s">
        <v>455</v>
      </c>
      <c r="K786" s="54" t="s">
        <v>2394</v>
      </c>
      <c r="L786" s="60">
        <v>1</v>
      </c>
      <c r="M786" s="54" t="s">
        <v>2395</v>
      </c>
      <c r="N786" s="54" t="s">
        <v>752</v>
      </c>
      <c r="O786" s="62">
        <v>1</v>
      </c>
      <c r="P786" s="54" t="s">
        <v>753</v>
      </c>
      <c r="Q786" s="54" t="s">
        <v>2247</v>
      </c>
      <c r="R786" s="61" t="s">
        <v>2248</v>
      </c>
      <c r="S786" s="55">
        <v>44883</v>
      </c>
      <c r="T786" s="55">
        <v>44883</v>
      </c>
      <c r="U786" s="55">
        <v>44888</v>
      </c>
      <c r="V786" s="56">
        <v>34859.919999999998</v>
      </c>
      <c r="W786" s="56">
        <v>0</v>
      </c>
      <c r="X786" s="56">
        <v>34859.919999999998</v>
      </c>
    </row>
    <row r="787" spans="1:24" x14ac:dyDescent="0.25">
      <c r="A787" s="59" t="s">
        <v>111</v>
      </c>
      <c r="B787" s="54" t="s">
        <v>450</v>
      </c>
      <c r="C787" s="60">
        <v>2023</v>
      </c>
      <c r="D787" s="60">
        <v>2023</v>
      </c>
      <c r="E787" s="53">
        <v>5</v>
      </c>
      <c r="F787" s="54" t="s">
        <v>451</v>
      </c>
      <c r="G787" s="54" t="s">
        <v>452</v>
      </c>
      <c r="H787" s="54" t="s">
        <v>453</v>
      </c>
      <c r="I787" s="54" t="s">
        <v>454</v>
      </c>
      <c r="J787" s="61" t="s">
        <v>455</v>
      </c>
      <c r="K787" s="54" t="s">
        <v>2396</v>
      </c>
      <c r="L787" s="60">
        <v>1</v>
      </c>
      <c r="M787" s="54" t="s">
        <v>2397</v>
      </c>
      <c r="N787" s="54" t="s">
        <v>756</v>
      </c>
      <c r="O787" s="62">
        <v>1</v>
      </c>
      <c r="P787" s="54" t="s">
        <v>757</v>
      </c>
      <c r="Q787" s="54" t="s">
        <v>2247</v>
      </c>
      <c r="R787" s="61" t="s">
        <v>2248</v>
      </c>
      <c r="S787" s="55">
        <v>44883</v>
      </c>
      <c r="T787" s="55">
        <v>44883</v>
      </c>
      <c r="U787" s="55">
        <v>44888</v>
      </c>
      <c r="V787" s="56">
        <v>188111.3</v>
      </c>
      <c r="W787" s="56">
        <v>0</v>
      </c>
      <c r="X787" s="56">
        <v>188111.3</v>
      </c>
    </row>
    <row r="788" spans="1:24" x14ac:dyDescent="0.25">
      <c r="A788" s="59" t="s">
        <v>112</v>
      </c>
      <c r="B788" s="54" t="s">
        <v>450</v>
      </c>
      <c r="C788" s="60">
        <v>2023</v>
      </c>
      <c r="D788" s="60">
        <v>2023</v>
      </c>
      <c r="E788" s="53">
        <v>5</v>
      </c>
      <c r="F788" s="54" t="s">
        <v>451</v>
      </c>
      <c r="G788" s="54" t="s">
        <v>452</v>
      </c>
      <c r="H788" s="54" t="s">
        <v>453</v>
      </c>
      <c r="I788" s="54" t="s">
        <v>454</v>
      </c>
      <c r="J788" s="61" t="s">
        <v>455</v>
      </c>
      <c r="K788" s="54" t="s">
        <v>2398</v>
      </c>
      <c r="L788" s="60">
        <v>1</v>
      </c>
      <c r="M788" s="54" t="s">
        <v>2399</v>
      </c>
      <c r="N788" s="54" t="s">
        <v>760</v>
      </c>
      <c r="O788" s="62">
        <v>1</v>
      </c>
      <c r="P788" s="54" t="s">
        <v>761</v>
      </c>
      <c r="Q788" s="54" t="s">
        <v>2247</v>
      </c>
      <c r="R788" s="61" t="s">
        <v>2248</v>
      </c>
      <c r="S788" s="55">
        <v>44883</v>
      </c>
      <c r="T788" s="55">
        <v>44883</v>
      </c>
      <c r="U788" s="55">
        <v>44888</v>
      </c>
      <c r="V788" s="56">
        <v>168007.01</v>
      </c>
      <c r="W788" s="56">
        <v>0</v>
      </c>
      <c r="X788" s="56">
        <v>168007.01</v>
      </c>
    </row>
    <row r="789" spans="1:24" x14ac:dyDescent="0.25">
      <c r="A789" s="59" t="s">
        <v>113</v>
      </c>
      <c r="B789" s="54" t="s">
        <v>450</v>
      </c>
      <c r="C789" s="60">
        <v>2023</v>
      </c>
      <c r="D789" s="60">
        <v>2023</v>
      </c>
      <c r="E789" s="53">
        <v>5</v>
      </c>
      <c r="F789" s="54" t="s">
        <v>451</v>
      </c>
      <c r="G789" s="54" t="s">
        <v>452</v>
      </c>
      <c r="H789" s="54" t="s">
        <v>453</v>
      </c>
      <c r="I789" s="54" t="s">
        <v>454</v>
      </c>
      <c r="J789" s="61" t="s">
        <v>455</v>
      </c>
      <c r="K789" s="54" t="s">
        <v>2400</v>
      </c>
      <c r="L789" s="60">
        <v>1</v>
      </c>
      <c r="M789" s="54" t="s">
        <v>2401</v>
      </c>
      <c r="N789" s="54" t="s">
        <v>764</v>
      </c>
      <c r="O789" s="62">
        <v>1</v>
      </c>
      <c r="P789" s="54" t="s">
        <v>765</v>
      </c>
      <c r="Q789" s="54" t="s">
        <v>2247</v>
      </c>
      <c r="R789" s="61" t="s">
        <v>2248</v>
      </c>
      <c r="S789" s="55">
        <v>44883</v>
      </c>
      <c r="T789" s="55">
        <v>44883</v>
      </c>
      <c r="U789" s="55">
        <v>44888</v>
      </c>
      <c r="V789" s="56">
        <v>79156.78</v>
      </c>
      <c r="W789" s="56">
        <v>0</v>
      </c>
      <c r="X789" s="56">
        <v>79156.78</v>
      </c>
    </row>
    <row r="790" spans="1:24" x14ac:dyDescent="0.25">
      <c r="A790" s="59" t="s">
        <v>114</v>
      </c>
      <c r="B790" s="54" t="s">
        <v>450</v>
      </c>
      <c r="C790" s="60">
        <v>2023</v>
      </c>
      <c r="D790" s="60">
        <v>2023</v>
      </c>
      <c r="E790" s="53">
        <v>5</v>
      </c>
      <c r="F790" s="54" t="s">
        <v>451</v>
      </c>
      <c r="G790" s="54" t="s">
        <v>452</v>
      </c>
      <c r="H790" s="54" t="s">
        <v>453</v>
      </c>
      <c r="I790" s="54" t="s">
        <v>454</v>
      </c>
      <c r="J790" s="61" t="s">
        <v>455</v>
      </c>
      <c r="K790" s="54" t="s">
        <v>2402</v>
      </c>
      <c r="L790" s="60">
        <v>1</v>
      </c>
      <c r="M790" s="54" t="s">
        <v>2403</v>
      </c>
      <c r="N790" s="54" t="s">
        <v>768</v>
      </c>
      <c r="O790" s="62">
        <v>1</v>
      </c>
      <c r="P790" s="54" t="s">
        <v>769</v>
      </c>
      <c r="Q790" s="54" t="s">
        <v>2247</v>
      </c>
      <c r="R790" s="61" t="s">
        <v>2248</v>
      </c>
      <c r="S790" s="55">
        <v>44883</v>
      </c>
      <c r="T790" s="55">
        <v>44883</v>
      </c>
      <c r="U790" s="55">
        <v>44888</v>
      </c>
      <c r="V790" s="56">
        <v>32879322.780000001</v>
      </c>
      <c r="W790" s="56">
        <v>0</v>
      </c>
      <c r="X790" s="56">
        <v>32879322.780000001</v>
      </c>
    </row>
    <row r="791" spans="1:24" x14ac:dyDescent="0.25">
      <c r="A791" s="59" t="s">
        <v>115</v>
      </c>
      <c r="B791" s="54" t="s">
        <v>450</v>
      </c>
      <c r="C791" s="60">
        <v>2023</v>
      </c>
      <c r="D791" s="60">
        <v>2023</v>
      </c>
      <c r="E791" s="53">
        <v>5</v>
      </c>
      <c r="F791" s="54" t="s">
        <v>451</v>
      </c>
      <c r="G791" s="54" t="s">
        <v>452</v>
      </c>
      <c r="H791" s="54" t="s">
        <v>453</v>
      </c>
      <c r="I791" s="54" t="s">
        <v>454</v>
      </c>
      <c r="J791" s="61" t="s">
        <v>455</v>
      </c>
      <c r="K791" s="54" t="s">
        <v>2404</v>
      </c>
      <c r="L791" s="60">
        <v>1</v>
      </c>
      <c r="M791" s="54" t="s">
        <v>2405</v>
      </c>
      <c r="N791" s="54" t="s">
        <v>772</v>
      </c>
      <c r="O791" s="62">
        <v>1</v>
      </c>
      <c r="P791" s="54" t="s">
        <v>773</v>
      </c>
      <c r="Q791" s="54" t="s">
        <v>2247</v>
      </c>
      <c r="R791" s="61" t="s">
        <v>2248</v>
      </c>
      <c r="S791" s="55">
        <v>44883</v>
      </c>
      <c r="T791" s="55">
        <v>44883</v>
      </c>
      <c r="U791" s="55">
        <v>44888</v>
      </c>
      <c r="V791" s="56">
        <v>188631.94</v>
      </c>
      <c r="W791" s="56">
        <v>0</v>
      </c>
      <c r="X791" s="56">
        <v>188631.94</v>
      </c>
    </row>
    <row r="792" spans="1:24" x14ac:dyDescent="0.25">
      <c r="A792" s="59" t="s">
        <v>116</v>
      </c>
      <c r="B792" s="54" t="s">
        <v>450</v>
      </c>
      <c r="C792" s="60">
        <v>2023</v>
      </c>
      <c r="D792" s="60">
        <v>2023</v>
      </c>
      <c r="E792" s="53">
        <v>5</v>
      </c>
      <c r="F792" s="54" t="s">
        <v>451</v>
      </c>
      <c r="G792" s="54" t="s">
        <v>452</v>
      </c>
      <c r="H792" s="54" t="s">
        <v>453</v>
      </c>
      <c r="I792" s="54" t="s">
        <v>454</v>
      </c>
      <c r="J792" s="61" t="s">
        <v>455</v>
      </c>
      <c r="K792" s="54" t="s">
        <v>2406</v>
      </c>
      <c r="L792" s="60">
        <v>1</v>
      </c>
      <c r="M792" s="54" t="s">
        <v>2407</v>
      </c>
      <c r="N792" s="54" t="s">
        <v>776</v>
      </c>
      <c r="O792" s="62">
        <v>1</v>
      </c>
      <c r="P792" s="54" t="s">
        <v>777</v>
      </c>
      <c r="Q792" s="54" t="s">
        <v>2247</v>
      </c>
      <c r="R792" s="61" t="s">
        <v>2248</v>
      </c>
      <c r="S792" s="55">
        <v>44883</v>
      </c>
      <c r="T792" s="55">
        <v>44883</v>
      </c>
      <c r="U792" s="55">
        <v>44888</v>
      </c>
      <c r="V792" s="56">
        <v>94992.66</v>
      </c>
      <c r="W792" s="56">
        <v>0</v>
      </c>
      <c r="X792" s="56">
        <v>94992.66</v>
      </c>
    </row>
    <row r="793" spans="1:24" x14ac:dyDescent="0.25">
      <c r="A793" s="59" t="s">
        <v>117</v>
      </c>
      <c r="B793" s="54" t="s">
        <v>450</v>
      </c>
      <c r="C793" s="60">
        <v>2023</v>
      </c>
      <c r="D793" s="60">
        <v>2023</v>
      </c>
      <c r="E793" s="53">
        <v>5</v>
      </c>
      <c r="F793" s="54" t="s">
        <v>451</v>
      </c>
      <c r="G793" s="54" t="s">
        <v>452</v>
      </c>
      <c r="H793" s="54" t="s">
        <v>453</v>
      </c>
      <c r="I793" s="54" t="s">
        <v>454</v>
      </c>
      <c r="J793" s="61" t="s">
        <v>455</v>
      </c>
      <c r="K793" s="54" t="s">
        <v>2408</v>
      </c>
      <c r="L793" s="60">
        <v>1</v>
      </c>
      <c r="M793" s="54" t="s">
        <v>2409</v>
      </c>
      <c r="N793" s="54" t="s">
        <v>780</v>
      </c>
      <c r="O793" s="62">
        <v>1</v>
      </c>
      <c r="P793" s="54" t="s">
        <v>781</v>
      </c>
      <c r="Q793" s="54" t="s">
        <v>2247</v>
      </c>
      <c r="R793" s="61" t="s">
        <v>2248</v>
      </c>
      <c r="S793" s="55">
        <v>44883</v>
      </c>
      <c r="T793" s="55">
        <v>44883</v>
      </c>
      <c r="U793" s="55">
        <v>44888</v>
      </c>
      <c r="V793" s="56">
        <v>90722.66</v>
      </c>
      <c r="W793" s="56">
        <v>0</v>
      </c>
      <c r="X793" s="56">
        <v>90722.66</v>
      </c>
    </row>
    <row r="794" spans="1:24" x14ac:dyDescent="0.25">
      <c r="A794" s="59" t="s">
        <v>118</v>
      </c>
      <c r="B794" s="54" t="s">
        <v>450</v>
      </c>
      <c r="C794" s="60">
        <v>2023</v>
      </c>
      <c r="D794" s="60">
        <v>2023</v>
      </c>
      <c r="E794" s="53">
        <v>5</v>
      </c>
      <c r="F794" s="54" t="s">
        <v>451</v>
      </c>
      <c r="G794" s="54" t="s">
        <v>452</v>
      </c>
      <c r="H794" s="54" t="s">
        <v>453</v>
      </c>
      <c r="I794" s="54" t="s">
        <v>454</v>
      </c>
      <c r="J794" s="61" t="s">
        <v>455</v>
      </c>
      <c r="K794" s="54" t="s">
        <v>2410</v>
      </c>
      <c r="L794" s="60">
        <v>1</v>
      </c>
      <c r="M794" s="54" t="s">
        <v>2411</v>
      </c>
      <c r="N794" s="54" t="s">
        <v>784</v>
      </c>
      <c r="O794" s="62">
        <v>1</v>
      </c>
      <c r="P794" s="54" t="s">
        <v>785</v>
      </c>
      <c r="Q794" s="54" t="s">
        <v>2247</v>
      </c>
      <c r="R794" s="61" t="s">
        <v>2248</v>
      </c>
      <c r="S794" s="55">
        <v>44883</v>
      </c>
      <c r="T794" s="55">
        <v>44883</v>
      </c>
      <c r="U794" s="55">
        <v>44888</v>
      </c>
      <c r="V794" s="56">
        <v>124500.1</v>
      </c>
      <c r="W794" s="56">
        <v>0</v>
      </c>
      <c r="X794" s="56">
        <v>124500.1</v>
      </c>
    </row>
    <row r="795" spans="1:24" x14ac:dyDescent="0.25">
      <c r="A795" s="59" t="s">
        <v>119</v>
      </c>
      <c r="B795" s="54" t="s">
        <v>450</v>
      </c>
      <c r="C795" s="60">
        <v>2023</v>
      </c>
      <c r="D795" s="60">
        <v>2023</v>
      </c>
      <c r="E795" s="53">
        <v>5</v>
      </c>
      <c r="F795" s="54" t="s">
        <v>451</v>
      </c>
      <c r="G795" s="54" t="s">
        <v>452</v>
      </c>
      <c r="H795" s="54" t="s">
        <v>453</v>
      </c>
      <c r="I795" s="54" t="s">
        <v>454</v>
      </c>
      <c r="J795" s="61" t="s">
        <v>455</v>
      </c>
      <c r="K795" s="54" t="s">
        <v>2412</v>
      </c>
      <c r="L795" s="60">
        <v>1</v>
      </c>
      <c r="M795" s="54" t="s">
        <v>2413</v>
      </c>
      <c r="N795" s="54" t="s">
        <v>788</v>
      </c>
      <c r="O795" s="62">
        <v>1</v>
      </c>
      <c r="P795" s="54" t="s">
        <v>789</v>
      </c>
      <c r="Q795" s="54" t="s">
        <v>2247</v>
      </c>
      <c r="R795" s="61" t="s">
        <v>2248</v>
      </c>
      <c r="S795" s="55">
        <v>44883</v>
      </c>
      <c r="T795" s="55">
        <v>44883</v>
      </c>
      <c r="U795" s="55">
        <v>44888</v>
      </c>
      <c r="V795" s="56">
        <v>197239.86</v>
      </c>
      <c r="W795" s="56">
        <v>0</v>
      </c>
      <c r="X795" s="56">
        <v>197239.86</v>
      </c>
    </row>
    <row r="796" spans="1:24" x14ac:dyDescent="0.25">
      <c r="A796" s="59" t="s">
        <v>120</v>
      </c>
      <c r="B796" s="54" t="s">
        <v>450</v>
      </c>
      <c r="C796" s="60">
        <v>2023</v>
      </c>
      <c r="D796" s="60">
        <v>2023</v>
      </c>
      <c r="E796" s="53">
        <v>5</v>
      </c>
      <c r="F796" s="54" t="s">
        <v>451</v>
      </c>
      <c r="G796" s="54" t="s">
        <v>452</v>
      </c>
      <c r="H796" s="54" t="s">
        <v>453</v>
      </c>
      <c r="I796" s="54" t="s">
        <v>454</v>
      </c>
      <c r="J796" s="61" t="s">
        <v>455</v>
      </c>
      <c r="K796" s="54" t="s">
        <v>2414</v>
      </c>
      <c r="L796" s="60">
        <v>1</v>
      </c>
      <c r="M796" s="54" t="s">
        <v>2415</v>
      </c>
      <c r="N796" s="54" t="s">
        <v>792</v>
      </c>
      <c r="O796" s="62">
        <v>1</v>
      </c>
      <c r="P796" s="54" t="s">
        <v>793</v>
      </c>
      <c r="Q796" s="54" t="s">
        <v>2247</v>
      </c>
      <c r="R796" s="61" t="s">
        <v>2248</v>
      </c>
      <c r="S796" s="55">
        <v>44883</v>
      </c>
      <c r="T796" s="55">
        <v>44883</v>
      </c>
      <c r="U796" s="55">
        <v>44888</v>
      </c>
      <c r="V796" s="56">
        <v>122146.6</v>
      </c>
      <c r="W796" s="56">
        <v>0</v>
      </c>
      <c r="X796" s="56">
        <v>122146.6</v>
      </c>
    </row>
    <row r="797" spans="1:24" x14ac:dyDescent="0.25">
      <c r="A797" s="59" t="s">
        <v>121</v>
      </c>
      <c r="B797" s="54" t="s">
        <v>450</v>
      </c>
      <c r="C797" s="60">
        <v>2023</v>
      </c>
      <c r="D797" s="60">
        <v>2023</v>
      </c>
      <c r="E797" s="53">
        <v>5</v>
      </c>
      <c r="F797" s="54" t="s">
        <v>451</v>
      </c>
      <c r="G797" s="54" t="s">
        <v>452</v>
      </c>
      <c r="H797" s="54" t="s">
        <v>453</v>
      </c>
      <c r="I797" s="54" t="s">
        <v>454</v>
      </c>
      <c r="J797" s="61" t="s">
        <v>455</v>
      </c>
      <c r="K797" s="54" t="s">
        <v>2416</v>
      </c>
      <c r="L797" s="60">
        <v>1</v>
      </c>
      <c r="M797" s="54" t="s">
        <v>2417</v>
      </c>
      <c r="N797" s="54" t="s">
        <v>796</v>
      </c>
      <c r="O797" s="62">
        <v>1</v>
      </c>
      <c r="P797" s="54" t="s">
        <v>797</v>
      </c>
      <c r="Q797" s="54" t="s">
        <v>2247</v>
      </c>
      <c r="R797" s="61" t="s">
        <v>2248</v>
      </c>
      <c r="S797" s="55">
        <v>44883</v>
      </c>
      <c r="T797" s="55">
        <v>44883</v>
      </c>
      <c r="U797" s="55">
        <v>44888</v>
      </c>
      <c r="V797" s="56">
        <v>335606.69</v>
      </c>
      <c r="W797" s="56">
        <v>0</v>
      </c>
      <c r="X797" s="56">
        <v>335606.69</v>
      </c>
    </row>
    <row r="798" spans="1:24" x14ac:dyDescent="0.25">
      <c r="A798" s="59" t="s">
        <v>122</v>
      </c>
      <c r="B798" s="54" t="s">
        <v>450</v>
      </c>
      <c r="C798" s="60">
        <v>2023</v>
      </c>
      <c r="D798" s="60">
        <v>2023</v>
      </c>
      <c r="E798" s="53">
        <v>5</v>
      </c>
      <c r="F798" s="54" t="s">
        <v>451</v>
      </c>
      <c r="G798" s="54" t="s">
        <v>452</v>
      </c>
      <c r="H798" s="54" t="s">
        <v>453</v>
      </c>
      <c r="I798" s="54" t="s">
        <v>454</v>
      </c>
      <c r="J798" s="61" t="s">
        <v>455</v>
      </c>
      <c r="K798" s="54" t="s">
        <v>2418</v>
      </c>
      <c r="L798" s="60">
        <v>1</v>
      </c>
      <c r="M798" s="54" t="s">
        <v>2419</v>
      </c>
      <c r="N798" s="54" t="s">
        <v>804</v>
      </c>
      <c r="O798" s="62">
        <v>1</v>
      </c>
      <c r="P798" s="54" t="s">
        <v>805</v>
      </c>
      <c r="Q798" s="54" t="s">
        <v>2247</v>
      </c>
      <c r="R798" s="61" t="s">
        <v>2248</v>
      </c>
      <c r="S798" s="55">
        <v>44883</v>
      </c>
      <c r="T798" s="55">
        <v>44883</v>
      </c>
      <c r="U798" s="55">
        <v>44888</v>
      </c>
      <c r="V798" s="56">
        <v>310639.3</v>
      </c>
      <c r="W798" s="56">
        <v>0</v>
      </c>
      <c r="X798" s="56">
        <v>310639.3</v>
      </c>
    </row>
    <row r="799" spans="1:24" x14ac:dyDescent="0.25">
      <c r="A799" s="59" t="s">
        <v>123</v>
      </c>
      <c r="B799" s="54" t="s">
        <v>450</v>
      </c>
      <c r="C799" s="60">
        <v>2023</v>
      </c>
      <c r="D799" s="60">
        <v>2023</v>
      </c>
      <c r="E799" s="53">
        <v>5</v>
      </c>
      <c r="F799" s="54" t="s">
        <v>451</v>
      </c>
      <c r="G799" s="54" t="s">
        <v>452</v>
      </c>
      <c r="H799" s="54" t="s">
        <v>453</v>
      </c>
      <c r="I799" s="54" t="s">
        <v>454</v>
      </c>
      <c r="J799" s="61" t="s">
        <v>455</v>
      </c>
      <c r="K799" s="54" t="s">
        <v>2420</v>
      </c>
      <c r="L799" s="60">
        <v>1</v>
      </c>
      <c r="M799" s="54" t="s">
        <v>2421</v>
      </c>
      <c r="N799" s="54" t="s">
        <v>808</v>
      </c>
      <c r="O799" s="62">
        <v>1</v>
      </c>
      <c r="P799" s="54" t="s">
        <v>809</v>
      </c>
      <c r="Q799" s="54" t="s">
        <v>2247</v>
      </c>
      <c r="R799" s="61" t="s">
        <v>2248</v>
      </c>
      <c r="S799" s="55">
        <v>44883</v>
      </c>
      <c r="T799" s="55">
        <v>44883</v>
      </c>
      <c r="U799" s="55">
        <v>44888</v>
      </c>
      <c r="V799" s="56">
        <v>3182958.67</v>
      </c>
      <c r="W799" s="56">
        <v>0</v>
      </c>
      <c r="X799" s="56">
        <v>3182958.67</v>
      </c>
    </row>
    <row r="800" spans="1:24" x14ac:dyDescent="0.25">
      <c r="A800" s="59" t="s">
        <v>124</v>
      </c>
      <c r="B800" s="54" t="s">
        <v>450</v>
      </c>
      <c r="C800" s="60">
        <v>2023</v>
      </c>
      <c r="D800" s="60">
        <v>2023</v>
      </c>
      <c r="E800" s="53">
        <v>5</v>
      </c>
      <c r="F800" s="54" t="s">
        <v>451</v>
      </c>
      <c r="G800" s="54" t="s">
        <v>452</v>
      </c>
      <c r="H800" s="54" t="s">
        <v>453</v>
      </c>
      <c r="I800" s="54" t="s">
        <v>454</v>
      </c>
      <c r="J800" s="61" t="s">
        <v>455</v>
      </c>
      <c r="K800" s="54" t="s">
        <v>2422</v>
      </c>
      <c r="L800" s="60">
        <v>1</v>
      </c>
      <c r="M800" s="54" t="s">
        <v>2423</v>
      </c>
      <c r="N800" s="54" t="s">
        <v>812</v>
      </c>
      <c r="O800" s="62">
        <v>1</v>
      </c>
      <c r="P800" s="54" t="s">
        <v>813</v>
      </c>
      <c r="Q800" s="54" t="s">
        <v>2247</v>
      </c>
      <c r="R800" s="61" t="s">
        <v>2248</v>
      </c>
      <c r="S800" s="55">
        <v>44883</v>
      </c>
      <c r="T800" s="55">
        <v>44883</v>
      </c>
      <c r="U800" s="55">
        <v>44888</v>
      </c>
      <c r="V800" s="56">
        <v>939588.43</v>
      </c>
      <c r="W800" s="56">
        <v>0</v>
      </c>
      <c r="X800" s="56">
        <v>939588.43</v>
      </c>
    </row>
    <row r="801" spans="1:24" x14ac:dyDescent="0.25">
      <c r="A801" s="59" t="s">
        <v>125</v>
      </c>
      <c r="B801" s="54" t="s">
        <v>450</v>
      </c>
      <c r="C801" s="60">
        <v>2023</v>
      </c>
      <c r="D801" s="60">
        <v>2023</v>
      </c>
      <c r="E801" s="53">
        <v>5</v>
      </c>
      <c r="F801" s="54" t="s">
        <v>451</v>
      </c>
      <c r="G801" s="54" t="s">
        <v>452</v>
      </c>
      <c r="H801" s="54" t="s">
        <v>453</v>
      </c>
      <c r="I801" s="54" t="s">
        <v>454</v>
      </c>
      <c r="J801" s="61" t="s">
        <v>455</v>
      </c>
      <c r="K801" s="54" t="s">
        <v>2424</v>
      </c>
      <c r="L801" s="60">
        <v>1</v>
      </c>
      <c r="M801" s="54" t="s">
        <v>2425</v>
      </c>
      <c r="N801" s="54" t="s">
        <v>816</v>
      </c>
      <c r="O801" s="62">
        <v>1</v>
      </c>
      <c r="P801" s="54" t="s">
        <v>817</v>
      </c>
      <c r="Q801" s="54" t="s">
        <v>2247</v>
      </c>
      <c r="R801" s="61" t="s">
        <v>2248</v>
      </c>
      <c r="S801" s="55">
        <v>44883</v>
      </c>
      <c r="T801" s="55">
        <v>44883</v>
      </c>
      <c r="U801" s="55">
        <v>44888</v>
      </c>
      <c r="V801" s="56">
        <v>616432.06000000006</v>
      </c>
      <c r="W801" s="56">
        <v>0</v>
      </c>
      <c r="X801" s="56">
        <v>616432.06000000006</v>
      </c>
    </row>
    <row r="802" spans="1:24" x14ac:dyDescent="0.25">
      <c r="A802" s="59" t="s">
        <v>126</v>
      </c>
      <c r="B802" s="54" t="s">
        <v>450</v>
      </c>
      <c r="C802" s="60">
        <v>2023</v>
      </c>
      <c r="D802" s="60">
        <v>2023</v>
      </c>
      <c r="E802" s="53">
        <v>5</v>
      </c>
      <c r="F802" s="54" t="s">
        <v>451</v>
      </c>
      <c r="G802" s="54" t="s">
        <v>452</v>
      </c>
      <c r="H802" s="54" t="s">
        <v>453</v>
      </c>
      <c r="I802" s="54" t="s">
        <v>454</v>
      </c>
      <c r="J802" s="61" t="s">
        <v>455</v>
      </c>
      <c r="K802" s="54" t="s">
        <v>2426</v>
      </c>
      <c r="L802" s="60">
        <v>1</v>
      </c>
      <c r="M802" s="54" t="s">
        <v>2427</v>
      </c>
      <c r="N802" s="54" t="s">
        <v>820</v>
      </c>
      <c r="O802" s="62">
        <v>1</v>
      </c>
      <c r="P802" s="54" t="s">
        <v>821</v>
      </c>
      <c r="Q802" s="54" t="s">
        <v>2247</v>
      </c>
      <c r="R802" s="61" t="s">
        <v>2248</v>
      </c>
      <c r="S802" s="55">
        <v>44883</v>
      </c>
      <c r="T802" s="55">
        <v>44883</v>
      </c>
      <c r="U802" s="55">
        <v>44888</v>
      </c>
      <c r="V802" s="56">
        <v>12486401.34</v>
      </c>
      <c r="W802" s="56">
        <v>0</v>
      </c>
      <c r="X802" s="56">
        <v>12486401.34</v>
      </c>
    </row>
    <row r="803" spans="1:24" x14ac:dyDescent="0.25">
      <c r="A803" s="59" t="s">
        <v>127</v>
      </c>
      <c r="B803" s="54" t="s">
        <v>450</v>
      </c>
      <c r="C803" s="60">
        <v>2023</v>
      </c>
      <c r="D803" s="60">
        <v>2023</v>
      </c>
      <c r="E803" s="53">
        <v>5</v>
      </c>
      <c r="F803" s="54" t="s">
        <v>451</v>
      </c>
      <c r="G803" s="54" t="s">
        <v>452</v>
      </c>
      <c r="H803" s="54" t="s">
        <v>453</v>
      </c>
      <c r="I803" s="54" t="s">
        <v>454</v>
      </c>
      <c r="J803" s="61" t="s">
        <v>455</v>
      </c>
      <c r="K803" s="54" t="s">
        <v>2428</v>
      </c>
      <c r="L803" s="60">
        <v>1</v>
      </c>
      <c r="M803" s="54" t="s">
        <v>2429</v>
      </c>
      <c r="N803" s="54" t="s">
        <v>824</v>
      </c>
      <c r="O803" s="62">
        <v>1</v>
      </c>
      <c r="P803" s="54" t="s">
        <v>825</v>
      </c>
      <c r="Q803" s="54" t="s">
        <v>2247</v>
      </c>
      <c r="R803" s="61" t="s">
        <v>2248</v>
      </c>
      <c r="S803" s="55">
        <v>44883</v>
      </c>
      <c r="T803" s="55">
        <v>44883</v>
      </c>
      <c r="U803" s="55">
        <v>44888</v>
      </c>
      <c r="V803" s="56">
        <v>5820854.1900000004</v>
      </c>
      <c r="W803" s="56">
        <v>0</v>
      </c>
      <c r="X803" s="56">
        <v>5820854.1900000004</v>
      </c>
    </row>
    <row r="804" spans="1:24" x14ac:dyDescent="0.25">
      <c r="A804" s="59" t="s">
        <v>128</v>
      </c>
      <c r="B804" s="54" t="s">
        <v>450</v>
      </c>
      <c r="C804" s="60">
        <v>2023</v>
      </c>
      <c r="D804" s="60">
        <v>2023</v>
      </c>
      <c r="E804" s="53">
        <v>5</v>
      </c>
      <c r="F804" s="54" t="s">
        <v>451</v>
      </c>
      <c r="G804" s="54" t="s">
        <v>452</v>
      </c>
      <c r="H804" s="54" t="s">
        <v>453</v>
      </c>
      <c r="I804" s="54" t="s">
        <v>454</v>
      </c>
      <c r="J804" s="61" t="s">
        <v>455</v>
      </c>
      <c r="K804" s="54" t="s">
        <v>2430</v>
      </c>
      <c r="L804" s="60">
        <v>1</v>
      </c>
      <c r="M804" s="54" t="s">
        <v>2431</v>
      </c>
      <c r="N804" s="54" t="s">
        <v>828</v>
      </c>
      <c r="O804" s="62">
        <v>1</v>
      </c>
      <c r="P804" s="54" t="s">
        <v>829</v>
      </c>
      <c r="Q804" s="54" t="s">
        <v>2247</v>
      </c>
      <c r="R804" s="61" t="s">
        <v>2248</v>
      </c>
      <c r="S804" s="55">
        <v>44883</v>
      </c>
      <c r="T804" s="55">
        <v>44883</v>
      </c>
      <c r="U804" s="55">
        <v>44888</v>
      </c>
      <c r="V804" s="56">
        <v>1497.61</v>
      </c>
      <c r="W804" s="56">
        <v>0</v>
      </c>
      <c r="X804" s="56">
        <v>1497.61</v>
      </c>
    </row>
    <row r="805" spans="1:24" x14ac:dyDescent="0.25">
      <c r="A805" s="59" t="s">
        <v>129</v>
      </c>
      <c r="B805" s="54" t="s">
        <v>450</v>
      </c>
      <c r="C805" s="60">
        <v>2023</v>
      </c>
      <c r="D805" s="60">
        <v>2023</v>
      </c>
      <c r="E805" s="53">
        <v>5</v>
      </c>
      <c r="F805" s="54" t="s">
        <v>451</v>
      </c>
      <c r="G805" s="54" t="s">
        <v>452</v>
      </c>
      <c r="H805" s="54" t="s">
        <v>453</v>
      </c>
      <c r="I805" s="54" t="s">
        <v>454</v>
      </c>
      <c r="J805" s="61" t="s">
        <v>455</v>
      </c>
      <c r="K805" s="54" t="s">
        <v>2432</v>
      </c>
      <c r="L805" s="60">
        <v>1</v>
      </c>
      <c r="M805" s="54" t="s">
        <v>2433</v>
      </c>
      <c r="N805" s="54" t="s">
        <v>832</v>
      </c>
      <c r="O805" s="62">
        <v>1</v>
      </c>
      <c r="P805" s="54" t="s">
        <v>833</v>
      </c>
      <c r="Q805" s="54" t="s">
        <v>2247</v>
      </c>
      <c r="R805" s="61" t="s">
        <v>2248</v>
      </c>
      <c r="S805" s="55">
        <v>44883</v>
      </c>
      <c r="T805" s="55">
        <v>44883</v>
      </c>
      <c r="U805" s="55">
        <v>44888</v>
      </c>
      <c r="V805" s="56">
        <v>589014.80000000005</v>
      </c>
      <c r="W805" s="56">
        <v>0</v>
      </c>
      <c r="X805" s="56">
        <v>589014.80000000005</v>
      </c>
    </row>
    <row r="806" spans="1:24" x14ac:dyDescent="0.25">
      <c r="A806" s="59" t="s">
        <v>130</v>
      </c>
      <c r="B806" s="54" t="s">
        <v>450</v>
      </c>
      <c r="C806" s="60">
        <v>2023</v>
      </c>
      <c r="D806" s="60">
        <v>2023</v>
      </c>
      <c r="E806" s="53">
        <v>5</v>
      </c>
      <c r="F806" s="54" t="s">
        <v>451</v>
      </c>
      <c r="G806" s="54" t="s">
        <v>452</v>
      </c>
      <c r="H806" s="54" t="s">
        <v>453</v>
      </c>
      <c r="I806" s="54" t="s">
        <v>454</v>
      </c>
      <c r="J806" s="61" t="s">
        <v>455</v>
      </c>
      <c r="K806" s="54" t="s">
        <v>2434</v>
      </c>
      <c r="L806" s="60">
        <v>1</v>
      </c>
      <c r="M806" s="54" t="s">
        <v>2435</v>
      </c>
      <c r="N806" s="54" t="s">
        <v>836</v>
      </c>
      <c r="O806" s="62">
        <v>1</v>
      </c>
      <c r="P806" s="54" t="s">
        <v>837</v>
      </c>
      <c r="Q806" s="54" t="s">
        <v>2247</v>
      </c>
      <c r="R806" s="61" t="s">
        <v>2248</v>
      </c>
      <c r="S806" s="55">
        <v>44883</v>
      </c>
      <c r="T806" s="55">
        <v>44883</v>
      </c>
      <c r="U806" s="55">
        <v>44888</v>
      </c>
      <c r="V806" s="56">
        <v>232600.51</v>
      </c>
      <c r="W806" s="56">
        <v>0</v>
      </c>
      <c r="X806" s="56">
        <v>232600.51</v>
      </c>
    </row>
    <row r="807" spans="1:24" x14ac:dyDescent="0.25">
      <c r="A807" s="59" t="s">
        <v>131</v>
      </c>
      <c r="B807" s="54" t="s">
        <v>450</v>
      </c>
      <c r="C807" s="60">
        <v>2023</v>
      </c>
      <c r="D807" s="60">
        <v>2023</v>
      </c>
      <c r="E807" s="53">
        <v>5</v>
      </c>
      <c r="F807" s="54" t="s">
        <v>451</v>
      </c>
      <c r="G807" s="54" t="s">
        <v>452</v>
      </c>
      <c r="H807" s="54" t="s">
        <v>453</v>
      </c>
      <c r="I807" s="54" t="s">
        <v>454</v>
      </c>
      <c r="J807" s="61" t="s">
        <v>455</v>
      </c>
      <c r="K807" s="54" t="s">
        <v>2436</v>
      </c>
      <c r="L807" s="60">
        <v>1</v>
      </c>
      <c r="M807" s="54" t="s">
        <v>2437</v>
      </c>
      <c r="N807" s="54" t="s">
        <v>840</v>
      </c>
      <c r="O807" s="62">
        <v>1</v>
      </c>
      <c r="P807" s="54" t="s">
        <v>841</v>
      </c>
      <c r="Q807" s="54" t="s">
        <v>2247</v>
      </c>
      <c r="R807" s="61" t="s">
        <v>2248</v>
      </c>
      <c r="S807" s="55">
        <v>44883</v>
      </c>
      <c r="T807" s="55">
        <v>44883</v>
      </c>
      <c r="U807" s="55">
        <v>44888</v>
      </c>
      <c r="V807" s="56">
        <v>205063.92</v>
      </c>
      <c r="W807" s="56">
        <v>0</v>
      </c>
      <c r="X807" s="56">
        <v>205063.92</v>
      </c>
    </row>
    <row r="808" spans="1:24" x14ac:dyDescent="0.25">
      <c r="A808" s="59" t="s">
        <v>132</v>
      </c>
      <c r="B808" s="54" t="s">
        <v>450</v>
      </c>
      <c r="C808" s="60">
        <v>2023</v>
      </c>
      <c r="D808" s="60">
        <v>2023</v>
      </c>
      <c r="E808" s="53">
        <v>5</v>
      </c>
      <c r="F808" s="54" t="s">
        <v>451</v>
      </c>
      <c r="G808" s="54" t="s">
        <v>452</v>
      </c>
      <c r="H808" s="54" t="s">
        <v>453</v>
      </c>
      <c r="I808" s="54" t="s">
        <v>454</v>
      </c>
      <c r="J808" s="61" t="s">
        <v>455</v>
      </c>
      <c r="K808" s="54" t="s">
        <v>2438</v>
      </c>
      <c r="L808" s="60">
        <v>1</v>
      </c>
      <c r="M808" s="54" t="s">
        <v>2439</v>
      </c>
      <c r="N808" s="54" t="s">
        <v>844</v>
      </c>
      <c r="O808" s="62">
        <v>1</v>
      </c>
      <c r="P808" s="54" t="s">
        <v>845</v>
      </c>
      <c r="Q808" s="54" t="s">
        <v>2247</v>
      </c>
      <c r="R808" s="61" t="s">
        <v>2248</v>
      </c>
      <c r="S808" s="55">
        <v>44883</v>
      </c>
      <c r="T808" s="55">
        <v>44883</v>
      </c>
      <c r="U808" s="55">
        <v>44888</v>
      </c>
      <c r="V808" s="56">
        <v>111079.18</v>
      </c>
      <c r="W808" s="56">
        <v>0</v>
      </c>
      <c r="X808" s="56">
        <v>111079.18</v>
      </c>
    </row>
    <row r="809" spans="1:24" x14ac:dyDescent="0.25">
      <c r="A809" s="59" t="s">
        <v>133</v>
      </c>
      <c r="B809" s="54" t="s">
        <v>450</v>
      </c>
      <c r="C809" s="60">
        <v>2023</v>
      </c>
      <c r="D809" s="60">
        <v>2023</v>
      </c>
      <c r="E809" s="53">
        <v>5</v>
      </c>
      <c r="F809" s="54" t="s">
        <v>451</v>
      </c>
      <c r="G809" s="54" t="s">
        <v>452</v>
      </c>
      <c r="H809" s="54" t="s">
        <v>453</v>
      </c>
      <c r="I809" s="54" t="s">
        <v>454</v>
      </c>
      <c r="J809" s="61" t="s">
        <v>455</v>
      </c>
      <c r="K809" s="54" t="s">
        <v>2440</v>
      </c>
      <c r="L809" s="60">
        <v>1</v>
      </c>
      <c r="M809" s="54" t="s">
        <v>2441</v>
      </c>
      <c r="N809" s="54" t="s">
        <v>848</v>
      </c>
      <c r="O809" s="62">
        <v>1</v>
      </c>
      <c r="P809" s="54" t="s">
        <v>849</v>
      </c>
      <c r="Q809" s="54" t="s">
        <v>2247</v>
      </c>
      <c r="R809" s="61" t="s">
        <v>2248</v>
      </c>
      <c r="S809" s="55">
        <v>44883</v>
      </c>
      <c r="T809" s="55">
        <v>44883</v>
      </c>
      <c r="U809" s="55">
        <v>44888</v>
      </c>
      <c r="V809" s="56">
        <v>321764.88</v>
      </c>
      <c r="W809" s="56">
        <v>0</v>
      </c>
      <c r="X809" s="56">
        <v>321764.88</v>
      </c>
    </row>
    <row r="810" spans="1:24" x14ac:dyDescent="0.25">
      <c r="A810" s="59" t="s">
        <v>134</v>
      </c>
      <c r="B810" s="54" t="s">
        <v>450</v>
      </c>
      <c r="C810" s="60">
        <v>2023</v>
      </c>
      <c r="D810" s="60">
        <v>2023</v>
      </c>
      <c r="E810" s="53">
        <v>5</v>
      </c>
      <c r="F810" s="54" t="s">
        <v>451</v>
      </c>
      <c r="G810" s="54" t="s">
        <v>452</v>
      </c>
      <c r="H810" s="54" t="s">
        <v>453</v>
      </c>
      <c r="I810" s="54" t="s">
        <v>454</v>
      </c>
      <c r="J810" s="61" t="s">
        <v>455</v>
      </c>
      <c r="K810" s="54" t="s">
        <v>2442</v>
      </c>
      <c r="L810" s="60">
        <v>1</v>
      </c>
      <c r="M810" s="54" t="s">
        <v>2443</v>
      </c>
      <c r="N810" s="54" t="s">
        <v>852</v>
      </c>
      <c r="O810" s="62">
        <v>1</v>
      </c>
      <c r="P810" s="54" t="s">
        <v>853</v>
      </c>
      <c r="Q810" s="54" t="s">
        <v>2247</v>
      </c>
      <c r="R810" s="61" t="s">
        <v>2248</v>
      </c>
      <c r="S810" s="55">
        <v>44883</v>
      </c>
      <c r="T810" s="55">
        <v>44883</v>
      </c>
      <c r="U810" s="55">
        <v>44888</v>
      </c>
      <c r="V810" s="56">
        <v>43579.94</v>
      </c>
      <c r="W810" s="56">
        <v>0</v>
      </c>
      <c r="X810" s="56">
        <v>43579.94</v>
      </c>
    </row>
    <row r="811" spans="1:24" x14ac:dyDescent="0.25">
      <c r="A811" s="59" t="s">
        <v>135</v>
      </c>
      <c r="B811" s="54" t="s">
        <v>450</v>
      </c>
      <c r="C811" s="60">
        <v>2023</v>
      </c>
      <c r="D811" s="60">
        <v>2023</v>
      </c>
      <c r="E811" s="53">
        <v>5</v>
      </c>
      <c r="F811" s="54" t="s">
        <v>451</v>
      </c>
      <c r="G811" s="54" t="s">
        <v>452</v>
      </c>
      <c r="H811" s="54" t="s">
        <v>453</v>
      </c>
      <c r="I811" s="54" t="s">
        <v>454</v>
      </c>
      <c r="J811" s="61" t="s">
        <v>455</v>
      </c>
      <c r="K811" s="54" t="s">
        <v>2444</v>
      </c>
      <c r="L811" s="60">
        <v>1</v>
      </c>
      <c r="M811" s="54" t="s">
        <v>2445</v>
      </c>
      <c r="N811" s="54" t="s">
        <v>856</v>
      </c>
      <c r="O811" s="62">
        <v>1</v>
      </c>
      <c r="P811" s="54" t="s">
        <v>857</v>
      </c>
      <c r="Q811" s="54" t="s">
        <v>2247</v>
      </c>
      <c r="R811" s="61" t="s">
        <v>2248</v>
      </c>
      <c r="S811" s="55">
        <v>44883</v>
      </c>
      <c r="T811" s="55">
        <v>44883</v>
      </c>
      <c r="U811" s="55">
        <v>44888</v>
      </c>
      <c r="V811" s="56">
        <v>144669.91</v>
      </c>
      <c r="W811" s="56">
        <v>0</v>
      </c>
      <c r="X811" s="56">
        <v>144669.91</v>
      </c>
    </row>
    <row r="812" spans="1:24" x14ac:dyDescent="0.25">
      <c r="A812" s="59" t="s">
        <v>136</v>
      </c>
      <c r="B812" s="54" t="s">
        <v>450</v>
      </c>
      <c r="C812" s="60">
        <v>2023</v>
      </c>
      <c r="D812" s="60">
        <v>2023</v>
      </c>
      <c r="E812" s="53">
        <v>5</v>
      </c>
      <c r="F812" s="54" t="s">
        <v>451</v>
      </c>
      <c r="G812" s="54" t="s">
        <v>452</v>
      </c>
      <c r="H812" s="54" t="s">
        <v>453</v>
      </c>
      <c r="I812" s="54" t="s">
        <v>454</v>
      </c>
      <c r="J812" s="61" t="s">
        <v>455</v>
      </c>
      <c r="K812" s="54" t="s">
        <v>2446</v>
      </c>
      <c r="L812" s="60">
        <v>1</v>
      </c>
      <c r="M812" s="54" t="s">
        <v>2447</v>
      </c>
      <c r="N812" s="54" t="s">
        <v>860</v>
      </c>
      <c r="O812" s="62">
        <v>1</v>
      </c>
      <c r="P812" s="54" t="s">
        <v>861</v>
      </c>
      <c r="Q812" s="54" t="s">
        <v>2247</v>
      </c>
      <c r="R812" s="61" t="s">
        <v>2248</v>
      </c>
      <c r="S812" s="55">
        <v>44883</v>
      </c>
      <c r="T812" s="55">
        <v>44883</v>
      </c>
      <c r="U812" s="55">
        <v>44888</v>
      </c>
      <c r="V812" s="56">
        <v>213584.65</v>
      </c>
      <c r="W812" s="56">
        <v>0</v>
      </c>
      <c r="X812" s="56">
        <v>213584.65</v>
      </c>
    </row>
    <row r="813" spans="1:24" x14ac:dyDescent="0.25">
      <c r="A813" s="59" t="s">
        <v>137</v>
      </c>
      <c r="B813" s="54" t="s">
        <v>450</v>
      </c>
      <c r="C813" s="60">
        <v>2023</v>
      </c>
      <c r="D813" s="60">
        <v>2023</v>
      </c>
      <c r="E813" s="53">
        <v>5</v>
      </c>
      <c r="F813" s="54" t="s">
        <v>451</v>
      </c>
      <c r="G813" s="54" t="s">
        <v>452</v>
      </c>
      <c r="H813" s="54" t="s">
        <v>453</v>
      </c>
      <c r="I813" s="54" t="s">
        <v>454</v>
      </c>
      <c r="J813" s="61" t="s">
        <v>455</v>
      </c>
      <c r="K813" s="54" t="s">
        <v>2448</v>
      </c>
      <c r="L813" s="60">
        <v>1</v>
      </c>
      <c r="M813" s="54" t="s">
        <v>2449</v>
      </c>
      <c r="N813" s="54" t="s">
        <v>864</v>
      </c>
      <c r="O813" s="62">
        <v>1</v>
      </c>
      <c r="P813" s="54" t="s">
        <v>865</v>
      </c>
      <c r="Q813" s="54" t="s">
        <v>2247</v>
      </c>
      <c r="R813" s="61" t="s">
        <v>2248</v>
      </c>
      <c r="S813" s="55">
        <v>44883</v>
      </c>
      <c r="T813" s="55">
        <v>44883</v>
      </c>
      <c r="U813" s="55">
        <v>44888</v>
      </c>
      <c r="V813" s="56">
        <v>65166.55</v>
      </c>
      <c r="W813" s="56">
        <v>0</v>
      </c>
      <c r="X813" s="56">
        <v>65166.55</v>
      </c>
    </row>
    <row r="814" spans="1:24" x14ac:dyDescent="0.25">
      <c r="A814" s="59" t="s">
        <v>138</v>
      </c>
      <c r="B814" s="54" t="s">
        <v>450</v>
      </c>
      <c r="C814" s="60">
        <v>2023</v>
      </c>
      <c r="D814" s="60">
        <v>2023</v>
      </c>
      <c r="E814" s="53">
        <v>5</v>
      </c>
      <c r="F814" s="54" t="s">
        <v>451</v>
      </c>
      <c r="G814" s="54" t="s">
        <v>452</v>
      </c>
      <c r="H814" s="54" t="s">
        <v>453</v>
      </c>
      <c r="I814" s="54" t="s">
        <v>454</v>
      </c>
      <c r="J814" s="61" t="s">
        <v>455</v>
      </c>
      <c r="K814" s="54" t="s">
        <v>2450</v>
      </c>
      <c r="L814" s="60">
        <v>1</v>
      </c>
      <c r="M814" s="54" t="s">
        <v>2451</v>
      </c>
      <c r="N814" s="54" t="s">
        <v>868</v>
      </c>
      <c r="O814" s="62">
        <v>1</v>
      </c>
      <c r="P814" s="54" t="s">
        <v>2452</v>
      </c>
      <c r="Q814" s="54" t="s">
        <v>2247</v>
      </c>
      <c r="R814" s="61" t="s">
        <v>2271</v>
      </c>
      <c r="S814" s="55">
        <v>44879</v>
      </c>
      <c r="T814" s="55">
        <v>44879</v>
      </c>
      <c r="U814" s="55">
        <v>44882</v>
      </c>
      <c r="V814" s="56">
        <v>1015489.57</v>
      </c>
      <c r="W814" s="56">
        <v>0</v>
      </c>
      <c r="X814" s="56">
        <v>1015489.57</v>
      </c>
    </row>
    <row r="815" spans="1:24" x14ac:dyDescent="0.25">
      <c r="A815" s="59" t="s">
        <v>139</v>
      </c>
      <c r="B815" s="54" t="s">
        <v>450</v>
      </c>
      <c r="C815" s="60">
        <v>2023</v>
      </c>
      <c r="D815" s="60">
        <v>2023</v>
      </c>
      <c r="E815" s="53">
        <v>5</v>
      </c>
      <c r="F815" s="54" t="s">
        <v>451</v>
      </c>
      <c r="G815" s="54" t="s">
        <v>452</v>
      </c>
      <c r="H815" s="54" t="s">
        <v>453</v>
      </c>
      <c r="I815" s="54" t="s">
        <v>454</v>
      </c>
      <c r="J815" s="61" t="s">
        <v>455</v>
      </c>
      <c r="K815" s="54" t="s">
        <v>2453</v>
      </c>
      <c r="L815" s="60">
        <v>1</v>
      </c>
      <c r="M815" s="54" t="s">
        <v>2454</v>
      </c>
      <c r="N815" s="54" t="s">
        <v>872</v>
      </c>
      <c r="O815" s="62">
        <v>1</v>
      </c>
      <c r="P815" s="54" t="s">
        <v>873</v>
      </c>
      <c r="Q815" s="54" t="s">
        <v>2247</v>
      </c>
      <c r="R815" s="61" t="s">
        <v>2248</v>
      </c>
      <c r="S815" s="55">
        <v>44883</v>
      </c>
      <c r="T815" s="55">
        <v>44883</v>
      </c>
      <c r="U815" s="55">
        <v>44888</v>
      </c>
      <c r="V815" s="56">
        <v>134775.93</v>
      </c>
      <c r="W815" s="56">
        <v>0</v>
      </c>
      <c r="X815" s="56">
        <v>134775.93</v>
      </c>
    </row>
    <row r="816" spans="1:24" x14ac:dyDescent="0.25">
      <c r="A816" s="59" t="s">
        <v>140</v>
      </c>
      <c r="B816" s="54" t="s">
        <v>450</v>
      </c>
      <c r="C816" s="60">
        <v>2023</v>
      </c>
      <c r="D816" s="60">
        <v>2023</v>
      </c>
      <c r="E816" s="53">
        <v>5</v>
      </c>
      <c r="F816" s="54" t="s">
        <v>451</v>
      </c>
      <c r="G816" s="54" t="s">
        <v>452</v>
      </c>
      <c r="H816" s="54" t="s">
        <v>453</v>
      </c>
      <c r="I816" s="54" t="s">
        <v>454</v>
      </c>
      <c r="J816" s="61" t="s">
        <v>455</v>
      </c>
      <c r="K816" s="54" t="s">
        <v>2455</v>
      </c>
      <c r="L816" s="60">
        <v>1</v>
      </c>
      <c r="M816" s="54" t="s">
        <v>2456</v>
      </c>
      <c r="N816" s="54" t="s">
        <v>876</v>
      </c>
      <c r="O816" s="62">
        <v>1</v>
      </c>
      <c r="P816" s="54" t="s">
        <v>877</v>
      </c>
      <c r="Q816" s="54" t="s">
        <v>2247</v>
      </c>
      <c r="R816" s="61" t="s">
        <v>2248</v>
      </c>
      <c r="S816" s="55">
        <v>44883</v>
      </c>
      <c r="T816" s="55">
        <v>44883</v>
      </c>
      <c r="U816" s="55">
        <v>44888</v>
      </c>
      <c r="V816" s="56">
        <v>237845.54</v>
      </c>
      <c r="W816" s="56">
        <v>0</v>
      </c>
      <c r="X816" s="56">
        <v>237845.54</v>
      </c>
    </row>
    <row r="817" spans="1:24" x14ac:dyDescent="0.25">
      <c r="A817" s="59" t="s">
        <v>141</v>
      </c>
      <c r="B817" s="54" t="s">
        <v>450</v>
      </c>
      <c r="C817" s="60">
        <v>2023</v>
      </c>
      <c r="D817" s="60">
        <v>2023</v>
      </c>
      <c r="E817" s="53">
        <v>5</v>
      </c>
      <c r="F817" s="54" t="s">
        <v>451</v>
      </c>
      <c r="G817" s="54" t="s">
        <v>452</v>
      </c>
      <c r="H817" s="54" t="s">
        <v>453</v>
      </c>
      <c r="I817" s="54" t="s">
        <v>454</v>
      </c>
      <c r="J817" s="61" t="s">
        <v>455</v>
      </c>
      <c r="K817" s="54" t="s">
        <v>2457</v>
      </c>
      <c r="L817" s="60">
        <v>1</v>
      </c>
      <c r="M817" s="54" t="s">
        <v>2458</v>
      </c>
      <c r="N817" s="54" t="s">
        <v>880</v>
      </c>
      <c r="O817" s="62">
        <v>1</v>
      </c>
      <c r="P817" s="54" t="s">
        <v>881</v>
      </c>
      <c r="Q817" s="54" t="s">
        <v>2247</v>
      </c>
      <c r="R817" s="61" t="s">
        <v>2248</v>
      </c>
      <c r="S817" s="55">
        <v>44883</v>
      </c>
      <c r="T817" s="55">
        <v>44883</v>
      </c>
      <c r="U817" s="55">
        <v>44888</v>
      </c>
      <c r="V817" s="56">
        <v>101384.57</v>
      </c>
      <c r="W817" s="56">
        <v>0</v>
      </c>
      <c r="X817" s="56">
        <v>101384.57</v>
      </c>
    </row>
    <row r="818" spans="1:24" x14ac:dyDescent="0.25">
      <c r="A818" s="59" t="s">
        <v>142</v>
      </c>
      <c r="B818" s="54" t="s">
        <v>450</v>
      </c>
      <c r="C818" s="60">
        <v>2023</v>
      </c>
      <c r="D818" s="60">
        <v>2023</v>
      </c>
      <c r="E818" s="53">
        <v>5</v>
      </c>
      <c r="F818" s="54" t="s">
        <v>451</v>
      </c>
      <c r="G818" s="54" t="s">
        <v>452</v>
      </c>
      <c r="H818" s="54" t="s">
        <v>453</v>
      </c>
      <c r="I818" s="54" t="s">
        <v>454</v>
      </c>
      <c r="J818" s="61" t="s">
        <v>455</v>
      </c>
      <c r="K818" s="54" t="s">
        <v>2459</v>
      </c>
      <c r="L818" s="60">
        <v>1</v>
      </c>
      <c r="M818" s="54" t="s">
        <v>2460</v>
      </c>
      <c r="N818" s="54" t="s">
        <v>884</v>
      </c>
      <c r="O818" s="62">
        <v>1</v>
      </c>
      <c r="P818" s="54" t="s">
        <v>885</v>
      </c>
      <c r="Q818" s="54" t="s">
        <v>2247</v>
      </c>
      <c r="R818" s="61" t="s">
        <v>2248</v>
      </c>
      <c r="S818" s="55">
        <v>44883</v>
      </c>
      <c r="T818" s="55">
        <v>44883</v>
      </c>
      <c r="U818" s="55">
        <v>44888</v>
      </c>
      <c r="V818" s="56">
        <v>135411.09</v>
      </c>
      <c r="W818" s="56">
        <v>0</v>
      </c>
      <c r="X818" s="56">
        <v>135411.09</v>
      </c>
    </row>
    <row r="819" spans="1:24" x14ac:dyDescent="0.25">
      <c r="A819" s="59" t="s">
        <v>143</v>
      </c>
      <c r="B819" s="54" t="s">
        <v>450</v>
      </c>
      <c r="C819" s="60">
        <v>2023</v>
      </c>
      <c r="D819" s="60">
        <v>2023</v>
      </c>
      <c r="E819" s="53">
        <v>5</v>
      </c>
      <c r="F819" s="54" t="s">
        <v>451</v>
      </c>
      <c r="G819" s="54" t="s">
        <v>452</v>
      </c>
      <c r="H819" s="54" t="s">
        <v>453</v>
      </c>
      <c r="I819" s="54" t="s">
        <v>454</v>
      </c>
      <c r="J819" s="61" t="s">
        <v>455</v>
      </c>
      <c r="K819" s="54" t="s">
        <v>2461</v>
      </c>
      <c r="L819" s="60">
        <v>1</v>
      </c>
      <c r="M819" s="54" t="s">
        <v>2462</v>
      </c>
      <c r="N819" s="54" t="s">
        <v>888</v>
      </c>
      <c r="O819" s="62">
        <v>1</v>
      </c>
      <c r="P819" s="54" t="s">
        <v>889</v>
      </c>
      <c r="Q819" s="54" t="s">
        <v>2247</v>
      </c>
      <c r="R819" s="61" t="s">
        <v>2248</v>
      </c>
      <c r="S819" s="55">
        <v>44883</v>
      </c>
      <c r="T819" s="55">
        <v>44883</v>
      </c>
      <c r="U819" s="55">
        <v>44888</v>
      </c>
      <c r="V819" s="56">
        <v>128389.41</v>
      </c>
      <c r="W819" s="56">
        <v>0</v>
      </c>
      <c r="X819" s="56">
        <v>128389.41</v>
      </c>
    </row>
    <row r="820" spans="1:24" x14ac:dyDescent="0.25">
      <c r="A820" s="59" t="s">
        <v>144</v>
      </c>
      <c r="B820" s="54" t="s">
        <v>450</v>
      </c>
      <c r="C820" s="60">
        <v>2023</v>
      </c>
      <c r="D820" s="60">
        <v>2023</v>
      </c>
      <c r="E820" s="53">
        <v>5</v>
      </c>
      <c r="F820" s="54" t="s">
        <v>451</v>
      </c>
      <c r="G820" s="54" t="s">
        <v>452</v>
      </c>
      <c r="H820" s="54" t="s">
        <v>453</v>
      </c>
      <c r="I820" s="54" t="s">
        <v>454</v>
      </c>
      <c r="J820" s="61" t="s">
        <v>455</v>
      </c>
      <c r="K820" s="54" t="s">
        <v>2463</v>
      </c>
      <c r="L820" s="60">
        <v>1</v>
      </c>
      <c r="M820" s="54" t="s">
        <v>2464</v>
      </c>
      <c r="N820" s="54" t="s">
        <v>892</v>
      </c>
      <c r="O820" s="62">
        <v>1</v>
      </c>
      <c r="P820" s="54" t="s">
        <v>893</v>
      </c>
      <c r="Q820" s="54" t="s">
        <v>2247</v>
      </c>
      <c r="R820" s="61" t="s">
        <v>2248</v>
      </c>
      <c r="S820" s="55">
        <v>44883</v>
      </c>
      <c r="T820" s="55">
        <v>44883</v>
      </c>
      <c r="U820" s="55">
        <v>44888</v>
      </c>
      <c r="V820" s="56">
        <v>10460917.369999999</v>
      </c>
      <c r="W820" s="56">
        <v>0</v>
      </c>
      <c r="X820" s="56">
        <v>10460917.369999999</v>
      </c>
    </row>
    <row r="821" spans="1:24" x14ac:dyDescent="0.25">
      <c r="A821" s="59" t="s">
        <v>145</v>
      </c>
      <c r="B821" s="54" t="s">
        <v>450</v>
      </c>
      <c r="C821" s="60">
        <v>2023</v>
      </c>
      <c r="D821" s="60">
        <v>2023</v>
      </c>
      <c r="E821" s="53">
        <v>5</v>
      </c>
      <c r="F821" s="54" t="s">
        <v>451</v>
      </c>
      <c r="G821" s="54" t="s">
        <v>452</v>
      </c>
      <c r="H821" s="54" t="s">
        <v>453</v>
      </c>
      <c r="I821" s="54" t="s">
        <v>454</v>
      </c>
      <c r="J821" s="61" t="s">
        <v>455</v>
      </c>
      <c r="K821" s="54" t="s">
        <v>2465</v>
      </c>
      <c r="L821" s="60">
        <v>1</v>
      </c>
      <c r="M821" s="54" t="s">
        <v>2466</v>
      </c>
      <c r="N821" s="54" t="s">
        <v>896</v>
      </c>
      <c r="O821" s="62">
        <v>1</v>
      </c>
      <c r="P821" s="54" t="s">
        <v>897</v>
      </c>
      <c r="Q821" s="54" t="s">
        <v>2247</v>
      </c>
      <c r="R821" s="61" t="s">
        <v>2248</v>
      </c>
      <c r="S821" s="55">
        <v>44883</v>
      </c>
      <c r="T821" s="55">
        <v>44883</v>
      </c>
      <c r="U821" s="55">
        <v>44888</v>
      </c>
      <c r="V821" s="56">
        <v>36848.67</v>
      </c>
      <c r="W821" s="56">
        <v>0</v>
      </c>
      <c r="X821" s="56">
        <v>36848.67</v>
      </c>
    </row>
    <row r="822" spans="1:24" x14ac:dyDescent="0.25">
      <c r="A822" s="59" t="s">
        <v>146</v>
      </c>
      <c r="B822" s="54" t="s">
        <v>450</v>
      </c>
      <c r="C822" s="60">
        <v>2023</v>
      </c>
      <c r="D822" s="60">
        <v>2023</v>
      </c>
      <c r="E822" s="53">
        <v>5</v>
      </c>
      <c r="F822" s="54" t="s">
        <v>451</v>
      </c>
      <c r="G822" s="54" t="s">
        <v>452</v>
      </c>
      <c r="H822" s="54" t="s">
        <v>453</v>
      </c>
      <c r="I822" s="54" t="s">
        <v>454</v>
      </c>
      <c r="J822" s="61" t="s">
        <v>455</v>
      </c>
      <c r="K822" s="54" t="s">
        <v>2467</v>
      </c>
      <c r="L822" s="60">
        <v>1</v>
      </c>
      <c r="M822" s="54" t="s">
        <v>2468</v>
      </c>
      <c r="N822" s="54" t="s">
        <v>900</v>
      </c>
      <c r="O822" s="62">
        <v>1</v>
      </c>
      <c r="P822" s="54" t="s">
        <v>901</v>
      </c>
      <c r="Q822" s="54" t="s">
        <v>2247</v>
      </c>
      <c r="R822" s="61" t="s">
        <v>2248</v>
      </c>
      <c r="S822" s="55">
        <v>44883</v>
      </c>
      <c r="T822" s="55">
        <v>44883</v>
      </c>
      <c r="U822" s="55">
        <v>44888</v>
      </c>
      <c r="V822" s="56">
        <v>635679.80000000005</v>
      </c>
      <c r="W822" s="56">
        <v>0</v>
      </c>
      <c r="X822" s="56">
        <v>635679.80000000005</v>
      </c>
    </row>
    <row r="823" spans="1:24" x14ac:dyDescent="0.25">
      <c r="A823" s="59" t="s">
        <v>147</v>
      </c>
      <c r="B823" s="54" t="s">
        <v>450</v>
      </c>
      <c r="C823" s="60">
        <v>2023</v>
      </c>
      <c r="D823" s="60">
        <v>2023</v>
      </c>
      <c r="E823" s="53">
        <v>5</v>
      </c>
      <c r="F823" s="54" t="s">
        <v>451</v>
      </c>
      <c r="G823" s="54" t="s">
        <v>452</v>
      </c>
      <c r="H823" s="54" t="s">
        <v>453</v>
      </c>
      <c r="I823" s="54" t="s">
        <v>454</v>
      </c>
      <c r="J823" s="61" t="s">
        <v>455</v>
      </c>
      <c r="K823" s="54" t="s">
        <v>2469</v>
      </c>
      <c r="L823" s="60">
        <v>1</v>
      </c>
      <c r="M823" s="54" t="s">
        <v>2470</v>
      </c>
      <c r="N823" s="54" t="s">
        <v>904</v>
      </c>
      <c r="O823" s="62">
        <v>1</v>
      </c>
      <c r="P823" s="54" t="s">
        <v>905</v>
      </c>
      <c r="Q823" s="54" t="s">
        <v>2247</v>
      </c>
      <c r="R823" s="61" t="s">
        <v>2248</v>
      </c>
      <c r="S823" s="55">
        <v>44883</v>
      </c>
      <c r="T823" s="55">
        <v>44883</v>
      </c>
      <c r="U823" s="55">
        <v>44888</v>
      </c>
      <c r="V823" s="56">
        <v>1127718.94</v>
      </c>
      <c r="W823" s="56">
        <v>0</v>
      </c>
      <c r="X823" s="56">
        <v>1127718.94</v>
      </c>
    </row>
    <row r="824" spans="1:24" x14ac:dyDescent="0.25">
      <c r="A824" s="59" t="s">
        <v>148</v>
      </c>
      <c r="B824" s="54" t="s">
        <v>450</v>
      </c>
      <c r="C824" s="60">
        <v>2023</v>
      </c>
      <c r="D824" s="60">
        <v>2023</v>
      </c>
      <c r="E824" s="53">
        <v>5</v>
      </c>
      <c r="F824" s="54" t="s">
        <v>451</v>
      </c>
      <c r="G824" s="54" t="s">
        <v>452</v>
      </c>
      <c r="H824" s="54" t="s">
        <v>453</v>
      </c>
      <c r="I824" s="54" t="s">
        <v>454</v>
      </c>
      <c r="J824" s="61" t="s">
        <v>455</v>
      </c>
      <c r="K824" s="54" t="s">
        <v>2471</v>
      </c>
      <c r="L824" s="60">
        <v>1</v>
      </c>
      <c r="M824" s="54" t="s">
        <v>2472</v>
      </c>
      <c r="N824" s="54" t="s">
        <v>908</v>
      </c>
      <c r="O824" s="62">
        <v>1</v>
      </c>
      <c r="P824" s="54" t="s">
        <v>909</v>
      </c>
      <c r="Q824" s="54" t="s">
        <v>2247</v>
      </c>
      <c r="R824" s="61" t="s">
        <v>2248</v>
      </c>
      <c r="S824" s="55">
        <v>44883</v>
      </c>
      <c r="T824" s="55">
        <v>44883</v>
      </c>
      <c r="U824" s="55">
        <v>44888</v>
      </c>
      <c r="V824" s="56">
        <v>435184.71</v>
      </c>
      <c r="W824" s="56">
        <v>0</v>
      </c>
      <c r="X824" s="56">
        <v>435184.71</v>
      </c>
    </row>
    <row r="825" spans="1:24" x14ac:dyDescent="0.25">
      <c r="A825" s="59" t="s">
        <v>149</v>
      </c>
      <c r="B825" s="54" t="s">
        <v>450</v>
      </c>
      <c r="C825" s="60">
        <v>2023</v>
      </c>
      <c r="D825" s="60">
        <v>2023</v>
      </c>
      <c r="E825" s="53">
        <v>5</v>
      </c>
      <c r="F825" s="54" t="s">
        <v>451</v>
      </c>
      <c r="G825" s="54" t="s">
        <v>452</v>
      </c>
      <c r="H825" s="54" t="s">
        <v>453</v>
      </c>
      <c r="I825" s="54" t="s">
        <v>454</v>
      </c>
      <c r="J825" s="61" t="s">
        <v>455</v>
      </c>
      <c r="K825" s="54" t="s">
        <v>2473</v>
      </c>
      <c r="L825" s="60">
        <v>1</v>
      </c>
      <c r="M825" s="54" t="s">
        <v>2474</v>
      </c>
      <c r="N825" s="54" t="s">
        <v>912</v>
      </c>
      <c r="O825" s="62">
        <v>1</v>
      </c>
      <c r="P825" s="54" t="s">
        <v>913</v>
      </c>
      <c r="Q825" s="54" t="s">
        <v>2247</v>
      </c>
      <c r="R825" s="61" t="s">
        <v>2248</v>
      </c>
      <c r="S825" s="55">
        <v>44883</v>
      </c>
      <c r="T825" s="55">
        <v>44883</v>
      </c>
      <c r="U825" s="55">
        <v>44888</v>
      </c>
      <c r="V825" s="56">
        <v>335796.98</v>
      </c>
      <c r="W825" s="56">
        <v>0</v>
      </c>
      <c r="X825" s="56">
        <v>335796.98</v>
      </c>
    </row>
    <row r="826" spans="1:24" x14ac:dyDescent="0.25">
      <c r="A826" s="59" t="s">
        <v>150</v>
      </c>
      <c r="B826" s="54" t="s">
        <v>450</v>
      </c>
      <c r="C826" s="60">
        <v>2023</v>
      </c>
      <c r="D826" s="60">
        <v>2023</v>
      </c>
      <c r="E826" s="53">
        <v>5</v>
      </c>
      <c r="F826" s="54" t="s">
        <v>451</v>
      </c>
      <c r="G826" s="54" t="s">
        <v>452</v>
      </c>
      <c r="H826" s="54" t="s">
        <v>453</v>
      </c>
      <c r="I826" s="54" t="s">
        <v>454</v>
      </c>
      <c r="J826" s="61" t="s">
        <v>455</v>
      </c>
      <c r="K826" s="54" t="s">
        <v>2475</v>
      </c>
      <c r="L826" s="60">
        <v>1</v>
      </c>
      <c r="M826" s="54" t="s">
        <v>2476</v>
      </c>
      <c r="N826" s="54" t="s">
        <v>916</v>
      </c>
      <c r="O826" s="62">
        <v>1</v>
      </c>
      <c r="P826" s="54" t="s">
        <v>917</v>
      </c>
      <c r="Q826" s="54" t="s">
        <v>2247</v>
      </c>
      <c r="R826" s="61" t="s">
        <v>2248</v>
      </c>
      <c r="S826" s="55">
        <v>44883</v>
      </c>
      <c r="T826" s="55">
        <v>44883</v>
      </c>
      <c r="U826" s="55">
        <v>44888</v>
      </c>
      <c r="V826" s="56">
        <v>3214772.3</v>
      </c>
      <c r="W826" s="56">
        <v>0</v>
      </c>
      <c r="X826" s="56">
        <v>3214772.3</v>
      </c>
    </row>
    <row r="827" spans="1:24" x14ac:dyDescent="0.25">
      <c r="A827" s="59" t="s">
        <v>151</v>
      </c>
      <c r="B827" s="54" t="s">
        <v>450</v>
      </c>
      <c r="C827" s="60">
        <v>2023</v>
      </c>
      <c r="D827" s="60">
        <v>2023</v>
      </c>
      <c r="E827" s="53">
        <v>5</v>
      </c>
      <c r="F827" s="54" t="s">
        <v>451</v>
      </c>
      <c r="G827" s="54" t="s">
        <v>452</v>
      </c>
      <c r="H827" s="54" t="s">
        <v>453</v>
      </c>
      <c r="I827" s="54" t="s">
        <v>454</v>
      </c>
      <c r="J827" s="61" t="s">
        <v>455</v>
      </c>
      <c r="K827" s="54" t="s">
        <v>2477</v>
      </c>
      <c r="L827" s="60">
        <v>1</v>
      </c>
      <c r="M827" s="54" t="s">
        <v>2478</v>
      </c>
      <c r="N827" s="54" t="s">
        <v>920</v>
      </c>
      <c r="O827" s="62">
        <v>1</v>
      </c>
      <c r="P827" s="54" t="s">
        <v>921</v>
      </c>
      <c r="Q827" s="54" t="s">
        <v>2247</v>
      </c>
      <c r="R827" s="61" t="s">
        <v>2248</v>
      </c>
      <c r="S827" s="55">
        <v>44883</v>
      </c>
      <c r="T827" s="55">
        <v>44883</v>
      </c>
      <c r="U827" s="55">
        <v>44888</v>
      </c>
      <c r="V827" s="56">
        <v>269951.53000000003</v>
      </c>
      <c r="W827" s="56">
        <v>0</v>
      </c>
      <c r="X827" s="56">
        <v>269951.53000000003</v>
      </c>
    </row>
    <row r="828" spans="1:24" x14ac:dyDescent="0.25">
      <c r="A828" s="59" t="s">
        <v>152</v>
      </c>
      <c r="B828" s="54" t="s">
        <v>450</v>
      </c>
      <c r="C828" s="60">
        <v>2023</v>
      </c>
      <c r="D828" s="60">
        <v>2023</v>
      </c>
      <c r="E828" s="53">
        <v>5</v>
      </c>
      <c r="F828" s="54" t="s">
        <v>451</v>
      </c>
      <c r="G828" s="54" t="s">
        <v>452</v>
      </c>
      <c r="H828" s="54" t="s">
        <v>453</v>
      </c>
      <c r="I828" s="54" t="s">
        <v>454</v>
      </c>
      <c r="J828" s="61" t="s">
        <v>455</v>
      </c>
      <c r="K828" s="54" t="s">
        <v>2479</v>
      </c>
      <c r="L828" s="60">
        <v>1</v>
      </c>
      <c r="M828" s="54" t="s">
        <v>2480</v>
      </c>
      <c r="N828" s="54" t="s">
        <v>924</v>
      </c>
      <c r="O828" s="62">
        <v>1</v>
      </c>
      <c r="P828" s="54" t="s">
        <v>925</v>
      </c>
      <c r="Q828" s="54" t="s">
        <v>2247</v>
      </c>
      <c r="R828" s="61" t="s">
        <v>2248</v>
      </c>
      <c r="S828" s="55">
        <v>44883</v>
      </c>
      <c r="T828" s="55">
        <v>44883</v>
      </c>
      <c r="U828" s="55">
        <v>44888</v>
      </c>
      <c r="V828" s="56">
        <v>523731.47</v>
      </c>
      <c r="W828" s="56">
        <v>0</v>
      </c>
      <c r="X828" s="56">
        <v>523731.47</v>
      </c>
    </row>
    <row r="829" spans="1:24" x14ac:dyDescent="0.25">
      <c r="A829" s="59" t="s">
        <v>153</v>
      </c>
      <c r="B829" s="54" t="s">
        <v>450</v>
      </c>
      <c r="C829" s="60">
        <v>2023</v>
      </c>
      <c r="D829" s="60">
        <v>2023</v>
      </c>
      <c r="E829" s="53">
        <v>5</v>
      </c>
      <c r="F829" s="54" t="s">
        <v>451</v>
      </c>
      <c r="G829" s="54" t="s">
        <v>452</v>
      </c>
      <c r="H829" s="54" t="s">
        <v>453</v>
      </c>
      <c r="I829" s="54" t="s">
        <v>454</v>
      </c>
      <c r="J829" s="61" t="s">
        <v>455</v>
      </c>
      <c r="K829" s="54" t="s">
        <v>2481</v>
      </c>
      <c r="L829" s="60">
        <v>1</v>
      </c>
      <c r="M829" s="54" t="s">
        <v>2482</v>
      </c>
      <c r="N829" s="54" t="s">
        <v>928</v>
      </c>
      <c r="O829" s="62">
        <v>1</v>
      </c>
      <c r="P829" s="54" t="s">
        <v>929</v>
      </c>
      <c r="Q829" s="54" t="s">
        <v>2247</v>
      </c>
      <c r="R829" s="61" t="s">
        <v>2248</v>
      </c>
      <c r="S829" s="55">
        <v>44883</v>
      </c>
      <c r="T829" s="55">
        <v>44883</v>
      </c>
      <c r="U829" s="55">
        <v>44888</v>
      </c>
      <c r="V829" s="56">
        <v>1853024.69</v>
      </c>
      <c r="W829" s="56">
        <v>0</v>
      </c>
      <c r="X829" s="56">
        <v>1853024.69</v>
      </c>
    </row>
    <row r="830" spans="1:24" x14ac:dyDescent="0.25">
      <c r="A830" s="59" t="s">
        <v>154</v>
      </c>
      <c r="B830" s="54" t="s">
        <v>450</v>
      </c>
      <c r="C830" s="60">
        <v>2023</v>
      </c>
      <c r="D830" s="60">
        <v>2023</v>
      </c>
      <c r="E830" s="53">
        <v>5</v>
      </c>
      <c r="F830" s="54" t="s">
        <v>451</v>
      </c>
      <c r="G830" s="54" t="s">
        <v>452</v>
      </c>
      <c r="H830" s="54" t="s">
        <v>453</v>
      </c>
      <c r="I830" s="54" t="s">
        <v>454</v>
      </c>
      <c r="J830" s="61" t="s">
        <v>455</v>
      </c>
      <c r="K830" s="54" t="s">
        <v>2483</v>
      </c>
      <c r="L830" s="60">
        <v>1</v>
      </c>
      <c r="M830" s="54" t="s">
        <v>2484</v>
      </c>
      <c r="N830" s="54" t="s">
        <v>932</v>
      </c>
      <c r="O830" s="62">
        <v>1</v>
      </c>
      <c r="P830" s="54" t="s">
        <v>933</v>
      </c>
      <c r="Q830" s="54" t="s">
        <v>2247</v>
      </c>
      <c r="R830" s="61" t="s">
        <v>2248</v>
      </c>
      <c r="S830" s="55">
        <v>44883</v>
      </c>
      <c r="T830" s="55">
        <v>44883</v>
      </c>
      <c r="U830" s="55">
        <v>44888</v>
      </c>
      <c r="V830" s="56">
        <v>193931.43</v>
      </c>
      <c r="W830" s="56">
        <v>0</v>
      </c>
      <c r="X830" s="56">
        <v>193931.43</v>
      </c>
    </row>
    <row r="831" spans="1:24" x14ac:dyDescent="0.25">
      <c r="A831" s="59" t="s">
        <v>155</v>
      </c>
      <c r="B831" s="54" t="s">
        <v>450</v>
      </c>
      <c r="C831" s="60">
        <v>2023</v>
      </c>
      <c r="D831" s="60">
        <v>2023</v>
      </c>
      <c r="E831" s="53">
        <v>5</v>
      </c>
      <c r="F831" s="54" t="s">
        <v>451</v>
      </c>
      <c r="G831" s="54" t="s">
        <v>452</v>
      </c>
      <c r="H831" s="54" t="s">
        <v>453</v>
      </c>
      <c r="I831" s="54" t="s">
        <v>454</v>
      </c>
      <c r="J831" s="61" t="s">
        <v>455</v>
      </c>
      <c r="K831" s="54" t="s">
        <v>2485</v>
      </c>
      <c r="L831" s="60">
        <v>1</v>
      </c>
      <c r="M831" s="54" t="s">
        <v>2486</v>
      </c>
      <c r="N831" s="54" t="s">
        <v>936</v>
      </c>
      <c r="O831" s="62">
        <v>1</v>
      </c>
      <c r="P831" s="54" t="s">
        <v>937</v>
      </c>
      <c r="Q831" s="54" t="s">
        <v>2247</v>
      </c>
      <c r="R831" s="61" t="s">
        <v>2248</v>
      </c>
      <c r="S831" s="55">
        <v>44883</v>
      </c>
      <c r="T831" s="55">
        <v>44883</v>
      </c>
      <c r="U831" s="55">
        <v>44888</v>
      </c>
      <c r="V831" s="56">
        <v>143671.70000000001</v>
      </c>
      <c r="W831" s="56">
        <v>0</v>
      </c>
      <c r="X831" s="56">
        <v>143671.70000000001</v>
      </c>
    </row>
    <row r="832" spans="1:24" x14ac:dyDescent="0.25">
      <c r="A832" s="59" t="s">
        <v>156</v>
      </c>
      <c r="B832" s="54" t="s">
        <v>450</v>
      </c>
      <c r="C832" s="60">
        <v>2023</v>
      </c>
      <c r="D832" s="60">
        <v>2023</v>
      </c>
      <c r="E832" s="53">
        <v>5</v>
      </c>
      <c r="F832" s="54" t="s">
        <v>451</v>
      </c>
      <c r="G832" s="54" t="s">
        <v>452</v>
      </c>
      <c r="H832" s="54" t="s">
        <v>453</v>
      </c>
      <c r="I832" s="54" t="s">
        <v>454</v>
      </c>
      <c r="J832" s="61" t="s">
        <v>455</v>
      </c>
      <c r="K832" s="54" t="s">
        <v>2487</v>
      </c>
      <c r="L832" s="60">
        <v>1</v>
      </c>
      <c r="M832" s="54" t="s">
        <v>2488</v>
      </c>
      <c r="N832" s="54" t="s">
        <v>940</v>
      </c>
      <c r="O832" s="62">
        <v>1</v>
      </c>
      <c r="P832" s="54" t="s">
        <v>941</v>
      </c>
      <c r="Q832" s="54" t="s">
        <v>2247</v>
      </c>
      <c r="R832" s="61" t="s">
        <v>2248</v>
      </c>
      <c r="S832" s="55">
        <v>44883</v>
      </c>
      <c r="T832" s="55">
        <v>44883</v>
      </c>
      <c r="U832" s="55">
        <v>44888</v>
      </c>
      <c r="V832" s="56">
        <v>990929.77</v>
      </c>
      <c r="W832" s="56">
        <v>0</v>
      </c>
      <c r="X832" s="56">
        <v>990929.77</v>
      </c>
    </row>
    <row r="833" spans="1:24" x14ac:dyDescent="0.25">
      <c r="A833" s="59" t="s">
        <v>157</v>
      </c>
      <c r="B833" s="54" t="s">
        <v>450</v>
      </c>
      <c r="C833" s="60">
        <v>2023</v>
      </c>
      <c r="D833" s="60">
        <v>2023</v>
      </c>
      <c r="E833" s="53">
        <v>5</v>
      </c>
      <c r="F833" s="54" t="s">
        <v>451</v>
      </c>
      <c r="G833" s="54" t="s">
        <v>452</v>
      </c>
      <c r="H833" s="54" t="s">
        <v>453</v>
      </c>
      <c r="I833" s="54" t="s">
        <v>454</v>
      </c>
      <c r="J833" s="61" t="s">
        <v>455</v>
      </c>
      <c r="K833" s="54" t="s">
        <v>2489</v>
      </c>
      <c r="L833" s="60">
        <v>1</v>
      </c>
      <c r="M833" s="54" t="s">
        <v>2490</v>
      </c>
      <c r="N833" s="54" t="s">
        <v>944</v>
      </c>
      <c r="O833" s="62">
        <v>1</v>
      </c>
      <c r="P833" s="54" t="s">
        <v>945</v>
      </c>
      <c r="Q833" s="54" t="s">
        <v>2247</v>
      </c>
      <c r="R833" s="61" t="s">
        <v>2248</v>
      </c>
      <c r="S833" s="55">
        <v>44883</v>
      </c>
      <c r="T833" s="55">
        <v>44883</v>
      </c>
      <c r="U833" s="55">
        <v>44888</v>
      </c>
      <c r="V833" s="56">
        <v>571126.24</v>
      </c>
      <c r="W833" s="56">
        <v>0</v>
      </c>
      <c r="X833" s="56">
        <v>571126.24</v>
      </c>
    </row>
    <row r="834" spans="1:24" x14ac:dyDescent="0.25">
      <c r="A834" s="59" t="s">
        <v>158</v>
      </c>
      <c r="B834" s="54" t="s">
        <v>450</v>
      </c>
      <c r="C834" s="60">
        <v>2023</v>
      </c>
      <c r="D834" s="60">
        <v>2023</v>
      </c>
      <c r="E834" s="53">
        <v>5</v>
      </c>
      <c r="F834" s="54" t="s">
        <v>451</v>
      </c>
      <c r="G834" s="54" t="s">
        <v>452</v>
      </c>
      <c r="H834" s="54" t="s">
        <v>453</v>
      </c>
      <c r="I834" s="54" t="s">
        <v>454</v>
      </c>
      <c r="J834" s="61" t="s">
        <v>455</v>
      </c>
      <c r="K834" s="54" t="s">
        <v>2491</v>
      </c>
      <c r="L834" s="60">
        <v>1</v>
      </c>
      <c r="M834" s="54" t="s">
        <v>2492</v>
      </c>
      <c r="N834" s="54" t="s">
        <v>948</v>
      </c>
      <c r="O834" s="62">
        <v>1</v>
      </c>
      <c r="P834" s="54" t="s">
        <v>949</v>
      </c>
      <c r="Q834" s="54" t="s">
        <v>2247</v>
      </c>
      <c r="R834" s="61" t="s">
        <v>2248</v>
      </c>
      <c r="S834" s="55">
        <v>44883</v>
      </c>
      <c r="T834" s="55">
        <v>44883</v>
      </c>
      <c r="U834" s="55">
        <v>44888</v>
      </c>
      <c r="V834" s="56">
        <v>203475.24</v>
      </c>
      <c r="W834" s="56">
        <v>0</v>
      </c>
      <c r="X834" s="56">
        <v>203475.24</v>
      </c>
    </row>
    <row r="835" spans="1:24" x14ac:dyDescent="0.25">
      <c r="A835" s="59" t="s">
        <v>159</v>
      </c>
      <c r="B835" s="54" t="s">
        <v>450</v>
      </c>
      <c r="C835" s="60">
        <v>2023</v>
      </c>
      <c r="D835" s="60">
        <v>2023</v>
      </c>
      <c r="E835" s="53">
        <v>5</v>
      </c>
      <c r="F835" s="54" t="s">
        <v>451</v>
      </c>
      <c r="G835" s="54" t="s">
        <v>452</v>
      </c>
      <c r="H835" s="54" t="s">
        <v>453</v>
      </c>
      <c r="I835" s="54" t="s">
        <v>454</v>
      </c>
      <c r="J835" s="61" t="s">
        <v>455</v>
      </c>
      <c r="K835" s="54" t="s">
        <v>2493</v>
      </c>
      <c r="L835" s="60">
        <v>1</v>
      </c>
      <c r="M835" s="54" t="s">
        <v>2494</v>
      </c>
      <c r="N835" s="54" t="s">
        <v>952</v>
      </c>
      <c r="O835" s="62">
        <v>1</v>
      </c>
      <c r="P835" s="54" t="s">
        <v>953</v>
      </c>
      <c r="Q835" s="54" t="s">
        <v>2247</v>
      </c>
      <c r="R835" s="61" t="s">
        <v>2248</v>
      </c>
      <c r="S835" s="55">
        <v>44883</v>
      </c>
      <c r="T835" s="55">
        <v>44883</v>
      </c>
      <c r="U835" s="55">
        <v>44888</v>
      </c>
      <c r="V835" s="56">
        <v>299641.03000000003</v>
      </c>
      <c r="W835" s="56">
        <v>0</v>
      </c>
      <c r="X835" s="56">
        <v>299641.03000000003</v>
      </c>
    </row>
    <row r="836" spans="1:24" x14ac:dyDescent="0.25">
      <c r="A836" s="59" t="s">
        <v>160</v>
      </c>
      <c r="B836" s="54" t="s">
        <v>450</v>
      </c>
      <c r="C836" s="60">
        <v>2023</v>
      </c>
      <c r="D836" s="60">
        <v>2023</v>
      </c>
      <c r="E836" s="53">
        <v>5</v>
      </c>
      <c r="F836" s="54" t="s">
        <v>451</v>
      </c>
      <c r="G836" s="54" t="s">
        <v>452</v>
      </c>
      <c r="H836" s="54" t="s">
        <v>453</v>
      </c>
      <c r="I836" s="54" t="s">
        <v>454</v>
      </c>
      <c r="J836" s="61" t="s">
        <v>455</v>
      </c>
      <c r="K836" s="54" t="s">
        <v>2495</v>
      </c>
      <c r="L836" s="60">
        <v>1</v>
      </c>
      <c r="M836" s="54" t="s">
        <v>2496</v>
      </c>
      <c r="N836" s="54" t="s">
        <v>956</v>
      </c>
      <c r="O836" s="62">
        <v>1</v>
      </c>
      <c r="P836" s="54" t="s">
        <v>957</v>
      </c>
      <c r="Q836" s="54" t="s">
        <v>2247</v>
      </c>
      <c r="R836" s="61" t="s">
        <v>2248</v>
      </c>
      <c r="S836" s="55">
        <v>44883</v>
      </c>
      <c r="T836" s="55">
        <v>44883</v>
      </c>
      <c r="U836" s="55">
        <v>44888</v>
      </c>
      <c r="V836" s="56">
        <v>245958.47</v>
      </c>
      <c r="W836" s="56">
        <v>0</v>
      </c>
      <c r="X836" s="56">
        <v>245958.47</v>
      </c>
    </row>
    <row r="837" spans="1:24" x14ac:dyDescent="0.25">
      <c r="A837" s="59" t="s">
        <v>161</v>
      </c>
      <c r="B837" s="54" t="s">
        <v>450</v>
      </c>
      <c r="C837" s="60">
        <v>2023</v>
      </c>
      <c r="D837" s="60">
        <v>2023</v>
      </c>
      <c r="E837" s="53">
        <v>5</v>
      </c>
      <c r="F837" s="54" t="s">
        <v>451</v>
      </c>
      <c r="G837" s="54" t="s">
        <v>452</v>
      </c>
      <c r="H837" s="54" t="s">
        <v>453</v>
      </c>
      <c r="I837" s="54" t="s">
        <v>454</v>
      </c>
      <c r="J837" s="61" t="s">
        <v>455</v>
      </c>
      <c r="K837" s="54" t="s">
        <v>2497</v>
      </c>
      <c r="L837" s="60">
        <v>1</v>
      </c>
      <c r="M837" s="54" t="s">
        <v>2498</v>
      </c>
      <c r="N837" s="54" t="s">
        <v>960</v>
      </c>
      <c r="O837" s="62">
        <v>1</v>
      </c>
      <c r="P837" s="54" t="s">
        <v>961</v>
      </c>
      <c r="Q837" s="54" t="s">
        <v>2247</v>
      </c>
      <c r="R837" s="61" t="s">
        <v>2248</v>
      </c>
      <c r="S837" s="55">
        <v>44883</v>
      </c>
      <c r="T837" s="55">
        <v>44883</v>
      </c>
      <c r="U837" s="55">
        <v>44888</v>
      </c>
      <c r="V837" s="56">
        <v>283049.81</v>
      </c>
      <c r="W837" s="56">
        <v>0</v>
      </c>
      <c r="X837" s="56">
        <v>283049.81</v>
      </c>
    </row>
    <row r="838" spans="1:24" x14ac:dyDescent="0.25">
      <c r="A838" s="59" t="s">
        <v>162</v>
      </c>
      <c r="B838" s="54" t="s">
        <v>450</v>
      </c>
      <c r="C838" s="60">
        <v>2023</v>
      </c>
      <c r="D838" s="60">
        <v>2023</v>
      </c>
      <c r="E838" s="53">
        <v>5</v>
      </c>
      <c r="F838" s="54" t="s">
        <v>451</v>
      </c>
      <c r="G838" s="54" t="s">
        <v>452</v>
      </c>
      <c r="H838" s="54" t="s">
        <v>453</v>
      </c>
      <c r="I838" s="54" t="s">
        <v>454</v>
      </c>
      <c r="J838" s="61" t="s">
        <v>455</v>
      </c>
      <c r="K838" s="54" t="s">
        <v>2499</v>
      </c>
      <c r="L838" s="60">
        <v>1</v>
      </c>
      <c r="M838" s="54" t="s">
        <v>2500</v>
      </c>
      <c r="N838" s="54" t="s">
        <v>964</v>
      </c>
      <c r="O838" s="62">
        <v>1</v>
      </c>
      <c r="P838" s="54" t="s">
        <v>965</v>
      </c>
      <c r="Q838" s="54" t="s">
        <v>2247</v>
      </c>
      <c r="R838" s="61" t="s">
        <v>2248</v>
      </c>
      <c r="S838" s="55">
        <v>44883</v>
      </c>
      <c r="T838" s="55">
        <v>44883</v>
      </c>
      <c r="U838" s="55">
        <v>44888</v>
      </c>
      <c r="V838" s="56">
        <v>129956.85</v>
      </c>
      <c r="W838" s="56">
        <v>0</v>
      </c>
      <c r="X838" s="56">
        <v>129956.85</v>
      </c>
    </row>
    <row r="839" spans="1:24" x14ac:dyDescent="0.25">
      <c r="A839" s="59" t="s">
        <v>163</v>
      </c>
      <c r="B839" s="54" t="s">
        <v>450</v>
      </c>
      <c r="C839" s="60">
        <v>2023</v>
      </c>
      <c r="D839" s="60">
        <v>2023</v>
      </c>
      <c r="E839" s="53">
        <v>5</v>
      </c>
      <c r="F839" s="54" t="s">
        <v>451</v>
      </c>
      <c r="G839" s="54" t="s">
        <v>452</v>
      </c>
      <c r="H839" s="54" t="s">
        <v>453</v>
      </c>
      <c r="I839" s="54" t="s">
        <v>454</v>
      </c>
      <c r="J839" s="61" t="s">
        <v>455</v>
      </c>
      <c r="K839" s="54" t="s">
        <v>2501</v>
      </c>
      <c r="L839" s="60">
        <v>1</v>
      </c>
      <c r="M839" s="54" t="s">
        <v>2502</v>
      </c>
      <c r="N839" s="54" t="s">
        <v>968</v>
      </c>
      <c r="O839" s="62">
        <v>1</v>
      </c>
      <c r="P839" s="54" t="s">
        <v>969</v>
      </c>
      <c r="Q839" s="54" t="s">
        <v>2247</v>
      </c>
      <c r="R839" s="61" t="s">
        <v>2248</v>
      </c>
      <c r="S839" s="55">
        <v>44883</v>
      </c>
      <c r="T839" s="55">
        <v>44883</v>
      </c>
      <c r="U839" s="55">
        <v>44888</v>
      </c>
      <c r="V839" s="56">
        <v>196474.4</v>
      </c>
      <c r="W839" s="56">
        <v>0</v>
      </c>
      <c r="X839" s="56">
        <v>196474.4</v>
      </c>
    </row>
    <row r="840" spans="1:24" x14ac:dyDescent="0.25">
      <c r="A840" s="59" t="s">
        <v>164</v>
      </c>
      <c r="B840" s="54" t="s">
        <v>450</v>
      </c>
      <c r="C840" s="60">
        <v>2023</v>
      </c>
      <c r="D840" s="60">
        <v>2023</v>
      </c>
      <c r="E840" s="53">
        <v>5</v>
      </c>
      <c r="F840" s="54" t="s">
        <v>451</v>
      </c>
      <c r="G840" s="54" t="s">
        <v>452</v>
      </c>
      <c r="H840" s="54" t="s">
        <v>453</v>
      </c>
      <c r="I840" s="54" t="s">
        <v>454</v>
      </c>
      <c r="J840" s="61" t="s">
        <v>455</v>
      </c>
      <c r="K840" s="54" t="s">
        <v>2503</v>
      </c>
      <c r="L840" s="60">
        <v>1</v>
      </c>
      <c r="M840" s="54" t="s">
        <v>2504</v>
      </c>
      <c r="N840" s="54" t="s">
        <v>972</v>
      </c>
      <c r="O840" s="62">
        <v>1</v>
      </c>
      <c r="P840" s="54" t="s">
        <v>973</v>
      </c>
      <c r="Q840" s="54" t="s">
        <v>2247</v>
      </c>
      <c r="R840" s="61" t="s">
        <v>2248</v>
      </c>
      <c r="S840" s="55">
        <v>44883</v>
      </c>
      <c r="T840" s="55">
        <v>44883</v>
      </c>
      <c r="U840" s="55">
        <v>44888</v>
      </c>
      <c r="V840" s="56">
        <v>362111.68</v>
      </c>
      <c r="W840" s="56">
        <v>0</v>
      </c>
      <c r="X840" s="56">
        <v>362111.68</v>
      </c>
    </row>
    <row r="841" spans="1:24" x14ac:dyDescent="0.25">
      <c r="A841" s="59" t="s">
        <v>165</v>
      </c>
      <c r="B841" s="54" t="s">
        <v>450</v>
      </c>
      <c r="C841" s="60">
        <v>2023</v>
      </c>
      <c r="D841" s="60">
        <v>2023</v>
      </c>
      <c r="E841" s="53">
        <v>5</v>
      </c>
      <c r="F841" s="54" t="s">
        <v>451</v>
      </c>
      <c r="G841" s="54" t="s">
        <v>452</v>
      </c>
      <c r="H841" s="54" t="s">
        <v>453</v>
      </c>
      <c r="I841" s="54" t="s">
        <v>454</v>
      </c>
      <c r="J841" s="61" t="s">
        <v>455</v>
      </c>
      <c r="K841" s="54" t="s">
        <v>2505</v>
      </c>
      <c r="L841" s="60">
        <v>1</v>
      </c>
      <c r="M841" s="54" t="s">
        <v>2506</v>
      </c>
      <c r="N841" s="54" t="s">
        <v>976</v>
      </c>
      <c r="O841" s="62">
        <v>1</v>
      </c>
      <c r="P841" s="54" t="s">
        <v>977</v>
      </c>
      <c r="Q841" s="54" t="s">
        <v>2247</v>
      </c>
      <c r="R841" s="61" t="s">
        <v>2248</v>
      </c>
      <c r="S841" s="55">
        <v>44883</v>
      </c>
      <c r="T841" s="55">
        <v>44883</v>
      </c>
      <c r="U841" s="55">
        <v>44888</v>
      </c>
      <c r="V841" s="56">
        <v>73072.789999999994</v>
      </c>
      <c r="W841" s="56">
        <v>0</v>
      </c>
      <c r="X841" s="56">
        <v>73072.789999999994</v>
      </c>
    </row>
    <row r="842" spans="1:24" x14ac:dyDescent="0.25">
      <c r="A842" s="59" t="s">
        <v>166</v>
      </c>
      <c r="B842" s="54" t="s">
        <v>450</v>
      </c>
      <c r="C842" s="60">
        <v>2023</v>
      </c>
      <c r="D842" s="60">
        <v>2023</v>
      </c>
      <c r="E842" s="53">
        <v>5</v>
      </c>
      <c r="F842" s="54" t="s">
        <v>451</v>
      </c>
      <c r="G842" s="54" t="s">
        <v>452</v>
      </c>
      <c r="H842" s="54" t="s">
        <v>453</v>
      </c>
      <c r="I842" s="54" t="s">
        <v>454</v>
      </c>
      <c r="J842" s="61" t="s">
        <v>455</v>
      </c>
      <c r="K842" s="54" t="s">
        <v>2507</v>
      </c>
      <c r="L842" s="60">
        <v>1</v>
      </c>
      <c r="M842" s="54" t="s">
        <v>2508</v>
      </c>
      <c r="N842" s="54" t="s">
        <v>980</v>
      </c>
      <c r="O842" s="62">
        <v>1</v>
      </c>
      <c r="P842" s="54" t="s">
        <v>981</v>
      </c>
      <c r="Q842" s="54" t="s">
        <v>2247</v>
      </c>
      <c r="R842" s="61" t="s">
        <v>2248</v>
      </c>
      <c r="S842" s="55">
        <v>44883</v>
      </c>
      <c r="T842" s="55">
        <v>44883</v>
      </c>
      <c r="U842" s="55">
        <v>44888</v>
      </c>
      <c r="V842" s="56">
        <v>320995.46000000002</v>
      </c>
      <c r="W842" s="56">
        <v>0</v>
      </c>
      <c r="X842" s="56">
        <v>320995.46000000002</v>
      </c>
    </row>
    <row r="843" spans="1:24" x14ac:dyDescent="0.25">
      <c r="A843" s="59" t="s">
        <v>167</v>
      </c>
      <c r="B843" s="54" t="s">
        <v>450</v>
      </c>
      <c r="C843" s="60">
        <v>2023</v>
      </c>
      <c r="D843" s="60">
        <v>2023</v>
      </c>
      <c r="E843" s="53">
        <v>5</v>
      </c>
      <c r="F843" s="54" t="s">
        <v>451</v>
      </c>
      <c r="G843" s="54" t="s">
        <v>452</v>
      </c>
      <c r="H843" s="54" t="s">
        <v>453</v>
      </c>
      <c r="I843" s="54" t="s">
        <v>454</v>
      </c>
      <c r="J843" s="61" t="s">
        <v>455</v>
      </c>
      <c r="K843" s="54" t="s">
        <v>2509</v>
      </c>
      <c r="L843" s="60">
        <v>1</v>
      </c>
      <c r="M843" s="54" t="s">
        <v>2510</v>
      </c>
      <c r="N843" s="54" t="s">
        <v>984</v>
      </c>
      <c r="O843" s="62">
        <v>1</v>
      </c>
      <c r="P843" s="54" t="s">
        <v>985</v>
      </c>
      <c r="Q843" s="54" t="s">
        <v>2247</v>
      </c>
      <c r="R843" s="61" t="s">
        <v>2248</v>
      </c>
      <c r="S843" s="55">
        <v>44883</v>
      </c>
      <c r="T843" s="55">
        <v>44883</v>
      </c>
      <c r="U843" s="55">
        <v>44888</v>
      </c>
      <c r="V843" s="56">
        <v>231453.88</v>
      </c>
      <c r="W843" s="56">
        <v>0</v>
      </c>
      <c r="X843" s="56">
        <v>231453.88</v>
      </c>
    </row>
    <row r="844" spans="1:24" x14ac:dyDescent="0.25">
      <c r="A844" s="59" t="s">
        <v>168</v>
      </c>
      <c r="B844" s="54" t="s">
        <v>450</v>
      </c>
      <c r="C844" s="60">
        <v>2023</v>
      </c>
      <c r="D844" s="60">
        <v>2023</v>
      </c>
      <c r="E844" s="53">
        <v>5</v>
      </c>
      <c r="F844" s="54" t="s">
        <v>451</v>
      </c>
      <c r="G844" s="54" t="s">
        <v>452</v>
      </c>
      <c r="H844" s="54" t="s">
        <v>453</v>
      </c>
      <c r="I844" s="54" t="s">
        <v>454</v>
      </c>
      <c r="J844" s="61" t="s">
        <v>455</v>
      </c>
      <c r="K844" s="54" t="s">
        <v>2511</v>
      </c>
      <c r="L844" s="60">
        <v>1</v>
      </c>
      <c r="M844" s="54" t="s">
        <v>2512</v>
      </c>
      <c r="N844" s="54" t="s">
        <v>988</v>
      </c>
      <c r="O844" s="62">
        <v>1</v>
      </c>
      <c r="P844" s="54" t="s">
        <v>989</v>
      </c>
      <c r="Q844" s="54" t="s">
        <v>2247</v>
      </c>
      <c r="R844" s="61" t="s">
        <v>2248</v>
      </c>
      <c r="S844" s="55">
        <v>44883</v>
      </c>
      <c r="T844" s="55">
        <v>44883</v>
      </c>
      <c r="U844" s="55">
        <v>44888</v>
      </c>
      <c r="V844" s="56">
        <v>243288.75</v>
      </c>
      <c r="W844" s="56">
        <v>0</v>
      </c>
      <c r="X844" s="56">
        <v>243288.75</v>
      </c>
    </row>
    <row r="845" spans="1:24" x14ac:dyDescent="0.25">
      <c r="A845" s="59" t="s">
        <v>169</v>
      </c>
      <c r="B845" s="54" t="s">
        <v>450</v>
      </c>
      <c r="C845" s="60">
        <v>2023</v>
      </c>
      <c r="D845" s="60">
        <v>2023</v>
      </c>
      <c r="E845" s="53">
        <v>5</v>
      </c>
      <c r="F845" s="54" t="s">
        <v>451</v>
      </c>
      <c r="G845" s="54" t="s">
        <v>452</v>
      </c>
      <c r="H845" s="54" t="s">
        <v>453</v>
      </c>
      <c r="I845" s="54" t="s">
        <v>454</v>
      </c>
      <c r="J845" s="61" t="s">
        <v>455</v>
      </c>
      <c r="K845" s="54" t="s">
        <v>2513</v>
      </c>
      <c r="L845" s="60">
        <v>1</v>
      </c>
      <c r="M845" s="54" t="s">
        <v>2514</v>
      </c>
      <c r="N845" s="54" t="s">
        <v>992</v>
      </c>
      <c r="O845" s="62">
        <v>1</v>
      </c>
      <c r="P845" s="54" t="s">
        <v>993</v>
      </c>
      <c r="Q845" s="54" t="s">
        <v>2247</v>
      </c>
      <c r="R845" s="61" t="s">
        <v>2248</v>
      </c>
      <c r="S845" s="55">
        <v>44883</v>
      </c>
      <c r="T845" s="55">
        <v>44883</v>
      </c>
      <c r="U845" s="55">
        <v>44888</v>
      </c>
      <c r="V845" s="56">
        <v>201757.43</v>
      </c>
      <c r="W845" s="56">
        <v>0</v>
      </c>
      <c r="X845" s="56">
        <v>201757.43</v>
      </c>
    </row>
    <row r="846" spans="1:24" x14ac:dyDescent="0.25">
      <c r="A846" s="59" t="s">
        <v>170</v>
      </c>
      <c r="B846" s="54" t="s">
        <v>450</v>
      </c>
      <c r="C846" s="60">
        <v>2023</v>
      </c>
      <c r="D846" s="60">
        <v>2023</v>
      </c>
      <c r="E846" s="53">
        <v>5</v>
      </c>
      <c r="F846" s="54" t="s">
        <v>451</v>
      </c>
      <c r="G846" s="54" t="s">
        <v>452</v>
      </c>
      <c r="H846" s="54" t="s">
        <v>453</v>
      </c>
      <c r="I846" s="54" t="s">
        <v>454</v>
      </c>
      <c r="J846" s="61" t="s">
        <v>455</v>
      </c>
      <c r="K846" s="54" t="s">
        <v>2515</v>
      </c>
      <c r="L846" s="60">
        <v>1</v>
      </c>
      <c r="M846" s="54" t="s">
        <v>2516</v>
      </c>
      <c r="N846" s="54" t="s">
        <v>996</v>
      </c>
      <c r="O846" s="62">
        <v>1</v>
      </c>
      <c r="P846" s="54" t="s">
        <v>997</v>
      </c>
      <c r="Q846" s="54" t="s">
        <v>2247</v>
      </c>
      <c r="R846" s="61" t="s">
        <v>2248</v>
      </c>
      <c r="S846" s="55">
        <v>44883</v>
      </c>
      <c r="T846" s="55">
        <v>44883</v>
      </c>
      <c r="U846" s="55">
        <v>44888</v>
      </c>
      <c r="V846" s="56">
        <v>1035817.88</v>
      </c>
      <c r="W846" s="56">
        <v>0</v>
      </c>
      <c r="X846" s="56">
        <v>1035817.88</v>
      </c>
    </row>
    <row r="847" spans="1:24" x14ac:dyDescent="0.25">
      <c r="A847" s="59" t="s">
        <v>171</v>
      </c>
      <c r="B847" s="54" t="s">
        <v>450</v>
      </c>
      <c r="C847" s="60">
        <v>2023</v>
      </c>
      <c r="D847" s="60">
        <v>2023</v>
      </c>
      <c r="E847" s="53">
        <v>5</v>
      </c>
      <c r="F847" s="54" t="s">
        <v>451</v>
      </c>
      <c r="G847" s="54" t="s">
        <v>452</v>
      </c>
      <c r="H847" s="54" t="s">
        <v>453</v>
      </c>
      <c r="I847" s="54" t="s">
        <v>454</v>
      </c>
      <c r="J847" s="61" t="s">
        <v>455</v>
      </c>
      <c r="K847" s="54" t="s">
        <v>2517</v>
      </c>
      <c r="L847" s="60">
        <v>1</v>
      </c>
      <c r="M847" s="54" t="s">
        <v>2518</v>
      </c>
      <c r="N847" s="54" t="s">
        <v>1000</v>
      </c>
      <c r="O847" s="62">
        <v>1</v>
      </c>
      <c r="P847" s="54" t="s">
        <v>1001</v>
      </c>
      <c r="Q847" s="54" t="s">
        <v>2247</v>
      </c>
      <c r="R847" s="61" t="s">
        <v>2248</v>
      </c>
      <c r="S847" s="55">
        <v>44883</v>
      </c>
      <c r="T847" s="55">
        <v>44883</v>
      </c>
      <c r="U847" s="55">
        <v>44888</v>
      </c>
      <c r="V847" s="56">
        <v>214682.91</v>
      </c>
      <c r="W847" s="56">
        <v>0</v>
      </c>
      <c r="X847" s="56">
        <v>214682.91</v>
      </c>
    </row>
    <row r="848" spans="1:24" x14ac:dyDescent="0.25">
      <c r="A848" s="59" t="s">
        <v>172</v>
      </c>
      <c r="B848" s="54" t="s">
        <v>450</v>
      </c>
      <c r="C848" s="60">
        <v>2023</v>
      </c>
      <c r="D848" s="60">
        <v>2023</v>
      </c>
      <c r="E848" s="53">
        <v>5</v>
      </c>
      <c r="F848" s="54" t="s">
        <v>451</v>
      </c>
      <c r="G848" s="54" t="s">
        <v>452</v>
      </c>
      <c r="H848" s="54" t="s">
        <v>453</v>
      </c>
      <c r="I848" s="54" t="s">
        <v>454</v>
      </c>
      <c r="J848" s="61" t="s">
        <v>455</v>
      </c>
      <c r="K848" s="54" t="s">
        <v>2519</v>
      </c>
      <c r="L848" s="60">
        <v>1</v>
      </c>
      <c r="M848" s="54" t="s">
        <v>2520</v>
      </c>
      <c r="N848" s="54" t="s">
        <v>1004</v>
      </c>
      <c r="O848" s="62">
        <v>1</v>
      </c>
      <c r="P848" s="54" t="s">
        <v>1005</v>
      </c>
      <c r="Q848" s="54" t="s">
        <v>2247</v>
      </c>
      <c r="R848" s="61" t="s">
        <v>2248</v>
      </c>
      <c r="S848" s="55">
        <v>44883</v>
      </c>
      <c r="T848" s="55">
        <v>44883</v>
      </c>
      <c r="U848" s="55">
        <v>44888</v>
      </c>
      <c r="V848" s="56">
        <v>243449.24</v>
      </c>
      <c r="W848" s="56">
        <v>0</v>
      </c>
      <c r="X848" s="56">
        <v>243449.24</v>
      </c>
    </row>
    <row r="849" spans="1:24" x14ac:dyDescent="0.25">
      <c r="A849" s="59" t="s">
        <v>173</v>
      </c>
      <c r="B849" s="54" t="s">
        <v>450</v>
      </c>
      <c r="C849" s="60">
        <v>2023</v>
      </c>
      <c r="D849" s="60">
        <v>2023</v>
      </c>
      <c r="E849" s="53">
        <v>5</v>
      </c>
      <c r="F849" s="54" t="s">
        <v>451</v>
      </c>
      <c r="G849" s="54" t="s">
        <v>452</v>
      </c>
      <c r="H849" s="54" t="s">
        <v>453</v>
      </c>
      <c r="I849" s="54" t="s">
        <v>454</v>
      </c>
      <c r="J849" s="61" t="s">
        <v>455</v>
      </c>
      <c r="K849" s="54" t="s">
        <v>2521</v>
      </c>
      <c r="L849" s="60">
        <v>1</v>
      </c>
      <c r="M849" s="54" t="s">
        <v>2522</v>
      </c>
      <c r="N849" s="54" t="s">
        <v>1008</v>
      </c>
      <c r="O849" s="62">
        <v>1</v>
      </c>
      <c r="P849" s="54" t="s">
        <v>1009</v>
      </c>
      <c r="Q849" s="54" t="s">
        <v>2247</v>
      </c>
      <c r="R849" s="61" t="s">
        <v>2248</v>
      </c>
      <c r="S849" s="55">
        <v>44883</v>
      </c>
      <c r="T849" s="55">
        <v>44883</v>
      </c>
      <c r="U849" s="55">
        <v>44888</v>
      </c>
      <c r="V849" s="56">
        <v>9332920.3900000006</v>
      </c>
      <c r="W849" s="56">
        <v>0</v>
      </c>
      <c r="X849" s="56">
        <v>9332920.3900000006</v>
      </c>
    </row>
    <row r="850" spans="1:24" x14ac:dyDescent="0.25">
      <c r="A850" s="59" t="s">
        <v>174</v>
      </c>
      <c r="B850" s="54" t="s">
        <v>450</v>
      </c>
      <c r="C850" s="60">
        <v>2023</v>
      </c>
      <c r="D850" s="60">
        <v>2023</v>
      </c>
      <c r="E850" s="53">
        <v>5</v>
      </c>
      <c r="F850" s="54" t="s">
        <v>451</v>
      </c>
      <c r="G850" s="54" t="s">
        <v>452</v>
      </c>
      <c r="H850" s="54" t="s">
        <v>453</v>
      </c>
      <c r="I850" s="54" t="s">
        <v>454</v>
      </c>
      <c r="J850" s="61" t="s">
        <v>455</v>
      </c>
      <c r="K850" s="54" t="s">
        <v>2523</v>
      </c>
      <c r="L850" s="60">
        <v>1</v>
      </c>
      <c r="M850" s="54" t="s">
        <v>2524</v>
      </c>
      <c r="N850" s="54" t="s">
        <v>1012</v>
      </c>
      <c r="O850" s="62">
        <v>1</v>
      </c>
      <c r="P850" s="54" t="s">
        <v>1013</v>
      </c>
      <c r="Q850" s="54" t="s">
        <v>2247</v>
      </c>
      <c r="R850" s="61" t="s">
        <v>2248</v>
      </c>
      <c r="S850" s="55">
        <v>44883</v>
      </c>
      <c r="T850" s="55">
        <v>44883</v>
      </c>
      <c r="U850" s="55">
        <v>44888</v>
      </c>
      <c r="V850" s="56">
        <v>5665110.2800000003</v>
      </c>
      <c r="W850" s="56">
        <v>0</v>
      </c>
      <c r="X850" s="56">
        <v>5665110.2800000003</v>
      </c>
    </row>
    <row r="851" spans="1:24" x14ac:dyDescent="0.25">
      <c r="A851" s="59" t="s">
        <v>175</v>
      </c>
      <c r="B851" s="54" t="s">
        <v>450</v>
      </c>
      <c r="C851" s="60">
        <v>2023</v>
      </c>
      <c r="D851" s="60">
        <v>2023</v>
      </c>
      <c r="E851" s="53">
        <v>5</v>
      </c>
      <c r="F851" s="54" t="s">
        <v>451</v>
      </c>
      <c r="G851" s="54" t="s">
        <v>452</v>
      </c>
      <c r="H851" s="54" t="s">
        <v>453</v>
      </c>
      <c r="I851" s="54" t="s">
        <v>454</v>
      </c>
      <c r="J851" s="61" t="s">
        <v>455</v>
      </c>
      <c r="K851" s="54" t="s">
        <v>2525</v>
      </c>
      <c r="L851" s="60">
        <v>1</v>
      </c>
      <c r="M851" s="54" t="s">
        <v>2526</v>
      </c>
      <c r="N851" s="54" t="s">
        <v>1018</v>
      </c>
      <c r="O851" s="62">
        <v>1</v>
      </c>
      <c r="P851" s="54" t="s">
        <v>1019</v>
      </c>
      <c r="Q851" s="54" t="s">
        <v>2247</v>
      </c>
      <c r="R851" s="61" t="s">
        <v>2248</v>
      </c>
      <c r="S851" s="55">
        <v>44883</v>
      </c>
      <c r="T851" s="55">
        <v>44883</v>
      </c>
      <c r="U851" s="55">
        <v>44888</v>
      </c>
      <c r="V851" s="56">
        <v>320788.62</v>
      </c>
      <c r="W851" s="56">
        <v>0</v>
      </c>
      <c r="X851" s="56">
        <v>320788.62</v>
      </c>
    </row>
    <row r="852" spans="1:24" x14ac:dyDescent="0.25">
      <c r="A852" s="59" t="s">
        <v>176</v>
      </c>
      <c r="B852" s="54" t="s">
        <v>450</v>
      </c>
      <c r="C852" s="60">
        <v>2023</v>
      </c>
      <c r="D852" s="60">
        <v>2023</v>
      </c>
      <c r="E852" s="53">
        <v>5</v>
      </c>
      <c r="F852" s="54" t="s">
        <v>451</v>
      </c>
      <c r="G852" s="54" t="s">
        <v>452</v>
      </c>
      <c r="H852" s="54" t="s">
        <v>453</v>
      </c>
      <c r="I852" s="54" t="s">
        <v>454</v>
      </c>
      <c r="J852" s="61" t="s">
        <v>455</v>
      </c>
      <c r="K852" s="54" t="s">
        <v>2527</v>
      </c>
      <c r="L852" s="60">
        <v>1</v>
      </c>
      <c r="M852" s="54" t="s">
        <v>2528</v>
      </c>
      <c r="N852" s="54" t="s">
        <v>1022</v>
      </c>
      <c r="O852" s="62">
        <v>1</v>
      </c>
      <c r="P852" s="54" t="s">
        <v>1023</v>
      </c>
      <c r="Q852" s="54" t="s">
        <v>2247</v>
      </c>
      <c r="R852" s="61" t="s">
        <v>2248</v>
      </c>
      <c r="S852" s="55">
        <v>44883</v>
      </c>
      <c r="T852" s="55">
        <v>44883</v>
      </c>
      <c r="U852" s="55">
        <v>44888</v>
      </c>
      <c r="V852" s="56">
        <v>300881.88</v>
      </c>
      <c r="W852" s="56">
        <v>0</v>
      </c>
      <c r="X852" s="56">
        <v>300881.88</v>
      </c>
    </row>
    <row r="853" spans="1:24" x14ac:dyDescent="0.25">
      <c r="A853" s="59" t="s">
        <v>177</v>
      </c>
      <c r="B853" s="54" t="s">
        <v>450</v>
      </c>
      <c r="C853" s="60">
        <v>2023</v>
      </c>
      <c r="D853" s="60">
        <v>2023</v>
      </c>
      <c r="E853" s="53">
        <v>5</v>
      </c>
      <c r="F853" s="54" t="s">
        <v>451</v>
      </c>
      <c r="G853" s="54" t="s">
        <v>452</v>
      </c>
      <c r="H853" s="54" t="s">
        <v>453</v>
      </c>
      <c r="I853" s="54" t="s">
        <v>454</v>
      </c>
      <c r="J853" s="61" t="s">
        <v>455</v>
      </c>
      <c r="K853" s="54" t="s">
        <v>2529</v>
      </c>
      <c r="L853" s="60">
        <v>1</v>
      </c>
      <c r="M853" s="54" t="s">
        <v>2530</v>
      </c>
      <c r="N853" s="54" t="s">
        <v>1026</v>
      </c>
      <c r="O853" s="62">
        <v>1</v>
      </c>
      <c r="P853" s="54" t="s">
        <v>1027</v>
      </c>
      <c r="Q853" s="54" t="s">
        <v>2247</v>
      </c>
      <c r="R853" s="61" t="s">
        <v>2248</v>
      </c>
      <c r="S853" s="55">
        <v>44883</v>
      </c>
      <c r="T853" s="55">
        <v>44883</v>
      </c>
      <c r="U853" s="55">
        <v>44888</v>
      </c>
      <c r="V853" s="56">
        <v>215029.07</v>
      </c>
      <c r="W853" s="56">
        <v>0</v>
      </c>
      <c r="X853" s="56">
        <v>215029.07</v>
      </c>
    </row>
    <row r="854" spans="1:24" x14ac:dyDescent="0.25">
      <c r="A854" s="59" t="s">
        <v>178</v>
      </c>
      <c r="B854" s="54" t="s">
        <v>450</v>
      </c>
      <c r="C854" s="60">
        <v>2023</v>
      </c>
      <c r="D854" s="60">
        <v>2023</v>
      </c>
      <c r="E854" s="53">
        <v>5</v>
      </c>
      <c r="F854" s="54" t="s">
        <v>451</v>
      </c>
      <c r="G854" s="54" t="s">
        <v>452</v>
      </c>
      <c r="H854" s="54" t="s">
        <v>453</v>
      </c>
      <c r="I854" s="54" t="s">
        <v>454</v>
      </c>
      <c r="J854" s="61" t="s">
        <v>455</v>
      </c>
      <c r="K854" s="54" t="s">
        <v>2531</v>
      </c>
      <c r="L854" s="60">
        <v>1</v>
      </c>
      <c r="M854" s="54" t="s">
        <v>2532</v>
      </c>
      <c r="N854" s="54" t="s">
        <v>1030</v>
      </c>
      <c r="O854" s="62">
        <v>1</v>
      </c>
      <c r="P854" s="54" t="s">
        <v>1031</v>
      </c>
      <c r="Q854" s="54" t="s">
        <v>2247</v>
      </c>
      <c r="R854" s="61" t="s">
        <v>2248</v>
      </c>
      <c r="S854" s="55">
        <v>44883</v>
      </c>
      <c r="T854" s="55">
        <v>44883</v>
      </c>
      <c r="U854" s="55">
        <v>44888</v>
      </c>
      <c r="V854" s="56">
        <v>717746.84</v>
      </c>
      <c r="W854" s="56">
        <v>0</v>
      </c>
      <c r="X854" s="56">
        <v>717746.84</v>
      </c>
    </row>
    <row r="855" spans="1:24" x14ac:dyDescent="0.25">
      <c r="A855" s="59" t="s">
        <v>179</v>
      </c>
      <c r="B855" s="54" t="s">
        <v>450</v>
      </c>
      <c r="C855" s="60">
        <v>2023</v>
      </c>
      <c r="D855" s="60">
        <v>2023</v>
      </c>
      <c r="E855" s="53">
        <v>5</v>
      </c>
      <c r="F855" s="54" t="s">
        <v>451</v>
      </c>
      <c r="G855" s="54" t="s">
        <v>452</v>
      </c>
      <c r="H855" s="54" t="s">
        <v>453</v>
      </c>
      <c r="I855" s="54" t="s">
        <v>454</v>
      </c>
      <c r="J855" s="61" t="s">
        <v>455</v>
      </c>
      <c r="K855" s="54" t="s">
        <v>2533</v>
      </c>
      <c r="L855" s="60">
        <v>1</v>
      </c>
      <c r="M855" s="54" t="s">
        <v>2534</v>
      </c>
      <c r="N855" s="54" t="s">
        <v>1034</v>
      </c>
      <c r="O855" s="62">
        <v>1</v>
      </c>
      <c r="P855" s="54" t="s">
        <v>1035</v>
      </c>
      <c r="Q855" s="54" t="s">
        <v>2247</v>
      </c>
      <c r="R855" s="61" t="s">
        <v>2248</v>
      </c>
      <c r="S855" s="55">
        <v>44883</v>
      </c>
      <c r="T855" s="55">
        <v>44883</v>
      </c>
      <c r="U855" s="55">
        <v>44888</v>
      </c>
      <c r="V855" s="56">
        <v>224012.11</v>
      </c>
      <c r="W855" s="56">
        <v>0</v>
      </c>
      <c r="X855" s="56">
        <v>224012.11</v>
      </c>
    </row>
    <row r="856" spans="1:24" x14ac:dyDescent="0.25">
      <c r="A856" s="59" t="s">
        <v>1</v>
      </c>
      <c r="B856" s="54" t="s">
        <v>450</v>
      </c>
      <c r="C856" s="60">
        <v>2023</v>
      </c>
      <c r="D856" s="60">
        <v>2023</v>
      </c>
      <c r="E856" s="53">
        <v>5</v>
      </c>
      <c r="F856" s="54" t="s">
        <v>451</v>
      </c>
      <c r="G856" s="54" t="s">
        <v>452</v>
      </c>
      <c r="H856" s="54" t="s">
        <v>453</v>
      </c>
      <c r="I856" s="54" t="s">
        <v>454</v>
      </c>
      <c r="J856" s="61" t="s">
        <v>455</v>
      </c>
      <c r="K856" s="54" t="s">
        <v>2535</v>
      </c>
      <c r="L856" s="60">
        <v>1</v>
      </c>
      <c r="M856" s="54" t="s">
        <v>2536</v>
      </c>
      <c r="N856" s="54" t="s">
        <v>1038</v>
      </c>
      <c r="O856" s="62">
        <v>1</v>
      </c>
      <c r="P856" s="54" t="s">
        <v>1039</v>
      </c>
      <c r="Q856" s="54" t="s">
        <v>2247</v>
      </c>
      <c r="R856" s="61" t="s">
        <v>2271</v>
      </c>
      <c r="S856" s="55">
        <v>44879</v>
      </c>
      <c r="T856" s="55">
        <v>44879</v>
      </c>
      <c r="U856" s="55">
        <v>44882</v>
      </c>
      <c r="V856" s="56">
        <v>130340.2</v>
      </c>
      <c r="W856" s="56">
        <v>0</v>
      </c>
      <c r="X856" s="56">
        <v>130340.2</v>
      </c>
    </row>
    <row r="857" spans="1:24" x14ac:dyDescent="0.25">
      <c r="A857" s="59" t="s">
        <v>180</v>
      </c>
      <c r="B857" s="54" t="s">
        <v>450</v>
      </c>
      <c r="C857" s="60">
        <v>2023</v>
      </c>
      <c r="D857" s="60">
        <v>2023</v>
      </c>
      <c r="E857" s="53">
        <v>5</v>
      </c>
      <c r="F857" s="54" t="s">
        <v>451</v>
      </c>
      <c r="G857" s="54" t="s">
        <v>452</v>
      </c>
      <c r="H857" s="54" t="s">
        <v>453</v>
      </c>
      <c r="I857" s="54" t="s">
        <v>454</v>
      </c>
      <c r="J857" s="61" t="s">
        <v>455</v>
      </c>
      <c r="K857" s="54" t="s">
        <v>2537</v>
      </c>
      <c r="L857" s="60">
        <v>1</v>
      </c>
      <c r="M857" s="54" t="s">
        <v>2538</v>
      </c>
      <c r="N857" s="54" t="s">
        <v>1042</v>
      </c>
      <c r="O857" s="62">
        <v>1</v>
      </c>
      <c r="P857" s="54" t="s">
        <v>1043</v>
      </c>
      <c r="Q857" s="54" t="s">
        <v>2247</v>
      </c>
      <c r="R857" s="61" t="s">
        <v>2248</v>
      </c>
      <c r="S857" s="55">
        <v>44883</v>
      </c>
      <c r="T857" s="55">
        <v>44883</v>
      </c>
      <c r="U857" s="55">
        <v>44888</v>
      </c>
      <c r="V857" s="56">
        <v>1250409.28</v>
      </c>
      <c r="W857" s="56">
        <v>0</v>
      </c>
      <c r="X857" s="56">
        <v>1250409.28</v>
      </c>
    </row>
    <row r="858" spans="1:24" x14ac:dyDescent="0.25">
      <c r="A858" s="59" t="s">
        <v>181</v>
      </c>
      <c r="B858" s="54" t="s">
        <v>450</v>
      </c>
      <c r="C858" s="60">
        <v>2023</v>
      </c>
      <c r="D858" s="60">
        <v>2023</v>
      </c>
      <c r="E858" s="53">
        <v>5</v>
      </c>
      <c r="F858" s="54" t="s">
        <v>451</v>
      </c>
      <c r="G858" s="54" t="s">
        <v>452</v>
      </c>
      <c r="H858" s="54" t="s">
        <v>453</v>
      </c>
      <c r="I858" s="54" t="s">
        <v>454</v>
      </c>
      <c r="J858" s="61" t="s">
        <v>455</v>
      </c>
      <c r="K858" s="54" t="s">
        <v>2539</v>
      </c>
      <c r="L858" s="60">
        <v>1</v>
      </c>
      <c r="M858" s="54" t="s">
        <v>2540</v>
      </c>
      <c r="N858" s="54" t="s">
        <v>1046</v>
      </c>
      <c r="O858" s="62">
        <v>1</v>
      </c>
      <c r="P858" s="54" t="s">
        <v>1047</v>
      </c>
      <c r="Q858" s="54" t="s">
        <v>2247</v>
      </c>
      <c r="R858" s="61" t="s">
        <v>2271</v>
      </c>
      <c r="S858" s="55">
        <v>44879</v>
      </c>
      <c r="T858" s="55">
        <v>44879</v>
      </c>
      <c r="U858" s="55">
        <v>44882</v>
      </c>
      <c r="V858" s="56">
        <v>165493.41</v>
      </c>
      <c r="W858" s="56">
        <v>0</v>
      </c>
      <c r="X858" s="56">
        <v>165493.41</v>
      </c>
    </row>
    <row r="859" spans="1:24" x14ac:dyDescent="0.25">
      <c r="A859" s="59" t="s">
        <v>182</v>
      </c>
      <c r="B859" s="54" t="s">
        <v>450</v>
      </c>
      <c r="C859" s="60">
        <v>2023</v>
      </c>
      <c r="D859" s="60">
        <v>2023</v>
      </c>
      <c r="E859" s="53">
        <v>5</v>
      </c>
      <c r="F859" s="54" t="s">
        <v>451</v>
      </c>
      <c r="G859" s="54" t="s">
        <v>452</v>
      </c>
      <c r="H859" s="54" t="s">
        <v>453</v>
      </c>
      <c r="I859" s="54" t="s">
        <v>454</v>
      </c>
      <c r="J859" s="61" t="s">
        <v>455</v>
      </c>
      <c r="K859" s="54" t="s">
        <v>2541</v>
      </c>
      <c r="L859" s="60">
        <v>1</v>
      </c>
      <c r="M859" s="54" t="s">
        <v>2542</v>
      </c>
      <c r="N859" s="54" t="s">
        <v>1050</v>
      </c>
      <c r="O859" s="62">
        <v>1</v>
      </c>
      <c r="P859" s="54" t="s">
        <v>1051</v>
      </c>
      <c r="Q859" s="54" t="s">
        <v>2247</v>
      </c>
      <c r="R859" s="61" t="s">
        <v>2248</v>
      </c>
      <c r="S859" s="55">
        <v>44883</v>
      </c>
      <c r="T859" s="55">
        <v>44883</v>
      </c>
      <c r="U859" s="55">
        <v>44888</v>
      </c>
      <c r="V859" s="56">
        <v>158893.82</v>
      </c>
      <c r="W859" s="56">
        <v>0</v>
      </c>
      <c r="X859" s="56">
        <v>158893.82</v>
      </c>
    </row>
    <row r="860" spans="1:24" x14ac:dyDescent="0.25">
      <c r="A860" s="59" t="s">
        <v>183</v>
      </c>
      <c r="B860" s="54" t="s">
        <v>450</v>
      </c>
      <c r="C860" s="60">
        <v>2023</v>
      </c>
      <c r="D860" s="60">
        <v>2023</v>
      </c>
      <c r="E860" s="53">
        <v>5</v>
      </c>
      <c r="F860" s="54" t="s">
        <v>451</v>
      </c>
      <c r="G860" s="54" t="s">
        <v>452</v>
      </c>
      <c r="H860" s="54" t="s">
        <v>453</v>
      </c>
      <c r="I860" s="54" t="s">
        <v>454</v>
      </c>
      <c r="J860" s="61" t="s">
        <v>455</v>
      </c>
      <c r="K860" s="54" t="s">
        <v>2543</v>
      </c>
      <c r="L860" s="60">
        <v>1</v>
      </c>
      <c r="M860" s="54" t="s">
        <v>2544</v>
      </c>
      <c r="N860" s="54" t="s">
        <v>1054</v>
      </c>
      <c r="O860" s="62">
        <v>1</v>
      </c>
      <c r="P860" s="54" t="s">
        <v>1055</v>
      </c>
      <c r="Q860" s="54" t="s">
        <v>2247</v>
      </c>
      <c r="R860" s="61" t="s">
        <v>2248</v>
      </c>
      <c r="S860" s="55">
        <v>44883</v>
      </c>
      <c r="T860" s="55">
        <v>44883</v>
      </c>
      <c r="U860" s="55">
        <v>44888</v>
      </c>
      <c r="V860" s="56">
        <v>227173.52</v>
      </c>
      <c r="W860" s="56">
        <v>0</v>
      </c>
      <c r="X860" s="56">
        <v>227173.52</v>
      </c>
    </row>
    <row r="861" spans="1:24" x14ac:dyDescent="0.25">
      <c r="A861" s="59" t="s">
        <v>184</v>
      </c>
      <c r="B861" s="54" t="s">
        <v>450</v>
      </c>
      <c r="C861" s="60">
        <v>2023</v>
      </c>
      <c r="D861" s="60">
        <v>2023</v>
      </c>
      <c r="E861" s="53">
        <v>5</v>
      </c>
      <c r="F861" s="54" t="s">
        <v>451</v>
      </c>
      <c r="G861" s="54" t="s">
        <v>452</v>
      </c>
      <c r="H861" s="54" t="s">
        <v>453</v>
      </c>
      <c r="I861" s="54" t="s">
        <v>454</v>
      </c>
      <c r="J861" s="61" t="s">
        <v>455</v>
      </c>
      <c r="K861" s="54" t="s">
        <v>2545</v>
      </c>
      <c r="L861" s="60">
        <v>1</v>
      </c>
      <c r="M861" s="54" t="s">
        <v>2546</v>
      </c>
      <c r="N861" s="54" t="s">
        <v>1058</v>
      </c>
      <c r="O861" s="62">
        <v>1</v>
      </c>
      <c r="P861" s="54" t="s">
        <v>1059</v>
      </c>
      <c r="Q861" s="54" t="s">
        <v>2247</v>
      </c>
      <c r="R861" s="61" t="s">
        <v>2248</v>
      </c>
      <c r="S861" s="55">
        <v>44883</v>
      </c>
      <c r="T861" s="55">
        <v>44883</v>
      </c>
      <c r="U861" s="55">
        <v>44888</v>
      </c>
      <c r="V861" s="56">
        <v>468637.3</v>
      </c>
      <c r="W861" s="56">
        <v>0</v>
      </c>
      <c r="X861" s="56">
        <v>468637.3</v>
      </c>
    </row>
    <row r="862" spans="1:24" x14ac:dyDescent="0.25">
      <c r="A862" s="59" t="s">
        <v>185</v>
      </c>
      <c r="B862" s="54" t="s">
        <v>450</v>
      </c>
      <c r="C862" s="60">
        <v>2023</v>
      </c>
      <c r="D862" s="60">
        <v>2023</v>
      </c>
      <c r="E862" s="53">
        <v>5</v>
      </c>
      <c r="F862" s="54" t="s">
        <v>451</v>
      </c>
      <c r="G862" s="54" t="s">
        <v>452</v>
      </c>
      <c r="H862" s="54" t="s">
        <v>453</v>
      </c>
      <c r="I862" s="54" t="s">
        <v>454</v>
      </c>
      <c r="J862" s="61" t="s">
        <v>455</v>
      </c>
      <c r="K862" s="54" t="s">
        <v>2547</v>
      </c>
      <c r="L862" s="60">
        <v>1</v>
      </c>
      <c r="M862" s="54" t="s">
        <v>2548</v>
      </c>
      <c r="N862" s="54" t="s">
        <v>1062</v>
      </c>
      <c r="O862" s="62">
        <v>1</v>
      </c>
      <c r="P862" s="54" t="s">
        <v>1063</v>
      </c>
      <c r="Q862" s="54" t="s">
        <v>2247</v>
      </c>
      <c r="R862" s="61" t="s">
        <v>2248</v>
      </c>
      <c r="S862" s="55">
        <v>44883</v>
      </c>
      <c r="T862" s="55">
        <v>44883</v>
      </c>
      <c r="U862" s="55">
        <v>44888</v>
      </c>
      <c r="V862" s="56">
        <v>80790.45</v>
      </c>
      <c r="W862" s="56">
        <v>0</v>
      </c>
      <c r="X862" s="56">
        <v>80790.45</v>
      </c>
    </row>
    <row r="863" spans="1:24" x14ac:dyDescent="0.25">
      <c r="A863" s="59" t="s">
        <v>186</v>
      </c>
      <c r="B863" s="54" t="s">
        <v>450</v>
      </c>
      <c r="C863" s="60">
        <v>2023</v>
      </c>
      <c r="D863" s="60">
        <v>2023</v>
      </c>
      <c r="E863" s="53">
        <v>5</v>
      </c>
      <c r="F863" s="54" t="s">
        <v>451</v>
      </c>
      <c r="G863" s="54" t="s">
        <v>452</v>
      </c>
      <c r="H863" s="54" t="s">
        <v>453</v>
      </c>
      <c r="I863" s="54" t="s">
        <v>454</v>
      </c>
      <c r="J863" s="61" t="s">
        <v>455</v>
      </c>
      <c r="K863" s="54" t="s">
        <v>2549</v>
      </c>
      <c r="L863" s="60">
        <v>1</v>
      </c>
      <c r="M863" s="54" t="s">
        <v>2550</v>
      </c>
      <c r="N863" s="54" t="s">
        <v>1066</v>
      </c>
      <c r="O863" s="62">
        <v>1</v>
      </c>
      <c r="P863" s="54" t="s">
        <v>1067</v>
      </c>
      <c r="Q863" s="54" t="s">
        <v>2247</v>
      </c>
      <c r="R863" s="61" t="s">
        <v>2248</v>
      </c>
      <c r="S863" s="55">
        <v>44883</v>
      </c>
      <c r="T863" s="55">
        <v>44883</v>
      </c>
      <c r="U863" s="55">
        <v>44888</v>
      </c>
      <c r="V863" s="56">
        <v>384229.45</v>
      </c>
      <c r="W863" s="56">
        <v>0</v>
      </c>
      <c r="X863" s="56">
        <v>384229.45</v>
      </c>
    </row>
    <row r="864" spans="1:24" x14ac:dyDescent="0.25">
      <c r="A864" s="59" t="s">
        <v>187</v>
      </c>
      <c r="B864" s="54" t="s">
        <v>450</v>
      </c>
      <c r="C864" s="60">
        <v>2023</v>
      </c>
      <c r="D864" s="60">
        <v>2023</v>
      </c>
      <c r="E864" s="53">
        <v>5</v>
      </c>
      <c r="F864" s="54" t="s">
        <v>451</v>
      </c>
      <c r="G864" s="54" t="s">
        <v>452</v>
      </c>
      <c r="H864" s="54" t="s">
        <v>453</v>
      </c>
      <c r="I864" s="54" t="s">
        <v>454</v>
      </c>
      <c r="J864" s="61" t="s">
        <v>455</v>
      </c>
      <c r="K864" s="54" t="s">
        <v>2551</v>
      </c>
      <c r="L864" s="60">
        <v>1</v>
      </c>
      <c r="M864" s="54" t="s">
        <v>2552</v>
      </c>
      <c r="N864" s="54" t="s">
        <v>1070</v>
      </c>
      <c r="O864" s="62">
        <v>1</v>
      </c>
      <c r="P864" s="54" t="s">
        <v>1071</v>
      </c>
      <c r="Q864" s="54" t="s">
        <v>2247</v>
      </c>
      <c r="R864" s="61" t="s">
        <v>2248</v>
      </c>
      <c r="S864" s="55">
        <v>44883</v>
      </c>
      <c r="T864" s="55">
        <v>44883</v>
      </c>
      <c r="U864" s="55">
        <v>44888</v>
      </c>
      <c r="V864" s="56">
        <v>238706.01</v>
      </c>
      <c r="W864" s="56">
        <v>0</v>
      </c>
      <c r="X864" s="56">
        <v>238706.01</v>
      </c>
    </row>
    <row r="865" spans="1:24" x14ac:dyDescent="0.25">
      <c r="A865" s="59" t="s">
        <v>188</v>
      </c>
      <c r="B865" s="54" t="s">
        <v>450</v>
      </c>
      <c r="C865" s="60">
        <v>2023</v>
      </c>
      <c r="D865" s="60">
        <v>2023</v>
      </c>
      <c r="E865" s="53">
        <v>5</v>
      </c>
      <c r="F865" s="54" t="s">
        <v>451</v>
      </c>
      <c r="G865" s="54" t="s">
        <v>452</v>
      </c>
      <c r="H865" s="54" t="s">
        <v>453</v>
      </c>
      <c r="I865" s="54" t="s">
        <v>454</v>
      </c>
      <c r="J865" s="61" t="s">
        <v>455</v>
      </c>
      <c r="K865" s="54" t="s">
        <v>2553</v>
      </c>
      <c r="L865" s="60">
        <v>1</v>
      </c>
      <c r="M865" s="54" t="s">
        <v>2554</v>
      </c>
      <c r="N865" s="54" t="s">
        <v>1074</v>
      </c>
      <c r="O865" s="62">
        <v>1</v>
      </c>
      <c r="P865" s="54" t="s">
        <v>1075</v>
      </c>
      <c r="Q865" s="54" t="s">
        <v>2247</v>
      </c>
      <c r="R865" s="61" t="s">
        <v>2248</v>
      </c>
      <c r="S865" s="55">
        <v>44883</v>
      </c>
      <c r="T865" s="55">
        <v>44883</v>
      </c>
      <c r="U865" s="55">
        <v>44888</v>
      </c>
      <c r="V865" s="56">
        <v>527919.67000000004</v>
      </c>
      <c r="W865" s="56">
        <v>0</v>
      </c>
      <c r="X865" s="56">
        <v>527919.67000000004</v>
      </c>
    </row>
    <row r="866" spans="1:24" x14ac:dyDescent="0.25">
      <c r="A866" s="59" t="s">
        <v>189</v>
      </c>
      <c r="B866" s="54" t="s">
        <v>450</v>
      </c>
      <c r="C866" s="60">
        <v>2023</v>
      </c>
      <c r="D866" s="60">
        <v>2023</v>
      </c>
      <c r="E866" s="53">
        <v>5</v>
      </c>
      <c r="F866" s="54" t="s">
        <v>451</v>
      </c>
      <c r="G866" s="54" t="s">
        <v>452</v>
      </c>
      <c r="H866" s="54" t="s">
        <v>453</v>
      </c>
      <c r="I866" s="54" t="s">
        <v>454</v>
      </c>
      <c r="J866" s="61" t="s">
        <v>455</v>
      </c>
      <c r="K866" s="54" t="s">
        <v>2555</v>
      </c>
      <c r="L866" s="60">
        <v>1</v>
      </c>
      <c r="M866" s="54" t="s">
        <v>2556</v>
      </c>
      <c r="N866" s="54" t="s">
        <v>1078</v>
      </c>
      <c r="O866" s="62">
        <v>1</v>
      </c>
      <c r="P866" s="54" t="s">
        <v>1079</v>
      </c>
      <c r="Q866" s="54" t="s">
        <v>2247</v>
      </c>
      <c r="R866" s="61" t="s">
        <v>2248</v>
      </c>
      <c r="S866" s="55">
        <v>44883</v>
      </c>
      <c r="T866" s="55">
        <v>44883</v>
      </c>
      <c r="U866" s="55">
        <v>44888</v>
      </c>
      <c r="V866" s="56">
        <v>135151.54</v>
      </c>
      <c r="W866" s="56">
        <v>0</v>
      </c>
      <c r="X866" s="56">
        <v>135151.54</v>
      </c>
    </row>
    <row r="867" spans="1:24" x14ac:dyDescent="0.25">
      <c r="A867" s="59" t="s">
        <v>190</v>
      </c>
      <c r="B867" s="54" t="s">
        <v>450</v>
      </c>
      <c r="C867" s="60">
        <v>2023</v>
      </c>
      <c r="D867" s="60">
        <v>2023</v>
      </c>
      <c r="E867" s="53">
        <v>5</v>
      </c>
      <c r="F867" s="54" t="s">
        <v>451</v>
      </c>
      <c r="G867" s="54" t="s">
        <v>452</v>
      </c>
      <c r="H867" s="54" t="s">
        <v>453</v>
      </c>
      <c r="I867" s="54" t="s">
        <v>454</v>
      </c>
      <c r="J867" s="61" t="s">
        <v>455</v>
      </c>
      <c r="K867" s="54" t="s">
        <v>2557</v>
      </c>
      <c r="L867" s="60">
        <v>1</v>
      </c>
      <c r="M867" s="54" t="s">
        <v>2558</v>
      </c>
      <c r="N867" s="54" t="s">
        <v>1082</v>
      </c>
      <c r="O867" s="62">
        <v>1</v>
      </c>
      <c r="P867" s="54" t="s">
        <v>1083</v>
      </c>
      <c r="Q867" s="54" t="s">
        <v>2247</v>
      </c>
      <c r="R867" s="61" t="s">
        <v>2248</v>
      </c>
      <c r="S867" s="55">
        <v>44883</v>
      </c>
      <c r="T867" s="55">
        <v>44883</v>
      </c>
      <c r="U867" s="55">
        <v>44888</v>
      </c>
      <c r="V867" s="56">
        <v>646724.99</v>
      </c>
      <c r="W867" s="56">
        <v>0</v>
      </c>
      <c r="X867" s="56">
        <v>646724.99</v>
      </c>
    </row>
    <row r="868" spans="1:24" x14ac:dyDescent="0.25">
      <c r="A868" s="59" t="s">
        <v>400</v>
      </c>
      <c r="B868" s="54" t="s">
        <v>450</v>
      </c>
      <c r="C868" s="60">
        <v>2023</v>
      </c>
      <c r="D868" s="60">
        <v>2023</v>
      </c>
      <c r="E868" s="53">
        <v>5</v>
      </c>
      <c r="F868" s="54" t="s">
        <v>451</v>
      </c>
      <c r="G868" s="54" t="s">
        <v>452</v>
      </c>
      <c r="H868" s="54" t="s">
        <v>453</v>
      </c>
      <c r="I868" s="54" t="s">
        <v>454</v>
      </c>
      <c r="J868" s="61" t="s">
        <v>455</v>
      </c>
      <c r="K868" s="54" t="s">
        <v>2559</v>
      </c>
      <c r="L868" s="60">
        <v>1</v>
      </c>
      <c r="M868" s="54" t="s">
        <v>2560</v>
      </c>
      <c r="N868" s="54" t="s">
        <v>1086</v>
      </c>
      <c r="O868" s="62">
        <v>1</v>
      </c>
      <c r="P868" s="54" t="s">
        <v>1087</v>
      </c>
      <c r="Q868" s="54" t="s">
        <v>2247</v>
      </c>
      <c r="R868" s="61" t="s">
        <v>2248</v>
      </c>
      <c r="S868" s="55">
        <v>44883</v>
      </c>
      <c r="T868" s="55">
        <v>44883</v>
      </c>
      <c r="U868" s="55">
        <v>44888</v>
      </c>
      <c r="V868" s="56">
        <v>22864.93</v>
      </c>
      <c r="W868" s="56">
        <v>0</v>
      </c>
      <c r="X868" s="56">
        <v>22864.93</v>
      </c>
    </row>
    <row r="869" spans="1:24" x14ac:dyDescent="0.25">
      <c r="A869" s="59" t="s">
        <v>191</v>
      </c>
      <c r="B869" s="54" t="s">
        <v>450</v>
      </c>
      <c r="C869" s="60">
        <v>2023</v>
      </c>
      <c r="D869" s="60">
        <v>2023</v>
      </c>
      <c r="E869" s="53">
        <v>5</v>
      </c>
      <c r="F869" s="54" t="s">
        <v>451</v>
      </c>
      <c r="G869" s="54" t="s">
        <v>452</v>
      </c>
      <c r="H869" s="54" t="s">
        <v>453</v>
      </c>
      <c r="I869" s="54" t="s">
        <v>454</v>
      </c>
      <c r="J869" s="61" t="s">
        <v>455</v>
      </c>
      <c r="K869" s="54" t="s">
        <v>2561</v>
      </c>
      <c r="L869" s="60">
        <v>1</v>
      </c>
      <c r="M869" s="54" t="s">
        <v>2562</v>
      </c>
      <c r="N869" s="54" t="s">
        <v>1090</v>
      </c>
      <c r="O869" s="62">
        <v>1</v>
      </c>
      <c r="P869" s="54" t="s">
        <v>1091</v>
      </c>
      <c r="Q869" s="54" t="s">
        <v>2247</v>
      </c>
      <c r="R869" s="61" t="s">
        <v>2248</v>
      </c>
      <c r="S869" s="55">
        <v>44883</v>
      </c>
      <c r="T869" s="55">
        <v>44883</v>
      </c>
      <c r="U869" s="55">
        <v>44888</v>
      </c>
      <c r="V869" s="56">
        <v>902246.69</v>
      </c>
      <c r="W869" s="56">
        <v>0</v>
      </c>
      <c r="X869" s="56">
        <v>902246.69</v>
      </c>
    </row>
    <row r="870" spans="1:24" x14ac:dyDescent="0.25">
      <c r="A870" s="59" t="s">
        <v>192</v>
      </c>
      <c r="B870" s="54" t="s">
        <v>450</v>
      </c>
      <c r="C870" s="60">
        <v>2023</v>
      </c>
      <c r="D870" s="60">
        <v>2023</v>
      </c>
      <c r="E870" s="53">
        <v>5</v>
      </c>
      <c r="F870" s="54" t="s">
        <v>451</v>
      </c>
      <c r="G870" s="54" t="s">
        <v>452</v>
      </c>
      <c r="H870" s="54" t="s">
        <v>453</v>
      </c>
      <c r="I870" s="54" t="s">
        <v>454</v>
      </c>
      <c r="J870" s="61" t="s">
        <v>455</v>
      </c>
      <c r="K870" s="54" t="s">
        <v>2563</v>
      </c>
      <c r="L870" s="60">
        <v>1</v>
      </c>
      <c r="M870" s="54" t="s">
        <v>2564</v>
      </c>
      <c r="N870" s="54" t="s">
        <v>1096</v>
      </c>
      <c r="O870" s="62">
        <v>1</v>
      </c>
      <c r="P870" s="54" t="s">
        <v>1097</v>
      </c>
      <c r="Q870" s="54" t="s">
        <v>2247</v>
      </c>
      <c r="R870" s="61" t="s">
        <v>2248</v>
      </c>
      <c r="S870" s="55">
        <v>44883</v>
      </c>
      <c r="T870" s="55">
        <v>44883</v>
      </c>
      <c r="U870" s="55">
        <v>44888</v>
      </c>
      <c r="V870" s="56">
        <v>269153.37</v>
      </c>
      <c r="W870" s="56">
        <v>0</v>
      </c>
      <c r="X870" s="56">
        <v>269153.37</v>
      </c>
    </row>
    <row r="871" spans="1:24" x14ac:dyDescent="0.25">
      <c r="A871" s="59" t="s">
        <v>193</v>
      </c>
      <c r="B871" s="54" t="s">
        <v>450</v>
      </c>
      <c r="C871" s="60">
        <v>2023</v>
      </c>
      <c r="D871" s="60">
        <v>2023</v>
      </c>
      <c r="E871" s="53">
        <v>5</v>
      </c>
      <c r="F871" s="54" t="s">
        <v>451</v>
      </c>
      <c r="G871" s="54" t="s">
        <v>452</v>
      </c>
      <c r="H871" s="54" t="s">
        <v>453</v>
      </c>
      <c r="I871" s="54" t="s">
        <v>454</v>
      </c>
      <c r="J871" s="61" t="s">
        <v>455</v>
      </c>
      <c r="K871" s="54" t="s">
        <v>2565</v>
      </c>
      <c r="L871" s="60">
        <v>1</v>
      </c>
      <c r="M871" s="54" t="s">
        <v>2566</v>
      </c>
      <c r="N871" s="54" t="s">
        <v>1100</v>
      </c>
      <c r="O871" s="62">
        <v>1</v>
      </c>
      <c r="P871" s="54" t="s">
        <v>1101</v>
      </c>
      <c r="Q871" s="54" t="s">
        <v>2247</v>
      </c>
      <c r="R871" s="61" t="s">
        <v>2248</v>
      </c>
      <c r="S871" s="55">
        <v>44883</v>
      </c>
      <c r="T871" s="55">
        <v>44883</v>
      </c>
      <c r="U871" s="55">
        <v>44888</v>
      </c>
      <c r="V871" s="56">
        <v>106564.07</v>
      </c>
      <c r="W871" s="56">
        <v>0</v>
      </c>
      <c r="X871" s="56">
        <v>106564.07</v>
      </c>
    </row>
    <row r="872" spans="1:24" x14ac:dyDescent="0.25">
      <c r="A872" s="59" t="s">
        <v>194</v>
      </c>
      <c r="B872" s="54" t="s">
        <v>450</v>
      </c>
      <c r="C872" s="60">
        <v>2023</v>
      </c>
      <c r="D872" s="60">
        <v>2023</v>
      </c>
      <c r="E872" s="53">
        <v>5</v>
      </c>
      <c r="F872" s="54" t="s">
        <v>451</v>
      </c>
      <c r="G872" s="54" t="s">
        <v>452</v>
      </c>
      <c r="H872" s="54" t="s">
        <v>453</v>
      </c>
      <c r="I872" s="54" t="s">
        <v>454</v>
      </c>
      <c r="J872" s="61" t="s">
        <v>455</v>
      </c>
      <c r="K872" s="54" t="s">
        <v>2567</v>
      </c>
      <c r="L872" s="60">
        <v>1</v>
      </c>
      <c r="M872" s="54" t="s">
        <v>2568</v>
      </c>
      <c r="N872" s="54" t="s">
        <v>1104</v>
      </c>
      <c r="O872" s="62">
        <v>1</v>
      </c>
      <c r="P872" s="54" t="s">
        <v>1105</v>
      </c>
      <c r="Q872" s="54" t="s">
        <v>2247</v>
      </c>
      <c r="R872" s="61" t="s">
        <v>2248</v>
      </c>
      <c r="S872" s="55">
        <v>44883</v>
      </c>
      <c r="T872" s="55">
        <v>44883</v>
      </c>
      <c r="U872" s="55">
        <v>44888</v>
      </c>
      <c r="V872" s="56">
        <v>217814.2</v>
      </c>
      <c r="W872" s="56">
        <v>0</v>
      </c>
      <c r="X872" s="56">
        <v>217814.2</v>
      </c>
    </row>
    <row r="873" spans="1:24" x14ac:dyDescent="0.25">
      <c r="A873" s="59" t="s">
        <v>195</v>
      </c>
      <c r="B873" s="54" t="s">
        <v>450</v>
      </c>
      <c r="C873" s="60">
        <v>2023</v>
      </c>
      <c r="D873" s="60">
        <v>2023</v>
      </c>
      <c r="E873" s="53">
        <v>5</v>
      </c>
      <c r="F873" s="54" t="s">
        <v>451</v>
      </c>
      <c r="G873" s="54" t="s">
        <v>452</v>
      </c>
      <c r="H873" s="54" t="s">
        <v>453</v>
      </c>
      <c r="I873" s="54" t="s">
        <v>454</v>
      </c>
      <c r="J873" s="61" t="s">
        <v>455</v>
      </c>
      <c r="K873" s="54" t="s">
        <v>2569</v>
      </c>
      <c r="L873" s="60">
        <v>1</v>
      </c>
      <c r="M873" s="54" t="s">
        <v>2570</v>
      </c>
      <c r="N873" s="54" t="s">
        <v>1108</v>
      </c>
      <c r="O873" s="62">
        <v>1</v>
      </c>
      <c r="P873" s="54" t="s">
        <v>1109</v>
      </c>
      <c r="Q873" s="54" t="s">
        <v>2247</v>
      </c>
      <c r="R873" s="61" t="s">
        <v>2248</v>
      </c>
      <c r="S873" s="55">
        <v>44883</v>
      </c>
      <c r="T873" s="55">
        <v>44883</v>
      </c>
      <c r="U873" s="55">
        <v>44888</v>
      </c>
      <c r="V873" s="56">
        <v>136085.65</v>
      </c>
      <c r="W873" s="56">
        <v>0</v>
      </c>
      <c r="X873" s="56">
        <v>136085.65</v>
      </c>
    </row>
    <row r="874" spans="1:24" x14ac:dyDescent="0.25">
      <c r="A874" s="59" t="s">
        <v>196</v>
      </c>
      <c r="B874" s="54" t="s">
        <v>450</v>
      </c>
      <c r="C874" s="60">
        <v>2023</v>
      </c>
      <c r="D874" s="60">
        <v>2023</v>
      </c>
      <c r="E874" s="53">
        <v>5</v>
      </c>
      <c r="F874" s="54" t="s">
        <v>451</v>
      </c>
      <c r="G874" s="54" t="s">
        <v>452</v>
      </c>
      <c r="H874" s="54" t="s">
        <v>453</v>
      </c>
      <c r="I874" s="54" t="s">
        <v>454</v>
      </c>
      <c r="J874" s="61" t="s">
        <v>455</v>
      </c>
      <c r="K874" s="54" t="s">
        <v>2571</v>
      </c>
      <c r="L874" s="60">
        <v>1</v>
      </c>
      <c r="M874" s="54" t="s">
        <v>2572</v>
      </c>
      <c r="N874" s="54" t="s">
        <v>1112</v>
      </c>
      <c r="O874" s="62">
        <v>1</v>
      </c>
      <c r="P874" s="54" t="s">
        <v>1113</v>
      </c>
      <c r="Q874" s="54" t="s">
        <v>2247</v>
      </c>
      <c r="R874" s="61" t="s">
        <v>2248</v>
      </c>
      <c r="S874" s="55">
        <v>44883</v>
      </c>
      <c r="T874" s="55">
        <v>44883</v>
      </c>
      <c r="U874" s="55">
        <v>44888</v>
      </c>
      <c r="V874" s="56">
        <v>36500</v>
      </c>
      <c r="W874" s="56">
        <v>0</v>
      </c>
      <c r="X874" s="56">
        <v>36500</v>
      </c>
    </row>
    <row r="875" spans="1:24" x14ac:dyDescent="0.25">
      <c r="A875" s="59" t="s">
        <v>197</v>
      </c>
      <c r="B875" s="54" t="s">
        <v>450</v>
      </c>
      <c r="C875" s="60">
        <v>2023</v>
      </c>
      <c r="D875" s="60">
        <v>2023</v>
      </c>
      <c r="E875" s="53">
        <v>5</v>
      </c>
      <c r="F875" s="54" t="s">
        <v>451</v>
      </c>
      <c r="G875" s="54" t="s">
        <v>452</v>
      </c>
      <c r="H875" s="54" t="s">
        <v>453</v>
      </c>
      <c r="I875" s="54" t="s">
        <v>454</v>
      </c>
      <c r="J875" s="61" t="s">
        <v>455</v>
      </c>
      <c r="K875" s="54" t="s">
        <v>2573</v>
      </c>
      <c r="L875" s="60">
        <v>1</v>
      </c>
      <c r="M875" s="54" t="s">
        <v>2574</v>
      </c>
      <c r="N875" s="54" t="s">
        <v>1116</v>
      </c>
      <c r="O875" s="62">
        <v>1</v>
      </c>
      <c r="P875" s="54" t="s">
        <v>1117</v>
      </c>
      <c r="Q875" s="54" t="s">
        <v>2247</v>
      </c>
      <c r="R875" s="61" t="s">
        <v>2271</v>
      </c>
      <c r="S875" s="55">
        <v>44879</v>
      </c>
      <c r="T875" s="55">
        <v>44879</v>
      </c>
      <c r="U875" s="55">
        <v>44882</v>
      </c>
      <c r="V875" s="56">
        <v>658126.97</v>
      </c>
      <c r="W875" s="56">
        <v>0</v>
      </c>
      <c r="X875" s="56">
        <v>658126.97</v>
      </c>
    </row>
    <row r="876" spans="1:24" x14ac:dyDescent="0.25">
      <c r="A876" s="59" t="s">
        <v>198</v>
      </c>
      <c r="B876" s="54" t="s">
        <v>450</v>
      </c>
      <c r="C876" s="60">
        <v>2023</v>
      </c>
      <c r="D876" s="60">
        <v>2023</v>
      </c>
      <c r="E876" s="53">
        <v>5</v>
      </c>
      <c r="F876" s="54" t="s">
        <v>451</v>
      </c>
      <c r="G876" s="54" t="s">
        <v>452</v>
      </c>
      <c r="H876" s="54" t="s">
        <v>453</v>
      </c>
      <c r="I876" s="54" t="s">
        <v>454</v>
      </c>
      <c r="J876" s="61" t="s">
        <v>455</v>
      </c>
      <c r="K876" s="54" t="s">
        <v>2575</v>
      </c>
      <c r="L876" s="60">
        <v>1</v>
      </c>
      <c r="M876" s="54" t="s">
        <v>2576</v>
      </c>
      <c r="N876" s="54" t="s">
        <v>1120</v>
      </c>
      <c r="O876" s="62">
        <v>1</v>
      </c>
      <c r="P876" s="54" t="s">
        <v>1121</v>
      </c>
      <c r="Q876" s="54" t="s">
        <v>2247</v>
      </c>
      <c r="R876" s="61" t="s">
        <v>2248</v>
      </c>
      <c r="S876" s="55">
        <v>44883</v>
      </c>
      <c r="T876" s="55">
        <v>44883</v>
      </c>
      <c r="U876" s="55">
        <v>44888</v>
      </c>
      <c r="V876" s="56">
        <v>354741.64</v>
      </c>
      <c r="W876" s="56">
        <v>0</v>
      </c>
      <c r="X876" s="56">
        <v>354741.64</v>
      </c>
    </row>
    <row r="877" spans="1:24" x14ac:dyDescent="0.25">
      <c r="A877" s="59" t="s">
        <v>199</v>
      </c>
      <c r="B877" s="54" t="s">
        <v>450</v>
      </c>
      <c r="C877" s="60">
        <v>2023</v>
      </c>
      <c r="D877" s="60">
        <v>2023</v>
      </c>
      <c r="E877" s="53">
        <v>5</v>
      </c>
      <c r="F877" s="54" t="s">
        <v>451</v>
      </c>
      <c r="G877" s="54" t="s">
        <v>452</v>
      </c>
      <c r="H877" s="54" t="s">
        <v>453</v>
      </c>
      <c r="I877" s="54" t="s">
        <v>454</v>
      </c>
      <c r="J877" s="61" t="s">
        <v>455</v>
      </c>
      <c r="K877" s="54" t="s">
        <v>2577</v>
      </c>
      <c r="L877" s="60">
        <v>1</v>
      </c>
      <c r="M877" s="54" t="s">
        <v>2578</v>
      </c>
      <c r="N877" s="54" t="s">
        <v>1124</v>
      </c>
      <c r="O877" s="62">
        <v>1</v>
      </c>
      <c r="P877" s="54" t="s">
        <v>1125</v>
      </c>
      <c r="Q877" s="54" t="s">
        <v>2247</v>
      </c>
      <c r="R877" s="61" t="s">
        <v>2248</v>
      </c>
      <c r="S877" s="55">
        <v>44883</v>
      </c>
      <c r="T877" s="55">
        <v>44883</v>
      </c>
      <c r="U877" s="55">
        <v>44888</v>
      </c>
      <c r="V877" s="56">
        <v>630325.85</v>
      </c>
      <c r="W877" s="56">
        <v>0</v>
      </c>
      <c r="X877" s="56">
        <v>630325.85</v>
      </c>
    </row>
    <row r="878" spans="1:24" x14ac:dyDescent="0.25">
      <c r="A878" s="59" t="s">
        <v>200</v>
      </c>
      <c r="B878" s="54" t="s">
        <v>450</v>
      </c>
      <c r="C878" s="60">
        <v>2023</v>
      </c>
      <c r="D878" s="60">
        <v>2023</v>
      </c>
      <c r="E878" s="53">
        <v>5</v>
      </c>
      <c r="F878" s="54" t="s">
        <v>451</v>
      </c>
      <c r="G878" s="54" t="s">
        <v>452</v>
      </c>
      <c r="H878" s="54" t="s">
        <v>453</v>
      </c>
      <c r="I878" s="54" t="s">
        <v>454</v>
      </c>
      <c r="J878" s="61" t="s">
        <v>455</v>
      </c>
      <c r="K878" s="54" t="s">
        <v>2579</v>
      </c>
      <c r="L878" s="60">
        <v>1</v>
      </c>
      <c r="M878" s="54" t="s">
        <v>2580</v>
      </c>
      <c r="N878" s="54" t="s">
        <v>1128</v>
      </c>
      <c r="O878" s="62">
        <v>1</v>
      </c>
      <c r="P878" s="54" t="s">
        <v>1129</v>
      </c>
      <c r="Q878" s="54" t="s">
        <v>2247</v>
      </c>
      <c r="R878" s="61" t="s">
        <v>2248</v>
      </c>
      <c r="S878" s="55">
        <v>44883</v>
      </c>
      <c r="T878" s="55">
        <v>44883</v>
      </c>
      <c r="U878" s="55">
        <v>44888</v>
      </c>
      <c r="V878" s="56">
        <v>3232721.63</v>
      </c>
      <c r="W878" s="56">
        <v>0</v>
      </c>
      <c r="X878" s="56">
        <v>3232721.63</v>
      </c>
    </row>
    <row r="879" spans="1:24" x14ac:dyDescent="0.25">
      <c r="A879" s="59" t="s">
        <v>201</v>
      </c>
      <c r="B879" s="54" t="s">
        <v>450</v>
      </c>
      <c r="C879" s="60">
        <v>2023</v>
      </c>
      <c r="D879" s="60">
        <v>2023</v>
      </c>
      <c r="E879" s="53">
        <v>5</v>
      </c>
      <c r="F879" s="54" t="s">
        <v>451</v>
      </c>
      <c r="G879" s="54" t="s">
        <v>452</v>
      </c>
      <c r="H879" s="54" t="s">
        <v>453</v>
      </c>
      <c r="I879" s="54" t="s">
        <v>454</v>
      </c>
      <c r="J879" s="61" t="s">
        <v>455</v>
      </c>
      <c r="K879" s="54" t="s">
        <v>2581</v>
      </c>
      <c r="L879" s="60">
        <v>1</v>
      </c>
      <c r="M879" s="54" t="s">
        <v>2582</v>
      </c>
      <c r="N879" s="54" t="s">
        <v>1132</v>
      </c>
      <c r="O879" s="62">
        <v>1</v>
      </c>
      <c r="P879" s="54" t="s">
        <v>1133</v>
      </c>
      <c r="Q879" s="54" t="s">
        <v>2247</v>
      </c>
      <c r="R879" s="61" t="s">
        <v>2248</v>
      </c>
      <c r="S879" s="55">
        <v>44883</v>
      </c>
      <c r="T879" s="55">
        <v>44883</v>
      </c>
      <c r="U879" s="55">
        <v>44888</v>
      </c>
      <c r="V879" s="56">
        <v>1977405.09</v>
      </c>
      <c r="W879" s="56">
        <v>0</v>
      </c>
      <c r="X879" s="56">
        <v>1977405.09</v>
      </c>
    </row>
    <row r="880" spans="1:24" x14ac:dyDescent="0.25">
      <c r="A880" s="59" t="s">
        <v>202</v>
      </c>
      <c r="B880" s="54" t="s">
        <v>450</v>
      </c>
      <c r="C880" s="60">
        <v>2023</v>
      </c>
      <c r="D880" s="60">
        <v>2023</v>
      </c>
      <c r="E880" s="53">
        <v>5</v>
      </c>
      <c r="F880" s="54" t="s">
        <v>451</v>
      </c>
      <c r="G880" s="54" t="s">
        <v>452</v>
      </c>
      <c r="H880" s="54" t="s">
        <v>453</v>
      </c>
      <c r="I880" s="54" t="s">
        <v>454</v>
      </c>
      <c r="J880" s="61" t="s">
        <v>455</v>
      </c>
      <c r="K880" s="54" t="s">
        <v>2583</v>
      </c>
      <c r="L880" s="60">
        <v>1</v>
      </c>
      <c r="M880" s="54" t="s">
        <v>2584</v>
      </c>
      <c r="N880" s="54" t="s">
        <v>1136</v>
      </c>
      <c r="O880" s="62">
        <v>1</v>
      </c>
      <c r="P880" s="54" t="s">
        <v>1137</v>
      </c>
      <c r="Q880" s="54" t="s">
        <v>2247</v>
      </c>
      <c r="R880" s="61" t="s">
        <v>2248</v>
      </c>
      <c r="S880" s="55">
        <v>44883</v>
      </c>
      <c r="T880" s="55">
        <v>44883</v>
      </c>
      <c r="U880" s="55">
        <v>44888</v>
      </c>
      <c r="V880" s="56">
        <v>12584615.960000001</v>
      </c>
      <c r="W880" s="56">
        <v>0</v>
      </c>
      <c r="X880" s="56">
        <v>12584615.960000001</v>
      </c>
    </row>
    <row r="881" spans="1:24" x14ac:dyDescent="0.25">
      <c r="A881" s="59" t="s">
        <v>203</v>
      </c>
      <c r="B881" s="54" t="s">
        <v>450</v>
      </c>
      <c r="C881" s="60">
        <v>2023</v>
      </c>
      <c r="D881" s="60">
        <v>2023</v>
      </c>
      <c r="E881" s="53">
        <v>5</v>
      </c>
      <c r="F881" s="54" t="s">
        <v>451</v>
      </c>
      <c r="G881" s="54" t="s">
        <v>452</v>
      </c>
      <c r="H881" s="54" t="s">
        <v>453</v>
      </c>
      <c r="I881" s="54" t="s">
        <v>454</v>
      </c>
      <c r="J881" s="61" t="s">
        <v>455</v>
      </c>
      <c r="K881" s="54" t="s">
        <v>2585</v>
      </c>
      <c r="L881" s="60">
        <v>1</v>
      </c>
      <c r="M881" s="54" t="s">
        <v>2586</v>
      </c>
      <c r="N881" s="54" t="s">
        <v>1140</v>
      </c>
      <c r="O881" s="62">
        <v>1</v>
      </c>
      <c r="P881" s="54" t="s">
        <v>1141</v>
      </c>
      <c r="Q881" s="54" t="s">
        <v>2247</v>
      </c>
      <c r="R881" s="61" t="s">
        <v>2248</v>
      </c>
      <c r="S881" s="55">
        <v>44883</v>
      </c>
      <c r="T881" s="55">
        <v>44883</v>
      </c>
      <c r="U881" s="55">
        <v>44888</v>
      </c>
      <c r="V881" s="56">
        <v>70526.720000000001</v>
      </c>
      <c r="W881" s="56">
        <v>0</v>
      </c>
      <c r="X881" s="56">
        <v>70526.720000000001</v>
      </c>
    </row>
    <row r="882" spans="1:24" x14ac:dyDescent="0.25">
      <c r="A882" s="59" t="s">
        <v>204</v>
      </c>
      <c r="B882" s="54" t="s">
        <v>450</v>
      </c>
      <c r="C882" s="60">
        <v>2023</v>
      </c>
      <c r="D882" s="60">
        <v>2023</v>
      </c>
      <c r="E882" s="53">
        <v>5</v>
      </c>
      <c r="F882" s="54" t="s">
        <v>451</v>
      </c>
      <c r="G882" s="54" t="s">
        <v>452</v>
      </c>
      <c r="H882" s="54" t="s">
        <v>453</v>
      </c>
      <c r="I882" s="54" t="s">
        <v>454</v>
      </c>
      <c r="J882" s="61" t="s">
        <v>455</v>
      </c>
      <c r="K882" s="54" t="s">
        <v>2587</v>
      </c>
      <c r="L882" s="60">
        <v>1</v>
      </c>
      <c r="M882" s="54" t="s">
        <v>2588</v>
      </c>
      <c r="N882" s="54" t="s">
        <v>1144</v>
      </c>
      <c r="O882" s="62">
        <v>1</v>
      </c>
      <c r="P882" s="54" t="s">
        <v>1145</v>
      </c>
      <c r="Q882" s="54" t="s">
        <v>2247</v>
      </c>
      <c r="R882" s="61" t="s">
        <v>2248</v>
      </c>
      <c r="S882" s="55">
        <v>44883</v>
      </c>
      <c r="T882" s="55">
        <v>44883</v>
      </c>
      <c r="U882" s="55">
        <v>44888</v>
      </c>
      <c r="V882" s="56">
        <v>581148.88</v>
      </c>
      <c r="W882" s="56">
        <v>0</v>
      </c>
      <c r="X882" s="56">
        <v>581148.88</v>
      </c>
    </row>
    <row r="883" spans="1:24" x14ac:dyDescent="0.25">
      <c r="A883" s="59" t="s">
        <v>205</v>
      </c>
      <c r="B883" s="54" t="s">
        <v>450</v>
      </c>
      <c r="C883" s="60">
        <v>2023</v>
      </c>
      <c r="D883" s="60">
        <v>2023</v>
      </c>
      <c r="E883" s="53">
        <v>5</v>
      </c>
      <c r="F883" s="54" t="s">
        <v>451</v>
      </c>
      <c r="G883" s="54" t="s">
        <v>452</v>
      </c>
      <c r="H883" s="54" t="s">
        <v>453</v>
      </c>
      <c r="I883" s="54" t="s">
        <v>454</v>
      </c>
      <c r="J883" s="61" t="s">
        <v>455</v>
      </c>
      <c r="K883" s="54" t="s">
        <v>2589</v>
      </c>
      <c r="L883" s="60">
        <v>1</v>
      </c>
      <c r="M883" s="54" t="s">
        <v>2590</v>
      </c>
      <c r="N883" s="54" t="s">
        <v>1148</v>
      </c>
      <c r="O883" s="62">
        <v>1</v>
      </c>
      <c r="P883" s="54" t="s">
        <v>1149</v>
      </c>
      <c r="Q883" s="54" t="s">
        <v>2247</v>
      </c>
      <c r="R883" s="61" t="s">
        <v>2248</v>
      </c>
      <c r="S883" s="55">
        <v>44883</v>
      </c>
      <c r="T883" s="55">
        <v>44883</v>
      </c>
      <c r="U883" s="55">
        <v>44888</v>
      </c>
      <c r="V883" s="56">
        <v>254787.4</v>
      </c>
      <c r="W883" s="56">
        <v>0</v>
      </c>
      <c r="X883" s="56">
        <v>254787.4</v>
      </c>
    </row>
    <row r="884" spans="1:24" x14ac:dyDescent="0.25">
      <c r="A884" s="59" t="s">
        <v>206</v>
      </c>
      <c r="B884" s="54" t="s">
        <v>450</v>
      </c>
      <c r="C884" s="60">
        <v>2023</v>
      </c>
      <c r="D884" s="60">
        <v>2023</v>
      </c>
      <c r="E884" s="53">
        <v>5</v>
      </c>
      <c r="F884" s="54" t="s">
        <v>451</v>
      </c>
      <c r="G884" s="54" t="s">
        <v>452</v>
      </c>
      <c r="H884" s="54" t="s">
        <v>453</v>
      </c>
      <c r="I884" s="54" t="s">
        <v>454</v>
      </c>
      <c r="J884" s="61" t="s">
        <v>455</v>
      </c>
      <c r="K884" s="54" t="s">
        <v>2591</v>
      </c>
      <c r="L884" s="60">
        <v>1</v>
      </c>
      <c r="M884" s="54" t="s">
        <v>2592</v>
      </c>
      <c r="N884" s="54" t="s">
        <v>1152</v>
      </c>
      <c r="O884" s="62">
        <v>1</v>
      </c>
      <c r="P884" s="54" t="s">
        <v>1153</v>
      </c>
      <c r="Q884" s="54" t="s">
        <v>2247</v>
      </c>
      <c r="R884" s="61" t="s">
        <v>2248</v>
      </c>
      <c r="S884" s="55">
        <v>44883</v>
      </c>
      <c r="T884" s="55">
        <v>44883</v>
      </c>
      <c r="U884" s="55">
        <v>44888</v>
      </c>
      <c r="V884" s="56">
        <v>69720.37</v>
      </c>
      <c r="W884" s="56">
        <v>0</v>
      </c>
      <c r="X884" s="56">
        <v>69720.37</v>
      </c>
    </row>
    <row r="885" spans="1:24" x14ac:dyDescent="0.25">
      <c r="A885" s="59" t="s">
        <v>207</v>
      </c>
      <c r="B885" s="54" t="s">
        <v>450</v>
      </c>
      <c r="C885" s="60">
        <v>2023</v>
      </c>
      <c r="D885" s="60">
        <v>2023</v>
      </c>
      <c r="E885" s="53">
        <v>5</v>
      </c>
      <c r="F885" s="54" t="s">
        <v>451</v>
      </c>
      <c r="G885" s="54" t="s">
        <v>452</v>
      </c>
      <c r="H885" s="54" t="s">
        <v>453</v>
      </c>
      <c r="I885" s="54" t="s">
        <v>454</v>
      </c>
      <c r="J885" s="61" t="s">
        <v>455</v>
      </c>
      <c r="K885" s="54" t="s">
        <v>2593</v>
      </c>
      <c r="L885" s="60">
        <v>1</v>
      </c>
      <c r="M885" s="54" t="s">
        <v>2594</v>
      </c>
      <c r="N885" s="54" t="s">
        <v>1156</v>
      </c>
      <c r="O885" s="62">
        <v>1</v>
      </c>
      <c r="P885" s="54" t="s">
        <v>1157</v>
      </c>
      <c r="Q885" s="54" t="s">
        <v>2247</v>
      </c>
      <c r="R885" s="61" t="s">
        <v>2248</v>
      </c>
      <c r="S885" s="55">
        <v>44883</v>
      </c>
      <c r="T885" s="55">
        <v>44883</v>
      </c>
      <c r="U885" s="55">
        <v>44888</v>
      </c>
      <c r="V885" s="56">
        <v>132997.12</v>
      </c>
      <c r="W885" s="56">
        <v>0</v>
      </c>
      <c r="X885" s="56">
        <v>132997.12</v>
      </c>
    </row>
    <row r="886" spans="1:24" x14ac:dyDescent="0.25">
      <c r="A886" s="59" t="s">
        <v>209</v>
      </c>
      <c r="B886" s="54" t="s">
        <v>450</v>
      </c>
      <c r="C886" s="60">
        <v>2023</v>
      </c>
      <c r="D886" s="60">
        <v>2023</v>
      </c>
      <c r="E886" s="53">
        <v>5</v>
      </c>
      <c r="F886" s="54" t="s">
        <v>451</v>
      </c>
      <c r="G886" s="54" t="s">
        <v>452</v>
      </c>
      <c r="H886" s="54" t="s">
        <v>453</v>
      </c>
      <c r="I886" s="54" t="s">
        <v>454</v>
      </c>
      <c r="J886" s="61" t="s">
        <v>455</v>
      </c>
      <c r="K886" s="54" t="s">
        <v>2595</v>
      </c>
      <c r="L886" s="60">
        <v>1</v>
      </c>
      <c r="M886" s="54" t="s">
        <v>2596</v>
      </c>
      <c r="N886" s="54" t="s">
        <v>1160</v>
      </c>
      <c r="O886" s="62">
        <v>1</v>
      </c>
      <c r="P886" s="54" t="s">
        <v>1161</v>
      </c>
      <c r="Q886" s="54" t="s">
        <v>2247</v>
      </c>
      <c r="R886" s="61" t="s">
        <v>2248</v>
      </c>
      <c r="S886" s="55">
        <v>44883</v>
      </c>
      <c r="T886" s="55">
        <v>44883</v>
      </c>
      <c r="U886" s="55">
        <v>44888</v>
      </c>
      <c r="V886" s="56">
        <v>534529.84</v>
      </c>
      <c r="W886" s="56">
        <v>0</v>
      </c>
      <c r="X886" s="56">
        <v>534529.84</v>
      </c>
    </row>
    <row r="887" spans="1:24" x14ac:dyDescent="0.25">
      <c r="A887" s="59" t="s">
        <v>210</v>
      </c>
      <c r="B887" s="54" t="s">
        <v>450</v>
      </c>
      <c r="C887" s="60">
        <v>2023</v>
      </c>
      <c r="D887" s="60">
        <v>2023</v>
      </c>
      <c r="E887" s="53">
        <v>5</v>
      </c>
      <c r="F887" s="54" t="s">
        <v>451</v>
      </c>
      <c r="G887" s="54" t="s">
        <v>452</v>
      </c>
      <c r="H887" s="54" t="s">
        <v>453</v>
      </c>
      <c r="I887" s="54" t="s">
        <v>454</v>
      </c>
      <c r="J887" s="61" t="s">
        <v>455</v>
      </c>
      <c r="K887" s="54" t="s">
        <v>2597</v>
      </c>
      <c r="L887" s="60">
        <v>1</v>
      </c>
      <c r="M887" s="54" t="s">
        <v>2598</v>
      </c>
      <c r="N887" s="54" t="s">
        <v>1164</v>
      </c>
      <c r="O887" s="62">
        <v>1</v>
      </c>
      <c r="P887" s="54" t="s">
        <v>1165</v>
      </c>
      <c r="Q887" s="54" t="s">
        <v>2247</v>
      </c>
      <c r="R887" s="61" t="s">
        <v>2248</v>
      </c>
      <c r="S887" s="55">
        <v>44883</v>
      </c>
      <c r="T887" s="55">
        <v>44883</v>
      </c>
      <c r="U887" s="55">
        <v>44888</v>
      </c>
      <c r="V887" s="56">
        <v>446537.97</v>
      </c>
      <c r="W887" s="56">
        <v>0</v>
      </c>
      <c r="X887" s="56">
        <v>446537.97</v>
      </c>
    </row>
    <row r="888" spans="1:24" x14ac:dyDescent="0.25">
      <c r="A888" s="59" t="s">
        <v>211</v>
      </c>
      <c r="B888" s="54" t="s">
        <v>450</v>
      </c>
      <c r="C888" s="60">
        <v>2023</v>
      </c>
      <c r="D888" s="60">
        <v>2023</v>
      </c>
      <c r="E888" s="53">
        <v>5</v>
      </c>
      <c r="F888" s="54" t="s">
        <v>451</v>
      </c>
      <c r="G888" s="54" t="s">
        <v>452</v>
      </c>
      <c r="H888" s="54" t="s">
        <v>453</v>
      </c>
      <c r="I888" s="54" t="s">
        <v>454</v>
      </c>
      <c r="J888" s="61" t="s">
        <v>455</v>
      </c>
      <c r="K888" s="54" t="s">
        <v>2599</v>
      </c>
      <c r="L888" s="60">
        <v>1</v>
      </c>
      <c r="M888" s="54" t="s">
        <v>2600</v>
      </c>
      <c r="N888" s="54" t="s">
        <v>1168</v>
      </c>
      <c r="O888" s="62">
        <v>1</v>
      </c>
      <c r="P888" s="54" t="s">
        <v>1169</v>
      </c>
      <c r="Q888" s="54" t="s">
        <v>2247</v>
      </c>
      <c r="R888" s="61" t="s">
        <v>2248</v>
      </c>
      <c r="S888" s="55">
        <v>44883</v>
      </c>
      <c r="T888" s="55">
        <v>44883</v>
      </c>
      <c r="U888" s="55">
        <v>44888</v>
      </c>
      <c r="V888" s="56">
        <v>209375.97</v>
      </c>
      <c r="W888" s="56">
        <v>0</v>
      </c>
      <c r="X888" s="56">
        <v>209375.97</v>
      </c>
    </row>
    <row r="889" spans="1:24" x14ac:dyDescent="0.25">
      <c r="A889" s="59" t="s">
        <v>212</v>
      </c>
      <c r="B889" s="54" t="s">
        <v>450</v>
      </c>
      <c r="C889" s="60">
        <v>2023</v>
      </c>
      <c r="D889" s="60">
        <v>2023</v>
      </c>
      <c r="E889" s="53">
        <v>5</v>
      </c>
      <c r="F889" s="54" t="s">
        <v>451</v>
      </c>
      <c r="G889" s="54" t="s">
        <v>452</v>
      </c>
      <c r="H889" s="54" t="s">
        <v>453</v>
      </c>
      <c r="I889" s="54" t="s">
        <v>454</v>
      </c>
      <c r="J889" s="61" t="s">
        <v>455</v>
      </c>
      <c r="K889" s="54" t="s">
        <v>2601</v>
      </c>
      <c r="L889" s="60">
        <v>1</v>
      </c>
      <c r="M889" s="54" t="s">
        <v>2602</v>
      </c>
      <c r="N889" s="54" t="s">
        <v>1172</v>
      </c>
      <c r="O889" s="62">
        <v>1</v>
      </c>
      <c r="P889" s="54" t="s">
        <v>1173</v>
      </c>
      <c r="Q889" s="54" t="s">
        <v>2247</v>
      </c>
      <c r="R889" s="61" t="s">
        <v>2248</v>
      </c>
      <c r="S889" s="55">
        <v>44883</v>
      </c>
      <c r="T889" s="55">
        <v>44883</v>
      </c>
      <c r="U889" s="55">
        <v>44888</v>
      </c>
      <c r="V889" s="56">
        <v>63921.73</v>
      </c>
      <c r="W889" s="56">
        <v>0</v>
      </c>
      <c r="X889" s="56">
        <v>63921.73</v>
      </c>
    </row>
    <row r="890" spans="1:24" x14ac:dyDescent="0.25">
      <c r="A890" s="59" t="s">
        <v>37</v>
      </c>
      <c r="B890" s="54" t="s">
        <v>450</v>
      </c>
      <c r="C890" s="60">
        <v>2023</v>
      </c>
      <c r="D890" s="60">
        <v>2023</v>
      </c>
      <c r="E890" s="53">
        <v>6</v>
      </c>
      <c r="F890" s="54" t="s">
        <v>451</v>
      </c>
      <c r="G890" s="54" t="s">
        <v>452</v>
      </c>
      <c r="H890" s="54" t="s">
        <v>453</v>
      </c>
      <c r="I890" s="54" t="s">
        <v>454</v>
      </c>
      <c r="J890" s="61" t="s">
        <v>455</v>
      </c>
      <c r="K890" s="54" t="s">
        <v>2603</v>
      </c>
      <c r="L890" s="60">
        <v>1</v>
      </c>
      <c r="M890" s="54" t="s">
        <v>2604</v>
      </c>
      <c r="N890" s="54" t="s">
        <v>458</v>
      </c>
      <c r="O890" s="62">
        <v>1</v>
      </c>
      <c r="P890" s="54" t="s">
        <v>459</v>
      </c>
      <c r="Q890" s="54" t="s">
        <v>2605</v>
      </c>
      <c r="R890" s="61" t="s">
        <v>2606</v>
      </c>
      <c r="S890" s="55">
        <v>44911</v>
      </c>
      <c r="T890" s="55">
        <v>44911</v>
      </c>
      <c r="U890" s="55">
        <v>44916</v>
      </c>
      <c r="V890" s="56">
        <v>3549400.31</v>
      </c>
      <c r="W890" s="56">
        <v>0</v>
      </c>
      <c r="X890" s="56">
        <v>3549400.31</v>
      </c>
    </row>
    <row r="891" spans="1:24" x14ac:dyDescent="0.25">
      <c r="A891" s="59" t="s">
        <v>38</v>
      </c>
      <c r="B891" s="54" t="s">
        <v>450</v>
      </c>
      <c r="C891" s="60">
        <v>2023</v>
      </c>
      <c r="D891" s="60">
        <v>2023</v>
      </c>
      <c r="E891" s="53">
        <v>6</v>
      </c>
      <c r="F891" s="54" t="s">
        <v>451</v>
      </c>
      <c r="G891" s="54" t="s">
        <v>452</v>
      </c>
      <c r="H891" s="54" t="s">
        <v>453</v>
      </c>
      <c r="I891" s="54" t="s">
        <v>454</v>
      </c>
      <c r="J891" s="61" t="s">
        <v>455</v>
      </c>
      <c r="K891" s="54" t="s">
        <v>2607</v>
      </c>
      <c r="L891" s="60">
        <v>1</v>
      </c>
      <c r="M891" s="54" t="s">
        <v>2608</v>
      </c>
      <c r="N891" s="54" t="s">
        <v>463</v>
      </c>
      <c r="O891" s="62">
        <v>1</v>
      </c>
      <c r="P891" s="54" t="s">
        <v>464</v>
      </c>
      <c r="Q891" s="54" t="s">
        <v>2605</v>
      </c>
      <c r="R891" s="61" t="s">
        <v>2606</v>
      </c>
      <c r="S891" s="55">
        <v>44911</v>
      </c>
      <c r="T891" s="55">
        <v>44911</v>
      </c>
      <c r="U891" s="55">
        <v>44916</v>
      </c>
      <c r="V891" s="56">
        <v>20122962.030000001</v>
      </c>
      <c r="W891" s="56">
        <v>0</v>
      </c>
      <c r="X891" s="56">
        <v>20122962.030000001</v>
      </c>
    </row>
    <row r="892" spans="1:24" x14ac:dyDescent="0.25">
      <c r="A892" s="59" t="s">
        <v>39</v>
      </c>
      <c r="B892" s="54" t="s">
        <v>450</v>
      </c>
      <c r="C892" s="60">
        <v>2023</v>
      </c>
      <c r="D892" s="60">
        <v>2023</v>
      </c>
      <c r="E892" s="53">
        <v>6</v>
      </c>
      <c r="F892" s="54" t="s">
        <v>451</v>
      </c>
      <c r="G892" s="54" t="s">
        <v>452</v>
      </c>
      <c r="H892" s="54" t="s">
        <v>453</v>
      </c>
      <c r="I892" s="54" t="s">
        <v>454</v>
      </c>
      <c r="J892" s="61" t="s">
        <v>455</v>
      </c>
      <c r="K892" s="54" t="s">
        <v>2609</v>
      </c>
      <c r="L892" s="60">
        <v>1</v>
      </c>
      <c r="M892" s="54" t="s">
        <v>2610</v>
      </c>
      <c r="N892" s="54" t="s">
        <v>467</v>
      </c>
      <c r="O892" s="62">
        <v>1</v>
      </c>
      <c r="P892" s="54" t="s">
        <v>468</v>
      </c>
      <c r="Q892" s="54" t="s">
        <v>2605</v>
      </c>
      <c r="R892" s="61" t="s">
        <v>2606</v>
      </c>
      <c r="S892" s="55">
        <v>44911</v>
      </c>
      <c r="T892" s="55">
        <v>44911</v>
      </c>
      <c r="U892" s="55">
        <v>44916</v>
      </c>
      <c r="V892" s="56">
        <v>2857587.8</v>
      </c>
      <c r="W892" s="56">
        <v>0</v>
      </c>
      <c r="X892" s="56">
        <v>2857587.8</v>
      </c>
    </row>
    <row r="893" spans="1:24" x14ac:dyDescent="0.25">
      <c r="A893" s="59" t="s">
        <v>40</v>
      </c>
      <c r="B893" s="54" t="s">
        <v>450</v>
      </c>
      <c r="C893" s="60">
        <v>2023</v>
      </c>
      <c r="D893" s="60">
        <v>2023</v>
      </c>
      <c r="E893" s="53">
        <v>6</v>
      </c>
      <c r="F893" s="54" t="s">
        <v>451</v>
      </c>
      <c r="G893" s="54" t="s">
        <v>452</v>
      </c>
      <c r="H893" s="54" t="s">
        <v>453</v>
      </c>
      <c r="I893" s="54" t="s">
        <v>454</v>
      </c>
      <c r="J893" s="61" t="s">
        <v>455</v>
      </c>
      <c r="K893" s="54" t="s">
        <v>2611</v>
      </c>
      <c r="L893" s="60">
        <v>1</v>
      </c>
      <c r="M893" s="54" t="s">
        <v>2612</v>
      </c>
      <c r="N893" s="54" t="s">
        <v>471</v>
      </c>
      <c r="O893" s="62">
        <v>1</v>
      </c>
      <c r="P893" s="54" t="s">
        <v>472</v>
      </c>
      <c r="Q893" s="54" t="s">
        <v>2605</v>
      </c>
      <c r="R893" s="61" t="s">
        <v>2606</v>
      </c>
      <c r="S893" s="55">
        <v>44911</v>
      </c>
      <c r="T893" s="55">
        <v>44911</v>
      </c>
      <c r="U893" s="55">
        <v>44916</v>
      </c>
      <c r="V893" s="56">
        <v>11203069.67</v>
      </c>
      <c r="W893" s="56">
        <v>0</v>
      </c>
      <c r="X893" s="56">
        <v>11203069.67</v>
      </c>
    </row>
    <row r="894" spans="1:24" x14ac:dyDescent="0.25">
      <c r="A894" s="59" t="s">
        <v>41</v>
      </c>
      <c r="B894" s="54" t="s">
        <v>450</v>
      </c>
      <c r="C894" s="60">
        <v>2023</v>
      </c>
      <c r="D894" s="60">
        <v>2023</v>
      </c>
      <c r="E894" s="53">
        <v>6</v>
      </c>
      <c r="F894" s="54" t="s">
        <v>451</v>
      </c>
      <c r="G894" s="54" t="s">
        <v>452</v>
      </c>
      <c r="H894" s="54" t="s">
        <v>453</v>
      </c>
      <c r="I894" s="54" t="s">
        <v>454</v>
      </c>
      <c r="J894" s="61" t="s">
        <v>455</v>
      </c>
      <c r="K894" s="54" t="s">
        <v>2613</v>
      </c>
      <c r="L894" s="60">
        <v>1</v>
      </c>
      <c r="M894" s="54" t="s">
        <v>2614</v>
      </c>
      <c r="N894" s="54" t="s">
        <v>475</v>
      </c>
      <c r="O894" s="62">
        <v>1</v>
      </c>
      <c r="P894" s="54" t="s">
        <v>476</v>
      </c>
      <c r="Q894" s="54" t="s">
        <v>2605</v>
      </c>
      <c r="R894" s="61" t="s">
        <v>2606</v>
      </c>
      <c r="S894" s="55">
        <v>44911</v>
      </c>
      <c r="T894" s="55">
        <v>44911</v>
      </c>
      <c r="U894" s="55">
        <v>44916</v>
      </c>
      <c r="V894" s="56">
        <v>263056.71000000002</v>
      </c>
      <c r="W894" s="56">
        <v>0</v>
      </c>
      <c r="X894" s="56">
        <v>263056.71000000002</v>
      </c>
    </row>
    <row r="895" spans="1:24" x14ac:dyDescent="0.25">
      <c r="A895" s="59" t="s">
        <v>42</v>
      </c>
      <c r="B895" s="54" t="s">
        <v>450</v>
      </c>
      <c r="C895" s="60">
        <v>2023</v>
      </c>
      <c r="D895" s="60">
        <v>2023</v>
      </c>
      <c r="E895" s="53">
        <v>6</v>
      </c>
      <c r="F895" s="54" t="s">
        <v>451</v>
      </c>
      <c r="G895" s="54" t="s">
        <v>452</v>
      </c>
      <c r="H895" s="54" t="s">
        <v>453</v>
      </c>
      <c r="I895" s="54" t="s">
        <v>454</v>
      </c>
      <c r="J895" s="61" t="s">
        <v>455</v>
      </c>
      <c r="K895" s="54" t="s">
        <v>2615</v>
      </c>
      <c r="L895" s="60">
        <v>1</v>
      </c>
      <c r="M895" s="54" t="s">
        <v>2616</v>
      </c>
      <c r="N895" s="54" t="s">
        <v>479</v>
      </c>
      <c r="O895" s="62">
        <v>1</v>
      </c>
      <c r="P895" s="54" t="s">
        <v>480</v>
      </c>
      <c r="Q895" s="54" t="s">
        <v>2605</v>
      </c>
      <c r="R895" s="61" t="s">
        <v>2606</v>
      </c>
      <c r="S895" s="55">
        <v>44911</v>
      </c>
      <c r="T895" s="55">
        <v>44911</v>
      </c>
      <c r="U895" s="55">
        <v>44916</v>
      </c>
      <c r="V895" s="56">
        <v>668158.82999999996</v>
      </c>
      <c r="W895" s="56">
        <v>0</v>
      </c>
      <c r="X895" s="56">
        <v>668158.82999999996</v>
      </c>
    </row>
    <row r="896" spans="1:24" x14ac:dyDescent="0.25">
      <c r="A896" s="59" t="s">
        <v>43</v>
      </c>
      <c r="B896" s="54" t="s">
        <v>450</v>
      </c>
      <c r="C896" s="60">
        <v>2023</v>
      </c>
      <c r="D896" s="60">
        <v>2023</v>
      </c>
      <c r="E896" s="53">
        <v>6</v>
      </c>
      <c r="F896" s="54" t="s">
        <v>451</v>
      </c>
      <c r="G896" s="54" t="s">
        <v>452</v>
      </c>
      <c r="H896" s="54" t="s">
        <v>453</v>
      </c>
      <c r="I896" s="54" t="s">
        <v>454</v>
      </c>
      <c r="J896" s="61" t="s">
        <v>455</v>
      </c>
      <c r="K896" s="54" t="s">
        <v>2617</v>
      </c>
      <c r="L896" s="60">
        <v>1</v>
      </c>
      <c r="M896" s="54" t="s">
        <v>2618</v>
      </c>
      <c r="N896" s="54" t="s">
        <v>483</v>
      </c>
      <c r="O896" s="62">
        <v>1</v>
      </c>
      <c r="P896" s="54" t="s">
        <v>484</v>
      </c>
      <c r="Q896" s="54" t="s">
        <v>2605</v>
      </c>
      <c r="R896" s="61" t="s">
        <v>2606</v>
      </c>
      <c r="S896" s="55">
        <v>44911</v>
      </c>
      <c r="T896" s="55">
        <v>44911</v>
      </c>
      <c r="U896" s="55">
        <v>44916</v>
      </c>
      <c r="V896" s="56">
        <v>4772529.28</v>
      </c>
      <c r="W896" s="56">
        <v>0</v>
      </c>
      <c r="X896" s="56">
        <v>4772529.28</v>
      </c>
    </row>
    <row r="897" spans="1:24" x14ac:dyDescent="0.25">
      <c r="A897" s="59" t="s">
        <v>44</v>
      </c>
      <c r="B897" s="54" t="s">
        <v>450</v>
      </c>
      <c r="C897" s="60">
        <v>2023</v>
      </c>
      <c r="D897" s="60">
        <v>2023</v>
      </c>
      <c r="E897" s="53">
        <v>6</v>
      </c>
      <c r="F897" s="54" t="s">
        <v>451</v>
      </c>
      <c r="G897" s="54" t="s">
        <v>452</v>
      </c>
      <c r="H897" s="54" t="s">
        <v>453</v>
      </c>
      <c r="I897" s="54" t="s">
        <v>454</v>
      </c>
      <c r="J897" s="61" t="s">
        <v>455</v>
      </c>
      <c r="K897" s="54" t="s">
        <v>2619</v>
      </c>
      <c r="L897" s="60">
        <v>1</v>
      </c>
      <c r="M897" s="54" t="s">
        <v>2620</v>
      </c>
      <c r="N897" s="54" t="s">
        <v>487</v>
      </c>
      <c r="O897" s="62">
        <v>1</v>
      </c>
      <c r="P897" s="54" t="s">
        <v>488</v>
      </c>
      <c r="Q897" s="54" t="s">
        <v>2605</v>
      </c>
      <c r="R897" s="61" t="s">
        <v>2606</v>
      </c>
      <c r="S897" s="55">
        <v>44911</v>
      </c>
      <c r="T897" s="55">
        <v>44911</v>
      </c>
      <c r="U897" s="55">
        <v>44916</v>
      </c>
      <c r="V897" s="56">
        <v>1362294.74</v>
      </c>
      <c r="W897" s="56">
        <v>0</v>
      </c>
      <c r="X897" s="56">
        <v>1362294.74</v>
      </c>
    </row>
    <row r="898" spans="1:24" x14ac:dyDescent="0.25">
      <c r="A898" s="59" t="s">
        <v>45</v>
      </c>
      <c r="B898" s="54" t="s">
        <v>450</v>
      </c>
      <c r="C898" s="60">
        <v>2023</v>
      </c>
      <c r="D898" s="60">
        <v>2023</v>
      </c>
      <c r="E898" s="53">
        <v>6</v>
      </c>
      <c r="F898" s="54" t="s">
        <v>451</v>
      </c>
      <c r="G898" s="54" t="s">
        <v>452</v>
      </c>
      <c r="H898" s="54" t="s">
        <v>453</v>
      </c>
      <c r="I898" s="54" t="s">
        <v>454</v>
      </c>
      <c r="J898" s="61" t="s">
        <v>455</v>
      </c>
      <c r="K898" s="54" t="s">
        <v>2621</v>
      </c>
      <c r="L898" s="60">
        <v>1</v>
      </c>
      <c r="M898" s="54" t="s">
        <v>2622</v>
      </c>
      <c r="N898" s="54" t="s">
        <v>491</v>
      </c>
      <c r="O898" s="62">
        <v>1</v>
      </c>
      <c r="P898" s="54" t="s">
        <v>492</v>
      </c>
      <c r="Q898" s="54" t="s">
        <v>2605</v>
      </c>
      <c r="R898" s="61" t="s">
        <v>2606</v>
      </c>
      <c r="S898" s="55">
        <v>44911</v>
      </c>
      <c r="T898" s="55">
        <v>44911</v>
      </c>
      <c r="U898" s="55">
        <v>44916</v>
      </c>
      <c r="V898" s="56">
        <v>172566.98</v>
      </c>
      <c r="W898" s="56">
        <v>0</v>
      </c>
      <c r="X898" s="56">
        <v>172566.98</v>
      </c>
    </row>
    <row r="899" spans="1:24" x14ac:dyDescent="0.25">
      <c r="A899" s="59" t="s">
        <v>46</v>
      </c>
      <c r="B899" s="54" t="s">
        <v>450</v>
      </c>
      <c r="C899" s="60">
        <v>2023</v>
      </c>
      <c r="D899" s="60">
        <v>2023</v>
      </c>
      <c r="E899" s="53">
        <v>6</v>
      </c>
      <c r="F899" s="54" t="s">
        <v>451</v>
      </c>
      <c r="G899" s="54" t="s">
        <v>452</v>
      </c>
      <c r="H899" s="54" t="s">
        <v>453</v>
      </c>
      <c r="I899" s="54" t="s">
        <v>454</v>
      </c>
      <c r="J899" s="61" t="s">
        <v>455</v>
      </c>
      <c r="K899" s="54" t="s">
        <v>2623</v>
      </c>
      <c r="L899" s="60">
        <v>1</v>
      </c>
      <c r="M899" s="54" t="s">
        <v>2624</v>
      </c>
      <c r="N899" s="54" t="s">
        <v>495</v>
      </c>
      <c r="O899" s="62">
        <v>1</v>
      </c>
      <c r="P899" s="54" t="s">
        <v>496</v>
      </c>
      <c r="Q899" s="54" t="s">
        <v>2605</v>
      </c>
      <c r="R899" s="61" t="s">
        <v>2606</v>
      </c>
      <c r="S899" s="55">
        <v>44911</v>
      </c>
      <c r="T899" s="55">
        <v>44911</v>
      </c>
      <c r="U899" s="55">
        <v>44916</v>
      </c>
      <c r="V899" s="56">
        <v>494281.25</v>
      </c>
      <c r="W899" s="56">
        <v>0</v>
      </c>
      <c r="X899" s="56">
        <v>494281.25</v>
      </c>
    </row>
    <row r="900" spans="1:24" x14ac:dyDescent="0.25">
      <c r="A900" s="59" t="s">
        <v>47</v>
      </c>
      <c r="B900" s="54" t="s">
        <v>450</v>
      </c>
      <c r="C900" s="60">
        <v>2023</v>
      </c>
      <c r="D900" s="60">
        <v>2023</v>
      </c>
      <c r="E900" s="53">
        <v>6</v>
      </c>
      <c r="F900" s="54" t="s">
        <v>451</v>
      </c>
      <c r="G900" s="54" t="s">
        <v>452</v>
      </c>
      <c r="H900" s="54" t="s">
        <v>453</v>
      </c>
      <c r="I900" s="54" t="s">
        <v>454</v>
      </c>
      <c r="J900" s="61" t="s">
        <v>455</v>
      </c>
      <c r="K900" s="54" t="s">
        <v>2625</v>
      </c>
      <c r="L900" s="60">
        <v>1</v>
      </c>
      <c r="M900" s="54" t="s">
        <v>2626</v>
      </c>
      <c r="N900" s="54" t="s">
        <v>499</v>
      </c>
      <c r="O900" s="62">
        <v>1</v>
      </c>
      <c r="P900" s="54" t="s">
        <v>500</v>
      </c>
      <c r="Q900" s="54" t="s">
        <v>2605</v>
      </c>
      <c r="R900" s="61" t="s">
        <v>2606</v>
      </c>
      <c r="S900" s="55">
        <v>44911</v>
      </c>
      <c r="T900" s="55">
        <v>44911</v>
      </c>
      <c r="U900" s="55">
        <v>44916</v>
      </c>
      <c r="V900" s="56">
        <v>576713.81000000006</v>
      </c>
      <c r="W900" s="56">
        <v>0</v>
      </c>
      <c r="X900" s="56">
        <v>576713.81000000006</v>
      </c>
    </row>
    <row r="901" spans="1:24" x14ac:dyDescent="0.25">
      <c r="A901" s="59" t="s">
        <v>48</v>
      </c>
      <c r="B901" s="54" t="s">
        <v>450</v>
      </c>
      <c r="C901" s="60">
        <v>2023</v>
      </c>
      <c r="D901" s="60">
        <v>2023</v>
      </c>
      <c r="E901" s="53">
        <v>6</v>
      </c>
      <c r="F901" s="54" t="s">
        <v>451</v>
      </c>
      <c r="G901" s="54" t="s">
        <v>452</v>
      </c>
      <c r="H901" s="54" t="s">
        <v>453</v>
      </c>
      <c r="I901" s="54" t="s">
        <v>454</v>
      </c>
      <c r="J901" s="61" t="s">
        <v>455</v>
      </c>
      <c r="K901" s="54" t="s">
        <v>2627</v>
      </c>
      <c r="L901" s="60">
        <v>1</v>
      </c>
      <c r="M901" s="54" t="s">
        <v>2628</v>
      </c>
      <c r="N901" s="54" t="s">
        <v>503</v>
      </c>
      <c r="O901" s="62">
        <v>1</v>
      </c>
      <c r="P901" s="54" t="s">
        <v>504</v>
      </c>
      <c r="Q901" s="54" t="s">
        <v>2605</v>
      </c>
      <c r="R901" s="61" t="s">
        <v>2629</v>
      </c>
      <c r="S901" s="55">
        <v>44908</v>
      </c>
      <c r="T901" s="55">
        <v>44908</v>
      </c>
      <c r="U901" s="55">
        <v>44911</v>
      </c>
      <c r="V901" s="56">
        <v>29451607.620000001</v>
      </c>
      <c r="W901" s="56">
        <v>0</v>
      </c>
      <c r="X901" s="56">
        <v>29451607.620000001</v>
      </c>
    </row>
    <row r="902" spans="1:24" x14ac:dyDescent="0.25">
      <c r="A902" s="59" t="s">
        <v>49</v>
      </c>
      <c r="B902" s="54" t="s">
        <v>450</v>
      </c>
      <c r="C902" s="60">
        <v>2023</v>
      </c>
      <c r="D902" s="60">
        <v>2023</v>
      </c>
      <c r="E902" s="53">
        <v>6</v>
      </c>
      <c r="F902" s="54" t="s">
        <v>451</v>
      </c>
      <c r="G902" s="54" t="s">
        <v>452</v>
      </c>
      <c r="H902" s="54" t="s">
        <v>453</v>
      </c>
      <c r="I902" s="54" t="s">
        <v>454</v>
      </c>
      <c r="J902" s="61" t="s">
        <v>455</v>
      </c>
      <c r="K902" s="54" t="s">
        <v>2630</v>
      </c>
      <c r="L902" s="60">
        <v>1</v>
      </c>
      <c r="M902" s="54" t="s">
        <v>2631</v>
      </c>
      <c r="N902" s="54" t="s">
        <v>508</v>
      </c>
      <c r="O902" s="62">
        <v>1</v>
      </c>
      <c r="P902" s="54" t="s">
        <v>509</v>
      </c>
      <c r="Q902" s="54" t="s">
        <v>2605</v>
      </c>
      <c r="R902" s="61" t="s">
        <v>2629</v>
      </c>
      <c r="S902" s="55">
        <v>44908</v>
      </c>
      <c r="T902" s="55">
        <v>44908</v>
      </c>
      <c r="U902" s="55">
        <v>44911</v>
      </c>
      <c r="V902" s="56">
        <v>5582821.1399999997</v>
      </c>
      <c r="W902" s="56">
        <v>0</v>
      </c>
      <c r="X902" s="56">
        <v>5582821.1399999997</v>
      </c>
    </row>
    <row r="903" spans="1:24" x14ac:dyDescent="0.25">
      <c r="A903" s="59" t="s">
        <v>50</v>
      </c>
      <c r="B903" s="54" t="s">
        <v>450</v>
      </c>
      <c r="C903" s="60">
        <v>2023</v>
      </c>
      <c r="D903" s="60">
        <v>2023</v>
      </c>
      <c r="E903" s="53">
        <v>6</v>
      </c>
      <c r="F903" s="54" t="s">
        <v>451</v>
      </c>
      <c r="G903" s="54" t="s">
        <v>452</v>
      </c>
      <c r="H903" s="54" t="s">
        <v>453</v>
      </c>
      <c r="I903" s="54" t="s">
        <v>454</v>
      </c>
      <c r="J903" s="61" t="s">
        <v>455</v>
      </c>
      <c r="K903" s="54" t="s">
        <v>2632</v>
      </c>
      <c r="L903" s="60">
        <v>1</v>
      </c>
      <c r="M903" s="54" t="s">
        <v>2633</v>
      </c>
      <c r="N903" s="54" t="s">
        <v>512</v>
      </c>
      <c r="O903" s="62">
        <v>1</v>
      </c>
      <c r="P903" s="54" t="s">
        <v>513</v>
      </c>
      <c r="Q903" s="54" t="s">
        <v>2605</v>
      </c>
      <c r="R903" s="61" t="s">
        <v>2606</v>
      </c>
      <c r="S903" s="55">
        <v>44911</v>
      </c>
      <c r="T903" s="55">
        <v>44911</v>
      </c>
      <c r="U903" s="55">
        <v>44916</v>
      </c>
      <c r="V903" s="56">
        <v>225409.44</v>
      </c>
      <c r="W903" s="56">
        <v>0</v>
      </c>
      <c r="X903" s="56">
        <v>225409.44</v>
      </c>
    </row>
    <row r="904" spans="1:24" x14ac:dyDescent="0.25">
      <c r="A904" s="59" t="s">
        <v>51</v>
      </c>
      <c r="B904" s="54" t="s">
        <v>450</v>
      </c>
      <c r="C904" s="60">
        <v>2023</v>
      </c>
      <c r="D904" s="60">
        <v>2023</v>
      </c>
      <c r="E904" s="53">
        <v>6</v>
      </c>
      <c r="F904" s="54" t="s">
        <v>451</v>
      </c>
      <c r="G904" s="54" t="s">
        <v>452</v>
      </c>
      <c r="H904" s="54" t="s">
        <v>453</v>
      </c>
      <c r="I904" s="54" t="s">
        <v>454</v>
      </c>
      <c r="J904" s="61" t="s">
        <v>455</v>
      </c>
      <c r="K904" s="54" t="s">
        <v>2634</v>
      </c>
      <c r="L904" s="60">
        <v>1</v>
      </c>
      <c r="M904" s="54" t="s">
        <v>2635</v>
      </c>
      <c r="N904" s="54" t="s">
        <v>516</v>
      </c>
      <c r="O904" s="62">
        <v>1</v>
      </c>
      <c r="P904" s="54" t="s">
        <v>517</v>
      </c>
      <c r="Q904" s="54" t="s">
        <v>2605</v>
      </c>
      <c r="R904" s="61" t="s">
        <v>2606</v>
      </c>
      <c r="S904" s="55">
        <v>44911</v>
      </c>
      <c r="T904" s="55">
        <v>44911</v>
      </c>
      <c r="U904" s="55">
        <v>44916</v>
      </c>
      <c r="V904" s="56">
        <v>22743359.82</v>
      </c>
      <c r="W904" s="56">
        <v>0</v>
      </c>
      <c r="X904" s="56">
        <v>22743359.82</v>
      </c>
    </row>
    <row r="905" spans="1:24" x14ac:dyDescent="0.25">
      <c r="A905" s="59" t="s">
        <v>52</v>
      </c>
      <c r="B905" s="54" t="s">
        <v>450</v>
      </c>
      <c r="C905" s="60">
        <v>2023</v>
      </c>
      <c r="D905" s="60">
        <v>2023</v>
      </c>
      <c r="E905" s="53">
        <v>6</v>
      </c>
      <c r="F905" s="54" t="s">
        <v>451</v>
      </c>
      <c r="G905" s="54" t="s">
        <v>452</v>
      </c>
      <c r="H905" s="54" t="s">
        <v>453</v>
      </c>
      <c r="I905" s="54" t="s">
        <v>454</v>
      </c>
      <c r="J905" s="61" t="s">
        <v>455</v>
      </c>
      <c r="K905" s="54" t="s">
        <v>2636</v>
      </c>
      <c r="L905" s="60">
        <v>1</v>
      </c>
      <c r="M905" s="54" t="s">
        <v>2637</v>
      </c>
      <c r="N905" s="54" t="s">
        <v>520</v>
      </c>
      <c r="O905" s="62">
        <v>1</v>
      </c>
      <c r="P905" s="54" t="s">
        <v>521</v>
      </c>
      <c r="Q905" s="54" t="s">
        <v>2605</v>
      </c>
      <c r="R905" s="61" t="s">
        <v>2606</v>
      </c>
      <c r="S905" s="55">
        <v>44911</v>
      </c>
      <c r="T905" s="55">
        <v>44911</v>
      </c>
      <c r="U905" s="55">
        <v>44916</v>
      </c>
      <c r="V905" s="56">
        <v>4229040.17</v>
      </c>
      <c r="W905" s="56">
        <v>0</v>
      </c>
      <c r="X905" s="56">
        <v>4229040.17</v>
      </c>
    </row>
    <row r="906" spans="1:24" x14ac:dyDescent="0.25">
      <c r="A906" s="59" t="s">
        <v>53</v>
      </c>
      <c r="B906" s="54" t="s">
        <v>450</v>
      </c>
      <c r="C906" s="60">
        <v>2023</v>
      </c>
      <c r="D906" s="60">
        <v>2023</v>
      </c>
      <c r="E906" s="53">
        <v>6</v>
      </c>
      <c r="F906" s="54" t="s">
        <v>451</v>
      </c>
      <c r="G906" s="54" t="s">
        <v>452</v>
      </c>
      <c r="H906" s="54" t="s">
        <v>453</v>
      </c>
      <c r="I906" s="54" t="s">
        <v>454</v>
      </c>
      <c r="J906" s="61" t="s">
        <v>455</v>
      </c>
      <c r="K906" s="54" t="s">
        <v>2638</v>
      </c>
      <c r="L906" s="60">
        <v>1</v>
      </c>
      <c r="M906" s="54" t="s">
        <v>2639</v>
      </c>
      <c r="N906" s="54" t="s">
        <v>524</v>
      </c>
      <c r="O906" s="62">
        <v>1</v>
      </c>
      <c r="P906" s="54" t="s">
        <v>525</v>
      </c>
      <c r="Q906" s="54" t="s">
        <v>2605</v>
      </c>
      <c r="R906" s="61" t="s">
        <v>2606</v>
      </c>
      <c r="S906" s="55">
        <v>44911</v>
      </c>
      <c r="T906" s="55">
        <v>44911</v>
      </c>
      <c r="U906" s="55">
        <v>44916</v>
      </c>
      <c r="V906" s="56">
        <v>553980.66</v>
      </c>
      <c r="W906" s="56">
        <v>0</v>
      </c>
      <c r="X906" s="56">
        <v>553980.66</v>
      </c>
    </row>
    <row r="907" spans="1:24" x14ac:dyDescent="0.25">
      <c r="A907" s="59" t="s">
        <v>54</v>
      </c>
      <c r="B907" s="54" t="s">
        <v>450</v>
      </c>
      <c r="C907" s="60">
        <v>2023</v>
      </c>
      <c r="D907" s="60">
        <v>2023</v>
      </c>
      <c r="E907" s="53">
        <v>6</v>
      </c>
      <c r="F907" s="54" t="s">
        <v>451</v>
      </c>
      <c r="G907" s="54" t="s">
        <v>452</v>
      </c>
      <c r="H907" s="54" t="s">
        <v>453</v>
      </c>
      <c r="I907" s="54" t="s">
        <v>454</v>
      </c>
      <c r="J907" s="61" t="s">
        <v>455</v>
      </c>
      <c r="K907" s="54" t="s">
        <v>2640</v>
      </c>
      <c r="L907" s="60">
        <v>1</v>
      </c>
      <c r="M907" s="54" t="s">
        <v>2641</v>
      </c>
      <c r="N907" s="54" t="s">
        <v>528</v>
      </c>
      <c r="O907" s="62">
        <v>1</v>
      </c>
      <c r="P907" s="54" t="s">
        <v>529</v>
      </c>
      <c r="Q907" s="54" t="s">
        <v>2605</v>
      </c>
      <c r="R907" s="61" t="s">
        <v>2606</v>
      </c>
      <c r="S907" s="55">
        <v>44911</v>
      </c>
      <c r="T907" s="55">
        <v>44911</v>
      </c>
      <c r="U907" s="55">
        <v>44916</v>
      </c>
      <c r="V907" s="56">
        <v>184957.44</v>
      </c>
      <c r="W907" s="56">
        <v>0</v>
      </c>
      <c r="X907" s="56">
        <v>184957.44</v>
      </c>
    </row>
    <row r="908" spans="1:24" x14ac:dyDescent="0.25">
      <c r="A908" s="59" t="s">
        <v>55</v>
      </c>
      <c r="B908" s="54" t="s">
        <v>450</v>
      </c>
      <c r="C908" s="60">
        <v>2023</v>
      </c>
      <c r="D908" s="60">
        <v>2023</v>
      </c>
      <c r="E908" s="53">
        <v>6</v>
      </c>
      <c r="F908" s="54" t="s">
        <v>451</v>
      </c>
      <c r="G908" s="54" t="s">
        <v>452</v>
      </c>
      <c r="H908" s="54" t="s">
        <v>453</v>
      </c>
      <c r="I908" s="54" t="s">
        <v>454</v>
      </c>
      <c r="J908" s="61" t="s">
        <v>455</v>
      </c>
      <c r="K908" s="54" t="s">
        <v>2642</v>
      </c>
      <c r="L908" s="60">
        <v>1</v>
      </c>
      <c r="M908" s="54" t="s">
        <v>2643</v>
      </c>
      <c r="N908" s="54" t="s">
        <v>532</v>
      </c>
      <c r="O908" s="62">
        <v>1</v>
      </c>
      <c r="P908" s="54" t="s">
        <v>533</v>
      </c>
      <c r="Q908" s="54" t="s">
        <v>2605</v>
      </c>
      <c r="R908" s="61" t="s">
        <v>2606</v>
      </c>
      <c r="S908" s="55">
        <v>44911</v>
      </c>
      <c r="T908" s="55">
        <v>44911</v>
      </c>
      <c r="U908" s="55">
        <v>44916</v>
      </c>
      <c r="V908" s="56">
        <v>31690.83</v>
      </c>
      <c r="W908" s="56">
        <v>0</v>
      </c>
      <c r="X908" s="56">
        <v>31690.83</v>
      </c>
    </row>
    <row r="909" spans="1:24" x14ac:dyDescent="0.25">
      <c r="A909" s="59" t="s">
        <v>56</v>
      </c>
      <c r="B909" s="54" t="s">
        <v>450</v>
      </c>
      <c r="C909" s="60">
        <v>2023</v>
      </c>
      <c r="D909" s="60">
        <v>2023</v>
      </c>
      <c r="E909" s="53">
        <v>6</v>
      </c>
      <c r="F909" s="54" t="s">
        <v>451</v>
      </c>
      <c r="G909" s="54" t="s">
        <v>452</v>
      </c>
      <c r="H909" s="54" t="s">
        <v>453</v>
      </c>
      <c r="I909" s="54" t="s">
        <v>454</v>
      </c>
      <c r="J909" s="61" t="s">
        <v>455</v>
      </c>
      <c r="K909" s="54" t="s">
        <v>2644</v>
      </c>
      <c r="L909" s="60">
        <v>1</v>
      </c>
      <c r="M909" s="54" t="s">
        <v>2645</v>
      </c>
      <c r="N909" s="54" t="s">
        <v>536</v>
      </c>
      <c r="O909" s="62">
        <v>1</v>
      </c>
      <c r="P909" s="54" t="s">
        <v>537</v>
      </c>
      <c r="Q909" s="54" t="s">
        <v>2605</v>
      </c>
      <c r="R909" s="61" t="s">
        <v>2606</v>
      </c>
      <c r="S909" s="55">
        <v>44911</v>
      </c>
      <c r="T909" s="55">
        <v>44911</v>
      </c>
      <c r="U909" s="55">
        <v>44916</v>
      </c>
      <c r="V909" s="56">
        <v>214860.99</v>
      </c>
      <c r="W909" s="56">
        <v>0</v>
      </c>
      <c r="X909" s="56">
        <v>214860.99</v>
      </c>
    </row>
    <row r="910" spans="1:24" x14ac:dyDescent="0.25">
      <c r="A910" s="59" t="s">
        <v>57</v>
      </c>
      <c r="B910" s="54" t="s">
        <v>450</v>
      </c>
      <c r="C910" s="60">
        <v>2023</v>
      </c>
      <c r="D910" s="60">
        <v>2023</v>
      </c>
      <c r="E910" s="53">
        <v>6</v>
      </c>
      <c r="F910" s="54" t="s">
        <v>451</v>
      </c>
      <c r="G910" s="54" t="s">
        <v>452</v>
      </c>
      <c r="H910" s="54" t="s">
        <v>453</v>
      </c>
      <c r="I910" s="54" t="s">
        <v>454</v>
      </c>
      <c r="J910" s="61" t="s">
        <v>455</v>
      </c>
      <c r="K910" s="54" t="s">
        <v>2646</v>
      </c>
      <c r="L910" s="60">
        <v>1</v>
      </c>
      <c r="M910" s="54" t="s">
        <v>2647</v>
      </c>
      <c r="N910" s="54" t="s">
        <v>540</v>
      </c>
      <c r="O910" s="62">
        <v>1</v>
      </c>
      <c r="P910" s="54" t="s">
        <v>541</v>
      </c>
      <c r="Q910" s="54" t="s">
        <v>2605</v>
      </c>
      <c r="R910" s="61" t="s">
        <v>2606</v>
      </c>
      <c r="S910" s="55">
        <v>44911</v>
      </c>
      <c r="T910" s="55">
        <v>44911</v>
      </c>
      <c r="U910" s="55">
        <v>44916</v>
      </c>
      <c r="V910" s="56">
        <v>166070.31</v>
      </c>
      <c r="W910" s="56">
        <v>0</v>
      </c>
      <c r="X910" s="56">
        <v>166070.31</v>
      </c>
    </row>
    <row r="911" spans="1:24" x14ac:dyDescent="0.25">
      <c r="A911" s="59" t="s">
        <v>58</v>
      </c>
      <c r="B911" s="54" t="s">
        <v>450</v>
      </c>
      <c r="C911" s="60">
        <v>2023</v>
      </c>
      <c r="D911" s="60">
        <v>2023</v>
      </c>
      <c r="E911" s="53">
        <v>6</v>
      </c>
      <c r="F911" s="54" t="s">
        <v>451</v>
      </c>
      <c r="G911" s="54" t="s">
        <v>452</v>
      </c>
      <c r="H911" s="54" t="s">
        <v>453</v>
      </c>
      <c r="I911" s="54" t="s">
        <v>454</v>
      </c>
      <c r="J911" s="61" t="s">
        <v>455</v>
      </c>
      <c r="K911" s="54" t="s">
        <v>2648</v>
      </c>
      <c r="L911" s="60">
        <v>1</v>
      </c>
      <c r="M911" s="54" t="s">
        <v>2649</v>
      </c>
      <c r="N911" s="54" t="s">
        <v>544</v>
      </c>
      <c r="O911" s="62">
        <v>1</v>
      </c>
      <c r="P911" s="54" t="s">
        <v>545</v>
      </c>
      <c r="Q911" s="54" t="s">
        <v>2605</v>
      </c>
      <c r="R911" s="61" t="s">
        <v>2606</v>
      </c>
      <c r="S911" s="55">
        <v>44911</v>
      </c>
      <c r="T911" s="55">
        <v>44911</v>
      </c>
      <c r="U911" s="55">
        <v>44916</v>
      </c>
      <c r="V911" s="56">
        <v>56051.64</v>
      </c>
      <c r="W911" s="56">
        <v>0</v>
      </c>
      <c r="X911" s="56">
        <v>56051.64</v>
      </c>
    </row>
    <row r="912" spans="1:24" x14ac:dyDescent="0.25">
      <c r="A912" s="59" t="s">
        <v>59</v>
      </c>
      <c r="B912" s="54" t="s">
        <v>450</v>
      </c>
      <c r="C912" s="60">
        <v>2023</v>
      </c>
      <c r="D912" s="60">
        <v>2023</v>
      </c>
      <c r="E912" s="53">
        <v>6</v>
      </c>
      <c r="F912" s="54" t="s">
        <v>451</v>
      </c>
      <c r="G912" s="54" t="s">
        <v>452</v>
      </c>
      <c r="H912" s="54" t="s">
        <v>453</v>
      </c>
      <c r="I912" s="54" t="s">
        <v>454</v>
      </c>
      <c r="J912" s="61" t="s">
        <v>455</v>
      </c>
      <c r="K912" s="54" t="s">
        <v>2650</v>
      </c>
      <c r="L912" s="60">
        <v>1</v>
      </c>
      <c r="M912" s="54" t="s">
        <v>2651</v>
      </c>
      <c r="N912" s="54" t="s">
        <v>548</v>
      </c>
      <c r="O912" s="62">
        <v>1</v>
      </c>
      <c r="P912" s="54" t="s">
        <v>549</v>
      </c>
      <c r="Q912" s="54" t="s">
        <v>2605</v>
      </c>
      <c r="R912" s="61" t="s">
        <v>2606</v>
      </c>
      <c r="S912" s="55">
        <v>44911</v>
      </c>
      <c r="T912" s="55">
        <v>44911</v>
      </c>
      <c r="U912" s="55">
        <v>44916</v>
      </c>
      <c r="V912" s="56">
        <v>509499.04</v>
      </c>
      <c r="W912" s="56">
        <v>0</v>
      </c>
      <c r="X912" s="56">
        <v>509499.04</v>
      </c>
    </row>
    <row r="913" spans="1:24" x14ac:dyDescent="0.25">
      <c r="A913" s="59" t="s">
        <v>60</v>
      </c>
      <c r="B913" s="54" t="s">
        <v>450</v>
      </c>
      <c r="C913" s="60">
        <v>2023</v>
      </c>
      <c r="D913" s="60">
        <v>2023</v>
      </c>
      <c r="E913" s="53">
        <v>6</v>
      </c>
      <c r="F913" s="54" t="s">
        <v>451</v>
      </c>
      <c r="G913" s="54" t="s">
        <v>452</v>
      </c>
      <c r="H913" s="54" t="s">
        <v>453</v>
      </c>
      <c r="I913" s="54" t="s">
        <v>454</v>
      </c>
      <c r="J913" s="61" t="s">
        <v>455</v>
      </c>
      <c r="K913" s="54" t="s">
        <v>2652</v>
      </c>
      <c r="L913" s="60">
        <v>1</v>
      </c>
      <c r="M913" s="54" t="s">
        <v>2653</v>
      </c>
      <c r="N913" s="54" t="s">
        <v>552</v>
      </c>
      <c r="O913" s="62">
        <v>1</v>
      </c>
      <c r="P913" s="54" t="s">
        <v>553</v>
      </c>
      <c r="Q913" s="54" t="s">
        <v>2605</v>
      </c>
      <c r="R913" s="61" t="s">
        <v>2606</v>
      </c>
      <c r="S913" s="55">
        <v>44911</v>
      </c>
      <c r="T913" s="55">
        <v>44911</v>
      </c>
      <c r="U913" s="55">
        <v>44916</v>
      </c>
      <c r="V913" s="56">
        <v>219110.68</v>
      </c>
      <c r="W913" s="56">
        <v>0</v>
      </c>
      <c r="X913" s="56">
        <v>219110.68</v>
      </c>
    </row>
    <row r="914" spans="1:24" x14ac:dyDescent="0.25">
      <c r="A914" s="59" t="s">
        <v>61</v>
      </c>
      <c r="B914" s="54" t="s">
        <v>450</v>
      </c>
      <c r="C914" s="60">
        <v>2023</v>
      </c>
      <c r="D914" s="60">
        <v>2023</v>
      </c>
      <c r="E914" s="53">
        <v>6</v>
      </c>
      <c r="F914" s="54" t="s">
        <v>451</v>
      </c>
      <c r="G914" s="54" t="s">
        <v>452</v>
      </c>
      <c r="H914" s="54" t="s">
        <v>453</v>
      </c>
      <c r="I914" s="54" t="s">
        <v>454</v>
      </c>
      <c r="J914" s="61" t="s">
        <v>455</v>
      </c>
      <c r="K914" s="54" t="s">
        <v>2654</v>
      </c>
      <c r="L914" s="60">
        <v>1</v>
      </c>
      <c r="M914" s="54" t="s">
        <v>2655</v>
      </c>
      <c r="N914" s="54" t="s">
        <v>556</v>
      </c>
      <c r="O914" s="62">
        <v>1</v>
      </c>
      <c r="P914" s="54" t="s">
        <v>557</v>
      </c>
      <c r="Q914" s="54" t="s">
        <v>2605</v>
      </c>
      <c r="R914" s="61" t="s">
        <v>2606</v>
      </c>
      <c r="S914" s="55">
        <v>44911</v>
      </c>
      <c r="T914" s="55">
        <v>44911</v>
      </c>
      <c r="U914" s="55">
        <v>44916</v>
      </c>
      <c r="V914" s="56">
        <v>11263468.550000001</v>
      </c>
      <c r="W914" s="56">
        <v>0</v>
      </c>
      <c r="X914" s="56">
        <v>11263468.550000001</v>
      </c>
    </row>
    <row r="915" spans="1:24" x14ac:dyDescent="0.25">
      <c r="A915" s="59" t="s">
        <v>62</v>
      </c>
      <c r="B915" s="54" t="s">
        <v>450</v>
      </c>
      <c r="C915" s="60">
        <v>2023</v>
      </c>
      <c r="D915" s="60">
        <v>2023</v>
      </c>
      <c r="E915" s="53">
        <v>6</v>
      </c>
      <c r="F915" s="54" t="s">
        <v>451</v>
      </c>
      <c r="G915" s="54" t="s">
        <v>452</v>
      </c>
      <c r="H915" s="54" t="s">
        <v>453</v>
      </c>
      <c r="I915" s="54" t="s">
        <v>454</v>
      </c>
      <c r="J915" s="61" t="s">
        <v>455</v>
      </c>
      <c r="K915" s="54" t="s">
        <v>2656</v>
      </c>
      <c r="L915" s="60">
        <v>1</v>
      </c>
      <c r="M915" s="54" t="s">
        <v>2657</v>
      </c>
      <c r="N915" s="54" t="s">
        <v>560</v>
      </c>
      <c r="O915" s="62">
        <v>1</v>
      </c>
      <c r="P915" s="54" t="s">
        <v>561</v>
      </c>
      <c r="Q915" s="54" t="s">
        <v>2605</v>
      </c>
      <c r="R915" s="61" t="s">
        <v>2606</v>
      </c>
      <c r="S915" s="55">
        <v>44911</v>
      </c>
      <c r="T915" s="55">
        <v>44911</v>
      </c>
      <c r="U915" s="55">
        <v>44916</v>
      </c>
      <c r="V915" s="56">
        <v>4135312.2</v>
      </c>
      <c r="W915" s="56">
        <v>0</v>
      </c>
      <c r="X915" s="56">
        <v>4135312.2</v>
      </c>
    </row>
    <row r="916" spans="1:24" x14ac:dyDescent="0.25">
      <c r="A916" s="59" t="s">
        <v>63</v>
      </c>
      <c r="B916" s="54" t="s">
        <v>450</v>
      </c>
      <c r="C916" s="60">
        <v>2023</v>
      </c>
      <c r="D916" s="60">
        <v>2023</v>
      </c>
      <c r="E916" s="53">
        <v>6</v>
      </c>
      <c r="F916" s="54" t="s">
        <v>451</v>
      </c>
      <c r="G916" s="54" t="s">
        <v>452</v>
      </c>
      <c r="H916" s="54" t="s">
        <v>453</v>
      </c>
      <c r="I916" s="54" t="s">
        <v>454</v>
      </c>
      <c r="J916" s="61" t="s">
        <v>455</v>
      </c>
      <c r="K916" s="54" t="s">
        <v>2658</v>
      </c>
      <c r="L916" s="60">
        <v>1</v>
      </c>
      <c r="M916" s="54" t="s">
        <v>2659</v>
      </c>
      <c r="N916" s="54" t="s">
        <v>564</v>
      </c>
      <c r="O916" s="62">
        <v>1</v>
      </c>
      <c r="P916" s="54" t="s">
        <v>565</v>
      </c>
      <c r="Q916" s="54" t="s">
        <v>2605</v>
      </c>
      <c r="R916" s="61" t="s">
        <v>2606</v>
      </c>
      <c r="S916" s="55">
        <v>44911</v>
      </c>
      <c r="T916" s="55">
        <v>44911</v>
      </c>
      <c r="U916" s="55">
        <v>44916</v>
      </c>
      <c r="V916" s="56">
        <v>289706.06</v>
      </c>
      <c r="W916" s="56">
        <v>0</v>
      </c>
      <c r="X916" s="56">
        <v>289706.06</v>
      </c>
    </row>
    <row r="917" spans="1:24" x14ac:dyDescent="0.25">
      <c r="A917" s="59" t="s">
        <v>64</v>
      </c>
      <c r="B917" s="54" t="s">
        <v>450</v>
      </c>
      <c r="C917" s="60">
        <v>2023</v>
      </c>
      <c r="D917" s="60">
        <v>2023</v>
      </c>
      <c r="E917" s="53">
        <v>6</v>
      </c>
      <c r="F917" s="54" t="s">
        <v>451</v>
      </c>
      <c r="G917" s="54" t="s">
        <v>452</v>
      </c>
      <c r="H917" s="54" t="s">
        <v>453</v>
      </c>
      <c r="I917" s="54" t="s">
        <v>454</v>
      </c>
      <c r="J917" s="61" t="s">
        <v>455</v>
      </c>
      <c r="K917" s="54" t="s">
        <v>2660</v>
      </c>
      <c r="L917" s="60">
        <v>1</v>
      </c>
      <c r="M917" s="54" t="s">
        <v>2661</v>
      </c>
      <c r="N917" s="54" t="s">
        <v>568</v>
      </c>
      <c r="O917" s="62">
        <v>1</v>
      </c>
      <c r="P917" s="54" t="s">
        <v>569</v>
      </c>
      <c r="Q917" s="54" t="s">
        <v>2605</v>
      </c>
      <c r="R917" s="61" t="s">
        <v>2606</v>
      </c>
      <c r="S917" s="55">
        <v>44911</v>
      </c>
      <c r="T917" s="55">
        <v>44911</v>
      </c>
      <c r="U917" s="55">
        <v>44916</v>
      </c>
      <c r="V917" s="56">
        <v>470226.96</v>
      </c>
      <c r="W917" s="56">
        <v>0</v>
      </c>
      <c r="X917" s="56">
        <v>470226.96</v>
      </c>
    </row>
    <row r="918" spans="1:24" x14ac:dyDescent="0.25">
      <c r="A918" s="59" t="s">
        <v>65</v>
      </c>
      <c r="B918" s="54" t="s">
        <v>450</v>
      </c>
      <c r="C918" s="60">
        <v>2023</v>
      </c>
      <c r="D918" s="60">
        <v>2023</v>
      </c>
      <c r="E918" s="53">
        <v>6</v>
      </c>
      <c r="F918" s="54" t="s">
        <v>451</v>
      </c>
      <c r="G918" s="54" t="s">
        <v>452</v>
      </c>
      <c r="H918" s="54" t="s">
        <v>453</v>
      </c>
      <c r="I918" s="54" t="s">
        <v>454</v>
      </c>
      <c r="J918" s="61" t="s">
        <v>455</v>
      </c>
      <c r="K918" s="54" t="s">
        <v>2662</v>
      </c>
      <c r="L918" s="60">
        <v>1</v>
      </c>
      <c r="M918" s="54" t="s">
        <v>2663</v>
      </c>
      <c r="N918" s="54" t="s">
        <v>572</v>
      </c>
      <c r="O918" s="62">
        <v>1</v>
      </c>
      <c r="P918" s="54" t="s">
        <v>573</v>
      </c>
      <c r="Q918" s="54" t="s">
        <v>2605</v>
      </c>
      <c r="R918" s="61" t="s">
        <v>2606</v>
      </c>
      <c r="S918" s="55">
        <v>44911</v>
      </c>
      <c r="T918" s="55">
        <v>44911</v>
      </c>
      <c r="U918" s="55">
        <v>44916</v>
      </c>
      <c r="V918" s="56">
        <v>98405.6</v>
      </c>
      <c r="W918" s="56">
        <v>0</v>
      </c>
      <c r="X918" s="56">
        <v>98405.6</v>
      </c>
    </row>
    <row r="919" spans="1:24" x14ac:dyDescent="0.25">
      <c r="A919" s="59" t="s">
        <v>66</v>
      </c>
      <c r="B919" s="54" t="s">
        <v>450</v>
      </c>
      <c r="C919" s="60">
        <v>2023</v>
      </c>
      <c r="D919" s="60">
        <v>2023</v>
      </c>
      <c r="E919" s="53">
        <v>6</v>
      </c>
      <c r="F919" s="54" t="s">
        <v>451</v>
      </c>
      <c r="G919" s="54" t="s">
        <v>452</v>
      </c>
      <c r="H919" s="54" t="s">
        <v>453</v>
      </c>
      <c r="I919" s="54" t="s">
        <v>454</v>
      </c>
      <c r="J919" s="61" t="s">
        <v>455</v>
      </c>
      <c r="K919" s="54" t="s">
        <v>2664</v>
      </c>
      <c r="L919" s="60">
        <v>1</v>
      </c>
      <c r="M919" s="54" t="s">
        <v>2665</v>
      </c>
      <c r="N919" s="54" t="s">
        <v>576</v>
      </c>
      <c r="O919" s="62">
        <v>1</v>
      </c>
      <c r="P919" s="54" t="s">
        <v>577</v>
      </c>
      <c r="Q919" s="54" t="s">
        <v>2605</v>
      </c>
      <c r="R919" s="61" t="s">
        <v>2606</v>
      </c>
      <c r="S919" s="55">
        <v>44911</v>
      </c>
      <c r="T919" s="55">
        <v>44911</v>
      </c>
      <c r="U919" s="55">
        <v>44916</v>
      </c>
      <c r="V919" s="56">
        <v>144518.76</v>
      </c>
      <c r="W919" s="56">
        <v>0</v>
      </c>
      <c r="X919" s="56">
        <v>144518.76</v>
      </c>
    </row>
    <row r="920" spans="1:24" x14ac:dyDescent="0.25">
      <c r="A920" s="59" t="s">
        <v>67</v>
      </c>
      <c r="B920" s="54" t="s">
        <v>450</v>
      </c>
      <c r="C920" s="60">
        <v>2023</v>
      </c>
      <c r="D920" s="60">
        <v>2023</v>
      </c>
      <c r="E920" s="53">
        <v>6</v>
      </c>
      <c r="F920" s="54" t="s">
        <v>451</v>
      </c>
      <c r="G920" s="54" t="s">
        <v>452</v>
      </c>
      <c r="H920" s="54" t="s">
        <v>453</v>
      </c>
      <c r="I920" s="54" t="s">
        <v>454</v>
      </c>
      <c r="J920" s="61" t="s">
        <v>455</v>
      </c>
      <c r="K920" s="54" t="s">
        <v>2666</v>
      </c>
      <c r="L920" s="60">
        <v>1</v>
      </c>
      <c r="M920" s="54" t="s">
        <v>2667</v>
      </c>
      <c r="N920" s="54" t="s">
        <v>580</v>
      </c>
      <c r="O920" s="62">
        <v>1</v>
      </c>
      <c r="P920" s="54" t="s">
        <v>581</v>
      </c>
      <c r="Q920" s="54" t="s">
        <v>2605</v>
      </c>
      <c r="R920" s="61" t="s">
        <v>2606</v>
      </c>
      <c r="S920" s="55">
        <v>44911</v>
      </c>
      <c r="T920" s="55">
        <v>44911</v>
      </c>
      <c r="U920" s="55">
        <v>44916</v>
      </c>
      <c r="V920" s="56">
        <v>229008.7</v>
      </c>
      <c r="W920" s="56">
        <v>0</v>
      </c>
      <c r="X920" s="56">
        <v>229008.7</v>
      </c>
    </row>
    <row r="921" spans="1:24" x14ac:dyDescent="0.25">
      <c r="A921" s="59" t="s">
        <v>68</v>
      </c>
      <c r="B921" s="54" t="s">
        <v>450</v>
      </c>
      <c r="C921" s="60">
        <v>2023</v>
      </c>
      <c r="D921" s="60">
        <v>2023</v>
      </c>
      <c r="E921" s="53">
        <v>6</v>
      </c>
      <c r="F921" s="54" t="s">
        <v>451</v>
      </c>
      <c r="G921" s="54" t="s">
        <v>452</v>
      </c>
      <c r="H921" s="54" t="s">
        <v>453</v>
      </c>
      <c r="I921" s="54" t="s">
        <v>454</v>
      </c>
      <c r="J921" s="61" t="s">
        <v>455</v>
      </c>
      <c r="K921" s="54" t="s">
        <v>2668</v>
      </c>
      <c r="L921" s="60">
        <v>1</v>
      </c>
      <c r="M921" s="54" t="s">
        <v>2669</v>
      </c>
      <c r="N921" s="54" t="s">
        <v>584</v>
      </c>
      <c r="O921" s="62">
        <v>1</v>
      </c>
      <c r="P921" s="54" t="s">
        <v>585</v>
      </c>
      <c r="Q921" s="54" t="s">
        <v>2605</v>
      </c>
      <c r="R921" s="61" t="s">
        <v>2606</v>
      </c>
      <c r="S921" s="55">
        <v>44911</v>
      </c>
      <c r="T921" s="55">
        <v>44911</v>
      </c>
      <c r="U921" s="55">
        <v>44916</v>
      </c>
      <c r="V921" s="56">
        <v>768353.99</v>
      </c>
      <c r="W921" s="56">
        <v>0</v>
      </c>
      <c r="X921" s="56">
        <v>768353.99</v>
      </c>
    </row>
    <row r="922" spans="1:24" x14ac:dyDescent="0.25">
      <c r="A922" s="59" t="s">
        <v>69</v>
      </c>
      <c r="B922" s="54" t="s">
        <v>450</v>
      </c>
      <c r="C922" s="60">
        <v>2023</v>
      </c>
      <c r="D922" s="60">
        <v>2023</v>
      </c>
      <c r="E922" s="53">
        <v>6</v>
      </c>
      <c r="F922" s="54" t="s">
        <v>451</v>
      </c>
      <c r="G922" s="54" t="s">
        <v>452</v>
      </c>
      <c r="H922" s="54" t="s">
        <v>453</v>
      </c>
      <c r="I922" s="54" t="s">
        <v>454</v>
      </c>
      <c r="J922" s="61" t="s">
        <v>455</v>
      </c>
      <c r="K922" s="54" t="s">
        <v>2670</v>
      </c>
      <c r="L922" s="60">
        <v>1</v>
      </c>
      <c r="M922" s="54" t="s">
        <v>2671</v>
      </c>
      <c r="N922" s="54" t="s">
        <v>588</v>
      </c>
      <c r="O922" s="62">
        <v>1</v>
      </c>
      <c r="P922" s="54" t="s">
        <v>589</v>
      </c>
      <c r="Q922" s="54" t="s">
        <v>2605</v>
      </c>
      <c r="R922" s="61" t="s">
        <v>2606</v>
      </c>
      <c r="S922" s="55">
        <v>44911</v>
      </c>
      <c r="T922" s="55">
        <v>44911</v>
      </c>
      <c r="U922" s="55">
        <v>44916</v>
      </c>
      <c r="V922" s="56">
        <v>326827.87</v>
      </c>
      <c r="W922" s="56">
        <v>0</v>
      </c>
      <c r="X922" s="56">
        <v>326827.87</v>
      </c>
    </row>
    <row r="923" spans="1:24" x14ac:dyDescent="0.25">
      <c r="A923" s="59" t="s">
        <v>70</v>
      </c>
      <c r="B923" s="54" t="s">
        <v>450</v>
      </c>
      <c r="C923" s="60">
        <v>2023</v>
      </c>
      <c r="D923" s="60">
        <v>2023</v>
      </c>
      <c r="E923" s="53">
        <v>6</v>
      </c>
      <c r="F923" s="54" t="s">
        <v>451</v>
      </c>
      <c r="G923" s="54" t="s">
        <v>452</v>
      </c>
      <c r="H923" s="54" t="s">
        <v>453</v>
      </c>
      <c r="I923" s="54" t="s">
        <v>454</v>
      </c>
      <c r="J923" s="61" t="s">
        <v>455</v>
      </c>
      <c r="K923" s="54" t="s">
        <v>2672</v>
      </c>
      <c r="L923" s="60">
        <v>1</v>
      </c>
      <c r="M923" s="54" t="s">
        <v>2673</v>
      </c>
      <c r="N923" s="54" t="s">
        <v>592</v>
      </c>
      <c r="O923" s="62">
        <v>1</v>
      </c>
      <c r="P923" s="54" t="s">
        <v>593</v>
      </c>
      <c r="Q923" s="54" t="s">
        <v>2605</v>
      </c>
      <c r="R923" s="61" t="s">
        <v>2606</v>
      </c>
      <c r="S923" s="55">
        <v>44911</v>
      </c>
      <c r="T923" s="55">
        <v>44911</v>
      </c>
      <c r="U923" s="55">
        <v>44916</v>
      </c>
      <c r="V923" s="56">
        <v>154002.97</v>
      </c>
      <c r="W923" s="56">
        <v>0</v>
      </c>
      <c r="X923" s="56">
        <v>154002.97</v>
      </c>
    </row>
    <row r="924" spans="1:24" x14ac:dyDescent="0.25">
      <c r="A924" s="59" t="s">
        <v>71</v>
      </c>
      <c r="B924" s="54" t="s">
        <v>450</v>
      </c>
      <c r="C924" s="60">
        <v>2023</v>
      </c>
      <c r="D924" s="60">
        <v>2023</v>
      </c>
      <c r="E924" s="53">
        <v>6</v>
      </c>
      <c r="F924" s="54" t="s">
        <v>451</v>
      </c>
      <c r="G924" s="54" t="s">
        <v>452</v>
      </c>
      <c r="H924" s="54" t="s">
        <v>453</v>
      </c>
      <c r="I924" s="54" t="s">
        <v>454</v>
      </c>
      <c r="J924" s="61" t="s">
        <v>455</v>
      </c>
      <c r="K924" s="54" t="s">
        <v>2674</v>
      </c>
      <c r="L924" s="60">
        <v>1</v>
      </c>
      <c r="M924" s="54" t="s">
        <v>2675</v>
      </c>
      <c r="N924" s="54" t="s">
        <v>596</v>
      </c>
      <c r="O924" s="62">
        <v>1</v>
      </c>
      <c r="P924" s="54" t="s">
        <v>597</v>
      </c>
      <c r="Q924" s="54" t="s">
        <v>2605</v>
      </c>
      <c r="R924" s="61" t="s">
        <v>2606</v>
      </c>
      <c r="S924" s="55">
        <v>44911</v>
      </c>
      <c r="T924" s="55">
        <v>44911</v>
      </c>
      <c r="U924" s="55">
        <v>44916</v>
      </c>
      <c r="V924" s="56">
        <v>164418.60999999999</v>
      </c>
      <c r="W924" s="56">
        <v>0</v>
      </c>
      <c r="X924" s="56">
        <v>164418.60999999999</v>
      </c>
    </row>
    <row r="925" spans="1:24" x14ac:dyDescent="0.25">
      <c r="A925" s="59" t="s">
        <v>72</v>
      </c>
      <c r="B925" s="54" t="s">
        <v>450</v>
      </c>
      <c r="C925" s="60">
        <v>2023</v>
      </c>
      <c r="D925" s="60">
        <v>2023</v>
      </c>
      <c r="E925" s="53">
        <v>6</v>
      </c>
      <c r="F925" s="54" t="s">
        <v>451</v>
      </c>
      <c r="G925" s="54" t="s">
        <v>452</v>
      </c>
      <c r="H925" s="54" t="s">
        <v>453</v>
      </c>
      <c r="I925" s="54" t="s">
        <v>454</v>
      </c>
      <c r="J925" s="61" t="s">
        <v>455</v>
      </c>
      <c r="K925" s="54" t="s">
        <v>2676</v>
      </c>
      <c r="L925" s="60">
        <v>1</v>
      </c>
      <c r="M925" s="54" t="s">
        <v>2677</v>
      </c>
      <c r="N925" s="54" t="s">
        <v>600</v>
      </c>
      <c r="O925" s="62">
        <v>1</v>
      </c>
      <c r="P925" s="54" t="s">
        <v>601</v>
      </c>
      <c r="Q925" s="54" t="s">
        <v>2605</v>
      </c>
      <c r="R925" s="61" t="s">
        <v>2629</v>
      </c>
      <c r="S925" s="55">
        <v>44908</v>
      </c>
      <c r="T925" s="55">
        <v>44908</v>
      </c>
      <c r="U925" s="55">
        <v>44911</v>
      </c>
      <c r="V925" s="56">
        <v>150573.98000000001</v>
      </c>
      <c r="W925" s="56">
        <v>0</v>
      </c>
      <c r="X925" s="56">
        <v>150573.98000000001</v>
      </c>
    </row>
    <row r="926" spans="1:24" x14ac:dyDescent="0.25">
      <c r="A926" s="59" t="s">
        <v>73</v>
      </c>
      <c r="B926" s="54" t="s">
        <v>450</v>
      </c>
      <c r="C926" s="60">
        <v>2023</v>
      </c>
      <c r="D926" s="60">
        <v>2023</v>
      </c>
      <c r="E926" s="53">
        <v>6</v>
      </c>
      <c r="F926" s="54" t="s">
        <v>451</v>
      </c>
      <c r="G926" s="54" t="s">
        <v>452</v>
      </c>
      <c r="H926" s="54" t="s">
        <v>453</v>
      </c>
      <c r="I926" s="54" t="s">
        <v>454</v>
      </c>
      <c r="J926" s="61" t="s">
        <v>455</v>
      </c>
      <c r="K926" s="54" t="s">
        <v>2678</v>
      </c>
      <c r="L926" s="60">
        <v>1</v>
      </c>
      <c r="M926" s="54" t="s">
        <v>2679</v>
      </c>
      <c r="N926" s="54" t="s">
        <v>604</v>
      </c>
      <c r="O926" s="62">
        <v>1</v>
      </c>
      <c r="P926" s="54" t="s">
        <v>605</v>
      </c>
      <c r="Q926" s="54" t="s">
        <v>2605</v>
      </c>
      <c r="R926" s="61" t="s">
        <v>2606</v>
      </c>
      <c r="S926" s="55">
        <v>44911</v>
      </c>
      <c r="T926" s="55">
        <v>44911</v>
      </c>
      <c r="U926" s="55">
        <v>44916</v>
      </c>
      <c r="V926" s="56">
        <v>267794.73</v>
      </c>
      <c r="W926" s="56">
        <v>0</v>
      </c>
      <c r="X926" s="56">
        <v>248146.03</v>
      </c>
    </row>
    <row r="927" spans="1:24" x14ac:dyDescent="0.25">
      <c r="A927" s="59" t="s">
        <v>74</v>
      </c>
      <c r="B927" s="54" t="s">
        <v>450</v>
      </c>
      <c r="C927" s="60">
        <v>2023</v>
      </c>
      <c r="D927" s="60">
        <v>2023</v>
      </c>
      <c r="E927" s="53">
        <v>6</v>
      </c>
      <c r="F927" s="54" t="s">
        <v>451</v>
      </c>
      <c r="G927" s="54" t="s">
        <v>452</v>
      </c>
      <c r="H927" s="54" t="s">
        <v>453</v>
      </c>
      <c r="I927" s="54" t="s">
        <v>454</v>
      </c>
      <c r="J927" s="61" t="s">
        <v>455</v>
      </c>
      <c r="K927" s="54" t="s">
        <v>2680</v>
      </c>
      <c r="L927" s="60">
        <v>1</v>
      </c>
      <c r="M927" s="54" t="s">
        <v>2681</v>
      </c>
      <c r="N927" s="54" t="s">
        <v>608</v>
      </c>
      <c r="O927" s="62">
        <v>1</v>
      </c>
      <c r="P927" s="54" t="s">
        <v>609</v>
      </c>
      <c r="Q927" s="54" t="s">
        <v>2605</v>
      </c>
      <c r="R927" s="61" t="s">
        <v>2629</v>
      </c>
      <c r="S927" s="55">
        <v>44908</v>
      </c>
      <c r="T927" s="55">
        <v>44908</v>
      </c>
      <c r="U927" s="55">
        <v>44911</v>
      </c>
      <c r="V927" s="56">
        <v>55253.16</v>
      </c>
      <c r="W927" s="56">
        <v>0</v>
      </c>
      <c r="X927" s="56">
        <v>55253.16</v>
      </c>
    </row>
    <row r="928" spans="1:24" x14ac:dyDescent="0.25">
      <c r="A928" s="59" t="s">
        <v>75</v>
      </c>
      <c r="B928" s="54" t="s">
        <v>450</v>
      </c>
      <c r="C928" s="60">
        <v>2023</v>
      </c>
      <c r="D928" s="60">
        <v>2023</v>
      </c>
      <c r="E928" s="53">
        <v>6</v>
      </c>
      <c r="F928" s="54" t="s">
        <v>451</v>
      </c>
      <c r="G928" s="54" t="s">
        <v>452</v>
      </c>
      <c r="H928" s="54" t="s">
        <v>453</v>
      </c>
      <c r="I928" s="54" t="s">
        <v>454</v>
      </c>
      <c r="J928" s="61" t="s">
        <v>455</v>
      </c>
      <c r="K928" s="54" t="s">
        <v>2682</v>
      </c>
      <c r="L928" s="60">
        <v>1</v>
      </c>
      <c r="M928" s="54" t="s">
        <v>2683</v>
      </c>
      <c r="N928" s="54" t="s">
        <v>612</v>
      </c>
      <c r="O928" s="62">
        <v>1</v>
      </c>
      <c r="P928" s="54" t="s">
        <v>613</v>
      </c>
      <c r="Q928" s="54" t="s">
        <v>2605</v>
      </c>
      <c r="R928" s="61" t="s">
        <v>2606</v>
      </c>
      <c r="S928" s="55">
        <v>44911</v>
      </c>
      <c r="T928" s="55">
        <v>44911</v>
      </c>
      <c r="U928" s="55">
        <v>44916</v>
      </c>
      <c r="V928" s="56">
        <v>2656757.0299999998</v>
      </c>
      <c r="W928" s="56">
        <v>0</v>
      </c>
      <c r="X928" s="56">
        <v>2656757.0299999998</v>
      </c>
    </row>
    <row r="929" spans="1:24" x14ac:dyDescent="0.25">
      <c r="A929" s="59" t="s">
        <v>76</v>
      </c>
      <c r="B929" s="54" t="s">
        <v>450</v>
      </c>
      <c r="C929" s="60">
        <v>2023</v>
      </c>
      <c r="D929" s="60">
        <v>2023</v>
      </c>
      <c r="E929" s="53">
        <v>6</v>
      </c>
      <c r="F929" s="54" t="s">
        <v>451</v>
      </c>
      <c r="G929" s="54" t="s">
        <v>452</v>
      </c>
      <c r="H929" s="54" t="s">
        <v>453</v>
      </c>
      <c r="I929" s="54" t="s">
        <v>454</v>
      </c>
      <c r="J929" s="61" t="s">
        <v>455</v>
      </c>
      <c r="K929" s="54" t="s">
        <v>2684</v>
      </c>
      <c r="L929" s="60">
        <v>1</v>
      </c>
      <c r="M929" s="54" t="s">
        <v>2685</v>
      </c>
      <c r="N929" s="54" t="s">
        <v>616</v>
      </c>
      <c r="O929" s="62">
        <v>1</v>
      </c>
      <c r="P929" s="54" t="s">
        <v>617</v>
      </c>
      <c r="Q929" s="54" t="s">
        <v>2605</v>
      </c>
      <c r="R929" s="61" t="s">
        <v>2629</v>
      </c>
      <c r="S929" s="55">
        <v>44908</v>
      </c>
      <c r="T929" s="55">
        <v>44908</v>
      </c>
      <c r="U929" s="55">
        <v>44911</v>
      </c>
      <c r="V929" s="56">
        <v>22763170.059999999</v>
      </c>
      <c r="W929" s="56">
        <v>0</v>
      </c>
      <c r="X929" s="56">
        <v>22763170.059999999</v>
      </c>
    </row>
    <row r="930" spans="1:24" x14ac:dyDescent="0.25">
      <c r="A930" s="59" t="s">
        <v>77</v>
      </c>
      <c r="B930" s="54" t="s">
        <v>450</v>
      </c>
      <c r="C930" s="60">
        <v>2023</v>
      </c>
      <c r="D930" s="60">
        <v>2023</v>
      </c>
      <c r="E930" s="53">
        <v>6</v>
      </c>
      <c r="F930" s="54" t="s">
        <v>451</v>
      </c>
      <c r="G930" s="54" t="s">
        <v>452</v>
      </c>
      <c r="H930" s="54" t="s">
        <v>453</v>
      </c>
      <c r="I930" s="54" t="s">
        <v>454</v>
      </c>
      <c r="J930" s="61" t="s">
        <v>455</v>
      </c>
      <c r="K930" s="54" t="s">
        <v>2686</v>
      </c>
      <c r="L930" s="60">
        <v>1</v>
      </c>
      <c r="M930" s="54" t="s">
        <v>2687</v>
      </c>
      <c r="N930" s="54" t="s">
        <v>620</v>
      </c>
      <c r="O930" s="62">
        <v>1</v>
      </c>
      <c r="P930" s="54" t="s">
        <v>621</v>
      </c>
      <c r="Q930" s="54" t="s">
        <v>2605</v>
      </c>
      <c r="R930" s="61" t="s">
        <v>2606</v>
      </c>
      <c r="S930" s="55">
        <v>44911</v>
      </c>
      <c r="T930" s="55">
        <v>44911</v>
      </c>
      <c r="U930" s="55">
        <v>44916</v>
      </c>
      <c r="V930" s="56">
        <v>167593.60999999999</v>
      </c>
      <c r="W930" s="56">
        <v>0</v>
      </c>
      <c r="X930" s="56">
        <v>167593.60999999999</v>
      </c>
    </row>
    <row r="931" spans="1:24" x14ac:dyDescent="0.25">
      <c r="A931" s="59" t="s">
        <v>78</v>
      </c>
      <c r="B931" s="54" t="s">
        <v>450</v>
      </c>
      <c r="C931" s="60">
        <v>2023</v>
      </c>
      <c r="D931" s="60">
        <v>2023</v>
      </c>
      <c r="E931" s="53">
        <v>6</v>
      </c>
      <c r="F931" s="54" t="s">
        <v>451</v>
      </c>
      <c r="G931" s="54" t="s">
        <v>452</v>
      </c>
      <c r="H931" s="54" t="s">
        <v>453</v>
      </c>
      <c r="I931" s="54" t="s">
        <v>454</v>
      </c>
      <c r="J931" s="61" t="s">
        <v>455</v>
      </c>
      <c r="K931" s="54" t="s">
        <v>2688</v>
      </c>
      <c r="L931" s="60">
        <v>1</v>
      </c>
      <c r="M931" s="54" t="s">
        <v>2689</v>
      </c>
      <c r="N931" s="54" t="s">
        <v>624</v>
      </c>
      <c r="O931" s="62">
        <v>1</v>
      </c>
      <c r="P931" s="54" t="s">
        <v>625</v>
      </c>
      <c r="Q931" s="54" t="s">
        <v>2605</v>
      </c>
      <c r="R931" s="61" t="s">
        <v>2629</v>
      </c>
      <c r="S931" s="55">
        <v>44908</v>
      </c>
      <c r="T931" s="55">
        <v>44908</v>
      </c>
      <c r="U931" s="55">
        <v>44911</v>
      </c>
      <c r="V931" s="56">
        <v>26694407.370000001</v>
      </c>
      <c r="W931" s="56">
        <v>0</v>
      </c>
      <c r="X931" s="56">
        <v>26694407.370000001</v>
      </c>
    </row>
    <row r="932" spans="1:24" x14ac:dyDescent="0.25">
      <c r="A932" s="59" t="s">
        <v>79</v>
      </c>
      <c r="B932" s="54" t="s">
        <v>450</v>
      </c>
      <c r="C932" s="60">
        <v>2023</v>
      </c>
      <c r="D932" s="60">
        <v>2023</v>
      </c>
      <c r="E932" s="53">
        <v>6</v>
      </c>
      <c r="F932" s="54" t="s">
        <v>451</v>
      </c>
      <c r="G932" s="54" t="s">
        <v>452</v>
      </c>
      <c r="H932" s="54" t="s">
        <v>453</v>
      </c>
      <c r="I932" s="54" t="s">
        <v>454</v>
      </c>
      <c r="J932" s="61" t="s">
        <v>455</v>
      </c>
      <c r="K932" s="54" t="s">
        <v>2690</v>
      </c>
      <c r="L932" s="60">
        <v>1</v>
      </c>
      <c r="M932" s="54" t="s">
        <v>2691</v>
      </c>
      <c r="N932" s="54" t="s">
        <v>628</v>
      </c>
      <c r="O932" s="62">
        <v>1</v>
      </c>
      <c r="P932" s="54" t="s">
        <v>629</v>
      </c>
      <c r="Q932" s="54" t="s">
        <v>2605</v>
      </c>
      <c r="R932" s="61" t="s">
        <v>2629</v>
      </c>
      <c r="S932" s="55">
        <v>44908</v>
      </c>
      <c r="T932" s="55">
        <v>44908</v>
      </c>
      <c r="U932" s="55">
        <v>44911</v>
      </c>
      <c r="V932" s="56">
        <v>1812244.92</v>
      </c>
      <c r="W932" s="56">
        <v>0</v>
      </c>
      <c r="X932" s="56">
        <v>1812244.92</v>
      </c>
    </row>
    <row r="933" spans="1:24" x14ac:dyDescent="0.25">
      <c r="A933" s="59" t="s">
        <v>80</v>
      </c>
      <c r="B933" s="54" t="s">
        <v>450</v>
      </c>
      <c r="C933" s="60">
        <v>2023</v>
      </c>
      <c r="D933" s="60">
        <v>2023</v>
      </c>
      <c r="E933" s="53">
        <v>6</v>
      </c>
      <c r="F933" s="54" t="s">
        <v>451</v>
      </c>
      <c r="G933" s="54" t="s">
        <v>452</v>
      </c>
      <c r="H933" s="54" t="s">
        <v>453</v>
      </c>
      <c r="I933" s="54" t="s">
        <v>454</v>
      </c>
      <c r="J933" s="61" t="s">
        <v>455</v>
      </c>
      <c r="K933" s="54" t="s">
        <v>2692</v>
      </c>
      <c r="L933" s="60">
        <v>1</v>
      </c>
      <c r="M933" s="54" t="s">
        <v>2693</v>
      </c>
      <c r="N933" s="54" t="s">
        <v>632</v>
      </c>
      <c r="O933" s="62">
        <v>1</v>
      </c>
      <c r="P933" s="54" t="s">
        <v>633</v>
      </c>
      <c r="Q933" s="54" t="s">
        <v>2605</v>
      </c>
      <c r="R933" s="61" t="s">
        <v>2606</v>
      </c>
      <c r="S933" s="55">
        <v>44911</v>
      </c>
      <c r="T933" s="55">
        <v>44911</v>
      </c>
      <c r="U933" s="55">
        <v>44916</v>
      </c>
      <c r="V933" s="56">
        <v>1005573.95</v>
      </c>
      <c r="W933" s="56">
        <v>0</v>
      </c>
      <c r="X933" s="56">
        <v>1005573.95</v>
      </c>
    </row>
    <row r="934" spans="1:24" x14ac:dyDescent="0.25">
      <c r="A934" s="59" t="s">
        <v>81</v>
      </c>
      <c r="B934" s="54" t="s">
        <v>450</v>
      </c>
      <c r="C934" s="60">
        <v>2023</v>
      </c>
      <c r="D934" s="60">
        <v>2023</v>
      </c>
      <c r="E934" s="53">
        <v>6</v>
      </c>
      <c r="F934" s="54" t="s">
        <v>451</v>
      </c>
      <c r="G934" s="54" t="s">
        <v>452</v>
      </c>
      <c r="H934" s="54" t="s">
        <v>453</v>
      </c>
      <c r="I934" s="54" t="s">
        <v>454</v>
      </c>
      <c r="J934" s="61" t="s">
        <v>455</v>
      </c>
      <c r="K934" s="54" t="s">
        <v>2694</v>
      </c>
      <c r="L934" s="60">
        <v>1</v>
      </c>
      <c r="M934" s="54" t="s">
        <v>2695</v>
      </c>
      <c r="N934" s="54" t="s">
        <v>636</v>
      </c>
      <c r="O934" s="62">
        <v>1</v>
      </c>
      <c r="P934" s="54" t="s">
        <v>637</v>
      </c>
      <c r="Q934" s="54" t="s">
        <v>2605</v>
      </c>
      <c r="R934" s="61" t="s">
        <v>2606</v>
      </c>
      <c r="S934" s="55">
        <v>44911</v>
      </c>
      <c r="T934" s="55">
        <v>44911</v>
      </c>
      <c r="U934" s="55">
        <v>44916</v>
      </c>
      <c r="V934" s="56">
        <v>222871.42</v>
      </c>
      <c r="W934" s="56">
        <v>0</v>
      </c>
      <c r="X934" s="56">
        <v>222871.42</v>
      </c>
    </row>
    <row r="935" spans="1:24" x14ac:dyDescent="0.25">
      <c r="A935" s="59" t="s">
        <v>82</v>
      </c>
      <c r="B935" s="54" t="s">
        <v>450</v>
      </c>
      <c r="C935" s="60">
        <v>2023</v>
      </c>
      <c r="D935" s="60">
        <v>2023</v>
      </c>
      <c r="E935" s="53">
        <v>6</v>
      </c>
      <c r="F935" s="54" t="s">
        <v>451</v>
      </c>
      <c r="G935" s="54" t="s">
        <v>452</v>
      </c>
      <c r="H935" s="54" t="s">
        <v>453</v>
      </c>
      <c r="I935" s="54" t="s">
        <v>454</v>
      </c>
      <c r="J935" s="61" t="s">
        <v>455</v>
      </c>
      <c r="K935" s="54" t="s">
        <v>2696</v>
      </c>
      <c r="L935" s="60">
        <v>1</v>
      </c>
      <c r="M935" s="54" t="s">
        <v>2697</v>
      </c>
      <c r="N935" s="54" t="s">
        <v>640</v>
      </c>
      <c r="O935" s="62">
        <v>1</v>
      </c>
      <c r="P935" s="54" t="s">
        <v>641</v>
      </c>
      <c r="Q935" s="54" t="s">
        <v>2605</v>
      </c>
      <c r="R935" s="61" t="s">
        <v>2606</v>
      </c>
      <c r="S935" s="55">
        <v>44911</v>
      </c>
      <c r="T935" s="55">
        <v>44911</v>
      </c>
      <c r="U935" s="55">
        <v>44916</v>
      </c>
      <c r="V935" s="56">
        <v>278096.90999999997</v>
      </c>
      <c r="W935" s="56">
        <v>0</v>
      </c>
      <c r="X935" s="56">
        <v>278096.90999999997</v>
      </c>
    </row>
    <row r="936" spans="1:24" x14ac:dyDescent="0.25">
      <c r="A936" s="59" t="s">
        <v>83</v>
      </c>
      <c r="B936" s="54" t="s">
        <v>450</v>
      </c>
      <c r="C936" s="60">
        <v>2023</v>
      </c>
      <c r="D936" s="60">
        <v>2023</v>
      </c>
      <c r="E936" s="53">
        <v>6</v>
      </c>
      <c r="F936" s="54" t="s">
        <v>451</v>
      </c>
      <c r="G936" s="54" t="s">
        <v>452</v>
      </c>
      <c r="H936" s="54" t="s">
        <v>453</v>
      </c>
      <c r="I936" s="54" t="s">
        <v>454</v>
      </c>
      <c r="J936" s="61" t="s">
        <v>455</v>
      </c>
      <c r="K936" s="54" t="s">
        <v>2698</v>
      </c>
      <c r="L936" s="60">
        <v>1</v>
      </c>
      <c r="M936" s="54" t="s">
        <v>2699</v>
      </c>
      <c r="N936" s="54" t="s">
        <v>644</v>
      </c>
      <c r="O936" s="62">
        <v>1</v>
      </c>
      <c r="P936" s="54" t="s">
        <v>645</v>
      </c>
      <c r="Q936" s="54" t="s">
        <v>2605</v>
      </c>
      <c r="R936" s="61" t="s">
        <v>2606</v>
      </c>
      <c r="S936" s="55">
        <v>44911</v>
      </c>
      <c r="T936" s="55">
        <v>44911</v>
      </c>
      <c r="U936" s="55">
        <v>44916</v>
      </c>
      <c r="V936" s="56">
        <v>237000.49</v>
      </c>
      <c r="W936" s="56">
        <v>0</v>
      </c>
      <c r="X936" s="56">
        <v>237000.49</v>
      </c>
    </row>
    <row r="937" spans="1:24" x14ac:dyDescent="0.25">
      <c r="A937" s="59" t="s">
        <v>84</v>
      </c>
      <c r="B937" s="54" t="s">
        <v>450</v>
      </c>
      <c r="C937" s="60">
        <v>2023</v>
      </c>
      <c r="D937" s="60">
        <v>2023</v>
      </c>
      <c r="E937" s="53">
        <v>6</v>
      </c>
      <c r="F937" s="54" t="s">
        <v>451</v>
      </c>
      <c r="G937" s="54" t="s">
        <v>452</v>
      </c>
      <c r="H937" s="54" t="s">
        <v>453</v>
      </c>
      <c r="I937" s="54" t="s">
        <v>454</v>
      </c>
      <c r="J937" s="61" t="s">
        <v>455</v>
      </c>
      <c r="K937" s="54" t="s">
        <v>2700</v>
      </c>
      <c r="L937" s="60">
        <v>1</v>
      </c>
      <c r="M937" s="54" t="s">
        <v>2701</v>
      </c>
      <c r="N937" s="54" t="s">
        <v>648</v>
      </c>
      <c r="O937" s="62">
        <v>1</v>
      </c>
      <c r="P937" s="54" t="s">
        <v>649</v>
      </c>
      <c r="Q937" s="54" t="s">
        <v>2605</v>
      </c>
      <c r="R937" s="61" t="s">
        <v>2606</v>
      </c>
      <c r="S937" s="55">
        <v>44911</v>
      </c>
      <c r="T937" s="55">
        <v>44911</v>
      </c>
      <c r="U937" s="55">
        <v>44916</v>
      </c>
      <c r="V937" s="56">
        <v>52119.26</v>
      </c>
      <c r="W937" s="56">
        <v>0</v>
      </c>
      <c r="X937" s="56">
        <v>52119.26</v>
      </c>
    </row>
    <row r="938" spans="1:24" x14ac:dyDescent="0.25">
      <c r="A938" s="59" t="s">
        <v>85</v>
      </c>
      <c r="B938" s="54" t="s">
        <v>450</v>
      </c>
      <c r="C938" s="60">
        <v>2023</v>
      </c>
      <c r="D938" s="60">
        <v>2023</v>
      </c>
      <c r="E938" s="53">
        <v>6</v>
      </c>
      <c r="F938" s="54" t="s">
        <v>451</v>
      </c>
      <c r="G938" s="54" t="s">
        <v>452</v>
      </c>
      <c r="H938" s="54" t="s">
        <v>453</v>
      </c>
      <c r="I938" s="54" t="s">
        <v>454</v>
      </c>
      <c r="J938" s="61" t="s">
        <v>455</v>
      </c>
      <c r="K938" s="54" t="s">
        <v>2702</v>
      </c>
      <c r="L938" s="60">
        <v>1</v>
      </c>
      <c r="M938" s="54" t="s">
        <v>2703</v>
      </c>
      <c r="N938" s="54" t="s">
        <v>652</v>
      </c>
      <c r="O938" s="62">
        <v>1</v>
      </c>
      <c r="P938" s="54" t="s">
        <v>653</v>
      </c>
      <c r="Q938" s="54" t="s">
        <v>2605</v>
      </c>
      <c r="R938" s="61" t="s">
        <v>2606</v>
      </c>
      <c r="S938" s="55">
        <v>44911</v>
      </c>
      <c r="T938" s="55">
        <v>44911</v>
      </c>
      <c r="U938" s="55">
        <v>44916</v>
      </c>
      <c r="V938" s="56">
        <v>290654.77</v>
      </c>
      <c r="W938" s="56">
        <v>0</v>
      </c>
      <c r="X938" s="56">
        <v>290654.77</v>
      </c>
    </row>
    <row r="939" spans="1:24" x14ac:dyDescent="0.25">
      <c r="A939" s="59" t="s">
        <v>86</v>
      </c>
      <c r="B939" s="54" t="s">
        <v>450</v>
      </c>
      <c r="C939" s="60">
        <v>2023</v>
      </c>
      <c r="D939" s="60">
        <v>2023</v>
      </c>
      <c r="E939" s="53">
        <v>6</v>
      </c>
      <c r="F939" s="54" t="s">
        <v>451</v>
      </c>
      <c r="G939" s="54" t="s">
        <v>452</v>
      </c>
      <c r="H939" s="54" t="s">
        <v>453</v>
      </c>
      <c r="I939" s="54" t="s">
        <v>454</v>
      </c>
      <c r="J939" s="61" t="s">
        <v>455</v>
      </c>
      <c r="K939" s="54" t="s">
        <v>2704</v>
      </c>
      <c r="L939" s="60">
        <v>1</v>
      </c>
      <c r="M939" s="54" t="s">
        <v>2705</v>
      </c>
      <c r="N939" s="54" t="s">
        <v>656</v>
      </c>
      <c r="O939" s="62">
        <v>1</v>
      </c>
      <c r="P939" s="54" t="s">
        <v>657</v>
      </c>
      <c r="Q939" s="54" t="s">
        <v>2605</v>
      </c>
      <c r="R939" s="61" t="s">
        <v>2606</v>
      </c>
      <c r="S939" s="55">
        <v>44911</v>
      </c>
      <c r="T939" s="55">
        <v>44911</v>
      </c>
      <c r="U939" s="55">
        <v>44916</v>
      </c>
      <c r="V939" s="56">
        <v>8556159.6899999995</v>
      </c>
      <c r="W939" s="56">
        <v>0</v>
      </c>
      <c r="X939" s="56">
        <v>8556159.6899999995</v>
      </c>
    </row>
    <row r="940" spans="1:24" x14ac:dyDescent="0.25">
      <c r="A940" s="59" t="s">
        <v>87</v>
      </c>
      <c r="B940" s="54" t="s">
        <v>450</v>
      </c>
      <c r="C940" s="60">
        <v>2023</v>
      </c>
      <c r="D940" s="60">
        <v>2023</v>
      </c>
      <c r="E940" s="53">
        <v>6</v>
      </c>
      <c r="F940" s="54" t="s">
        <v>451</v>
      </c>
      <c r="G940" s="54" t="s">
        <v>452</v>
      </c>
      <c r="H940" s="54" t="s">
        <v>453</v>
      </c>
      <c r="I940" s="54" t="s">
        <v>454</v>
      </c>
      <c r="J940" s="61" t="s">
        <v>455</v>
      </c>
      <c r="K940" s="54" t="s">
        <v>2706</v>
      </c>
      <c r="L940" s="60">
        <v>1</v>
      </c>
      <c r="M940" s="54" t="s">
        <v>2707</v>
      </c>
      <c r="N940" s="54" t="s">
        <v>660</v>
      </c>
      <c r="O940" s="62">
        <v>1</v>
      </c>
      <c r="P940" s="54" t="s">
        <v>661</v>
      </c>
      <c r="Q940" s="54" t="s">
        <v>2605</v>
      </c>
      <c r="R940" s="61" t="s">
        <v>2606</v>
      </c>
      <c r="S940" s="55">
        <v>44911</v>
      </c>
      <c r="T940" s="55">
        <v>44911</v>
      </c>
      <c r="U940" s="55">
        <v>44916</v>
      </c>
      <c r="V940" s="56">
        <v>5411809.2599999998</v>
      </c>
      <c r="W940" s="56">
        <v>0</v>
      </c>
      <c r="X940" s="56">
        <v>5411809.2599999998</v>
      </c>
    </row>
    <row r="941" spans="1:24" x14ac:dyDescent="0.25">
      <c r="A941" s="59" t="s">
        <v>88</v>
      </c>
      <c r="B941" s="54" t="s">
        <v>450</v>
      </c>
      <c r="C941" s="60">
        <v>2023</v>
      </c>
      <c r="D941" s="60">
        <v>2023</v>
      </c>
      <c r="E941" s="53">
        <v>6</v>
      </c>
      <c r="F941" s="54" t="s">
        <v>451</v>
      </c>
      <c r="G941" s="54" t="s">
        <v>452</v>
      </c>
      <c r="H941" s="54" t="s">
        <v>453</v>
      </c>
      <c r="I941" s="54" t="s">
        <v>454</v>
      </c>
      <c r="J941" s="61" t="s">
        <v>455</v>
      </c>
      <c r="K941" s="54" t="s">
        <v>2708</v>
      </c>
      <c r="L941" s="60">
        <v>1</v>
      </c>
      <c r="M941" s="54" t="s">
        <v>2709</v>
      </c>
      <c r="N941" s="54" t="s">
        <v>664</v>
      </c>
      <c r="O941" s="62">
        <v>1</v>
      </c>
      <c r="P941" s="54" t="s">
        <v>665</v>
      </c>
      <c r="Q941" s="54" t="s">
        <v>2605</v>
      </c>
      <c r="R941" s="61" t="s">
        <v>2606</v>
      </c>
      <c r="S941" s="55">
        <v>44911</v>
      </c>
      <c r="T941" s="55">
        <v>44911</v>
      </c>
      <c r="U941" s="55">
        <v>44916</v>
      </c>
      <c r="V941" s="56">
        <v>5776071.0899999999</v>
      </c>
      <c r="W941" s="56">
        <v>0</v>
      </c>
      <c r="X941" s="56">
        <v>5776071.0899999999</v>
      </c>
    </row>
    <row r="942" spans="1:24" x14ac:dyDescent="0.25">
      <c r="A942" s="59" t="s">
        <v>89</v>
      </c>
      <c r="B942" s="54" t="s">
        <v>450</v>
      </c>
      <c r="C942" s="60">
        <v>2023</v>
      </c>
      <c r="D942" s="60">
        <v>2023</v>
      </c>
      <c r="E942" s="53">
        <v>6</v>
      </c>
      <c r="F942" s="54" t="s">
        <v>451</v>
      </c>
      <c r="G942" s="54" t="s">
        <v>452</v>
      </c>
      <c r="H942" s="54" t="s">
        <v>453</v>
      </c>
      <c r="I942" s="54" t="s">
        <v>454</v>
      </c>
      <c r="J942" s="61" t="s">
        <v>455</v>
      </c>
      <c r="K942" s="54" t="s">
        <v>2710</v>
      </c>
      <c r="L942" s="60">
        <v>1</v>
      </c>
      <c r="M942" s="54" t="s">
        <v>2711</v>
      </c>
      <c r="N942" s="54" t="s">
        <v>668</v>
      </c>
      <c r="O942" s="62">
        <v>1</v>
      </c>
      <c r="P942" s="54" t="s">
        <v>669</v>
      </c>
      <c r="Q942" s="54" t="s">
        <v>2605</v>
      </c>
      <c r="R942" s="61" t="s">
        <v>2606</v>
      </c>
      <c r="S942" s="55">
        <v>44911</v>
      </c>
      <c r="T942" s="55">
        <v>44911</v>
      </c>
      <c r="U942" s="55">
        <v>44916</v>
      </c>
      <c r="V942" s="56">
        <v>12775167.25</v>
      </c>
      <c r="W942" s="56">
        <v>0</v>
      </c>
      <c r="X942" s="56">
        <v>12775167.25</v>
      </c>
    </row>
    <row r="943" spans="1:24" x14ac:dyDescent="0.25">
      <c r="A943" s="59" t="s">
        <v>90</v>
      </c>
      <c r="B943" s="54" t="s">
        <v>450</v>
      </c>
      <c r="C943" s="60">
        <v>2023</v>
      </c>
      <c r="D943" s="60">
        <v>2023</v>
      </c>
      <c r="E943" s="53">
        <v>6</v>
      </c>
      <c r="F943" s="54" t="s">
        <v>451</v>
      </c>
      <c r="G943" s="54" t="s">
        <v>452</v>
      </c>
      <c r="H943" s="54" t="s">
        <v>453</v>
      </c>
      <c r="I943" s="54" t="s">
        <v>454</v>
      </c>
      <c r="J943" s="61" t="s">
        <v>455</v>
      </c>
      <c r="K943" s="54" t="s">
        <v>2712</v>
      </c>
      <c r="L943" s="60">
        <v>1</v>
      </c>
      <c r="M943" s="54" t="s">
        <v>2713</v>
      </c>
      <c r="N943" s="54" t="s">
        <v>672</v>
      </c>
      <c r="O943" s="62">
        <v>1</v>
      </c>
      <c r="P943" s="54" t="s">
        <v>673</v>
      </c>
      <c r="Q943" s="54" t="s">
        <v>2605</v>
      </c>
      <c r="R943" s="61" t="s">
        <v>2606</v>
      </c>
      <c r="S943" s="55">
        <v>44911</v>
      </c>
      <c r="T943" s="55">
        <v>44911</v>
      </c>
      <c r="U943" s="55">
        <v>44916</v>
      </c>
      <c r="V943" s="56">
        <v>1619400.37</v>
      </c>
      <c r="W943" s="56">
        <v>0</v>
      </c>
      <c r="X943" s="56">
        <v>1619400.37</v>
      </c>
    </row>
    <row r="944" spans="1:24" x14ac:dyDescent="0.25">
      <c r="A944" s="59" t="s">
        <v>91</v>
      </c>
      <c r="B944" s="54" t="s">
        <v>450</v>
      </c>
      <c r="C944" s="60">
        <v>2023</v>
      </c>
      <c r="D944" s="60">
        <v>2023</v>
      </c>
      <c r="E944" s="53">
        <v>6</v>
      </c>
      <c r="F944" s="54" t="s">
        <v>451</v>
      </c>
      <c r="G944" s="54" t="s">
        <v>452</v>
      </c>
      <c r="H944" s="54" t="s">
        <v>453</v>
      </c>
      <c r="I944" s="54" t="s">
        <v>454</v>
      </c>
      <c r="J944" s="61" t="s">
        <v>455</v>
      </c>
      <c r="K944" s="54" t="s">
        <v>2714</v>
      </c>
      <c r="L944" s="60">
        <v>1</v>
      </c>
      <c r="M944" s="54" t="s">
        <v>2715</v>
      </c>
      <c r="N944" s="54" t="s">
        <v>676</v>
      </c>
      <c r="O944" s="62">
        <v>1</v>
      </c>
      <c r="P944" s="54" t="s">
        <v>677</v>
      </c>
      <c r="Q944" s="54" t="s">
        <v>2605</v>
      </c>
      <c r="R944" s="61" t="s">
        <v>2606</v>
      </c>
      <c r="S944" s="55">
        <v>44911</v>
      </c>
      <c r="T944" s="55">
        <v>44911</v>
      </c>
      <c r="U944" s="55">
        <v>44916</v>
      </c>
      <c r="V944" s="56">
        <v>708869.13</v>
      </c>
      <c r="W944" s="56">
        <v>0</v>
      </c>
      <c r="X944" s="56">
        <v>708869.13</v>
      </c>
    </row>
    <row r="945" spans="1:24" x14ac:dyDescent="0.25">
      <c r="A945" s="59" t="s">
        <v>92</v>
      </c>
      <c r="B945" s="54" t="s">
        <v>450</v>
      </c>
      <c r="C945" s="60">
        <v>2023</v>
      </c>
      <c r="D945" s="60">
        <v>2023</v>
      </c>
      <c r="E945" s="53">
        <v>6</v>
      </c>
      <c r="F945" s="54" t="s">
        <v>451</v>
      </c>
      <c r="G945" s="54" t="s">
        <v>452</v>
      </c>
      <c r="H945" s="54" t="s">
        <v>453</v>
      </c>
      <c r="I945" s="54" t="s">
        <v>454</v>
      </c>
      <c r="J945" s="61" t="s">
        <v>455</v>
      </c>
      <c r="K945" s="54" t="s">
        <v>2716</v>
      </c>
      <c r="L945" s="60">
        <v>1</v>
      </c>
      <c r="M945" s="54" t="s">
        <v>2717</v>
      </c>
      <c r="N945" s="54" t="s">
        <v>680</v>
      </c>
      <c r="O945" s="62">
        <v>1</v>
      </c>
      <c r="P945" s="54" t="s">
        <v>681</v>
      </c>
      <c r="Q945" s="54" t="s">
        <v>2605</v>
      </c>
      <c r="R945" s="61" t="s">
        <v>2606</v>
      </c>
      <c r="S945" s="55">
        <v>44911</v>
      </c>
      <c r="T945" s="55">
        <v>44911</v>
      </c>
      <c r="U945" s="55">
        <v>44916</v>
      </c>
      <c r="V945" s="56">
        <v>13324517.5</v>
      </c>
      <c r="W945" s="56">
        <v>0</v>
      </c>
      <c r="X945" s="56">
        <v>13324517.5</v>
      </c>
    </row>
    <row r="946" spans="1:24" x14ac:dyDescent="0.25">
      <c r="A946" s="59" t="s">
        <v>93</v>
      </c>
      <c r="B946" s="54" t="s">
        <v>450</v>
      </c>
      <c r="C946" s="60">
        <v>2023</v>
      </c>
      <c r="D946" s="60">
        <v>2023</v>
      </c>
      <c r="E946" s="53">
        <v>6</v>
      </c>
      <c r="F946" s="54" t="s">
        <v>451</v>
      </c>
      <c r="G946" s="54" t="s">
        <v>452</v>
      </c>
      <c r="H946" s="54" t="s">
        <v>453</v>
      </c>
      <c r="I946" s="54" t="s">
        <v>454</v>
      </c>
      <c r="J946" s="61" t="s">
        <v>455</v>
      </c>
      <c r="K946" s="54" t="s">
        <v>2718</v>
      </c>
      <c r="L946" s="60">
        <v>1</v>
      </c>
      <c r="M946" s="54" t="s">
        <v>2719</v>
      </c>
      <c r="N946" s="54" t="s">
        <v>684</v>
      </c>
      <c r="O946" s="62">
        <v>1</v>
      </c>
      <c r="P946" s="54" t="s">
        <v>685</v>
      </c>
      <c r="Q946" s="54" t="s">
        <v>2605</v>
      </c>
      <c r="R946" s="61" t="s">
        <v>2606</v>
      </c>
      <c r="S946" s="55">
        <v>44911</v>
      </c>
      <c r="T946" s="55">
        <v>44911</v>
      </c>
      <c r="U946" s="55">
        <v>44916</v>
      </c>
      <c r="V946" s="56">
        <v>744124.02</v>
      </c>
      <c r="W946" s="56">
        <v>0</v>
      </c>
      <c r="X946" s="56">
        <v>744124.02</v>
      </c>
    </row>
    <row r="947" spans="1:24" x14ac:dyDescent="0.25">
      <c r="A947" s="59" t="s">
        <v>94</v>
      </c>
      <c r="B947" s="54" t="s">
        <v>450</v>
      </c>
      <c r="C947" s="60">
        <v>2023</v>
      </c>
      <c r="D947" s="60">
        <v>2023</v>
      </c>
      <c r="E947" s="53">
        <v>6</v>
      </c>
      <c r="F947" s="54" t="s">
        <v>451</v>
      </c>
      <c r="G947" s="54" t="s">
        <v>452</v>
      </c>
      <c r="H947" s="54" t="s">
        <v>453</v>
      </c>
      <c r="I947" s="54" t="s">
        <v>454</v>
      </c>
      <c r="J947" s="61" t="s">
        <v>455</v>
      </c>
      <c r="K947" s="54" t="s">
        <v>2720</v>
      </c>
      <c r="L947" s="60">
        <v>1</v>
      </c>
      <c r="M947" s="54" t="s">
        <v>2721</v>
      </c>
      <c r="N947" s="54" t="s">
        <v>688</v>
      </c>
      <c r="O947" s="62">
        <v>1</v>
      </c>
      <c r="P947" s="54" t="s">
        <v>689</v>
      </c>
      <c r="Q947" s="54" t="s">
        <v>2605</v>
      </c>
      <c r="R947" s="61" t="s">
        <v>2606</v>
      </c>
      <c r="S947" s="55">
        <v>44911</v>
      </c>
      <c r="T947" s="55">
        <v>44911</v>
      </c>
      <c r="U947" s="55">
        <v>44916</v>
      </c>
      <c r="V947" s="56">
        <v>389237.42</v>
      </c>
      <c r="W947" s="56">
        <v>0</v>
      </c>
      <c r="X947" s="56">
        <v>389237.42</v>
      </c>
    </row>
    <row r="948" spans="1:24" x14ac:dyDescent="0.25">
      <c r="A948" s="59" t="s">
        <v>95</v>
      </c>
      <c r="B948" s="54" t="s">
        <v>450</v>
      </c>
      <c r="C948" s="60">
        <v>2023</v>
      </c>
      <c r="D948" s="60">
        <v>2023</v>
      </c>
      <c r="E948" s="53">
        <v>6</v>
      </c>
      <c r="F948" s="54" t="s">
        <v>451</v>
      </c>
      <c r="G948" s="54" t="s">
        <v>452</v>
      </c>
      <c r="H948" s="54" t="s">
        <v>453</v>
      </c>
      <c r="I948" s="54" t="s">
        <v>454</v>
      </c>
      <c r="J948" s="61" t="s">
        <v>455</v>
      </c>
      <c r="K948" s="54" t="s">
        <v>2722</v>
      </c>
      <c r="L948" s="60">
        <v>1</v>
      </c>
      <c r="M948" s="54" t="s">
        <v>2723</v>
      </c>
      <c r="N948" s="54" t="s">
        <v>692</v>
      </c>
      <c r="O948" s="62">
        <v>1</v>
      </c>
      <c r="P948" s="54" t="s">
        <v>693</v>
      </c>
      <c r="Q948" s="54" t="s">
        <v>2605</v>
      </c>
      <c r="R948" s="61" t="s">
        <v>2606</v>
      </c>
      <c r="S948" s="55">
        <v>44911</v>
      </c>
      <c r="T948" s="55">
        <v>44911</v>
      </c>
      <c r="U948" s="55">
        <v>44916</v>
      </c>
      <c r="V948" s="56">
        <v>270425.71999999997</v>
      </c>
      <c r="W948" s="56">
        <v>0</v>
      </c>
      <c r="X948" s="56">
        <v>270425.71999999997</v>
      </c>
    </row>
    <row r="949" spans="1:24" x14ac:dyDescent="0.25">
      <c r="A949" s="59" t="s">
        <v>96</v>
      </c>
      <c r="B949" s="54" t="s">
        <v>450</v>
      </c>
      <c r="C949" s="60">
        <v>2023</v>
      </c>
      <c r="D949" s="60">
        <v>2023</v>
      </c>
      <c r="E949" s="53">
        <v>6</v>
      </c>
      <c r="F949" s="54" t="s">
        <v>451</v>
      </c>
      <c r="G949" s="54" t="s">
        <v>452</v>
      </c>
      <c r="H949" s="54" t="s">
        <v>453</v>
      </c>
      <c r="I949" s="54" t="s">
        <v>454</v>
      </c>
      <c r="J949" s="61" t="s">
        <v>455</v>
      </c>
      <c r="K949" s="54" t="s">
        <v>2724</v>
      </c>
      <c r="L949" s="60">
        <v>1</v>
      </c>
      <c r="M949" s="54" t="s">
        <v>2725</v>
      </c>
      <c r="N949" s="54" t="s">
        <v>696</v>
      </c>
      <c r="O949" s="62">
        <v>1</v>
      </c>
      <c r="P949" s="54" t="s">
        <v>697</v>
      </c>
      <c r="Q949" s="54" t="s">
        <v>2605</v>
      </c>
      <c r="R949" s="61" t="s">
        <v>2606</v>
      </c>
      <c r="S949" s="55">
        <v>44911</v>
      </c>
      <c r="T949" s="55">
        <v>44911</v>
      </c>
      <c r="U949" s="55">
        <v>44916</v>
      </c>
      <c r="V949" s="56">
        <v>2968204.38</v>
      </c>
      <c r="W949" s="56">
        <v>0</v>
      </c>
      <c r="X949" s="56">
        <v>2968204.38</v>
      </c>
    </row>
    <row r="950" spans="1:24" x14ac:dyDescent="0.25">
      <c r="A950" s="59" t="s">
        <v>97</v>
      </c>
      <c r="B950" s="54" t="s">
        <v>450</v>
      </c>
      <c r="C950" s="60">
        <v>2023</v>
      </c>
      <c r="D950" s="60">
        <v>2023</v>
      </c>
      <c r="E950" s="53">
        <v>6</v>
      </c>
      <c r="F950" s="54" t="s">
        <v>451</v>
      </c>
      <c r="G950" s="54" t="s">
        <v>452</v>
      </c>
      <c r="H950" s="54" t="s">
        <v>453</v>
      </c>
      <c r="I950" s="54" t="s">
        <v>454</v>
      </c>
      <c r="J950" s="61" t="s">
        <v>455</v>
      </c>
      <c r="K950" s="54" t="s">
        <v>2726</v>
      </c>
      <c r="L950" s="60">
        <v>1</v>
      </c>
      <c r="M950" s="54" t="s">
        <v>2727</v>
      </c>
      <c r="N950" s="54" t="s">
        <v>700</v>
      </c>
      <c r="O950" s="62">
        <v>1</v>
      </c>
      <c r="P950" s="54" t="s">
        <v>701</v>
      </c>
      <c r="Q950" s="54" t="s">
        <v>2605</v>
      </c>
      <c r="R950" s="61" t="s">
        <v>2606</v>
      </c>
      <c r="S950" s="55">
        <v>44911</v>
      </c>
      <c r="T950" s="55">
        <v>44911</v>
      </c>
      <c r="U950" s="55">
        <v>44916</v>
      </c>
      <c r="V950" s="56">
        <v>17367722.449999999</v>
      </c>
      <c r="W950" s="56">
        <v>0</v>
      </c>
      <c r="X950" s="56">
        <v>17367722.449999999</v>
      </c>
    </row>
    <row r="951" spans="1:24" x14ac:dyDescent="0.25">
      <c r="A951" s="59" t="s">
        <v>98</v>
      </c>
      <c r="B951" s="54" t="s">
        <v>450</v>
      </c>
      <c r="C951" s="60">
        <v>2023</v>
      </c>
      <c r="D951" s="60">
        <v>2023</v>
      </c>
      <c r="E951" s="53">
        <v>6</v>
      </c>
      <c r="F951" s="54" t="s">
        <v>451</v>
      </c>
      <c r="G951" s="54" t="s">
        <v>452</v>
      </c>
      <c r="H951" s="54" t="s">
        <v>453</v>
      </c>
      <c r="I951" s="54" t="s">
        <v>454</v>
      </c>
      <c r="J951" s="61" t="s">
        <v>455</v>
      </c>
      <c r="K951" s="54" t="s">
        <v>2728</v>
      </c>
      <c r="L951" s="60">
        <v>1</v>
      </c>
      <c r="M951" s="54" t="s">
        <v>2729</v>
      </c>
      <c r="N951" s="54" t="s">
        <v>704</v>
      </c>
      <c r="O951" s="62">
        <v>1</v>
      </c>
      <c r="P951" s="54" t="s">
        <v>705</v>
      </c>
      <c r="Q951" s="54" t="s">
        <v>2605</v>
      </c>
      <c r="R951" s="61" t="s">
        <v>2606</v>
      </c>
      <c r="S951" s="55">
        <v>44911</v>
      </c>
      <c r="T951" s="55">
        <v>44911</v>
      </c>
      <c r="U951" s="55">
        <v>44916</v>
      </c>
      <c r="V951" s="56">
        <v>184590.81</v>
      </c>
      <c r="W951" s="56">
        <v>0</v>
      </c>
      <c r="X951" s="56">
        <v>184590.81</v>
      </c>
    </row>
    <row r="952" spans="1:24" x14ac:dyDescent="0.25">
      <c r="A952" s="59" t="s">
        <v>99</v>
      </c>
      <c r="B952" s="54" t="s">
        <v>450</v>
      </c>
      <c r="C952" s="60">
        <v>2023</v>
      </c>
      <c r="D952" s="60">
        <v>2023</v>
      </c>
      <c r="E952" s="53">
        <v>6</v>
      </c>
      <c r="F952" s="54" t="s">
        <v>451</v>
      </c>
      <c r="G952" s="54" t="s">
        <v>452</v>
      </c>
      <c r="H952" s="54" t="s">
        <v>453</v>
      </c>
      <c r="I952" s="54" t="s">
        <v>454</v>
      </c>
      <c r="J952" s="61" t="s">
        <v>455</v>
      </c>
      <c r="K952" s="54" t="s">
        <v>2730</v>
      </c>
      <c r="L952" s="60">
        <v>1</v>
      </c>
      <c r="M952" s="54" t="s">
        <v>2731</v>
      </c>
      <c r="N952" s="54" t="s">
        <v>708</v>
      </c>
      <c r="O952" s="62">
        <v>1</v>
      </c>
      <c r="P952" s="54" t="s">
        <v>709</v>
      </c>
      <c r="Q952" s="54" t="s">
        <v>2605</v>
      </c>
      <c r="R952" s="61" t="s">
        <v>2606</v>
      </c>
      <c r="S952" s="55">
        <v>44911</v>
      </c>
      <c r="T952" s="55">
        <v>44911</v>
      </c>
      <c r="U952" s="55">
        <v>44916</v>
      </c>
      <c r="V952" s="56">
        <v>271877.78999999998</v>
      </c>
      <c r="W952" s="56">
        <v>0</v>
      </c>
      <c r="X952" s="56">
        <v>271877.78999999998</v>
      </c>
    </row>
    <row r="953" spans="1:24" x14ac:dyDescent="0.25">
      <c r="A953" s="59" t="s">
        <v>100</v>
      </c>
      <c r="B953" s="54" t="s">
        <v>450</v>
      </c>
      <c r="C953" s="60">
        <v>2023</v>
      </c>
      <c r="D953" s="60">
        <v>2023</v>
      </c>
      <c r="E953" s="53">
        <v>6</v>
      </c>
      <c r="F953" s="54" t="s">
        <v>451</v>
      </c>
      <c r="G953" s="54" t="s">
        <v>452</v>
      </c>
      <c r="H953" s="54" t="s">
        <v>453</v>
      </c>
      <c r="I953" s="54" t="s">
        <v>454</v>
      </c>
      <c r="J953" s="61" t="s">
        <v>455</v>
      </c>
      <c r="K953" s="54" t="s">
        <v>2732</v>
      </c>
      <c r="L953" s="60">
        <v>1</v>
      </c>
      <c r="M953" s="54" t="s">
        <v>2733</v>
      </c>
      <c r="N953" s="54" t="s">
        <v>712</v>
      </c>
      <c r="O953" s="62">
        <v>1</v>
      </c>
      <c r="P953" s="54" t="s">
        <v>713</v>
      </c>
      <c r="Q953" s="54" t="s">
        <v>2605</v>
      </c>
      <c r="R953" s="61" t="s">
        <v>2606</v>
      </c>
      <c r="S953" s="55">
        <v>44911</v>
      </c>
      <c r="T953" s="55">
        <v>44911</v>
      </c>
      <c r="U953" s="55">
        <v>44916</v>
      </c>
      <c r="V953" s="56">
        <v>1866853.84</v>
      </c>
      <c r="W953" s="56">
        <v>0</v>
      </c>
      <c r="X953" s="56">
        <v>1866853.84</v>
      </c>
    </row>
    <row r="954" spans="1:24" x14ac:dyDescent="0.25">
      <c r="A954" s="59" t="s">
        <v>101</v>
      </c>
      <c r="B954" s="54" t="s">
        <v>450</v>
      </c>
      <c r="C954" s="60">
        <v>2023</v>
      </c>
      <c r="D954" s="60">
        <v>2023</v>
      </c>
      <c r="E954" s="53">
        <v>6</v>
      </c>
      <c r="F954" s="54" t="s">
        <v>451</v>
      </c>
      <c r="G954" s="54" t="s">
        <v>452</v>
      </c>
      <c r="H954" s="54" t="s">
        <v>453</v>
      </c>
      <c r="I954" s="54" t="s">
        <v>454</v>
      </c>
      <c r="J954" s="61" t="s">
        <v>455</v>
      </c>
      <c r="K954" s="54" t="s">
        <v>2734</v>
      </c>
      <c r="L954" s="60">
        <v>1</v>
      </c>
      <c r="M954" s="54" t="s">
        <v>2735</v>
      </c>
      <c r="N954" s="54" t="s">
        <v>716</v>
      </c>
      <c r="O954" s="62">
        <v>1</v>
      </c>
      <c r="P954" s="54" t="s">
        <v>717</v>
      </c>
      <c r="Q954" s="54" t="s">
        <v>2605</v>
      </c>
      <c r="R954" s="61" t="s">
        <v>2606</v>
      </c>
      <c r="S954" s="55">
        <v>44911</v>
      </c>
      <c r="T954" s="55">
        <v>44911</v>
      </c>
      <c r="U954" s="55">
        <v>44916</v>
      </c>
      <c r="V954" s="56">
        <v>790367.65</v>
      </c>
      <c r="W954" s="56">
        <v>0</v>
      </c>
      <c r="X954" s="56">
        <v>790367.65</v>
      </c>
    </row>
    <row r="955" spans="1:24" x14ac:dyDescent="0.25">
      <c r="A955" s="59" t="s">
        <v>102</v>
      </c>
      <c r="B955" s="54" t="s">
        <v>450</v>
      </c>
      <c r="C955" s="60">
        <v>2023</v>
      </c>
      <c r="D955" s="60">
        <v>2023</v>
      </c>
      <c r="E955" s="53">
        <v>6</v>
      </c>
      <c r="F955" s="54" t="s">
        <v>451</v>
      </c>
      <c r="G955" s="54" t="s">
        <v>452</v>
      </c>
      <c r="H955" s="54" t="s">
        <v>453</v>
      </c>
      <c r="I955" s="54" t="s">
        <v>454</v>
      </c>
      <c r="J955" s="61" t="s">
        <v>455</v>
      </c>
      <c r="K955" s="54" t="s">
        <v>2736</v>
      </c>
      <c r="L955" s="60">
        <v>1</v>
      </c>
      <c r="M955" s="54" t="s">
        <v>2737</v>
      </c>
      <c r="N955" s="54" t="s">
        <v>720</v>
      </c>
      <c r="O955" s="62">
        <v>1</v>
      </c>
      <c r="P955" s="54" t="s">
        <v>721</v>
      </c>
      <c r="Q955" s="54" t="s">
        <v>2605</v>
      </c>
      <c r="R955" s="61" t="s">
        <v>2606</v>
      </c>
      <c r="S955" s="55">
        <v>44911</v>
      </c>
      <c r="T955" s="55">
        <v>44911</v>
      </c>
      <c r="U955" s="55">
        <v>44916</v>
      </c>
      <c r="V955" s="56">
        <v>84256.47</v>
      </c>
      <c r="W955" s="56">
        <v>0</v>
      </c>
      <c r="X955" s="56">
        <v>84256.47</v>
      </c>
    </row>
    <row r="956" spans="1:24" x14ac:dyDescent="0.25">
      <c r="A956" s="59" t="s">
        <v>103</v>
      </c>
      <c r="B956" s="54" t="s">
        <v>450</v>
      </c>
      <c r="C956" s="60">
        <v>2023</v>
      </c>
      <c r="D956" s="60">
        <v>2023</v>
      </c>
      <c r="E956" s="53">
        <v>6</v>
      </c>
      <c r="F956" s="54" t="s">
        <v>451</v>
      </c>
      <c r="G956" s="54" t="s">
        <v>452</v>
      </c>
      <c r="H956" s="54" t="s">
        <v>453</v>
      </c>
      <c r="I956" s="54" t="s">
        <v>454</v>
      </c>
      <c r="J956" s="61" t="s">
        <v>455</v>
      </c>
      <c r="K956" s="54" t="s">
        <v>2738</v>
      </c>
      <c r="L956" s="60">
        <v>1</v>
      </c>
      <c r="M956" s="54" t="s">
        <v>2739</v>
      </c>
      <c r="N956" s="54" t="s">
        <v>724</v>
      </c>
      <c r="O956" s="62">
        <v>1</v>
      </c>
      <c r="P956" s="54" t="s">
        <v>725</v>
      </c>
      <c r="Q956" s="54" t="s">
        <v>2605</v>
      </c>
      <c r="R956" s="61" t="s">
        <v>2606</v>
      </c>
      <c r="S956" s="55">
        <v>44911</v>
      </c>
      <c r="T956" s="55">
        <v>44911</v>
      </c>
      <c r="U956" s="55">
        <v>44916</v>
      </c>
      <c r="V956" s="56">
        <v>2384682.2799999998</v>
      </c>
      <c r="W956" s="56">
        <v>0</v>
      </c>
      <c r="X956" s="56">
        <v>2384682.2799999998</v>
      </c>
    </row>
    <row r="957" spans="1:24" x14ac:dyDescent="0.25">
      <c r="A957" s="59" t="s">
        <v>104</v>
      </c>
      <c r="B957" s="54" t="s">
        <v>450</v>
      </c>
      <c r="C957" s="60">
        <v>2023</v>
      </c>
      <c r="D957" s="60">
        <v>2023</v>
      </c>
      <c r="E957" s="53">
        <v>6</v>
      </c>
      <c r="F957" s="54" t="s">
        <v>451</v>
      </c>
      <c r="G957" s="54" t="s">
        <v>452</v>
      </c>
      <c r="H957" s="54" t="s">
        <v>453</v>
      </c>
      <c r="I957" s="54" t="s">
        <v>454</v>
      </c>
      <c r="J957" s="61" t="s">
        <v>455</v>
      </c>
      <c r="K957" s="54" t="s">
        <v>2740</v>
      </c>
      <c r="L957" s="60">
        <v>1</v>
      </c>
      <c r="M957" s="54" t="s">
        <v>2741</v>
      </c>
      <c r="N957" s="54" t="s">
        <v>728</v>
      </c>
      <c r="O957" s="62">
        <v>1</v>
      </c>
      <c r="P957" s="54" t="s">
        <v>729</v>
      </c>
      <c r="Q957" s="54" t="s">
        <v>2605</v>
      </c>
      <c r="R957" s="61" t="s">
        <v>2606</v>
      </c>
      <c r="S957" s="55">
        <v>44911</v>
      </c>
      <c r="T957" s="55">
        <v>44911</v>
      </c>
      <c r="U957" s="55">
        <v>44916</v>
      </c>
      <c r="V957" s="56">
        <v>3022666.71</v>
      </c>
      <c r="W957" s="56">
        <v>0</v>
      </c>
      <c r="X957" s="56">
        <v>3022666.71</v>
      </c>
    </row>
    <row r="958" spans="1:24" x14ac:dyDescent="0.25">
      <c r="A958" s="59" t="s">
        <v>105</v>
      </c>
      <c r="B958" s="54" t="s">
        <v>450</v>
      </c>
      <c r="C958" s="60">
        <v>2023</v>
      </c>
      <c r="D958" s="60">
        <v>2023</v>
      </c>
      <c r="E958" s="53">
        <v>6</v>
      </c>
      <c r="F958" s="54" t="s">
        <v>451</v>
      </c>
      <c r="G958" s="54" t="s">
        <v>452</v>
      </c>
      <c r="H958" s="54" t="s">
        <v>453</v>
      </c>
      <c r="I958" s="54" t="s">
        <v>454</v>
      </c>
      <c r="J958" s="61" t="s">
        <v>455</v>
      </c>
      <c r="K958" s="54" t="s">
        <v>2742</v>
      </c>
      <c r="L958" s="60">
        <v>1</v>
      </c>
      <c r="M958" s="54" t="s">
        <v>2743</v>
      </c>
      <c r="N958" s="54" t="s">
        <v>732</v>
      </c>
      <c r="O958" s="62">
        <v>1</v>
      </c>
      <c r="P958" s="54" t="s">
        <v>733</v>
      </c>
      <c r="Q958" s="54" t="s">
        <v>2605</v>
      </c>
      <c r="R958" s="61" t="s">
        <v>2606</v>
      </c>
      <c r="S958" s="55">
        <v>44911</v>
      </c>
      <c r="T958" s="55">
        <v>44911</v>
      </c>
      <c r="U958" s="55">
        <v>44916</v>
      </c>
      <c r="V958" s="56">
        <v>607251.97</v>
      </c>
      <c r="W958" s="56">
        <v>0</v>
      </c>
      <c r="X958" s="56">
        <v>607251.97</v>
      </c>
    </row>
    <row r="959" spans="1:24" x14ac:dyDescent="0.25">
      <c r="A959" s="59" t="s">
        <v>106</v>
      </c>
      <c r="B959" s="54" t="s">
        <v>450</v>
      </c>
      <c r="C959" s="60">
        <v>2023</v>
      </c>
      <c r="D959" s="60">
        <v>2023</v>
      </c>
      <c r="E959" s="53">
        <v>6</v>
      </c>
      <c r="F959" s="54" t="s">
        <v>451</v>
      </c>
      <c r="G959" s="54" t="s">
        <v>452</v>
      </c>
      <c r="H959" s="54" t="s">
        <v>453</v>
      </c>
      <c r="I959" s="54" t="s">
        <v>454</v>
      </c>
      <c r="J959" s="61" t="s">
        <v>455</v>
      </c>
      <c r="K959" s="54" t="s">
        <v>2744</v>
      </c>
      <c r="L959" s="60">
        <v>1</v>
      </c>
      <c r="M959" s="54" t="s">
        <v>2745</v>
      </c>
      <c r="N959" s="54" t="s">
        <v>736</v>
      </c>
      <c r="O959" s="62">
        <v>1</v>
      </c>
      <c r="P959" s="54" t="s">
        <v>737</v>
      </c>
      <c r="Q959" s="54" t="s">
        <v>2605</v>
      </c>
      <c r="R959" s="61" t="s">
        <v>2606</v>
      </c>
      <c r="S959" s="55">
        <v>44911</v>
      </c>
      <c r="T959" s="55">
        <v>44911</v>
      </c>
      <c r="U959" s="55">
        <v>44916</v>
      </c>
      <c r="V959" s="56">
        <v>199584.74</v>
      </c>
      <c r="W959" s="56">
        <v>0</v>
      </c>
      <c r="X959" s="56">
        <v>199584.74</v>
      </c>
    </row>
    <row r="960" spans="1:24" x14ac:dyDescent="0.25">
      <c r="A960" s="59" t="s">
        <v>107</v>
      </c>
      <c r="B960" s="54" t="s">
        <v>450</v>
      </c>
      <c r="C960" s="60">
        <v>2023</v>
      </c>
      <c r="D960" s="60">
        <v>2023</v>
      </c>
      <c r="E960" s="53">
        <v>6</v>
      </c>
      <c r="F960" s="54" t="s">
        <v>451</v>
      </c>
      <c r="G960" s="54" t="s">
        <v>452</v>
      </c>
      <c r="H960" s="54" t="s">
        <v>453</v>
      </c>
      <c r="I960" s="54" t="s">
        <v>454</v>
      </c>
      <c r="J960" s="61" t="s">
        <v>455</v>
      </c>
      <c r="K960" s="54" t="s">
        <v>2746</v>
      </c>
      <c r="L960" s="60">
        <v>1</v>
      </c>
      <c r="M960" s="54" t="s">
        <v>2747</v>
      </c>
      <c r="N960" s="54" t="s">
        <v>740</v>
      </c>
      <c r="O960" s="62">
        <v>1</v>
      </c>
      <c r="P960" s="54" t="s">
        <v>741</v>
      </c>
      <c r="Q960" s="54" t="s">
        <v>2605</v>
      </c>
      <c r="R960" s="61" t="s">
        <v>2606</v>
      </c>
      <c r="S960" s="55">
        <v>44911</v>
      </c>
      <c r="T960" s="55">
        <v>44911</v>
      </c>
      <c r="U960" s="55">
        <v>44916</v>
      </c>
      <c r="V960" s="56">
        <v>247850.65</v>
      </c>
      <c r="W960" s="56">
        <v>0</v>
      </c>
      <c r="X960" s="56">
        <v>247850.65</v>
      </c>
    </row>
    <row r="961" spans="1:24" x14ac:dyDescent="0.25">
      <c r="A961" s="59" t="s">
        <v>108</v>
      </c>
      <c r="B961" s="54" t="s">
        <v>450</v>
      </c>
      <c r="C961" s="60">
        <v>2023</v>
      </c>
      <c r="D961" s="60">
        <v>2023</v>
      </c>
      <c r="E961" s="53">
        <v>6</v>
      </c>
      <c r="F961" s="54" t="s">
        <v>451</v>
      </c>
      <c r="G961" s="54" t="s">
        <v>452</v>
      </c>
      <c r="H961" s="54" t="s">
        <v>453</v>
      </c>
      <c r="I961" s="54" t="s">
        <v>454</v>
      </c>
      <c r="J961" s="61" t="s">
        <v>455</v>
      </c>
      <c r="K961" s="54" t="s">
        <v>2748</v>
      </c>
      <c r="L961" s="60">
        <v>1</v>
      </c>
      <c r="M961" s="54" t="s">
        <v>2749</v>
      </c>
      <c r="N961" s="54" t="s">
        <v>744</v>
      </c>
      <c r="O961" s="62">
        <v>1</v>
      </c>
      <c r="P961" s="54" t="s">
        <v>745</v>
      </c>
      <c r="Q961" s="54" t="s">
        <v>2605</v>
      </c>
      <c r="R961" s="61" t="s">
        <v>2629</v>
      </c>
      <c r="S961" s="55">
        <v>44908</v>
      </c>
      <c r="T961" s="55">
        <v>44908</v>
      </c>
      <c r="U961" s="55">
        <v>44911</v>
      </c>
      <c r="V961" s="56">
        <v>83933.63</v>
      </c>
      <c r="W961" s="56">
        <v>0</v>
      </c>
      <c r="X961" s="56">
        <v>83933.63</v>
      </c>
    </row>
    <row r="962" spans="1:24" x14ac:dyDescent="0.25">
      <c r="A962" s="59" t="s">
        <v>109</v>
      </c>
      <c r="B962" s="54" t="s">
        <v>450</v>
      </c>
      <c r="C962" s="60">
        <v>2023</v>
      </c>
      <c r="D962" s="60">
        <v>2023</v>
      </c>
      <c r="E962" s="53">
        <v>6</v>
      </c>
      <c r="F962" s="54" t="s">
        <v>451</v>
      </c>
      <c r="G962" s="54" t="s">
        <v>452</v>
      </c>
      <c r="H962" s="54" t="s">
        <v>453</v>
      </c>
      <c r="I962" s="54" t="s">
        <v>454</v>
      </c>
      <c r="J962" s="61" t="s">
        <v>455</v>
      </c>
      <c r="K962" s="54" t="s">
        <v>2750</v>
      </c>
      <c r="L962" s="60">
        <v>1</v>
      </c>
      <c r="M962" s="54" t="s">
        <v>2751</v>
      </c>
      <c r="N962" s="54" t="s">
        <v>748</v>
      </c>
      <c r="O962" s="62">
        <v>1</v>
      </c>
      <c r="P962" s="54" t="s">
        <v>749</v>
      </c>
      <c r="Q962" s="54" t="s">
        <v>2605</v>
      </c>
      <c r="R962" s="61" t="s">
        <v>2606</v>
      </c>
      <c r="S962" s="55">
        <v>44911</v>
      </c>
      <c r="T962" s="55">
        <v>44911</v>
      </c>
      <c r="U962" s="55">
        <v>44916</v>
      </c>
      <c r="V962" s="56">
        <v>534570</v>
      </c>
      <c r="W962" s="56">
        <v>0</v>
      </c>
      <c r="X962" s="56">
        <v>534570</v>
      </c>
    </row>
    <row r="963" spans="1:24" x14ac:dyDescent="0.25">
      <c r="A963" s="59" t="s">
        <v>110</v>
      </c>
      <c r="B963" s="54" t="s">
        <v>450</v>
      </c>
      <c r="C963" s="60">
        <v>2023</v>
      </c>
      <c r="D963" s="60">
        <v>2023</v>
      </c>
      <c r="E963" s="53">
        <v>6</v>
      </c>
      <c r="F963" s="54" t="s">
        <v>451</v>
      </c>
      <c r="G963" s="54" t="s">
        <v>452</v>
      </c>
      <c r="H963" s="54" t="s">
        <v>453</v>
      </c>
      <c r="I963" s="54" t="s">
        <v>454</v>
      </c>
      <c r="J963" s="61" t="s">
        <v>455</v>
      </c>
      <c r="K963" s="54" t="s">
        <v>2752</v>
      </c>
      <c r="L963" s="60">
        <v>1</v>
      </c>
      <c r="M963" s="54" t="s">
        <v>2753</v>
      </c>
      <c r="N963" s="54" t="s">
        <v>752</v>
      </c>
      <c r="O963" s="62">
        <v>1</v>
      </c>
      <c r="P963" s="54" t="s">
        <v>753</v>
      </c>
      <c r="Q963" s="54" t="s">
        <v>2605</v>
      </c>
      <c r="R963" s="61" t="s">
        <v>2606</v>
      </c>
      <c r="S963" s="55">
        <v>44911</v>
      </c>
      <c r="T963" s="55">
        <v>44911</v>
      </c>
      <c r="U963" s="55">
        <v>44916</v>
      </c>
      <c r="V963" s="56">
        <v>36066.51</v>
      </c>
      <c r="W963" s="56">
        <v>0</v>
      </c>
      <c r="X963" s="56">
        <v>36066.51</v>
      </c>
    </row>
    <row r="964" spans="1:24" x14ac:dyDescent="0.25">
      <c r="A964" s="59" t="s">
        <v>111</v>
      </c>
      <c r="B964" s="54" t="s">
        <v>450</v>
      </c>
      <c r="C964" s="60">
        <v>2023</v>
      </c>
      <c r="D964" s="60">
        <v>2023</v>
      </c>
      <c r="E964" s="53">
        <v>6</v>
      </c>
      <c r="F964" s="54" t="s">
        <v>451</v>
      </c>
      <c r="G964" s="54" t="s">
        <v>452</v>
      </c>
      <c r="H964" s="54" t="s">
        <v>453</v>
      </c>
      <c r="I964" s="54" t="s">
        <v>454</v>
      </c>
      <c r="J964" s="61" t="s">
        <v>455</v>
      </c>
      <c r="K964" s="54" t="s">
        <v>2754</v>
      </c>
      <c r="L964" s="60">
        <v>1</v>
      </c>
      <c r="M964" s="54" t="s">
        <v>2755</v>
      </c>
      <c r="N964" s="54" t="s">
        <v>756</v>
      </c>
      <c r="O964" s="62">
        <v>1</v>
      </c>
      <c r="P964" s="54" t="s">
        <v>757</v>
      </c>
      <c r="Q964" s="54" t="s">
        <v>2605</v>
      </c>
      <c r="R964" s="61" t="s">
        <v>2606</v>
      </c>
      <c r="S964" s="55">
        <v>44911</v>
      </c>
      <c r="T964" s="55">
        <v>44911</v>
      </c>
      <c r="U964" s="55">
        <v>44916</v>
      </c>
      <c r="V964" s="56">
        <v>180051.01</v>
      </c>
      <c r="W964" s="56">
        <v>0</v>
      </c>
      <c r="X964" s="56">
        <v>180051.01</v>
      </c>
    </row>
    <row r="965" spans="1:24" x14ac:dyDescent="0.25">
      <c r="A965" s="59" t="s">
        <v>112</v>
      </c>
      <c r="B965" s="54" t="s">
        <v>450</v>
      </c>
      <c r="C965" s="60">
        <v>2023</v>
      </c>
      <c r="D965" s="60">
        <v>2023</v>
      </c>
      <c r="E965" s="53">
        <v>6</v>
      </c>
      <c r="F965" s="54" t="s">
        <v>451</v>
      </c>
      <c r="G965" s="54" t="s">
        <v>452</v>
      </c>
      <c r="H965" s="54" t="s">
        <v>453</v>
      </c>
      <c r="I965" s="54" t="s">
        <v>454</v>
      </c>
      <c r="J965" s="61" t="s">
        <v>455</v>
      </c>
      <c r="K965" s="54" t="s">
        <v>2756</v>
      </c>
      <c r="L965" s="60">
        <v>1</v>
      </c>
      <c r="M965" s="54" t="s">
        <v>2757</v>
      </c>
      <c r="N965" s="54" t="s">
        <v>760</v>
      </c>
      <c r="O965" s="62">
        <v>1</v>
      </c>
      <c r="P965" s="54" t="s">
        <v>761</v>
      </c>
      <c r="Q965" s="54" t="s">
        <v>2605</v>
      </c>
      <c r="R965" s="61" t="s">
        <v>2606</v>
      </c>
      <c r="S965" s="55">
        <v>44911</v>
      </c>
      <c r="T965" s="55">
        <v>44911</v>
      </c>
      <c r="U965" s="55">
        <v>44916</v>
      </c>
      <c r="V965" s="56">
        <v>192812.23</v>
      </c>
      <c r="W965" s="56">
        <v>0</v>
      </c>
      <c r="X965" s="56">
        <v>192812.23</v>
      </c>
    </row>
    <row r="966" spans="1:24" x14ac:dyDescent="0.25">
      <c r="A966" s="59" t="s">
        <v>113</v>
      </c>
      <c r="B966" s="54" t="s">
        <v>450</v>
      </c>
      <c r="C966" s="60">
        <v>2023</v>
      </c>
      <c r="D966" s="60">
        <v>2023</v>
      </c>
      <c r="E966" s="53">
        <v>6</v>
      </c>
      <c r="F966" s="54" t="s">
        <v>451</v>
      </c>
      <c r="G966" s="54" t="s">
        <v>452</v>
      </c>
      <c r="H966" s="54" t="s">
        <v>453</v>
      </c>
      <c r="I966" s="54" t="s">
        <v>454</v>
      </c>
      <c r="J966" s="61" t="s">
        <v>455</v>
      </c>
      <c r="K966" s="54" t="s">
        <v>2758</v>
      </c>
      <c r="L966" s="60">
        <v>1</v>
      </c>
      <c r="M966" s="54" t="s">
        <v>2759</v>
      </c>
      <c r="N966" s="54" t="s">
        <v>764</v>
      </c>
      <c r="O966" s="62">
        <v>1</v>
      </c>
      <c r="P966" s="54" t="s">
        <v>765</v>
      </c>
      <c r="Q966" s="54" t="s">
        <v>2605</v>
      </c>
      <c r="R966" s="61" t="s">
        <v>2606</v>
      </c>
      <c r="S966" s="55">
        <v>44911</v>
      </c>
      <c r="T966" s="55">
        <v>44911</v>
      </c>
      <c r="U966" s="55">
        <v>44916</v>
      </c>
      <c r="V966" s="56">
        <v>11396</v>
      </c>
      <c r="W966" s="56">
        <v>0</v>
      </c>
      <c r="X966" s="56">
        <v>11396</v>
      </c>
    </row>
    <row r="967" spans="1:24" x14ac:dyDescent="0.25">
      <c r="A967" s="59" t="s">
        <v>114</v>
      </c>
      <c r="B967" s="54" t="s">
        <v>450</v>
      </c>
      <c r="C967" s="60">
        <v>2023</v>
      </c>
      <c r="D967" s="60">
        <v>2023</v>
      </c>
      <c r="E967" s="53">
        <v>6</v>
      </c>
      <c r="F967" s="54" t="s">
        <v>451</v>
      </c>
      <c r="G967" s="54" t="s">
        <v>452</v>
      </c>
      <c r="H967" s="54" t="s">
        <v>453</v>
      </c>
      <c r="I967" s="54" t="s">
        <v>454</v>
      </c>
      <c r="J967" s="61" t="s">
        <v>455</v>
      </c>
      <c r="K967" s="54" t="s">
        <v>2760</v>
      </c>
      <c r="L967" s="60">
        <v>1</v>
      </c>
      <c r="M967" s="54" t="s">
        <v>2761</v>
      </c>
      <c r="N967" s="54" t="s">
        <v>768</v>
      </c>
      <c r="O967" s="62">
        <v>1</v>
      </c>
      <c r="P967" s="54" t="s">
        <v>769</v>
      </c>
      <c r="Q967" s="54" t="s">
        <v>2605</v>
      </c>
      <c r="R967" s="61" t="s">
        <v>2606</v>
      </c>
      <c r="S967" s="55">
        <v>44911</v>
      </c>
      <c r="T967" s="55">
        <v>44911</v>
      </c>
      <c r="U967" s="55">
        <v>44916</v>
      </c>
      <c r="V967" s="56">
        <v>32651021.629999999</v>
      </c>
      <c r="W967" s="56">
        <v>0</v>
      </c>
      <c r="X967" s="56">
        <v>32651021.629999999</v>
      </c>
    </row>
    <row r="968" spans="1:24" x14ac:dyDescent="0.25">
      <c r="A968" s="59" t="s">
        <v>115</v>
      </c>
      <c r="B968" s="54" t="s">
        <v>450</v>
      </c>
      <c r="C968" s="60">
        <v>2023</v>
      </c>
      <c r="D968" s="60">
        <v>2023</v>
      </c>
      <c r="E968" s="53">
        <v>6</v>
      </c>
      <c r="F968" s="54" t="s">
        <v>451</v>
      </c>
      <c r="G968" s="54" t="s">
        <v>452</v>
      </c>
      <c r="H968" s="54" t="s">
        <v>453</v>
      </c>
      <c r="I968" s="54" t="s">
        <v>454</v>
      </c>
      <c r="J968" s="61" t="s">
        <v>455</v>
      </c>
      <c r="K968" s="54" t="s">
        <v>2762</v>
      </c>
      <c r="L968" s="60">
        <v>1</v>
      </c>
      <c r="M968" s="54" t="s">
        <v>2763</v>
      </c>
      <c r="N968" s="54" t="s">
        <v>772</v>
      </c>
      <c r="O968" s="62">
        <v>1</v>
      </c>
      <c r="P968" s="54" t="s">
        <v>773</v>
      </c>
      <c r="Q968" s="54" t="s">
        <v>2605</v>
      </c>
      <c r="R968" s="61" t="s">
        <v>2606</v>
      </c>
      <c r="S968" s="55">
        <v>44911</v>
      </c>
      <c r="T968" s="55">
        <v>44911</v>
      </c>
      <c r="U968" s="55">
        <v>44916</v>
      </c>
      <c r="V968" s="56">
        <v>186877.71</v>
      </c>
      <c r="W968" s="56">
        <v>0</v>
      </c>
      <c r="X968" s="56">
        <v>186877.71</v>
      </c>
    </row>
    <row r="969" spans="1:24" x14ac:dyDescent="0.25">
      <c r="A969" s="59" t="s">
        <v>116</v>
      </c>
      <c r="B969" s="54" t="s">
        <v>450</v>
      </c>
      <c r="C969" s="60">
        <v>2023</v>
      </c>
      <c r="D969" s="60">
        <v>2023</v>
      </c>
      <c r="E969" s="53">
        <v>6</v>
      </c>
      <c r="F969" s="54" t="s">
        <v>451</v>
      </c>
      <c r="G969" s="54" t="s">
        <v>452</v>
      </c>
      <c r="H969" s="54" t="s">
        <v>453</v>
      </c>
      <c r="I969" s="54" t="s">
        <v>454</v>
      </c>
      <c r="J969" s="61" t="s">
        <v>455</v>
      </c>
      <c r="K969" s="54" t="s">
        <v>2764</v>
      </c>
      <c r="L969" s="60">
        <v>1</v>
      </c>
      <c r="M969" s="54" t="s">
        <v>2765</v>
      </c>
      <c r="N969" s="54" t="s">
        <v>776</v>
      </c>
      <c r="O969" s="62">
        <v>1</v>
      </c>
      <c r="P969" s="54" t="s">
        <v>777</v>
      </c>
      <c r="Q969" s="54" t="s">
        <v>2605</v>
      </c>
      <c r="R969" s="61" t="s">
        <v>2606</v>
      </c>
      <c r="S969" s="55">
        <v>44911</v>
      </c>
      <c r="T969" s="55">
        <v>44911</v>
      </c>
      <c r="U969" s="55">
        <v>44916</v>
      </c>
      <c r="V969" s="56">
        <v>302963.11</v>
      </c>
      <c r="W969" s="56">
        <v>0</v>
      </c>
      <c r="X969" s="56">
        <v>302963.11</v>
      </c>
    </row>
    <row r="970" spans="1:24" x14ac:dyDescent="0.25">
      <c r="A970" s="59" t="s">
        <v>117</v>
      </c>
      <c r="B970" s="54" t="s">
        <v>450</v>
      </c>
      <c r="C970" s="60">
        <v>2023</v>
      </c>
      <c r="D970" s="60">
        <v>2023</v>
      </c>
      <c r="E970" s="53">
        <v>6</v>
      </c>
      <c r="F970" s="54" t="s">
        <v>451</v>
      </c>
      <c r="G970" s="54" t="s">
        <v>452</v>
      </c>
      <c r="H970" s="54" t="s">
        <v>453</v>
      </c>
      <c r="I970" s="54" t="s">
        <v>454</v>
      </c>
      <c r="J970" s="61" t="s">
        <v>455</v>
      </c>
      <c r="K970" s="54" t="s">
        <v>2766</v>
      </c>
      <c r="L970" s="60">
        <v>1</v>
      </c>
      <c r="M970" s="54" t="s">
        <v>2767</v>
      </c>
      <c r="N970" s="54" t="s">
        <v>780</v>
      </c>
      <c r="O970" s="62">
        <v>1</v>
      </c>
      <c r="P970" s="54" t="s">
        <v>781</v>
      </c>
      <c r="Q970" s="54" t="s">
        <v>2605</v>
      </c>
      <c r="R970" s="61" t="s">
        <v>2606</v>
      </c>
      <c r="S970" s="55">
        <v>44911</v>
      </c>
      <c r="T970" s="55">
        <v>44911</v>
      </c>
      <c r="U970" s="55">
        <v>44916</v>
      </c>
      <c r="V970" s="56">
        <v>123846.39</v>
      </c>
      <c r="W970" s="56">
        <v>0</v>
      </c>
      <c r="X970" s="56">
        <v>123846.39</v>
      </c>
    </row>
    <row r="971" spans="1:24" x14ac:dyDescent="0.25">
      <c r="A971" s="59" t="s">
        <v>118</v>
      </c>
      <c r="B971" s="54" t="s">
        <v>450</v>
      </c>
      <c r="C971" s="60">
        <v>2023</v>
      </c>
      <c r="D971" s="60">
        <v>2023</v>
      </c>
      <c r="E971" s="53">
        <v>6</v>
      </c>
      <c r="F971" s="54" t="s">
        <v>451</v>
      </c>
      <c r="G971" s="54" t="s">
        <v>452</v>
      </c>
      <c r="H971" s="54" t="s">
        <v>453</v>
      </c>
      <c r="I971" s="54" t="s">
        <v>454</v>
      </c>
      <c r="J971" s="61" t="s">
        <v>455</v>
      </c>
      <c r="K971" s="54" t="s">
        <v>2768</v>
      </c>
      <c r="L971" s="60">
        <v>1</v>
      </c>
      <c r="M971" s="54" t="s">
        <v>2769</v>
      </c>
      <c r="N971" s="54" t="s">
        <v>784</v>
      </c>
      <c r="O971" s="62">
        <v>1</v>
      </c>
      <c r="P971" s="54" t="s">
        <v>785</v>
      </c>
      <c r="Q971" s="54" t="s">
        <v>2605</v>
      </c>
      <c r="R971" s="61" t="s">
        <v>2606</v>
      </c>
      <c r="S971" s="55">
        <v>44911</v>
      </c>
      <c r="T971" s="55">
        <v>44911</v>
      </c>
      <c r="U971" s="55">
        <v>44916</v>
      </c>
      <c r="V971" s="56">
        <v>104041.83</v>
      </c>
      <c r="W971" s="56">
        <v>0</v>
      </c>
      <c r="X971" s="56">
        <v>104041.83</v>
      </c>
    </row>
    <row r="972" spans="1:24" x14ac:dyDescent="0.25">
      <c r="A972" s="59" t="s">
        <v>119</v>
      </c>
      <c r="B972" s="54" t="s">
        <v>450</v>
      </c>
      <c r="C972" s="60">
        <v>2023</v>
      </c>
      <c r="D972" s="60">
        <v>2023</v>
      </c>
      <c r="E972" s="53">
        <v>6</v>
      </c>
      <c r="F972" s="54" t="s">
        <v>451</v>
      </c>
      <c r="G972" s="54" t="s">
        <v>452</v>
      </c>
      <c r="H972" s="54" t="s">
        <v>453</v>
      </c>
      <c r="I972" s="54" t="s">
        <v>454</v>
      </c>
      <c r="J972" s="61" t="s">
        <v>455</v>
      </c>
      <c r="K972" s="54" t="s">
        <v>2770</v>
      </c>
      <c r="L972" s="60">
        <v>1</v>
      </c>
      <c r="M972" s="54" t="s">
        <v>2771</v>
      </c>
      <c r="N972" s="54" t="s">
        <v>788</v>
      </c>
      <c r="O972" s="62">
        <v>1</v>
      </c>
      <c r="P972" s="54" t="s">
        <v>789</v>
      </c>
      <c r="Q972" s="54" t="s">
        <v>2605</v>
      </c>
      <c r="R972" s="61" t="s">
        <v>2606</v>
      </c>
      <c r="S972" s="55">
        <v>44911</v>
      </c>
      <c r="T972" s="55">
        <v>44911</v>
      </c>
      <c r="U972" s="55">
        <v>44916</v>
      </c>
      <c r="V972" s="56">
        <v>201080.06</v>
      </c>
      <c r="W972" s="56">
        <v>0</v>
      </c>
      <c r="X972" s="56">
        <v>201080.06</v>
      </c>
    </row>
    <row r="973" spans="1:24" x14ac:dyDescent="0.25">
      <c r="A973" s="59" t="s">
        <v>120</v>
      </c>
      <c r="B973" s="54" t="s">
        <v>450</v>
      </c>
      <c r="C973" s="60">
        <v>2023</v>
      </c>
      <c r="D973" s="60">
        <v>2023</v>
      </c>
      <c r="E973" s="53">
        <v>6</v>
      </c>
      <c r="F973" s="54" t="s">
        <v>451</v>
      </c>
      <c r="G973" s="54" t="s">
        <v>452</v>
      </c>
      <c r="H973" s="54" t="s">
        <v>453</v>
      </c>
      <c r="I973" s="54" t="s">
        <v>454</v>
      </c>
      <c r="J973" s="61" t="s">
        <v>455</v>
      </c>
      <c r="K973" s="54" t="s">
        <v>2772</v>
      </c>
      <c r="L973" s="60">
        <v>1</v>
      </c>
      <c r="M973" s="54" t="s">
        <v>2773</v>
      </c>
      <c r="N973" s="54" t="s">
        <v>792</v>
      </c>
      <c r="O973" s="62">
        <v>1</v>
      </c>
      <c r="P973" s="54" t="s">
        <v>793</v>
      </c>
      <c r="Q973" s="54" t="s">
        <v>2605</v>
      </c>
      <c r="R973" s="61" t="s">
        <v>2606</v>
      </c>
      <c r="S973" s="55">
        <v>44911</v>
      </c>
      <c r="T973" s="55">
        <v>44911</v>
      </c>
      <c r="U973" s="55">
        <v>44916</v>
      </c>
      <c r="V973" s="56">
        <v>124956.44</v>
      </c>
      <c r="W973" s="56">
        <v>0</v>
      </c>
      <c r="X973" s="56">
        <v>124956.44</v>
      </c>
    </row>
    <row r="974" spans="1:24" x14ac:dyDescent="0.25">
      <c r="A974" s="59" t="s">
        <v>121</v>
      </c>
      <c r="B974" s="54" t="s">
        <v>450</v>
      </c>
      <c r="C974" s="60">
        <v>2023</v>
      </c>
      <c r="D974" s="60">
        <v>2023</v>
      </c>
      <c r="E974" s="53">
        <v>6</v>
      </c>
      <c r="F974" s="54" t="s">
        <v>451</v>
      </c>
      <c r="G974" s="54" t="s">
        <v>452</v>
      </c>
      <c r="H974" s="54" t="s">
        <v>453</v>
      </c>
      <c r="I974" s="54" t="s">
        <v>454</v>
      </c>
      <c r="J974" s="61" t="s">
        <v>455</v>
      </c>
      <c r="K974" s="54" t="s">
        <v>2774</v>
      </c>
      <c r="L974" s="60">
        <v>1</v>
      </c>
      <c r="M974" s="54" t="s">
        <v>2775</v>
      </c>
      <c r="N974" s="54" t="s">
        <v>796</v>
      </c>
      <c r="O974" s="62">
        <v>1</v>
      </c>
      <c r="P974" s="54" t="s">
        <v>797</v>
      </c>
      <c r="Q974" s="54" t="s">
        <v>2605</v>
      </c>
      <c r="R974" s="61" t="s">
        <v>2606</v>
      </c>
      <c r="S974" s="55">
        <v>44911</v>
      </c>
      <c r="T974" s="55">
        <v>44911</v>
      </c>
      <c r="U974" s="55">
        <v>44916</v>
      </c>
      <c r="V974" s="56">
        <v>335606.69</v>
      </c>
      <c r="W974" s="56">
        <v>0</v>
      </c>
      <c r="X974" s="56">
        <f t="shared" ref="X974" si="0">SUM(V974:W974)</f>
        <v>335606.69</v>
      </c>
    </row>
    <row r="975" spans="1:24" x14ac:dyDescent="0.25">
      <c r="A975" s="59" t="s">
        <v>122</v>
      </c>
      <c r="B975" s="54" t="s">
        <v>450</v>
      </c>
      <c r="C975" s="60">
        <v>2023</v>
      </c>
      <c r="D975" s="60">
        <v>2023</v>
      </c>
      <c r="E975" s="53">
        <v>6</v>
      </c>
      <c r="F975" s="54" t="s">
        <v>451</v>
      </c>
      <c r="G975" s="54" t="s">
        <v>452</v>
      </c>
      <c r="H975" s="54" t="s">
        <v>453</v>
      </c>
      <c r="I975" s="54" t="s">
        <v>454</v>
      </c>
      <c r="J975" s="61" t="s">
        <v>455</v>
      </c>
      <c r="K975" s="54" t="s">
        <v>2776</v>
      </c>
      <c r="L975" s="60">
        <v>1</v>
      </c>
      <c r="M975" s="54" t="s">
        <v>2777</v>
      </c>
      <c r="N975" s="54" t="s">
        <v>804</v>
      </c>
      <c r="O975" s="62">
        <v>1</v>
      </c>
      <c r="P975" s="54" t="s">
        <v>805</v>
      </c>
      <c r="Q975" s="54" t="s">
        <v>2605</v>
      </c>
      <c r="R975" s="61" t="s">
        <v>2606</v>
      </c>
      <c r="S975" s="55">
        <v>44911</v>
      </c>
      <c r="T975" s="55">
        <v>44911</v>
      </c>
      <c r="U975" s="55">
        <v>44916</v>
      </c>
      <c r="V975" s="56">
        <v>29151.86</v>
      </c>
      <c r="W975" s="56">
        <v>0</v>
      </c>
      <c r="X975" s="56">
        <v>29151.86</v>
      </c>
    </row>
    <row r="976" spans="1:24" x14ac:dyDescent="0.25">
      <c r="A976" s="59" t="s">
        <v>123</v>
      </c>
      <c r="B976" s="54" t="s">
        <v>450</v>
      </c>
      <c r="C976" s="60">
        <v>2023</v>
      </c>
      <c r="D976" s="60">
        <v>2023</v>
      </c>
      <c r="E976" s="53">
        <v>6</v>
      </c>
      <c r="F976" s="54" t="s">
        <v>451</v>
      </c>
      <c r="G976" s="54" t="s">
        <v>452</v>
      </c>
      <c r="H976" s="54" t="s">
        <v>453</v>
      </c>
      <c r="I976" s="54" t="s">
        <v>454</v>
      </c>
      <c r="J976" s="61" t="s">
        <v>455</v>
      </c>
      <c r="K976" s="54" t="s">
        <v>2778</v>
      </c>
      <c r="L976" s="60">
        <v>1</v>
      </c>
      <c r="M976" s="54" t="s">
        <v>2779</v>
      </c>
      <c r="N976" s="54" t="s">
        <v>808</v>
      </c>
      <c r="O976" s="62">
        <v>1</v>
      </c>
      <c r="P976" s="54" t="s">
        <v>809</v>
      </c>
      <c r="Q976" s="54" t="s">
        <v>2605</v>
      </c>
      <c r="R976" s="61" t="s">
        <v>2606</v>
      </c>
      <c r="S976" s="55">
        <v>44911</v>
      </c>
      <c r="T976" s="55">
        <v>44911</v>
      </c>
      <c r="U976" s="55">
        <v>44916</v>
      </c>
      <c r="V976" s="56">
        <v>3099861.95</v>
      </c>
      <c r="W976" s="56">
        <v>0</v>
      </c>
      <c r="X976" s="56">
        <v>3099861.95</v>
      </c>
    </row>
    <row r="977" spans="1:24" x14ac:dyDescent="0.25">
      <c r="A977" s="59" t="s">
        <v>124</v>
      </c>
      <c r="B977" s="54" t="s">
        <v>450</v>
      </c>
      <c r="C977" s="60">
        <v>2023</v>
      </c>
      <c r="D977" s="60">
        <v>2023</v>
      </c>
      <c r="E977" s="53">
        <v>6</v>
      </c>
      <c r="F977" s="54" t="s">
        <v>451</v>
      </c>
      <c r="G977" s="54" t="s">
        <v>452</v>
      </c>
      <c r="H977" s="54" t="s">
        <v>453</v>
      </c>
      <c r="I977" s="54" t="s">
        <v>454</v>
      </c>
      <c r="J977" s="61" t="s">
        <v>455</v>
      </c>
      <c r="K977" s="54" t="s">
        <v>2780</v>
      </c>
      <c r="L977" s="60">
        <v>1</v>
      </c>
      <c r="M977" s="54" t="s">
        <v>2781</v>
      </c>
      <c r="N977" s="54" t="s">
        <v>812</v>
      </c>
      <c r="O977" s="62">
        <v>1</v>
      </c>
      <c r="P977" s="54" t="s">
        <v>813</v>
      </c>
      <c r="Q977" s="54" t="s">
        <v>2605</v>
      </c>
      <c r="R977" s="61" t="s">
        <v>2606</v>
      </c>
      <c r="S977" s="55">
        <v>44911</v>
      </c>
      <c r="T977" s="55">
        <v>44911</v>
      </c>
      <c r="U977" s="55">
        <v>44916</v>
      </c>
      <c r="V977" s="56">
        <v>915427.57</v>
      </c>
      <c r="W977" s="56">
        <v>0</v>
      </c>
      <c r="X977" s="56">
        <v>915427.57</v>
      </c>
    </row>
    <row r="978" spans="1:24" x14ac:dyDescent="0.25">
      <c r="A978" s="59" t="s">
        <v>125</v>
      </c>
      <c r="B978" s="54" t="s">
        <v>450</v>
      </c>
      <c r="C978" s="60">
        <v>2023</v>
      </c>
      <c r="D978" s="60">
        <v>2023</v>
      </c>
      <c r="E978" s="53">
        <v>6</v>
      </c>
      <c r="F978" s="54" t="s">
        <v>451</v>
      </c>
      <c r="G978" s="54" t="s">
        <v>452</v>
      </c>
      <c r="H978" s="54" t="s">
        <v>453</v>
      </c>
      <c r="I978" s="54" t="s">
        <v>454</v>
      </c>
      <c r="J978" s="61" t="s">
        <v>455</v>
      </c>
      <c r="K978" s="54" t="s">
        <v>2782</v>
      </c>
      <c r="L978" s="60">
        <v>1</v>
      </c>
      <c r="M978" s="54" t="s">
        <v>2783</v>
      </c>
      <c r="N978" s="54" t="s">
        <v>816</v>
      </c>
      <c r="O978" s="62">
        <v>1</v>
      </c>
      <c r="P978" s="54" t="s">
        <v>817</v>
      </c>
      <c r="Q978" s="54" t="s">
        <v>2605</v>
      </c>
      <c r="R978" s="61" t="s">
        <v>2606</v>
      </c>
      <c r="S978" s="55">
        <v>44911</v>
      </c>
      <c r="T978" s="55">
        <v>44911</v>
      </c>
      <c r="U978" s="55">
        <v>44916</v>
      </c>
      <c r="V978" s="56">
        <v>614110.71</v>
      </c>
      <c r="W978" s="56">
        <v>0</v>
      </c>
      <c r="X978" s="56">
        <v>614110.71</v>
      </c>
    </row>
    <row r="979" spans="1:24" x14ac:dyDescent="0.25">
      <c r="A979" s="59" t="s">
        <v>126</v>
      </c>
      <c r="B979" s="54" t="s">
        <v>450</v>
      </c>
      <c r="C979" s="60">
        <v>2023</v>
      </c>
      <c r="D979" s="60">
        <v>2023</v>
      </c>
      <c r="E979" s="53">
        <v>6</v>
      </c>
      <c r="F979" s="54" t="s">
        <v>451</v>
      </c>
      <c r="G979" s="54" t="s">
        <v>452</v>
      </c>
      <c r="H979" s="54" t="s">
        <v>453</v>
      </c>
      <c r="I979" s="54" t="s">
        <v>454</v>
      </c>
      <c r="J979" s="61" t="s">
        <v>455</v>
      </c>
      <c r="K979" s="54" t="s">
        <v>2784</v>
      </c>
      <c r="L979" s="60">
        <v>1</v>
      </c>
      <c r="M979" s="54" t="s">
        <v>2785</v>
      </c>
      <c r="N979" s="54" t="s">
        <v>820</v>
      </c>
      <c r="O979" s="62">
        <v>1</v>
      </c>
      <c r="P979" s="54" t="s">
        <v>821</v>
      </c>
      <c r="Q979" s="54" t="s">
        <v>2605</v>
      </c>
      <c r="R979" s="61" t="s">
        <v>2606</v>
      </c>
      <c r="S979" s="55">
        <v>44911</v>
      </c>
      <c r="T979" s="55">
        <v>44911</v>
      </c>
      <c r="U979" s="55">
        <v>44916</v>
      </c>
      <c r="V979" s="56">
        <v>12746897.65</v>
      </c>
      <c r="W979" s="56">
        <v>0</v>
      </c>
      <c r="X979" s="56">
        <v>12746897.65</v>
      </c>
    </row>
    <row r="980" spans="1:24" x14ac:dyDescent="0.25">
      <c r="A980" s="59" t="s">
        <v>127</v>
      </c>
      <c r="B980" s="54" t="s">
        <v>450</v>
      </c>
      <c r="C980" s="60">
        <v>2023</v>
      </c>
      <c r="D980" s="60">
        <v>2023</v>
      </c>
      <c r="E980" s="53">
        <v>6</v>
      </c>
      <c r="F980" s="54" t="s">
        <v>451</v>
      </c>
      <c r="G980" s="54" t="s">
        <v>452</v>
      </c>
      <c r="H980" s="54" t="s">
        <v>453</v>
      </c>
      <c r="I980" s="54" t="s">
        <v>454</v>
      </c>
      <c r="J980" s="61" t="s">
        <v>455</v>
      </c>
      <c r="K980" s="54" t="s">
        <v>2786</v>
      </c>
      <c r="L980" s="60">
        <v>1</v>
      </c>
      <c r="M980" s="54" t="s">
        <v>2787</v>
      </c>
      <c r="N980" s="54" t="s">
        <v>824</v>
      </c>
      <c r="O980" s="62">
        <v>1</v>
      </c>
      <c r="P980" s="54" t="s">
        <v>825</v>
      </c>
      <c r="Q980" s="54" t="s">
        <v>2605</v>
      </c>
      <c r="R980" s="61" t="s">
        <v>2606</v>
      </c>
      <c r="S980" s="55">
        <v>44911</v>
      </c>
      <c r="T980" s="55">
        <v>44911</v>
      </c>
      <c r="U980" s="55">
        <v>44916</v>
      </c>
      <c r="V980" s="56">
        <v>4961074.05</v>
      </c>
      <c r="W980" s="56">
        <v>0</v>
      </c>
      <c r="X980" s="56">
        <v>4961074.05</v>
      </c>
    </row>
    <row r="981" spans="1:24" x14ac:dyDescent="0.25">
      <c r="A981" s="59" t="s">
        <v>128</v>
      </c>
      <c r="B981" s="54" t="s">
        <v>450</v>
      </c>
      <c r="C981" s="60">
        <v>2023</v>
      </c>
      <c r="D981" s="60">
        <v>2023</v>
      </c>
      <c r="E981" s="53">
        <v>6</v>
      </c>
      <c r="F981" s="54" t="s">
        <v>451</v>
      </c>
      <c r="G981" s="54" t="s">
        <v>452</v>
      </c>
      <c r="H981" s="54" t="s">
        <v>453</v>
      </c>
      <c r="I981" s="54" t="s">
        <v>454</v>
      </c>
      <c r="J981" s="61" t="s">
        <v>455</v>
      </c>
      <c r="K981" s="54" t="s">
        <v>2788</v>
      </c>
      <c r="L981" s="60">
        <v>1</v>
      </c>
      <c r="M981" s="54" t="s">
        <v>2789</v>
      </c>
      <c r="N981" s="54" t="s">
        <v>828</v>
      </c>
      <c r="O981" s="62">
        <v>1</v>
      </c>
      <c r="P981" s="54" t="s">
        <v>829</v>
      </c>
      <c r="Q981" s="54" t="s">
        <v>2605</v>
      </c>
      <c r="R981" s="61" t="s">
        <v>2606</v>
      </c>
      <c r="S981" s="55">
        <v>44911</v>
      </c>
      <c r="T981" s="55">
        <v>44911</v>
      </c>
      <c r="U981" s="55">
        <v>44916</v>
      </c>
      <c r="V981" s="56">
        <v>35548.33</v>
      </c>
      <c r="W981" s="56">
        <v>0</v>
      </c>
      <c r="X981" s="56">
        <v>35548.33</v>
      </c>
    </row>
    <row r="982" spans="1:24" x14ac:dyDescent="0.25">
      <c r="A982" s="59" t="s">
        <v>129</v>
      </c>
      <c r="B982" s="54" t="s">
        <v>450</v>
      </c>
      <c r="C982" s="60">
        <v>2023</v>
      </c>
      <c r="D982" s="60">
        <v>2023</v>
      </c>
      <c r="E982" s="53">
        <v>6</v>
      </c>
      <c r="F982" s="54" t="s">
        <v>451</v>
      </c>
      <c r="G982" s="54" t="s">
        <v>452</v>
      </c>
      <c r="H982" s="54" t="s">
        <v>453</v>
      </c>
      <c r="I982" s="54" t="s">
        <v>454</v>
      </c>
      <c r="J982" s="61" t="s">
        <v>455</v>
      </c>
      <c r="K982" s="54" t="s">
        <v>2790</v>
      </c>
      <c r="L982" s="60">
        <v>1</v>
      </c>
      <c r="M982" s="54" t="s">
        <v>2791</v>
      </c>
      <c r="N982" s="54" t="s">
        <v>832</v>
      </c>
      <c r="O982" s="62">
        <v>1</v>
      </c>
      <c r="P982" s="54" t="s">
        <v>833</v>
      </c>
      <c r="Q982" s="54" t="s">
        <v>2605</v>
      </c>
      <c r="R982" s="61" t="s">
        <v>2606</v>
      </c>
      <c r="S982" s="55">
        <v>44911</v>
      </c>
      <c r="T982" s="55">
        <v>44911</v>
      </c>
      <c r="U982" s="55">
        <v>44916</v>
      </c>
      <c r="V982" s="56">
        <v>585377.85</v>
      </c>
      <c r="W982" s="56">
        <v>0</v>
      </c>
      <c r="X982" s="56">
        <v>585377.85</v>
      </c>
    </row>
    <row r="983" spans="1:24" x14ac:dyDescent="0.25">
      <c r="A983" s="59" t="s">
        <v>130</v>
      </c>
      <c r="B983" s="54" t="s">
        <v>450</v>
      </c>
      <c r="C983" s="60">
        <v>2023</v>
      </c>
      <c r="D983" s="60">
        <v>2023</v>
      </c>
      <c r="E983" s="53">
        <v>6</v>
      </c>
      <c r="F983" s="54" t="s">
        <v>451</v>
      </c>
      <c r="G983" s="54" t="s">
        <v>452</v>
      </c>
      <c r="H983" s="54" t="s">
        <v>453</v>
      </c>
      <c r="I983" s="54" t="s">
        <v>454</v>
      </c>
      <c r="J983" s="61" t="s">
        <v>455</v>
      </c>
      <c r="K983" s="54" t="s">
        <v>2792</v>
      </c>
      <c r="L983" s="60">
        <v>1</v>
      </c>
      <c r="M983" s="54" t="s">
        <v>2793</v>
      </c>
      <c r="N983" s="54" t="s">
        <v>836</v>
      </c>
      <c r="O983" s="62">
        <v>1</v>
      </c>
      <c r="P983" s="54" t="s">
        <v>837</v>
      </c>
      <c r="Q983" s="54" t="s">
        <v>2605</v>
      </c>
      <c r="R983" s="61" t="s">
        <v>2606</v>
      </c>
      <c r="S983" s="55">
        <v>44911</v>
      </c>
      <c r="T983" s="55">
        <v>44911</v>
      </c>
      <c r="U983" s="55">
        <v>44916</v>
      </c>
      <c r="V983" s="56">
        <v>243847.11</v>
      </c>
      <c r="W983" s="56">
        <v>0</v>
      </c>
      <c r="X983" s="56">
        <v>243847.11</v>
      </c>
    </row>
    <row r="984" spans="1:24" x14ac:dyDescent="0.25">
      <c r="A984" s="59" t="s">
        <v>131</v>
      </c>
      <c r="B984" s="54" t="s">
        <v>450</v>
      </c>
      <c r="C984" s="60">
        <v>2023</v>
      </c>
      <c r="D984" s="60">
        <v>2023</v>
      </c>
      <c r="E984" s="53">
        <v>6</v>
      </c>
      <c r="F984" s="54" t="s">
        <v>451</v>
      </c>
      <c r="G984" s="54" t="s">
        <v>452</v>
      </c>
      <c r="H984" s="54" t="s">
        <v>453</v>
      </c>
      <c r="I984" s="54" t="s">
        <v>454</v>
      </c>
      <c r="J984" s="61" t="s">
        <v>455</v>
      </c>
      <c r="K984" s="54" t="s">
        <v>2794</v>
      </c>
      <c r="L984" s="60">
        <v>1</v>
      </c>
      <c r="M984" s="54" t="s">
        <v>2795</v>
      </c>
      <c r="N984" s="54" t="s">
        <v>840</v>
      </c>
      <c r="O984" s="62">
        <v>1</v>
      </c>
      <c r="P984" s="54" t="s">
        <v>841</v>
      </c>
      <c r="Q984" s="54" t="s">
        <v>2605</v>
      </c>
      <c r="R984" s="61" t="s">
        <v>2606</v>
      </c>
      <c r="S984" s="55">
        <v>44911</v>
      </c>
      <c r="T984" s="55">
        <v>44911</v>
      </c>
      <c r="U984" s="55">
        <v>44916</v>
      </c>
      <c r="V984" s="56">
        <v>207868.99</v>
      </c>
      <c r="W984" s="56">
        <v>0</v>
      </c>
      <c r="X984" s="56">
        <v>207868.99</v>
      </c>
    </row>
    <row r="985" spans="1:24" x14ac:dyDescent="0.25">
      <c r="A985" s="59" t="s">
        <v>132</v>
      </c>
      <c r="B985" s="54" t="s">
        <v>450</v>
      </c>
      <c r="C985" s="60">
        <v>2023</v>
      </c>
      <c r="D985" s="60">
        <v>2023</v>
      </c>
      <c r="E985" s="53">
        <v>6</v>
      </c>
      <c r="F985" s="54" t="s">
        <v>451</v>
      </c>
      <c r="G985" s="54" t="s">
        <v>452</v>
      </c>
      <c r="H985" s="54" t="s">
        <v>453</v>
      </c>
      <c r="I985" s="54" t="s">
        <v>454</v>
      </c>
      <c r="J985" s="61" t="s">
        <v>455</v>
      </c>
      <c r="K985" s="54" t="s">
        <v>2796</v>
      </c>
      <c r="L985" s="60">
        <v>1</v>
      </c>
      <c r="M985" s="54" t="s">
        <v>2797</v>
      </c>
      <c r="N985" s="54" t="s">
        <v>844</v>
      </c>
      <c r="O985" s="62">
        <v>1</v>
      </c>
      <c r="P985" s="54" t="s">
        <v>845</v>
      </c>
      <c r="Q985" s="54" t="s">
        <v>2605</v>
      </c>
      <c r="R985" s="61" t="s">
        <v>2606</v>
      </c>
      <c r="S985" s="55">
        <v>44911</v>
      </c>
      <c r="T985" s="55">
        <v>44911</v>
      </c>
      <c r="U985" s="55">
        <v>44916</v>
      </c>
      <c r="V985" s="56">
        <v>119539.14</v>
      </c>
      <c r="W985" s="56">
        <v>0</v>
      </c>
      <c r="X985" s="56">
        <v>119539.14</v>
      </c>
    </row>
    <row r="986" spans="1:24" x14ac:dyDescent="0.25">
      <c r="A986" s="59" t="s">
        <v>133</v>
      </c>
      <c r="B986" s="54" t="s">
        <v>450</v>
      </c>
      <c r="C986" s="60">
        <v>2023</v>
      </c>
      <c r="D986" s="60">
        <v>2023</v>
      </c>
      <c r="E986" s="53">
        <v>6</v>
      </c>
      <c r="F986" s="54" t="s">
        <v>451</v>
      </c>
      <c r="G986" s="54" t="s">
        <v>452</v>
      </c>
      <c r="H986" s="54" t="s">
        <v>453</v>
      </c>
      <c r="I986" s="54" t="s">
        <v>454</v>
      </c>
      <c r="J986" s="61" t="s">
        <v>455</v>
      </c>
      <c r="K986" s="54" t="s">
        <v>2798</v>
      </c>
      <c r="L986" s="60">
        <v>1</v>
      </c>
      <c r="M986" s="54" t="s">
        <v>2799</v>
      </c>
      <c r="N986" s="54" t="s">
        <v>848</v>
      </c>
      <c r="O986" s="62">
        <v>1</v>
      </c>
      <c r="P986" s="54" t="s">
        <v>849</v>
      </c>
      <c r="Q986" s="54" t="s">
        <v>2605</v>
      </c>
      <c r="R986" s="61" t="s">
        <v>2606</v>
      </c>
      <c r="S986" s="55">
        <v>44911</v>
      </c>
      <c r="T986" s="55">
        <v>44911</v>
      </c>
      <c r="U986" s="55">
        <v>44916</v>
      </c>
      <c r="V986" s="56">
        <v>288608.46000000002</v>
      </c>
      <c r="W986" s="56">
        <v>0</v>
      </c>
      <c r="X986" s="56">
        <v>288608.46000000002</v>
      </c>
    </row>
    <row r="987" spans="1:24" x14ac:dyDescent="0.25">
      <c r="A987" s="59" t="s">
        <v>134</v>
      </c>
      <c r="B987" s="54" t="s">
        <v>450</v>
      </c>
      <c r="C987" s="60">
        <v>2023</v>
      </c>
      <c r="D987" s="60">
        <v>2023</v>
      </c>
      <c r="E987" s="53">
        <v>6</v>
      </c>
      <c r="F987" s="54" t="s">
        <v>451</v>
      </c>
      <c r="G987" s="54" t="s">
        <v>452</v>
      </c>
      <c r="H987" s="54" t="s">
        <v>453</v>
      </c>
      <c r="I987" s="54" t="s">
        <v>454</v>
      </c>
      <c r="J987" s="61" t="s">
        <v>455</v>
      </c>
      <c r="K987" s="54" t="s">
        <v>2800</v>
      </c>
      <c r="L987" s="60">
        <v>1</v>
      </c>
      <c r="M987" s="54" t="s">
        <v>2801</v>
      </c>
      <c r="N987" s="54" t="s">
        <v>852</v>
      </c>
      <c r="O987" s="62">
        <v>1</v>
      </c>
      <c r="P987" s="54" t="s">
        <v>853</v>
      </c>
      <c r="Q987" s="54" t="s">
        <v>2605</v>
      </c>
      <c r="R987" s="61" t="s">
        <v>2606</v>
      </c>
      <c r="S987" s="55">
        <v>44911</v>
      </c>
      <c r="T987" s="55">
        <v>44911</v>
      </c>
      <c r="U987" s="55">
        <v>44916</v>
      </c>
      <c r="V987" s="56">
        <v>40513.050000000003</v>
      </c>
      <c r="W987" s="56">
        <v>0</v>
      </c>
      <c r="X987" s="56">
        <v>40513.050000000003</v>
      </c>
    </row>
    <row r="988" spans="1:24" x14ac:dyDescent="0.25">
      <c r="A988" s="59" t="s">
        <v>135</v>
      </c>
      <c r="B988" s="54" t="s">
        <v>450</v>
      </c>
      <c r="C988" s="60">
        <v>2023</v>
      </c>
      <c r="D988" s="60">
        <v>2023</v>
      </c>
      <c r="E988" s="53">
        <v>6</v>
      </c>
      <c r="F988" s="54" t="s">
        <v>451</v>
      </c>
      <c r="G988" s="54" t="s">
        <v>452</v>
      </c>
      <c r="H988" s="54" t="s">
        <v>453</v>
      </c>
      <c r="I988" s="54" t="s">
        <v>454</v>
      </c>
      <c r="J988" s="61" t="s">
        <v>455</v>
      </c>
      <c r="K988" s="54" t="s">
        <v>2802</v>
      </c>
      <c r="L988" s="60">
        <v>1</v>
      </c>
      <c r="M988" s="54" t="s">
        <v>2803</v>
      </c>
      <c r="N988" s="54" t="s">
        <v>856</v>
      </c>
      <c r="O988" s="62">
        <v>1</v>
      </c>
      <c r="P988" s="54" t="s">
        <v>857</v>
      </c>
      <c r="Q988" s="54" t="s">
        <v>2605</v>
      </c>
      <c r="R988" s="61" t="s">
        <v>2606</v>
      </c>
      <c r="S988" s="55">
        <v>44911</v>
      </c>
      <c r="T988" s="55">
        <v>44911</v>
      </c>
      <c r="U988" s="55">
        <v>44916</v>
      </c>
      <c r="V988" s="56">
        <v>134234.03</v>
      </c>
      <c r="W988" s="56">
        <v>0</v>
      </c>
      <c r="X988" s="56">
        <v>134234.03</v>
      </c>
    </row>
    <row r="989" spans="1:24" x14ac:dyDescent="0.25">
      <c r="A989" s="59" t="s">
        <v>136</v>
      </c>
      <c r="B989" s="54" t="s">
        <v>450</v>
      </c>
      <c r="C989" s="60">
        <v>2023</v>
      </c>
      <c r="D989" s="60">
        <v>2023</v>
      </c>
      <c r="E989" s="53">
        <v>6</v>
      </c>
      <c r="F989" s="54" t="s">
        <v>451</v>
      </c>
      <c r="G989" s="54" t="s">
        <v>452</v>
      </c>
      <c r="H989" s="54" t="s">
        <v>453</v>
      </c>
      <c r="I989" s="54" t="s">
        <v>454</v>
      </c>
      <c r="J989" s="61" t="s">
        <v>455</v>
      </c>
      <c r="K989" s="54" t="s">
        <v>2804</v>
      </c>
      <c r="L989" s="60">
        <v>1</v>
      </c>
      <c r="M989" s="54" t="s">
        <v>2805</v>
      </c>
      <c r="N989" s="54" t="s">
        <v>860</v>
      </c>
      <c r="O989" s="62">
        <v>1</v>
      </c>
      <c r="P989" s="54" t="s">
        <v>861</v>
      </c>
      <c r="Q989" s="54" t="s">
        <v>2605</v>
      </c>
      <c r="R989" s="61" t="s">
        <v>2606</v>
      </c>
      <c r="S989" s="55">
        <v>44911</v>
      </c>
      <c r="T989" s="55">
        <v>44911</v>
      </c>
      <c r="U989" s="55">
        <v>44916</v>
      </c>
      <c r="V989" s="56">
        <v>257376.15</v>
      </c>
      <c r="W989" s="56">
        <v>0</v>
      </c>
      <c r="X989" s="56">
        <v>257376.15</v>
      </c>
    </row>
    <row r="990" spans="1:24" x14ac:dyDescent="0.25">
      <c r="A990" s="59" t="s">
        <v>137</v>
      </c>
      <c r="B990" s="54" t="s">
        <v>450</v>
      </c>
      <c r="C990" s="60">
        <v>2023</v>
      </c>
      <c r="D990" s="60">
        <v>2023</v>
      </c>
      <c r="E990" s="53">
        <v>6</v>
      </c>
      <c r="F990" s="54" t="s">
        <v>451</v>
      </c>
      <c r="G990" s="54" t="s">
        <v>452</v>
      </c>
      <c r="H990" s="54" t="s">
        <v>453</v>
      </c>
      <c r="I990" s="54" t="s">
        <v>454</v>
      </c>
      <c r="J990" s="61" t="s">
        <v>455</v>
      </c>
      <c r="K990" s="54" t="s">
        <v>2806</v>
      </c>
      <c r="L990" s="60">
        <v>1</v>
      </c>
      <c r="M990" s="54" t="s">
        <v>2807</v>
      </c>
      <c r="N990" s="54" t="s">
        <v>864</v>
      </c>
      <c r="O990" s="62">
        <v>1</v>
      </c>
      <c r="P990" s="54" t="s">
        <v>865</v>
      </c>
      <c r="Q990" s="54" t="s">
        <v>2605</v>
      </c>
      <c r="R990" s="61" t="s">
        <v>2606</v>
      </c>
      <c r="S990" s="55">
        <v>44911</v>
      </c>
      <c r="T990" s="55">
        <v>44911</v>
      </c>
      <c r="U990" s="55">
        <v>44916</v>
      </c>
      <c r="V990" s="56">
        <v>64033.26</v>
      </c>
      <c r="W990" s="56">
        <v>0</v>
      </c>
      <c r="X990" s="56">
        <v>64033.26</v>
      </c>
    </row>
    <row r="991" spans="1:24" x14ac:dyDescent="0.25">
      <c r="A991" s="59" t="s">
        <v>138</v>
      </c>
      <c r="B991" s="54" t="s">
        <v>450</v>
      </c>
      <c r="C991" s="60">
        <v>2023</v>
      </c>
      <c r="D991" s="60">
        <v>2023</v>
      </c>
      <c r="E991" s="53">
        <v>6</v>
      </c>
      <c r="F991" s="54" t="s">
        <v>451</v>
      </c>
      <c r="G991" s="54" t="s">
        <v>452</v>
      </c>
      <c r="H991" s="54" t="s">
        <v>453</v>
      </c>
      <c r="I991" s="54" t="s">
        <v>454</v>
      </c>
      <c r="J991" s="61" t="s">
        <v>455</v>
      </c>
      <c r="K991" s="54" t="s">
        <v>2808</v>
      </c>
      <c r="L991" s="60">
        <v>1</v>
      </c>
      <c r="M991" s="54" t="s">
        <v>2809</v>
      </c>
      <c r="N991" s="54" t="s">
        <v>868</v>
      </c>
      <c r="O991" s="62">
        <v>1</v>
      </c>
      <c r="P991" s="54" t="s">
        <v>2452</v>
      </c>
      <c r="Q991" s="54" t="s">
        <v>2605</v>
      </c>
      <c r="R991" s="61" t="s">
        <v>2629</v>
      </c>
      <c r="S991" s="55">
        <v>44908</v>
      </c>
      <c r="T991" s="55">
        <v>44908</v>
      </c>
      <c r="U991" s="55">
        <v>44911</v>
      </c>
      <c r="V991" s="56">
        <v>1021137.05</v>
      </c>
      <c r="W991" s="56">
        <v>0</v>
      </c>
      <c r="X991" s="56">
        <v>1021137.05</v>
      </c>
    </row>
    <row r="992" spans="1:24" x14ac:dyDescent="0.25">
      <c r="A992" s="59" t="s">
        <v>139</v>
      </c>
      <c r="B992" s="54" t="s">
        <v>450</v>
      </c>
      <c r="C992" s="60">
        <v>2023</v>
      </c>
      <c r="D992" s="60">
        <v>2023</v>
      </c>
      <c r="E992" s="53">
        <v>6</v>
      </c>
      <c r="F992" s="54" t="s">
        <v>451</v>
      </c>
      <c r="G992" s="54" t="s">
        <v>452</v>
      </c>
      <c r="H992" s="54" t="s">
        <v>453</v>
      </c>
      <c r="I992" s="54" t="s">
        <v>454</v>
      </c>
      <c r="J992" s="61" t="s">
        <v>455</v>
      </c>
      <c r="K992" s="54" t="s">
        <v>2810</v>
      </c>
      <c r="L992" s="60">
        <v>1</v>
      </c>
      <c r="M992" s="54" t="s">
        <v>2811</v>
      </c>
      <c r="N992" s="54" t="s">
        <v>872</v>
      </c>
      <c r="O992" s="62">
        <v>1</v>
      </c>
      <c r="P992" s="54" t="s">
        <v>873</v>
      </c>
      <c r="Q992" s="54" t="s">
        <v>2605</v>
      </c>
      <c r="R992" s="61" t="s">
        <v>2606</v>
      </c>
      <c r="S992" s="55">
        <v>44911</v>
      </c>
      <c r="T992" s="55">
        <v>44911</v>
      </c>
      <c r="U992" s="55">
        <v>44916</v>
      </c>
      <c r="V992" s="56">
        <v>160498.35999999999</v>
      </c>
      <c r="W992" s="56">
        <v>0</v>
      </c>
      <c r="X992" s="56">
        <v>160498.35999999999</v>
      </c>
    </row>
    <row r="993" spans="1:24" x14ac:dyDescent="0.25">
      <c r="A993" s="59" t="s">
        <v>140</v>
      </c>
      <c r="B993" s="54" t="s">
        <v>450</v>
      </c>
      <c r="C993" s="60">
        <v>2023</v>
      </c>
      <c r="D993" s="60">
        <v>2023</v>
      </c>
      <c r="E993" s="53">
        <v>6</v>
      </c>
      <c r="F993" s="54" t="s">
        <v>451</v>
      </c>
      <c r="G993" s="54" t="s">
        <v>452</v>
      </c>
      <c r="H993" s="54" t="s">
        <v>453</v>
      </c>
      <c r="I993" s="54" t="s">
        <v>454</v>
      </c>
      <c r="J993" s="61" t="s">
        <v>455</v>
      </c>
      <c r="K993" s="54" t="s">
        <v>2812</v>
      </c>
      <c r="L993" s="60">
        <v>1</v>
      </c>
      <c r="M993" s="54" t="s">
        <v>2813</v>
      </c>
      <c r="N993" s="54" t="s">
        <v>876</v>
      </c>
      <c r="O993" s="62">
        <v>1</v>
      </c>
      <c r="P993" s="54" t="s">
        <v>877</v>
      </c>
      <c r="Q993" s="54" t="s">
        <v>2605</v>
      </c>
      <c r="R993" s="61" t="s">
        <v>2606</v>
      </c>
      <c r="S993" s="55">
        <v>44911</v>
      </c>
      <c r="T993" s="55">
        <v>44911</v>
      </c>
      <c r="U993" s="55">
        <v>44916</v>
      </c>
      <c r="V993" s="56">
        <v>239207.11</v>
      </c>
      <c r="W993" s="56">
        <v>0</v>
      </c>
      <c r="X993" s="56">
        <v>239207.11</v>
      </c>
    </row>
    <row r="994" spans="1:24" x14ac:dyDescent="0.25">
      <c r="A994" s="59" t="s">
        <v>141</v>
      </c>
      <c r="B994" s="54" t="s">
        <v>450</v>
      </c>
      <c r="C994" s="60">
        <v>2023</v>
      </c>
      <c r="D994" s="60">
        <v>2023</v>
      </c>
      <c r="E994" s="53">
        <v>6</v>
      </c>
      <c r="F994" s="54" t="s">
        <v>451</v>
      </c>
      <c r="G994" s="54" t="s">
        <v>452</v>
      </c>
      <c r="H994" s="54" t="s">
        <v>453</v>
      </c>
      <c r="I994" s="54" t="s">
        <v>454</v>
      </c>
      <c r="J994" s="61" t="s">
        <v>455</v>
      </c>
      <c r="K994" s="54" t="s">
        <v>2814</v>
      </c>
      <c r="L994" s="60">
        <v>1</v>
      </c>
      <c r="M994" s="54" t="s">
        <v>2815</v>
      </c>
      <c r="N994" s="54" t="s">
        <v>880</v>
      </c>
      <c r="O994" s="62">
        <v>1</v>
      </c>
      <c r="P994" s="54" t="s">
        <v>881</v>
      </c>
      <c r="Q994" s="54" t="s">
        <v>2605</v>
      </c>
      <c r="R994" s="61" t="s">
        <v>2606</v>
      </c>
      <c r="S994" s="55">
        <v>44911</v>
      </c>
      <c r="T994" s="55">
        <v>44911</v>
      </c>
      <c r="U994" s="55">
        <v>44916</v>
      </c>
      <c r="V994" s="56">
        <v>125237.2</v>
      </c>
      <c r="W994" s="56">
        <v>0</v>
      </c>
      <c r="X994" s="56">
        <v>125237.2</v>
      </c>
    </row>
    <row r="995" spans="1:24" x14ac:dyDescent="0.25">
      <c r="A995" s="59" t="s">
        <v>142</v>
      </c>
      <c r="B995" s="54" t="s">
        <v>450</v>
      </c>
      <c r="C995" s="60">
        <v>2023</v>
      </c>
      <c r="D995" s="60">
        <v>2023</v>
      </c>
      <c r="E995" s="53">
        <v>6</v>
      </c>
      <c r="F995" s="54" t="s">
        <v>451</v>
      </c>
      <c r="G995" s="54" t="s">
        <v>452</v>
      </c>
      <c r="H995" s="54" t="s">
        <v>453</v>
      </c>
      <c r="I995" s="54" t="s">
        <v>454</v>
      </c>
      <c r="J995" s="61" t="s">
        <v>455</v>
      </c>
      <c r="K995" s="54" t="s">
        <v>2816</v>
      </c>
      <c r="L995" s="60">
        <v>1</v>
      </c>
      <c r="M995" s="54" t="s">
        <v>2817</v>
      </c>
      <c r="N995" s="54" t="s">
        <v>884</v>
      </c>
      <c r="O995" s="62">
        <v>1</v>
      </c>
      <c r="P995" s="54" t="s">
        <v>885</v>
      </c>
      <c r="Q995" s="54" t="s">
        <v>2605</v>
      </c>
      <c r="R995" s="61" t="s">
        <v>2606</v>
      </c>
      <c r="S995" s="55">
        <v>44911</v>
      </c>
      <c r="T995" s="55">
        <v>44911</v>
      </c>
      <c r="U995" s="55">
        <v>44916</v>
      </c>
      <c r="V995" s="56">
        <v>96030.080000000002</v>
      </c>
      <c r="W995" s="56">
        <v>0</v>
      </c>
      <c r="X995" s="56">
        <v>96030.080000000002</v>
      </c>
    </row>
    <row r="996" spans="1:24" x14ac:dyDescent="0.25">
      <c r="A996" s="59" t="s">
        <v>143</v>
      </c>
      <c r="B996" s="54" t="s">
        <v>450</v>
      </c>
      <c r="C996" s="60">
        <v>2023</v>
      </c>
      <c r="D996" s="60">
        <v>2023</v>
      </c>
      <c r="E996" s="53">
        <v>6</v>
      </c>
      <c r="F996" s="54" t="s">
        <v>451</v>
      </c>
      <c r="G996" s="54" t="s">
        <v>452</v>
      </c>
      <c r="H996" s="54" t="s">
        <v>453</v>
      </c>
      <c r="I996" s="54" t="s">
        <v>454</v>
      </c>
      <c r="J996" s="61" t="s">
        <v>455</v>
      </c>
      <c r="K996" s="54" t="s">
        <v>2818</v>
      </c>
      <c r="L996" s="60">
        <v>1</v>
      </c>
      <c r="M996" s="54" t="s">
        <v>2819</v>
      </c>
      <c r="N996" s="54" t="s">
        <v>888</v>
      </c>
      <c r="O996" s="62">
        <v>1</v>
      </c>
      <c r="P996" s="54" t="s">
        <v>889</v>
      </c>
      <c r="Q996" s="54" t="s">
        <v>2605</v>
      </c>
      <c r="R996" s="61" t="s">
        <v>2606</v>
      </c>
      <c r="S996" s="55">
        <v>44911</v>
      </c>
      <c r="T996" s="55">
        <v>44911</v>
      </c>
      <c r="U996" s="55">
        <v>44916</v>
      </c>
      <c r="V996" s="56">
        <v>93265.06</v>
      </c>
      <c r="W996" s="56">
        <v>0</v>
      </c>
      <c r="X996" s="56">
        <v>93265.06</v>
      </c>
    </row>
    <row r="997" spans="1:24" x14ac:dyDescent="0.25">
      <c r="A997" s="59" t="s">
        <v>144</v>
      </c>
      <c r="B997" s="54" t="s">
        <v>450</v>
      </c>
      <c r="C997" s="60">
        <v>2023</v>
      </c>
      <c r="D997" s="60">
        <v>2023</v>
      </c>
      <c r="E997" s="53">
        <v>6</v>
      </c>
      <c r="F997" s="54" t="s">
        <v>451</v>
      </c>
      <c r="G997" s="54" t="s">
        <v>452</v>
      </c>
      <c r="H997" s="54" t="s">
        <v>453</v>
      </c>
      <c r="I997" s="54" t="s">
        <v>454</v>
      </c>
      <c r="J997" s="61" t="s">
        <v>455</v>
      </c>
      <c r="K997" s="54" t="s">
        <v>2820</v>
      </c>
      <c r="L997" s="60">
        <v>1</v>
      </c>
      <c r="M997" s="54" t="s">
        <v>2821</v>
      </c>
      <c r="N997" s="54" t="s">
        <v>892</v>
      </c>
      <c r="O997" s="62">
        <v>1</v>
      </c>
      <c r="P997" s="54" t="s">
        <v>893</v>
      </c>
      <c r="Q997" s="54" t="s">
        <v>2605</v>
      </c>
      <c r="R997" s="61" t="s">
        <v>2606</v>
      </c>
      <c r="S997" s="55">
        <v>44911</v>
      </c>
      <c r="T997" s="55">
        <v>44911</v>
      </c>
      <c r="U997" s="55">
        <v>44916</v>
      </c>
      <c r="V997" s="56">
        <v>10560063.939999999</v>
      </c>
      <c r="W997" s="56">
        <v>0</v>
      </c>
      <c r="X997" s="56">
        <v>10560063.939999999</v>
      </c>
    </row>
    <row r="998" spans="1:24" x14ac:dyDescent="0.25">
      <c r="A998" s="59" t="s">
        <v>145</v>
      </c>
      <c r="B998" s="54" t="s">
        <v>450</v>
      </c>
      <c r="C998" s="60">
        <v>2023</v>
      </c>
      <c r="D998" s="60">
        <v>2023</v>
      </c>
      <c r="E998" s="53">
        <v>6</v>
      </c>
      <c r="F998" s="54" t="s">
        <v>451</v>
      </c>
      <c r="G998" s="54" t="s">
        <v>452</v>
      </c>
      <c r="H998" s="54" t="s">
        <v>453</v>
      </c>
      <c r="I998" s="54" t="s">
        <v>454</v>
      </c>
      <c r="J998" s="61" t="s">
        <v>455</v>
      </c>
      <c r="K998" s="54" t="s">
        <v>2822</v>
      </c>
      <c r="L998" s="60">
        <v>1</v>
      </c>
      <c r="M998" s="54" t="s">
        <v>2823</v>
      </c>
      <c r="N998" s="54" t="s">
        <v>896</v>
      </c>
      <c r="O998" s="62">
        <v>1</v>
      </c>
      <c r="P998" s="54" t="s">
        <v>897</v>
      </c>
      <c r="Q998" s="54" t="s">
        <v>2605</v>
      </c>
      <c r="R998" s="61" t="s">
        <v>2606</v>
      </c>
      <c r="S998" s="55">
        <v>44911</v>
      </c>
      <c r="T998" s="55">
        <v>44911</v>
      </c>
      <c r="U998" s="55">
        <v>44916</v>
      </c>
      <c r="V998" s="56">
        <v>40419.21</v>
      </c>
      <c r="W998" s="56">
        <v>0</v>
      </c>
      <c r="X998" s="56">
        <v>40419.21</v>
      </c>
    </row>
    <row r="999" spans="1:24" x14ac:dyDescent="0.25">
      <c r="A999" s="59" t="s">
        <v>146</v>
      </c>
      <c r="B999" s="54" t="s">
        <v>450</v>
      </c>
      <c r="C999" s="60">
        <v>2023</v>
      </c>
      <c r="D999" s="60">
        <v>2023</v>
      </c>
      <c r="E999" s="53">
        <v>6</v>
      </c>
      <c r="F999" s="54" t="s">
        <v>451</v>
      </c>
      <c r="G999" s="54" t="s">
        <v>452</v>
      </c>
      <c r="H999" s="54" t="s">
        <v>453</v>
      </c>
      <c r="I999" s="54" t="s">
        <v>454</v>
      </c>
      <c r="J999" s="61" t="s">
        <v>455</v>
      </c>
      <c r="K999" s="54" t="s">
        <v>2824</v>
      </c>
      <c r="L999" s="60">
        <v>1</v>
      </c>
      <c r="M999" s="54" t="s">
        <v>2825</v>
      </c>
      <c r="N999" s="54" t="s">
        <v>900</v>
      </c>
      <c r="O999" s="62">
        <v>1</v>
      </c>
      <c r="P999" s="54" t="s">
        <v>901</v>
      </c>
      <c r="Q999" s="54" t="s">
        <v>2605</v>
      </c>
      <c r="R999" s="61" t="s">
        <v>2606</v>
      </c>
      <c r="S999" s="55">
        <v>44911</v>
      </c>
      <c r="T999" s="55">
        <v>44911</v>
      </c>
      <c r="U999" s="55">
        <v>44916</v>
      </c>
      <c r="V999" s="56">
        <v>729853.75</v>
      </c>
      <c r="W999" s="56">
        <v>0</v>
      </c>
      <c r="X999" s="56">
        <v>729853.75</v>
      </c>
    </row>
    <row r="1000" spans="1:24" x14ac:dyDescent="0.25">
      <c r="A1000" s="59" t="s">
        <v>147</v>
      </c>
      <c r="B1000" s="54" t="s">
        <v>450</v>
      </c>
      <c r="C1000" s="60">
        <v>2023</v>
      </c>
      <c r="D1000" s="60">
        <v>2023</v>
      </c>
      <c r="E1000" s="53">
        <v>6</v>
      </c>
      <c r="F1000" s="54" t="s">
        <v>451</v>
      </c>
      <c r="G1000" s="54" t="s">
        <v>452</v>
      </c>
      <c r="H1000" s="54" t="s">
        <v>453</v>
      </c>
      <c r="I1000" s="54" t="s">
        <v>454</v>
      </c>
      <c r="J1000" s="61" t="s">
        <v>455</v>
      </c>
      <c r="K1000" s="54" t="s">
        <v>2826</v>
      </c>
      <c r="L1000" s="60">
        <v>1</v>
      </c>
      <c r="M1000" s="54" t="s">
        <v>2827</v>
      </c>
      <c r="N1000" s="54" t="s">
        <v>904</v>
      </c>
      <c r="O1000" s="62">
        <v>1</v>
      </c>
      <c r="P1000" s="54" t="s">
        <v>905</v>
      </c>
      <c r="Q1000" s="54" t="s">
        <v>2605</v>
      </c>
      <c r="R1000" s="61" t="s">
        <v>2606</v>
      </c>
      <c r="S1000" s="55">
        <v>44911</v>
      </c>
      <c r="T1000" s="55">
        <v>44911</v>
      </c>
      <c r="U1000" s="55">
        <v>44916</v>
      </c>
      <c r="V1000" s="56">
        <v>999911.01</v>
      </c>
      <c r="W1000" s="56">
        <v>0</v>
      </c>
      <c r="X1000" s="56">
        <v>999911.01</v>
      </c>
    </row>
    <row r="1001" spans="1:24" x14ac:dyDescent="0.25">
      <c r="A1001" s="59" t="s">
        <v>148</v>
      </c>
      <c r="B1001" s="54" t="s">
        <v>450</v>
      </c>
      <c r="C1001" s="60">
        <v>2023</v>
      </c>
      <c r="D1001" s="60">
        <v>2023</v>
      </c>
      <c r="E1001" s="53">
        <v>6</v>
      </c>
      <c r="F1001" s="54" t="s">
        <v>451</v>
      </c>
      <c r="G1001" s="54" t="s">
        <v>452</v>
      </c>
      <c r="H1001" s="54" t="s">
        <v>453</v>
      </c>
      <c r="I1001" s="54" t="s">
        <v>454</v>
      </c>
      <c r="J1001" s="61" t="s">
        <v>455</v>
      </c>
      <c r="K1001" s="54" t="s">
        <v>2828</v>
      </c>
      <c r="L1001" s="60">
        <v>1</v>
      </c>
      <c r="M1001" s="54" t="s">
        <v>2829</v>
      </c>
      <c r="N1001" s="54" t="s">
        <v>908</v>
      </c>
      <c r="O1001" s="62">
        <v>1</v>
      </c>
      <c r="P1001" s="54" t="s">
        <v>909</v>
      </c>
      <c r="Q1001" s="54" t="s">
        <v>2605</v>
      </c>
      <c r="R1001" s="61" t="s">
        <v>2606</v>
      </c>
      <c r="S1001" s="55">
        <v>44911</v>
      </c>
      <c r="T1001" s="55">
        <v>44911</v>
      </c>
      <c r="U1001" s="55">
        <v>44916</v>
      </c>
      <c r="V1001" s="56">
        <v>426323.23</v>
      </c>
      <c r="W1001" s="56">
        <v>0</v>
      </c>
      <c r="X1001" s="56">
        <v>426323.23</v>
      </c>
    </row>
    <row r="1002" spans="1:24" x14ac:dyDescent="0.25">
      <c r="A1002" s="59" t="s">
        <v>149</v>
      </c>
      <c r="B1002" s="54" t="s">
        <v>450</v>
      </c>
      <c r="C1002" s="60">
        <v>2023</v>
      </c>
      <c r="D1002" s="60">
        <v>2023</v>
      </c>
      <c r="E1002" s="53">
        <v>6</v>
      </c>
      <c r="F1002" s="54" t="s">
        <v>451</v>
      </c>
      <c r="G1002" s="54" t="s">
        <v>452</v>
      </c>
      <c r="H1002" s="54" t="s">
        <v>453</v>
      </c>
      <c r="I1002" s="54" t="s">
        <v>454</v>
      </c>
      <c r="J1002" s="61" t="s">
        <v>455</v>
      </c>
      <c r="K1002" s="54" t="s">
        <v>2830</v>
      </c>
      <c r="L1002" s="60">
        <v>1</v>
      </c>
      <c r="M1002" s="54" t="s">
        <v>2831</v>
      </c>
      <c r="N1002" s="54" t="s">
        <v>912</v>
      </c>
      <c r="O1002" s="62">
        <v>1</v>
      </c>
      <c r="P1002" s="54" t="s">
        <v>913</v>
      </c>
      <c r="Q1002" s="54" t="s">
        <v>2605</v>
      </c>
      <c r="R1002" s="61" t="s">
        <v>2606</v>
      </c>
      <c r="S1002" s="55">
        <v>44911</v>
      </c>
      <c r="T1002" s="55">
        <v>44911</v>
      </c>
      <c r="U1002" s="55">
        <v>44916</v>
      </c>
      <c r="V1002" s="56">
        <v>353611.24</v>
      </c>
      <c r="W1002" s="56">
        <v>0</v>
      </c>
      <c r="X1002" s="56">
        <v>353611.24</v>
      </c>
    </row>
    <row r="1003" spans="1:24" x14ac:dyDescent="0.25">
      <c r="A1003" s="59" t="s">
        <v>150</v>
      </c>
      <c r="B1003" s="54" t="s">
        <v>450</v>
      </c>
      <c r="C1003" s="60">
        <v>2023</v>
      </c>
      <c r="D1003" s="60">
        <v>2023</v>
      </c>
      <c r="E1003" s="53">
        <v>6</v>
      </c>
      <c r="F1003" s="54" t="s">
        <v>451</v>
      </c>
      <c r="G1003" s="54" t="s">
        <v>452</v>
      </c>
      <c r="H1003" s="54" t="s">
        <v>453</v>
      </c>
      <c r="I1003" s="54" t="s">
        <v>454</v>
      </c>
      <c r="J1003" s="61" t="s">
        <v>455</v>
      </c>
      <c r="K1003" s="54" t="s">
        <v>2832</v>
      </c>
      <c r="L1003" s="60">
        <v>1</v>
      </c>
      <c r="M1003" s="54" t="s">
        <v>2833</v>
      </c>
      <c r="N1003" s="54" t="s">
        <v>916</v>
      </c>
      <c r="O1003" s="62">
        <v>1</v>
      </c>
      <c r="P1003" s="54" t="s">
        <v>917</v>
      </c>
      <c r="Q1003" s="54" t="s">
        <v>2605</v>
      </c>
      <c r="R1003" s="61" t="s">
        <v>2606</v>
      </c>
      <c r="S1003" s="55">
        <v>44911</v>
      </c>
      <c r="T1003" s="55">
        <v>44911</v>
      </c>
      <c r="U1003" s="55">
        <v>44916</v>
      </c>
      <c r="V1003" s="56">
        <v>3116456.6</v>
      </c>
      <c r="W1003" s="56">
        <v>0</v>
      </c>
      <c r="X1003" s="56">
        <v>3116456.6</v>
      </c>
    </row>
    <row r="1004" spans="1:24" x14ac:dyDescent="0.25">
      <c r="A1004" s="59" t="s">
        <v>151</v>
      </c>
      <c r="B1004" s="54" t="s">
        <v>450</v>
      </c>
      <c r="C1004" s="60">
        <v>2023</v>
      </c>
      <c r="D1004" s="60">
        <v>2023</v>
      </c>
      <c r="E1004" s="53">
        <v>6</v>
      </c>
      <c r="F1004" s="54" t="s">
        <v>451</v>
      </c>
      <c r="G1004" s="54" t="s">
        <v>452</v>
      </c>
      <c r="H1004" s="54" t="s">
        <v>453</v>
      </c>
      <c r="I1004" s="54" t="s">
        <v>454</v>
      </c>
      <c r="J1004" s="61" t="s">
        <v>455</v>
      </c>
      <c r="K1004" s="54" t="s">
        <v>2834</v>
      </c>
      <c r="L1004" s="60">
        <v>1</v>
      </c>
      <c r="M1004" s="54" t="s">
        <v>2835</v>
      </c>
      <c r="N1004" s="54" t="s">
        <v>920</v>
      </c>
      <c r="O1004" s="62">
        <v>1</v>
      </c>
      <c r="P1004" s="54" t="s">
        <v>921</v>
      </c>
      <c r="Q1004" s="54" t="s">
        <v>2605</v>
      </c>
      <c r="R1004" s="61" t="s">
        <v>2606</v>
      </c>
      <c r="S1004" s="55">
        <v>44911</v>
      </c>
      <c r="T1004" s="55">
        <v>44911</v>
      </c>
      <c r="U1004" s="55">
        <v>44916</v>
      </c>
      <c r="V1004" s="56">
        <v>257288.42</v>
      </c>
      <c r="W1004" s="56">
        <v>0</v>
      </c>
      <c r="X1004" s="56">
        <v>257288.42</v>
      </c>
    </row>
    <row r="1005" spans="1:24" x14ac:dyDescent="0.25">
      <c r="A1005" s="59" t="s">
        <v>152</v>
      </c>
      <c r="B1005" s="54" t="s">
        <v>450</v>
      </c>
      <c r="C1005" s="60">
        <v>2023</v>
      </c>
      <c r="D1005" s="60">
        <v>2023</v>
      </c>
      <c r="E1005" s="53">
        <v>6</v>
      </c>
      <c r="F1005" s="54" t="s">
        <v>451</v>
      </c>
      <c r="G1005" s="54" t="s">
        <v>452</v>
      </c>
      <c r="H1005" s="54" t="s">
        <v>453</v>
      </c>
      <c r="I1005" s="54" t="s">
        <v>454</v>
      </c>
      <c r="J1005" s="61" t="s">
        <v>455</v>
      </c>
      <c r="K1005" s="54" t="s">
        <v>2836</v>
      </c>
      <c r="L1005" s="60">
        <v>1</v>
      </c>
      <c r="M1005" s="54" t="s">
        <v>2837</v>
      </c>
      <c r="N1005" s="54" t="s">
        <v>924</v>
      </c>
      <c r="O1005" s="62">
        <v>1</v>
      </c>
      <c r="P1005" s="54" t="s">
        <v>925</v>
      </c>
      <c r="Q1005" s="54" t="s">
        <v>2605</v>
      </c>
      <c r="R1005" s="61" t="s">
        <v>2606</v>
      </c>
      <c r="S1005" s="55">
        <v>44911</v>
      </c>
      <c r="T1005" s="55">
        <v>44911</v>
      </c>
      <c r="U1005" s="55">
        <v>44916</v>
      </c>
      <c r="V1005" s="56">
        <v>515955.51</v>
      </c>
      <c r="W1005" s="56">
        <v>0</v>
      </c>
      <c r="X1005" s="56">
        <v>515955.51</v>
      </c>
    </row>
    <row r="1006" spans="1:24" x14ac:dyDescent="0.25">
      <c r="A1006" s="59" t="s">
        <v>153</v>
      </c>
      <c r="B1006" s="54" t="s">
        <v>450</v>
      </c>
      <c r="C1006" s="60">
        <v>2023</v>
      </c>
      <c r="D1006" s="60">
        <v>2023</v>
      </c>
      <c r="E1006" s="53">
        <v>6</v>
      </c>
      <c r="F1006" s="54" t="s">
        <v>451</v>
      </c>
      <c r="G1006" s="54" t="s">
        <v>452</v>
      </c>
      <c r="H1006" s="54" t="s">
        <v>453</v>
      </c>
      <c r="I1006" s="54" t="s">
        <v>454</v>
      </c>
      <c r="J1006" s="61" t="s">
        <v>455</v>
      </c>
      <c r="K1006" s="54" t="s">
        <v>2838</v>
      </c>
      <c r="L1006" s="60">
        <v>1</v>
      </c>
      <c r="M1006" s="54" t="s">
        <v>2839</v>
      </c>
      <c r="N1006" s="54" t="s">
        <v>928</v>
      </c>
      <c r="O1006" s="62">
        <v>1</v>
      </c>
      <c r="P1006" s="54" t="s">
        <v>929</v>
      </c>
      <c r="Q1006" s="54" t="s">
        <v>2605</v>
      </c>
      <c r="R1006" s="61" t="s">
        <v>2606</v>
      </c>
      <c r="S1006" s="55">
        <v>44911</v>
      </c>
      <c r="T1006" s="55">
        <v>44911</v>
      </c>
      <c r="U1006" s="55">
        <v>44916</v>
      </c>
      <c r="V1006" s="56">
        <v>1944936.24</v>
      </c>
      <c r="W1006" s="56">
        <v>0</v>
      </c>
      <c r="X1006" s="56">
        <v>1944936.24</v>
      </c>
    </row>
    <row r="1007" spans="1:24" x14ac:dyDescent="0.25">
      <c r="A1007" s="59" t="s">
        <v>154</v>
      </c>
      <c r="B1007" s="54" t="s">
        <v>450</v>
      </c>
      <c r="C1007" s="60">
        <v>2023</v>
      </c>
      <c r="D1007" s="60">
        <v>2023</v>
      </c>
      <c r="E1007" s="53">
        <v>6</v>
      </c>
      <c r="F1007" s="54" t="s">
        <v>451</v>
      </c>
      <c r="G1007" s="54" t="s">
        <v>452</v>
      </c>
      <c r="H1007" s="54" t="s">
        <v>453</v>
      </c>
      <c r="I1007" s="54" t="s">
        <v>454</v>
      </c>
      <c r="J1007" s="61" t="s">
        <v>455</v>
      </c>
      <c r="K1007" s="54" t="s">
        <v>2840</v>
      </c>
      <c r="L1007" s="60">
        <v>1</v>
      </c>
      <c r="M1007" s="54" t="s">
        <v>2841</v>
      </c>
      <c r="N1007" s="54" t="s">
        <v>932</v>
      </c>
      <c r="O1007" s="62">
        <v>1</v>
      </c>
      <c r="P1007" s="54" t="s">
        <v>933</v>
      </c>
      <c r="Q1007" s="54" t="s">
        <v>2605</v>
      </c>
      <c r="R1007" s="61" t="s">
        <v>2606</v>
      </c>
      <c r="S1007" s="55">
        <v>44911</v>
      </c>
      <c r="T1007" s="55">
        <v>44911</v>
      </c>
      <c r="U1007" s="55">
        <v>44916</v>
      </c>
      <c r="V1007" s="56">
        <v>202563.74</v>
      </c>
      <c r="W1007" s="56">
        <v>0</v>
      </c>
      <c r="X1007" s="56">
        <v>202563.74</v>
      </c>
    </row>
    <row r="1008" spans="1:24" x14ac:dyDescent="0.25">
      <c r="A1008" s="59" t="s">
        <v>156</v>
      </c>
      <c r="B1008" s="54" t="s">
        <v>450</v>
      </c>
      <c r="C1008" s="60">
        <v>2023</v>
      </c>
      <c r="D1008" s="60">
        <v>2023</v>
      </c>
      <c r="E1008" s="53">
        <v>6</v>
      </c>
      <c r="F1008" s="54" t="s">
        <v>451</v>
      </c>
      <c r="G1008" s="54" t="s">
        <v>452</v>
      </c>
      <c r="H1008" s="54" t="s">
        <v>453</v>
      </c>
      <c r="I1008" s="54" t="s">
        <v>454</v>
      </c>
      <c r="J1008" s="61" t="s">
        <v>455</v>
      </c>
      <c r="K1008" s="54" t="s">
        <v>2842</v>
      </c>
      <c r="L1008" s="60">
        <v>1</v>
      </c>
      <c r="M1008" s="54" t="s">
        <v>2843</v>
      </c>
      <c r="N1008" s="54" t="s">
        <v>940</v>
      </c>
      <c r="O1008" s="62">
        <v>1</v>
      </c>
      <c r="P1008" s="54" t="s">
        <v>941</v>
      </c>
      <c r="Q1008" s="54" t="s">
        <v>2605</v>
      </c>
      <c r="R1008" s="61" t="s">
        <v>2606</v>
      </c>
      <c r="S1008" s="55">
        <v>44911</v>
      </c>
      <c r="T1008" s="55">
        <v>44911</v>
      </c>
      <c r="U1008" s="55">
        <v>44916</v>
      </c>
      <c r="V1008" s="56">
        <v>983906.39</v>
      </c>
      <c r="W1008" s="56">
        <v>0</v>
      </c>
      <c r="X1008" s="56">
        <v>983906.39</v>
      </c>
    </row>
    <row r="1009" spans="1:24" x14ac:dyDescent="0.25">
      <c r="A1009" s="59" t="s">
        <v>157</v>
      </c>
      <c r="B1009" s="54" t="s">
        <v>450</v>
      </c>
      <c r="C1009" s="60">
        <v>2023</v>
      </c>
      <c r="D1009" s="60">
        <v>2023</v>
      </c>
      <c r="E1009" s="53">
        <v>6</v>
      </c>
      <c r="F1009" s="54" t="s">
        <v>451</v>
      </c>
      <c r="G1009" s="54" t="s">
        <v>452</v>
      </c>
      <c r="H1009" s="54" t="s">
        <v>453</v>
      </c>
      <c r="I1009" s="54" t="s">
        <v>454</v>
      </c>
      <c r="J1009" s="61" t="s">
        <v>455</v>
      </c>
      <c r="K1009" s="54" t="s">
        <v>2844</v>
      </c>
      <c r="L1009" s="60">
        <v>1</v>
      </c>
      <c r="M1009" s="54" t="s">
        <v>2845</v>
      </c>
      <c r="N1009" s="54" t="s">
        <v>944</v>
      </c>
      <c r="O1009" s="62">
        <v>1</v>
      </c>
      <c r="P1009" s="54" t="s">
        <v>945</v>
      </c>
      <c r="Q1009" s="54" t="s">
        <v>2605</v>
      </c>
      <c r="R1009" s="61" t="s">
        <v>2606</v>
      </c>
      <c r="S1009" s="55">
        <v>44911</v>
      </c>
      <c r="T1009" s="55">
        <v>44911</v>
      </c>
      <c r="U1009" s="55">
        <v>44916</v>
      </c>
      <c r="V1009" s="56">
        <v>536798.43999999994</v>
      </c>
      <c r="W1009" s="56">
        <v>0</v>
      </c>
      <c r="X1009" s="56">
        <v>536798.43999999994</v>
      </c>
    </row>
    <row r="1010" spans="1:24" x14ac:dyDescent="0.25">
      <c r="A1010" s="59" t="s">
        <v>158</v>
      </c>
      <c r="B1010" s="54" t="s">
        <v>450</v>
      </c>
      <c r="C1010" s="60">
        <v>2023</v>
      </c>
      <c r="D1010" s="60">
        <v>2023</v>
      </c>
      <c r="E1010" s="53">
        <v>6</v>
      </c>
      <c r="F1010" s="54" t="s">
        <v>451</v>
      </c>
      <c r="G1010" s="54" t="s">
        <v>452</v>
      </c>
      <c r="H1010" s="54" t="s">
        <v>453</v>
      </c>
      <c r="I1010" s="54" t="s">
        <v>454</v>
      </c>
      <c r="J1010" s="61" t="s">
        <v>455</v>
      </c>
      <c r="K1010" s="54" t="s">
        <v>2846</v>
      </c>
      <c r="L1010" s="60">
        <v>1</v>
      </c>
      <c r="M1010" s="54" t="s">
        <v>2847</v>
      </c>
      <c r="N1010" s="54" t="s">
        <v>948</v>
      </c>
      <c r="O1010" s="62">
        <v>1</v>
      </c>
      <c r="P1010" s="54" t="s">
        <v>949</v>
      </c>
      <c r="Q1010" s="54" t="s">
        <v>2605</v>
      </c>
      <c r="R1010" s="61" t="s">
        <v>2606</v>
      </c>
      <c r="S1010" s="55">
        <v>44911</v>
      </c>
      <c r="T1010" s="55">
        <v>44911</v>
      </c>
      <c r="U1010" s="55">
        <v>44916</v>
      </c>
      <c r="V1010" s="56">
        <v>210824.36</v>
      </c>
      <c r="W1010" s="56">
        <v>0</v>
      </c>
      <c r="X1010" s="56">
        <v>210824.36</v>
      </c>
    </row>
    <row r="1011" spans="1:24" x14ac:dyDescent="0.25">
      <c r="A1011" s="59" t="s">
        <v>159</v>
      </c>
      <c r="B1011" s="54" t="s">
        <v>450</v>
      </c>
      <c r="C1011" s="60">
        <v>2023</v>
      </c>
      <c r="D1011" s="60">
        <v>2023</v>
      </c>
      <c r="E1011" s="53">
        <v>6</v>
      </c>
      <c r="F1011" s="54" t="s">
        <v>451</v>
      </c>
      <c r="G1011" s="54" t="s">
        <v>452</v>
      </c>
      <c r="H1011" s="54" t="s">
        <v>453</v>
      </c>
      <c r="I1011" s="54" t="s">
        <v>454</v>
      </c>
      <c r="J1011" s="61" t="s">
        <v>455</v>
      </c>
      <c r="K1011" s="54" t="s">
        <v>2848</v>
      </c>
      <c r="L1011" s="60">
        <v>1</v>
      </c>
      <c r="M1011" s="54" t="s">
        <v>2849</v>
      </c>
      <c r="N1011" s="54" t="s">
        <v>952</v>
      </c>
      <c r="O1011" s="62">
        <v>1</v>
      </c>
      <c r="P1011" s="54" t="s">
        <v>953</v>
      </c>
      <c r="Q1011" s="54" t="s">
        <v>2605</v>
      </c>
      <c r="R1011" s="61" t="s">
        <v>2606</v>
      </c>
      <c r="S1011" s="55">
        <v>44911</v>
      </c>
      <c r="T1011" s="55">
        <v>44911</v>
      </c>
      <c r="U1011" s="55">
        <v>44916</v>
      </c>
      <c r="V1011" s="56">
        <v>283801.09000000003</v>
      </c>
      <c r="W1011" s="56">
        <v>0</v>
      </c>
      <c r="X1011" s="56">
        <v>283801.09000000003</v>
      </c>
    </row>
    <row r="1012" spans="1:24" x14ac:dyDescent="0.25">
      <c r="A1012" s="59" t="s">
        <v>160</v>
      </c>
      <c r="B1012" s="54" t="s">
        <v>450</v>
      </c>
      <c r="C1012" s="60">
        <v>2023</v>
      </c>
      <c r="D1012" s="60">
        <v>2023</v>
      </c>
      <c r="E1012" s="53">
        <v>6</v>
      </c>
      <c r="F1012" s="54" t="s">
        <v>451</v>
      </c>
      <c r="G1012" s="54" t="s">
        <v>452</v>
      </c>
      <c r="H1012" s="54" t="s">
        <v>453</v>
      </c>
      <c r="I1012" s="54" t="s">
        <v>454</v>
      </c>
      <c r="J1012" s="61" t="s">
        <v>455</v>
      </c>
      <c r="K1012" s="54" t="s">
        <v>2850</v>
      </c>
      <c r="L1012" s="60">
        <v>1</v>
      </c>
      <c r="M1012" s="54" t="s">
        <v>2851</v>
      </c>
      <c r="N1012" s="54" t="s">
        <v>956</v>
      </c>
      <c r="O1012" s="62">
        <v>1</v>
      </c>
      <c r="P1012" s="54" t="s">
        <v>957</v>
      </c>
      <c r="Q1012" s="54" t="s">
        <v>2605</v>
      </c>
      <c r="R1012" s="61" t="s">
        <v>2606</v>
      </c>
      <c r="S1012" s="55">
        <v>44911</v>
      </c>
      <c r="T1012" s="55">
        <v>44911</v>
      </c>
      <c r="U1012" s="55">
        <v>44916</v>
      </c>
      <c r="V1012" s="56">
        <v>256389.85</v>
      </c>
      <c r="W1012" s="56">
        <v>0</v>
      </c>
      <c r="X1012" s="56">
        <v>256389.85</v>
      </c>
    </row>
    <row r="1013" spans="1:24" x14ac:dyDescent="0.25">
      <c r="A1013" s="59" t="s">
        <v>161</v>
      </c>
      <c r="B1013" s="54" t="s">
        <v>450</v>
      </c>
      <c r="C1013" s="60">
        <v>2023</v>
      </c>
      <c r="D1013" s="60">
        <v>2023</v>
      </c>
      <c r="E1013" s="53">
        <v>6</v>
      </c>
      <c r="F1013" s="54" t="s">
        <v>451</v>
      </c>
      <c r="G1013" s="54" t="s">
        <v>452</v>
      </c>
      <c r="H1013" s="54" t="s">
        <v>453</v>
      </c>
      <c r="I1013" s="54" t="s">
        <v>454</v>
      </c>
      <c r="J1013" s="61" t="s">
        <v>455</v>
      </c>
      <c r="K1013" s="54" t="s">
        <v>2852</v>
      </c>
      <c r="L1013" s="60">
        <v>1</v>
      </c>
      <c r="M1013" s="54" t="s">
        <v>2853</v>
      </c>
      <c r="N1013" s="54" t="s">
        <v>960</v>
      </c>
      <c r="O1013" s="62">
        <v>1</v>
      </c>
      <c r="P1013" s="54" t="s">
        <v>961</v>
      </c>
      <c r="Q1013" s="54" t="s">
        <v>2605</v>
      </c>
      <c r="R1013" s="61" t="s">
        <v>2606</v>
      </c>
      <c r="S1013" s="55">
        <v>44911</v>
      </c>
      <c r="T1013" s="55">
        <v>44911</v>
      </c>
      <c r="U1013" s="55">
        <v>44916</v>
      </c>
      <c r="V1013" s="56">
        <v>285076.55</v>
      </c>
      <c r="W1013" s="56">
        <v>0</v>
      </c>
      <c r="X1013" s="56">
        <v>285076.55</v>
      </c>
    </row>
    <row r="1014" spans="1:24" x14ac:dyDescent="0.25">
      <c r="A1014" s="59" t="s">
        <v>162</v>
      </c>
      <c r="B1014" s="54" t="s">
        <v>450</v>
      </c>
      <c r="C1014" s="60">
        <v>2023</v>
      </c>
      <c r="D1014" s="60">
        <v>2023</v>
      </c>
      <c r="E1014" s="53">
        <v>6</v>
      </c>
      <c r="F1014" s="54" t="s">
        <v>451</v>
      </c>
      <c r="G1014" s="54" t="s">
        <v>452</v>
      </c>
      <c r="H1014" s="54" t="s">
        <v>453</v>
      </c>
      <c r="I1014" s="54" t="s">
        <v>454</v>
      </c>
      <c r="J1014" s="61" t="s">
        <v>455</v>
      </c>
      <c r="K1014" s="54" t="s">
        <v>2854</v>
      </c>
      <c r="L1014" s="60">
        <v>1</v>
      </c>
      <c r="M1014" s="54" t="s">
        <v>2855</v>
      </c>
      <c r="N1014" s="54" t="s">
        <v>964</v>
      </c>
      <c r="O1014" s="62">
        <v>1</v>
      </c>
      <c r="P1014" s="54" t="s">
        <v>965</v>
      </c>
      <c r="Q1014" s="54" t="s">
        <v>2605</v>
      </c>
      <c r="R1014" s="61" t="s">
        <v>2606</v>
      </c>
      <c r="S1014" s="55">
        <v>44911</v>
      </c>
      <c r="T1014" s="55">
        <v>44911</v>
      </c>
      <c r="U1014" s="55">
        <v>44916</v>
      </c>
      <c r="V1014" s="56">
        <v>110217.15</v>
      </c>
      <c r="W1014" s="56">
        <v>0</v>
      </c>
      <c r="X1014" s="56">
        <v>110217.15</v>
      </c>
    </row>
    <row r="1015" spans="1:24" x14ac:dyDescent="0.25">
      <c r="A1015" s="59" t="s">
        <v>163</v>
      </c>
      <c r="B1015" s="54" t="s">
        <v>450</v>
      </c>
      <c r="C1015" s="60">
        <v>2023</v>
      </c>
      <c r="D1015" s="60">
        <v>2023</v>
      </c>
      <c r="E1015" s="53">
        <v>6</v>
      </c>
      <c r="F1015" s="54" t="s">
        <v>451</v>
      </c>
      <c r="G1015" s="54" t="s">
        <v>452</v>
      </c>
      <c r="H1015" s="54" t="s">
        <v>453</v>
      </c>
      <c r="I1015" s="54" t="s">
        <v>454</v>
      </c>
      <c r="J1015" s="61" t="s">
        <v>455</v>
      </c>
      <c r="K1015" s="54" t="s">
        <v>2856</v>
      </c>
      <c r="L1015" s="60">
        <v>1</v>
      </c>
      <c r="M1015" s="54" t="s">
        <v>2857</v>
      </c>
      <c r="N1015" s="54" t="s">
        <v>968</v>
      </c>
      <c r="O1015" s="62">
        <v>1</v>
      </c>
      <c r="P1015" s="54" t="s">
        <v>969</v>
      </c>
      <c r="Q1015" s="54" t="s">
        <v>2605</v>
      </c>
      <c r="R1015" s="61" t="s">
        <v>2606</v>
      </c>
      <c r="S1015" s="55">
        <v>44911</v>
      </c>
      <c r="T1015" s="55">
        <v>44911</v>
      </c>
      <c r="U1015" s="55">
        <v>44916</v>
      </c>
      <c r="V1015" s="56">
        <v>179149.19</v>
      </c>
      <c r="W1015" s="56">
        <v>0</v>
      </c>
      <c r="X1015" s="56">
        <v>179149.19</v>
      </c>
    </row>
    <row r="1016" spans="1:24" x14ac:dyDescent="0.25">
      <c r="A1016" s="59" t="s">
        <v>164</v>
      </c>
      <c r="B1016" s="54" t="s">
        <v>450</v>
      </c>
      <c r="C1016" s="60">
        <v>2023</v>
      </c>
      <c r="D1016" s="60">
        <v>2023</v>
      </c>
      <c r="E1016" s="53">
        <v>6</v>
      </c>
      <c r="F1016" s="54" t="s">
        <v>451</v>
      </c>
      <c r="G1016" s="54" t="s">
        <v>452</v>
      </c>
      <c r="H1016" s="54" t="s">
        <v>453</v>
      </c>
      <c r="I1016" s="54" t="s">
        <v>454</v>
      </c>
      <c r="J1016" s="61" t="s">
        <v>455</v>
      </c>
      <c r="K1016" s="54" t="s">
        <v>2858</v>
      </c>
      <c r="L1016" s="60">
        <v>1</v>
      </c>
      <c r="M1016" s="54" t="s">
        <v>2859</v>
      </c>
      <c r="N1016" s="54" t="s">
        <v>972</v>
      </c>
      <c r="O1016" s="62">
        <v>1</v>
      </c>
      <c r="P1016" s="54" t="s">
        <v>973</v>
      </c>
      <c r="Q1016" s="54" t="s">
        <v>2605</v>
      </c>
      <c r="R1016" s="61" t="s">
        <v>2606</v>
      </c>
      <c r="S1016" s="55">
        <v>44911</v>
      </c>
      <c r="T1016" s="55">
        <v>44911</v>
      </c>
      <c r="U1016" s="55">
        <v>44916</v>
      </c>
      <c r="V1016" s="56">
        <v>356597.08</v>
      </c>
      <c r="W1016" s="56">
        <v>0</v>
      </c>
      <c r="X1016" s="56">
        <v>356597.08</v>
      </c>
    </row>
    <row r="1017" spans="1:24" x14ac:dyDescent="0.25">
      <c r="A1017" s="59" t="s">
        <v>165</v>
      </c>
      <c r="B1017" s="54" t="s">
        <v>450</v>
      </c>
      <c r="C1017" s="60">
        <v>2023</v>
      </c>
      <c r="D1017" s="60">
        <v>2023</v>
      </c>
      <c r="E1017" s="53">
        <v>6</v>
      </c>
      <c r="F1017" s="54" t="s">
        <v>451</v>
      </c>
      <c r="G1017" s="54" t="s">
        <v>452</v>
      </c>
      <c r="H1017" s="54" t="s">
        <v>453</v>
      </c>
      <c r="I1017" s="54" t="s">
        <v>454</v>
      </c>
      <c r="J1017" s="61" t="s">
        <v>455</v>
      </c>
      <c r="K1017" s="54" t="s">
        <v>2860</v>
      </c>
      <c r="L1017" s="60">
        <v>1</v>
      </c>
      <c r="M1017" s="54" t="s">
        <v>2861</v>
      </c>
      <c r="N1017" s="54" t="s">
        <v>976</v>
      </c>
      <c r="O1017" s="62">
        <v>1</v>
      </c>
      <c r="P1017" s="54" t="s">
        <v>977</v>
      </c>
      <c r="Q1017" s="54" t="s">
        <v>2605</v>
      </c>
      <c r="R1017" s="61" t="s">
        <v>2606</v>
      </c>
      <c r="S1017" s="55">
        <v>44911</v>
      </c>
      <c r="T1017" s="55">
        <v>44911</v>
      </c>
      <c r="U1017" s="55">
        <v>44916</v>
      </c>
      <c r="V1017" s="56">
        <v>107817.31</v>
      </c>
      <c r="W1017" s="56">
        <v>0</v>
      </c>
      <c r="X1017" s="56">
        <v>107817.31</v>
      </c>
    </row>
    <row r="1018" spans="1:24" x14ac:dyDescent="0.25">
      <c r="A1018" s="59" t="s">
        <v>166</v>
      </c>
      <c r="B1018" s="54" t="s">
        <v>450</v>
      </c>
      <c r="C1018" s="60">
        <v>2023</v>
      </c>
      <c r="D1018" s="60">
        <v>2023</v>
      </c>
      <c r="E1018" s="53">
        <v>6</v>
      </c>
      <c r="F1018" s="54" t="s">
        <v>451</v>
      </c>
      <c r="G1018" s="54" t="s">
        <v>452</v>
      </c>
      <c r="H1018" s="54" t="s">
        <v>453</v>
      </c>
      <c r="I1018" s="54" t="s">
        <v>454</v>
      </c>
      <c r="J1018" s="61" t="s">
        <v>455</v>
      </c>
      <c r="K1018" s="54" t="s">
        <v>2862</v>
      </c>
      <c r="L1018" s="60">
        <v>1</v>
      </c>
      <c r="M1018" s="54" t="s">
        <v>2863</v>
      </c>
      <c r="N1018" s="54" t="s">
        <v>980</v>
      </c>
      <c r="O1018" s="62">
        <v>1</v>
      </c>
      <c r="P1018" s="54" t="s">
        <v>981</v>
      </c>
      <c r="Q1018" s="54" t="s">
        <v>2605</v>
      </c>
      <c r="R1018" s="61" t="s">
        <v>2606</v>
      </c>
      <c r="S1018" s="55">
        <v>44911</v>
      </c>
      <c r="T1018" s="55">
        <v>44911</v>
      </c>
      <c r="U1018" s="55">
        <v>44916</v>
      </c>
      <c r="V1018" s="56">
        <v>319590.89</v>
      </c>
      <c r="W1018" s="56">
        <v>0</v>
      </c>
      <c r="X1018" s="56">
        <v>319590.89</v>
      </c>
    </row>
    <row r="1019" spans="1:24" x14ac:dyDescent="0.25">
      <c r="A1019" s="59" t="s">
        <v>167</v>
      </c>
      <c r="B1019" s="54" t="s">
        <v>450</v>
      </c>
      <c r="C1019" s="60">
        <v>2023</v>
      </c>
      <c r="D1019" s="60">
        <v>2023</v>
      </c>
      <c r="E1019" s="53">
        <v>6</v>
      </c>
      <c r="F1019" s="54" t="s">
        <v>451</v>
      </c>
      <c r="G1019" s="54" t="s">
        <v>452</v>
      </c>
      <c r="H1019" s="54" t="s">
        <v>453</v>
      </c>
      <c r="I1019" s="54" t="s">
        <v>454</v>
      </c>
      <c r="J1019" s="61" t="s">
        <v>455</v>
      </c>
      <c r="K1019" s="54" t="s">
        <v>2864</v>
      </c>
      <c r="L1019" s="60">
        <v>1</v>
      </c>
      <c r="M1019" s="54" t="s">
        <v>2865</v>
      </c>
      <c r="N1019" s="54" t="s">
        <v>984</v>
      </c>
      <c r="O1019" s="62">
        <v>1</v>
      </c>
      <c r="P1019" s="54" t="s">
        <v>985</v>
      </c>
      <c r="Q1019" s="54" t="s">
        <v>2605</v>
      </c>
      <c r="R1019" s="61" t="s">
        <v>2606</v>
      </c>
      <c r="S1019" s="55">
        <v>44911</v>
      </c>
      <c r="T1019" s="55">
        <v>44911</v>
      </c>
      <c r="U1019" s="55">
        <v>44916</v>
      </c>
      <c r="V1019" s="56">
        <v>214344.03</v>
      </c>
      <c r="W1019" s="56">
        <v>0</v>
      </c>
      <c r="X1019" s="56">
        <v>214344.03</v>
      </c>
    </row>
    <row r="1020" spans="1:24" x14ac:dyDescent="0.25">
      <c r="A1020" s="59" t="s">
        <v>168</v>
      </c>
      <c r="B1020" s="54" t="s">
        <v>450</v>
      </c>
      <c r="C1020" s="60">
        <v>2023</v>
      </c>
      <c r="D1020" s="60">
        <v>2023</v>
      </c>
      <c r="E1020" s="53">
        <v>6</v>
      </c>
      <c r="F1020" s="54" t="s">
        <v>451</v>
      </c>
      <c r="G1020" s="54" t="s">
        <v>452</v>
      </c>
      <c r="H1020" s="54" t="s">
        <v>453</v>
      </c>
      <c r="I1020" s="54" t="s">
        <v>454</v>
      </c>
      <c r="J1020" s="61" t="s">
        <v>455</v>
      </c>
      <c r="K1020" s="54" t="s">
        <v>2866</v>
      </c>
      <c r="L1020" s="60">
        <v>1</v>
      </c>
      <c r="M1020" s="54" t="s">
        <v>2867</v>
      </c>
      <c r="N1020" s="54" t="s">
        <v>988</v>
      </c>
      <c r="O1020" s="62">
        <v>1</v>
      </c>
      <c r="P1020" s="54" t="s">
        <v>989</v>
      </c>
      <c r="Q1020" s="54" t="s">
        <v>2605</v>
      </c>
      <c r="R1020" s="61" t="s">
        <v>2606</v>
      </c>
      <c r="S1020" s="55">
        <v>44911</v>
      </c>
      <c r="T1020" s="55">
        <v>44911</v>
      </c>
      <c r="U1020" s="55">
        <v>44916</v>
      </c>
      <c r="V1020" s="56">
        <v>180782.99</v>
      </c>
      <c r="W1020" s="56">
        <v>0</v>
      </c>
      <c r="X1020" s="56">
        <v>180782.99</v>
      </c>
    </row>
    <row r="1021" spans="1:24" x14ac:dyDescent="0.25">
      <c r="A1021" s="59" t="s">
        <v>169</v>
      </c>
      <c r="B1021" s="54" t="s">
        <v>450</v>
      </c>
      <c r="C1021" s="60">
        <v>2023</v>
      </c>
      <c r="D1021" s="60">
        <v>2023</v>
      </c>
      <c r="E1021" s="53">
        <v>6</v>
      </c>
      <c r="F1021" s="54" t="s">
        <v>451</v>
      </c>
      <c r="G1021" s="54" t="s">
        <v>452</v>
      </c>
      <c r="H1021" s="54" t="s">
        <v>453</v>
      </c>
      <c r="I1021" s="54" t="s">
        <v>454</v>
      </c>
      <c r="J1021" s="61" t="s">
        <v>455</v>
      </c>
      <c r="K1021" s="54" t="s">
        <v>2868</v>
      </c>
      <c r="L1021" s="60">
        <v>1</v>
      </c>
      <c r="M1021" s="54" t="s">
        <v>2869</v>
      </c>
      <c r="N1021" s="54" t="s">
        <v>992</v>
      </c>
      <c r="O1021" s="62">
        <v>1</v>
      </c>
      <c r="P1021" s="54" t="s">
        <v>993</v>
      </c>
      <c r="Q1021" s="54" t="s">
        <v>2605</v>
      </c>
      <c r="R1021" s="61" t="s">
        <v>2606</v>
      </c>
      <c r="S1021" s="55">
        <v>44911</v>
      </c>
      <c r="T1021" s="55">
        <v>44911</v>
      </c>
      <c r="U1021" s="55">
        <v>44916</v>
      </c>
      <c r="V1021" s="56">
        <v>220957.77</v>
      </c>
      <c r="W1021" s="56">
        <v>0</v>
      </c>
      <c r="X1021" s="56">
        <v>220957.77</v>
      </c>
    </row>
    <row r="1022" spans="1:24" x14ac:dyDescent="0.25">
      <c r="A1022" s="59" t="s">
        <v>170</v>
      </c>
      <c r="B1022" s="54" t="s">
        <v>450</v>
      </c>
      <c r="C1022" s="60">
        <v>2023</v>
      </c>
      <c r="D1022" s="60">
        <v>2023</v>
      </c>
      <c r="E1022" s="53">
        <v>6</v>
      </c>
      <c r="F1022" s="54" t="s">
        <v>451</v>
      </c>
      <c r="G1022" s="54" t="s">
        <v>452</v>
      </c>
      <c r="H1022" s="54" t="s">
        <v>453</v>
      </c>
      <c r="I1022" s="54" t="s">
        <v>454</v>
      </c>
      <c r="J1022" s="61" t="s">
        <v>455</v>
      </c>
      <c r="K1022" s="54" t="s">
        <v>2870</v>
      </c>
      <c r="L1022" s="60">
        <v>1</v>
      </c>
      <c r="M1022" s="54" t="s">
        <v>2871</v>
      </c>
      <c r="N1022" s="54" t="s">
        <v>996</v>
      </c>
      <c r="O1022" s="62">
        <v>1</v>
      </c>
      <c r="P1022" s="54" t="s">
        <v>997</v>
      </c>
      <c r="Q1022" s="54" t="s">
        <v>2605</v>
      </c>
      <c r="R1022" s="61" t="s">
        <v>2606</v>
      </c>
      <c r="S1022" s="55">
        <v>44911</v>
      </c>
      <c r="T1022" s="55">
        <v>44911</v>
      </c>
      <c r="U1022" s="55">
        <v>44916</v>
      </c>
      <c r="V1022" s="56">
        <v>1022751.5</v>
      </c>
      <c r="W1022" s="56">
        <v>0</v>
      </c>
      <c r="X1022" s="56">
        <v>1022751.5</v>
      </c>
    </row>
    <row r="1023" spans="1:24" x14ac:dyDescent="0.25">
      <c r="A1023" s="59" t="s">
        <v>171</v>
      </c>
      <c r="B1023" s="54" t="s">
        <v>450</v>
      </c>
      <c r="C1023" s="60">
        <v>2023</v>
      </c>
      <c r="D1023" s="60">
        <v>2023</v>
      </c>
      <c r="E1023" s="53">
        <v>6</v>
      </c>
      <c r="F1023" s="54" t="s">
        <v>451</v>
      </c>
      <c r="G1023" s="54" t="s">
        <v>452</v>
      </c>
      <c r="H1023" s="54" t="s">
        <v>453</v>
      </c>
      <c r="I1023" s="54" t="s">
        <v>454</v>
      </c>
      <c r="J1023" s="61" t="s">
        <v>455</v>
      </c>
      <c r="K1023" s="54" t="s">
        <v>2872</v>
      </c>
      <c r="L1023" s="60">
        <v>1</v>
      </c>
      <c r="M1023" s="54" t="s">
        <v>2873</v>
      </c>
      <c r="N1023" s="54" t="s">
        <v>1000</v>
      </c>
      <c r="O1023" s="62">
        <v>1</v>
      </c>
      <c r="P1023" s="54" t="s">
        <v>1001</v>
      </c>
      <c r="Q1023" s="54" t="s">
        <v>2605</v>
      </c>
      <c r="R1023" s="61" t="s">
        <v>2606</v>
      </c>
      <c r="S1023" s="55">
        <v>44911</v>
      </c>
      <c r="T1023" s="55">
        <v>44911</v>
      </c>
      <c r="U1023" s="55">
        <v>44916</v>
      </c>
      <c r="V1023" s="56">
        <v>208375.13</v>
      </c>
      <c r="W1023" s="56">
        <v>0</v>
      </c>
      <c r="X1023" s="56">
        <v>208375.13</v>
      </c>
    </row>
    <row r="1024" spans="1:24" x14ac:dyDescent="0.25">
      <c r="A1024" s="59" t="s">
        <v>172</v>
      </c>
      <c r="B1024" s="54" t="s">
        <v>450</v>
      </c>
      <c r="C1024" s="60">
        <v>2023</v>
      </c>
      <c r="D1024" s="60">
        <v>2023</v>
      </c>
      <c r="E1024" s="53">
        <v>6</v>
      </c>
      <c r="F1024" s="54" t="s">
        <v>451</v>
      </c>
      <c r="G1024" s="54" t="s">
        <v>452</v>
      </c>
      <c r="H1024" s="54" t="s">
        <v>453</v>
      </c>
      <c r="I1024" s="54" t="s">
        <v>454</v>
      </c>
      <c r="J1024" s="61" t="s">
        <v>455</v>
      </c>
      <c r="K1024" s="54" t="s">
        <v>2874</v>
      </c>
      <c r="L1024" s="60">
        <v>1</v>
      </c>
      <c r="M1024" s="54" t="s">
        <v>2875</v>
      </c>
      <c r="N1024" s="54" t="s">
        <v>1004</v>
      </c>
      <c r="O1024" s="62">
        <v>1</v>
      </c>
      <c r="P1024" s="54" t="s">
        <v>1005</v>
      </c>
      <c r="Q1024" s="54" t="s">
        <v>2605</v>
      </c>
      <c r="R1024" s="61" t="s">
        <v>2606</v>
      </c>
      <c r="S1024" s="55">
        <v>44911</v>
      </c>
      <c r="T1024" s="55">
        <v>44911</v>
      </c>
      <c r="U1024" s="55">
        <v>44916</v>
      </c>
      <c r="V1024" s="56">
        <v>239349.71</v>
      </c>
      <c r="W1024" s="56">
        <v>0</v>
      </c>
      <c r="X1024" s="56">
        <v>239349.71</v>
      </c>
    </row>
    <row r="1025" spans="1:24" x14ac:dyDescent="0.25">
      <c r="A1025" s="59" t="s">
        <v>173</v>
      </c>
      <c r="B1025" s="54" t="s">
        <v>450</v>
      </c>
      <c r="C1025" s="60">
        <v>2023</v>
      </c>
      <c r="D1025" s="60">
        <v>2023</v>
      </c>
      <c r="E1025" s="53">
        <v>6</v>
      </c>
      <c r="F1025" s="54" t="s">
        <v>451</v>
      </c>
      <c r="G1025" s="54" t="s">
        <v>452</v>
      </c>
      <c r="H1025" s="54" t="s">
        <v>453</v>
      </c>
      <c r="I1025" s="54" t="s">
        <v>454</v>
      </c>
      <c r="J1025" s="61" t="s">
        <v>455</v>
      </c>
      <c r="K1025" s="54" t="s">
        <v>2876</v>
      </c>
      <c r="L1025" s="60">
        <v>1</v>
      </c>
      <c r="M1025" s="54" t="s">
        <v>2877</v>
      </c>
      <c r="N1025" s="54" t="s">
        <v>1008</v>
      </c>
      <c r="O1025" s="62">
        <v>1</v>
      </c>
      <c r="P1025" s="54" t="s">
        <v>1009</v>
      </c>
      <c r="Q1025" s="54" t="s">
        <v>2605</v>
      </c>
      <c r="R1025" s="61" t="s">
        <v>2606</v>
      </c>
      <c r="S1025" s="55">
        <v>44911</v>
      </c>
      <c r="T1025" s="55">
        <v>44911</v>
      </c>
      <c r="U1025" s="55">
        <v>44916</v>
      </c>
      <c r="V1025" s="56">
        <v>9685630.1199999992</v>
      </c>
      <c r="W1025" s="56">
        <v>0</v>
      </c>
      <c r="X1025" s="56">
        <v>9685630.1199999992</v>
      </c>
    </row>
    <row r="1026" spans="1:24" x14ac:dyDescent="0.25">
      <c r="A1026" s="59" t="s">
        <v>174</v>
      </c>
      <c r="B1026" s="54" t="s">
        <v>450</v>
      </c>
      <c r="C1026" s="60">
        <v>2023</v>
      </c>
      <c r="D1026" s="60">
        <v>2023</v>
      </c>
      <c r="E1026" s="53">
        <v>6</v>
      </c>
      <c r="F1026" s="54" t="s">
        <v>451</v>
      </c>
      <c r="G1026" s="54" t="s">
        <v>452</v>
      </c>
      <c r="H1026" s="54" t="s">
        <v>453</v>
      </c>
      <c r="I1026" s="54" t="s">
        <v>454</v>
      </c>
      <c r="J1026" s="61" t="s">
        <v>455</v>
      </c>
      <c r="K1026" s="54" t="s">
        <v>2878</v>
      </c>
      <c r="L1026" s="60">
        <v>1</v>
      </c>
      <c r="M1026" s="54" t="s">
        <v>2879</v>
      </c>
      <c r="N1026" s="54" t="s">
        <v>1012</v>
      </c>
      <c r="O1026" s="62">
        <v>1</v>
      </c>
      <c r="P1026" s="54" t="s">
        <v>1013</v>
      </c>
      <c r="Q1026" s="54" t="s">
        <v>2605</v>
      </c>
      <c r="R1026" s="61" t="s">
        <v>2606</v>
      </c>
      <c r="S1026" s="55">
        <v>44911</v>
      </c>
      <c r="T1026" s="55">
        <v>44911</v>
      </c>
      <c r="U1026" s="55">
        <v>44916</v>
      </c>
      <c r="V1026" s="56">
        <v>5612535.4000000004</v>
      </c>
      <c r="W1026" s="56">
        <v>0</v>
      </c>
      <c r="X1026" s="56">
        <v>5612535.4000000004</v>
      </c>
    </row>
    <row r="1027" spans="1:24" x14ac:dyDescent="0.25">
      <c r="A1027" s="59" t="s">
        <v>175</v>
      </c>
      <c r="B1027" s="54" t="s">
        <v>450</v>
      </c>
      <c r="C1027" s="60">
        <v>2023</v>
      </c>
      <c r="D1027" s="60">
        <v>2023</v>
      </c>
      <c r="E1027" s="53">
        <v>6</v>
      </c>
      <c r="F1027" s="54" t="s">
        <v>451</v>
      </c>
      <c r="G1027" s="54" t="s">
        <v>452</v>
      </c>
      <c r="H1027" s="54" t="s">
        <v>453</v>
      </c>
      <c r="I1027" s="54" t="s">
        <v>454</v>
      </c>
      <c r="J1027" s="61" t="s">
        <v>455</v>
      </c>
      <c r="K1027" s="54" t="s">
        <v>2880</v>
      </c>
      <c r="L1027" s="60">
        <v>1</v>
      </c>
      <c r="M1027" s="54" t="s">
        <v>2881</v>
      </c>
      <c r="N1027" s="54" t="s">
        <v>1018</v>
      </c>
      <c r="O1027" s="62">
        <v>1</v>
      </c>
      <c r="P1027" s="54" t="s">
        <v>1019</v>
      </c>
      <c r="Q1027" s="54" t="s">
        <v>2605</v>
      </c>
      <c r="R1027" s="61" t="s">
        <v>2606</v>
      </c>
      <c r="S1027" s="55">
        <v>44911</v>
      </c>
      <c r="T1027" s="55">
        <v>44911</v>
      </c>
      <c r="U1027" s="55">
        <v>44916</v>
      </c>
      <c r="V1027" s="56">
        <v>275520.46999999997</v>
      </c>
      <c r="W1027" s="56">
        <v>0</v>
      </c>
      <c r="X1027" s="56">
        <v>275520.46999999997</v>
      </c>
    </row>
    <row r="1028" spans="1:24" x14ac:dyDescent="0.25">
      <c r="A1028" s="59" t="s">
        <v>176</v>
      </c>
      <c r="B1028" s="54" t="s">
        <v>450</v>
      </c>
      <c r="C1028" s="60">
        <v>2023</v>
      </c>
      <c r="D1028" s="60">
        <v>2023</v>
      </c>
      <c r="E1028" s="53">
        <v>6</v>
      </c>
      <c r="F1028" s="54" t="s">
        <v>451</v>
      </c>
      <c r="G1028" s="54" t="s">
        <v>452</v>
      </c>
      <c r="H1028" s="54" t="s">
        <v>453</v>
      </c>
      <c r="I1028" s="54" t="s">
        <v>454</v>
      </c>
      <c r="J1028" s="61" t="s">
        <v>455</v>
      </c>
      <c r="K1028" s="54" t="s">
        <v>2882</v>
      </c>
      <c r="L1028" s="60">
        <v>1</v>
      </c>
      <c r="M1028" s="54" t="s">
        <v>2883</v>
      </c>
      <c r="N1028" s="54" t="s">
        <v>1022</v>
      </c>
      <c r="O1028" s="62">
        <v>1</v>
      </c>
      <c r="P1028" s="54" t="s">
        <v>1023</v>
      </c>
      <c r="Q1028" s="54" t="s">
        <v>2605</v>
      </c>
      <c r="R1028" s="61" t="s">
        <v>2606</v>
      </c>
      <c r="S1028" s="55">
        <v>44911</v>
      </c>
      <c r="T1028" s="55">
        <v>44911</v>
      </c>
      <c r="U1028" s="55">
        <v>44916</v>
      </c>
      <c r="V1028" s="56">
        <v>289298.65000000002</v>
      </c>
      <c r="W1028" s="56">
        <v>0</v>
      </c>
      <c r="X1028" s="56">
        <v>289298.65000000002</v>
      </c>
    </row>
    <row r="1029" spans="1:24" x14ac:dyDescent="0.25">
      <c r="A1029" s="59" t="s">
        <v>177</v>
      </c>
      <c r="B1029" s="54" t="s">
        <v>450</v>
      </c>
      <c r="C1029" s="60">
        <v>2023</v>
      </c>
      <c r="D1029" s="60">
        <v>2023</v>
      </c>
      <c r="E1029" s="53">
        <v>6</v>
      </c>
      <c r="F1029" s="54" t="s">
        <v>451</v>
      </c>
      <c r="G1029" s="54" t="s">
        <v>452</v>
      </c>
      <c r="H1029" s="54" t="s">
        <v>453</v>
      </c>
      <c r="I1029" s="54" t="s">
        <v>454</v>
      </c>
      <c r="J1029" s="61" t="s">
        <v>455</v>
      </c>
      <c r="K1029" s="54" t="s">
        <v>2884</v>
      </c>
      <c r="L1029" s="60">
        <v>1</v>
      </c>
      <c r="M1029" s="54" t="s">
        <v>2885</v>
      </c>
      <c r="N1029" s="54" t="s">
        <v>1026</v>
      </c>
      <c r="O1029" s="62">
        <v>1</v>
      </c>
      <c r="P1029" s="54" t="s">
        <v>1027</v>
      </c>
      <c r="Q1029" s="54" t="s">
        <v>2605</v>
      </c>
      <c r="R1029" s="61" t="s">
        <v>2606</v>
      </c>
      <c r="S1029" s="55">
        <v>44911</v>
      </c>
      <c r="T1029" s="55">
        <v>44911</v>
      </c>
      <c r="U1029" s="55">
        <v>44916</v>
      </c>
      <c r="V1029" s="56">
        <v>214837.4</v>
      </c>
      <c r="W1029" s="56">
        <v>0</v>
      </c>
      <c r="X1029" s="56">
        <v>214837.4</v>
      </c>
    </row>
    <row r="1030" spans="1:24" x14ac:dyDescent="0.25">
      <c r="A1030" s="59" t="s">
        <v>178</v>
      </c>
      <c r="B1030" s="54" t="s">
        <v>450</v>
      </c>
      <c r="C1030" s="60">
        <v>2023</v>
      </c>
      <c r="D1030" s="60">
        <v>2023</v>
      </c>
      <c r="E1030" s="53">
        <v>6</v>
      </c>
      <c r="F1030" s="54" t="s">
        <v>451</v>
      </c>
      <c r="G1030" s="54" t="s">
        <v>452</v>
      </c>
      <c r="H1030" s="54" t="s">
        <v>453</v>
      </c>
      <c r="I1030" s="54" t="s">
        <v>454</v>
      </c>
      <c r="J1030" s="61" t="s">
        <v>455</v>
      </c>
      <c r="K1030" s="54" t="s">
        <v>2886</v>
      </c>
      <c r="L1030" s="60">
        <v>1</v>
      </c>
      <c r="M1030" s="54" t="s">
        <v>2887</v>
      </c>
      <c r="N1030" s="54" t="s">
        <v>1030</v>
      </c>
      <c r="O1030" s="62">
        <v>1</v>
      </c>
      <c r="P1030" s="54" t="s">
        <v>1031</v>
      </c>
      <c r="Q1030" s="54" t="s">
        <v>2605</v>
      </c>
      <c r="R1030" s="61" t="s">
        <v>2606</v>
      </c>
      <c r="S1030" s="55">
        <v>44911</v>
      </c>
      <c r="T1030" s="55">
        <v>44911</v>
      </c>
      <c r="U1030" s="55">
        <v>44916</v>
      </c>
      <c r="V1030" s="56">
        <v>690728.36</v>
      </c>
      <c r="W1030" s="56">
        <v>0</v>
      </c>
      <c r="X1030" s="56">
        <v>690728.36</v>
      </c>
    </row>
    <row r="1031" spans="1:24" x14ac:dyDescent="0.25">
      <c r="A1031" s="59" t="s">
        <v>179</v>
      </c>
      <c r="B1031" s="54" t="s">
        <v>450</v>
      </c>
      <c r="C1031" s="60">
        <v>2023</v>
      </c>
      <c r="D1031" s="60">
        <v>2023</v>
      </c>
      <c r="E1031" s="53">
        <v>6</v>
      </c>
      <c r="F1031" s="54" t="s">
        <v>451</v>
      </c>
      <c r="G1031" s="54" t="s">
        <v>452</v>
      </c>
      <c r="H1031" s="54" t="s">
        <v>453</v>
      </c>
      <c r="I1031" s="54" t="s">
        <v>454</v>
      </c>
      <c r="J1031" s="61" t="s">
        <v>455</v>
      </c>
      <c r="K1031" s="54" t="s">
        <v>2888</v>
      </c>
      <c r="L1031" s="60">
        <v>1</v>
      </c>
      <c r="M1031" s="54" t="s">
        <v>2889</v>
      </c>
      <c r="N1031" s="54" t="s">
        <v>1034</v>
      </c>
      <c r="O1031" s="62">
        <v>1</v>
      </c>
      <c r="P1031" s="54" t="s">
        <v>1035</v>
      </c>
      <c r="Q1031" s="54" t="s">
        <v>2605</v>
      </c>
      <c r="R1031" s="61" t="s">
        <v>2606</v>
      </c>
      <c r="S1031" s="55">
        <v>44911</v>
      </c>
      <c r="T1031" s="55">
        <v>44911</v>
      </c>
      <c r="U1031" s="55">
        <v>44916</v>
      </c>
      <c r="V1031" s="56">
        <v>230517.39</v>
      </c>
      <c r="W1031" s="56">
        <v>0</v>
      </c>
      <c r="X1031" s="56">
        <v>230517.39</v>
      </c>
    </row>
    <row r="1032" spans="1:24" x14ac:dyDescent="0.25">
      <c r="A1032" s="59" t="s">
        <v>1</v>
      </c>
      <c r="B1032" s="54" t="s">
        <v>450</v>
      </c>
      <c r="C1032" s="60">
        <v>2023</v>
      </c>
      <c r="D1032" s="60">
        <v>2023</v>
      </c>
      <c r="E1032" s="53">
        <v>6</v>
      </c>
      <c r="F1032" s="54" t="s">
        <v>451</v>
      </c>
      <c r="G1032" s="54" t="s">
        <v>452</v>
      </c>
      <c r="H1032" s="54" t="s">
        <v>453</v>
      </c>
      <c r="I1032" s="54" t="s">
        <v>454</v>
      </c>
      <c r="J1032" s="61" t="s">
        <v>455</v>
      </c>
      <c r="K1032" s="54" t="s">
        <v>2890</v>
      </c>
      <c r="L1032" s="60">
        <v>1</v>
      </c>
      <c r="M1032" s="54" t="s">
        <v>2891</v>
      </c>
      <c r="N1032" s="54" t="s">
        <v>1038</v>
      </c>
      <c r="O1032" s="62">
        <v>1</v>
      </c>
      <c r="P1032" s="54" t="s">
        <v>1039</v>
      </c>
      <c r="Q1032" s="54" t="s">
        <v>2605</v>
      </c>
      <c r="R1032" s="61" t="s">
        <v>2629</v>
      </c>
      <c r="S1032" s="55">
        <v>44908</v>
      </c>
      <c r="T1032" s="55">
        <v>44908</v>
      </c>
      <c r="U1032" s="55">
        <v>44911</v>
      </c>
      <c r="V1032" s="56">
        <v>163109.23000000001</v>
      </c>
      <c r="W1032" s="56">
        <v>0</v>
      </c>
      <c r="X1032" s="56">
        <v>163109.23000000001</v>
      </c>
    </row>
    <row r="1033" spans="1:24" x14ac:dyDescent="0.25">
      <c r="A1033" s="59" t="s">
        <v>180</v>
      </c>
      <c r="B1033" s="54" t="s">
        <v>450</v>
      </c>
      <c r="C1033" s="60">
        <v>2023</v>
      </c>
      <c r="D1033" s="60">
        <v>2023</v>
      </c>
      <c r="E1033" s="53">
        <v>6</v>
      </c>
      <c r="F1033" s="54" t="s">
        <v>451</v>
      </c>
      <c r="G1033" s="54" t="s">
        <v>452</v>
      </c>
      <c r="H1033" s="54" t="s">
        <v>453</v>
      </c>
      <c r="I1033" s="54" t="s">
        <v>454</v>
      </c>
      <c r="J1033" s="61" t="s">
        <v>455</v>
      </c>
      <c r="K1033" s="54" t="s">
        <v>2892</v>
      </c>
      <c r="L1033" s="60">
        <v>1</v>
      </c>
      <c r="M1033" s="54" t="s">
        <v>2893</v>
      </c>
      <c r="N1033" s="54" t="s">
        <v>1042</v>
      </c>
      <c r="O1033" s="62">
        <v>1</v>
      </c>
      <c r="P1033" s="54" t="s">
        <v>1043</v>
      </c>
      <c r="Q1033" s="54" t="s">
        <v>2605</v>
      </c>
      <c r="R1033" s="61" t="s">
        <v>2606</v>
      </c>
      <c r="S1033" s="55">
        <v>44911</v>
      </c>
      <c r="T1033" s="55">
        <v>44911</v>
      </c>
      <c r="U1033" s="55">
        <v>44916</v>
      </c>
      <c r="V1033" s="56">
        <v>1281005.46</v>
      </c>
      <c r="W1033" s="56">
        <v>0</v>
      </c>
      <c r="X1033" s="56">
        <v>1281005.46</v>
      </c>
    </row>
    <row r="1034" spans="1:24" x14ac:dyDescent="0.25">
      <c r="A1034" s="59" t="s">
        <v>181</v>
      </c>
      <c r="B1034" s="54" t="s">
        <v>450</v>
      </c>
      <c r="C1034" s="60">
        <v>2023</v>
      </c>
      <c r="D1034" s="60">
        <v>2023</v>
      </c>
      <c r="E1034" s="53">
        <v>6</v>
      </c>
      <c r="F1034" s="54" t="s">
        <v>451</v>
      </c>
      <c r="G1034" s="54" t="s">
        <v>452</v>
      </c>
      <c r="H1034" s="54" t="s">
        <v>453</v>
      </c>
      <c r="I1034" s="54" t="s">
        <v>454</v>
      </c>
      <c r="J1034" s="61" t="s">
        <v>455</v>
      </c>
      <c r="K1034" s="54" t="s">
        <v>2894</v>
      </c>
      <c r="L1034" s="60">
        <v>1</v>
      </c>
      <c r="M1034" s="54" t="s">
        <v>2895</v>
      </c>
      <c r="N1034" s="54" t="s">
        <v>1046</v>
      </c>
      <c r="O1034" s="62">
        <v>1</v>
      </c>
      <c r="P1034" s="54" t="s">
        <v>1047</v>
      </c>
      <c r="Q1034" s="54" t="s">
        <v>2605</v>
      </c>
      <c r="R1034" s="61" t="s">
        <v>2629</v>
      </c>
      <c r="S1034" s="55">
        <v>44908</v>
      </c>
      <c r="T1034" s="55">
        <v>44908</v>
      </c>
      <c r="U1034" s="55">
        <v>44911</v>
      </c>
      <c r="V1034" s="56">
        <v>162994.68</v>
      </c>
      <c r="W1034" s="56">
        <v>0</v>
      </c>
      <c r="X1034" s="56">
        <v>162994.68</v>
      </c>
    </row>
    <row r="1035" spans="1:24" x14ac:dyDescent="0.25">
      <c r="A1035" s="59" t="s">
        <v>182</v>
      </c>
      <c r="B1035" s="54" t="s">
        <v>450</v>
      </c>
      <c r="C1035" s="60">
        <v>2023</v>
      </c>
      <c r="D1035" s="60">
        <v>2023</v>
      </c>
      <c r="E1035" s="53">
        <v>6</v>
      </c>
      <c r="F1035" s="54" t="s">
        <v>451</v>
      </c>
      <c r="G1035" s="54" t="s">
        <v>452</v>
      </c>
      <c r="H1035" s="54" t="s">
        <v>453</v>
      </c>
      <c r="I1035" s="54" t="s">
        <v>454</v>
      </c>
      <c r="J1035" s="61" t="s">
        <v>455</v>
      </c>
      <c r="K1035" s="54" t="s">
        <v>2896</v>
      </c>
      <c r="L1035" s="60">
        <v>1</v>
      </c>
      <c r="M1035" s="54" t="s">
        <v>2897</v>
      </c>
      <c r="N1035" s="54" t="s">
        <v>1050</v>
      </c>
      <c r="O1035" s="62">
        <v>1</v>
      </c>
      <c r="P1035" s="54" t="s">
        <v>1051</v>
      </c>
      <c r="Q1035" s="54" t="s">
        <v>2605</v>
      </c>
      <c r="R1035" s="61" t="s">
        <v>2606</v>
      </c>
      <c r="S1035" s="55">
        <v>44911</v>
      </c>
      <c r="T1035" s="55">
        <v>44911</v>
      </c>
      <c r="U1035" s="55">
        <v>44916</v>
      </c>
      <c r="V1035" s="56">
        <v>171817.01</v>
      </c>
      <c r="W1035" s="56">
        <v>0</v>
      </c>
      <c r="X1035" s="56">
        <v>171817.01</v>
      </c>
    </row>
    <row r="1036" spans="1:24" x14ac:dyDescent="0.25">
      <c r="A1036" s="59" t="s">
        <v>183</v>
      </c>
      <c r="B1036" s="54" t="s">
        <v>450</v>
      </c>
      <c r="C1036" s="60">
        <v>2023</v>
      </c>
      <c r="D1036" s="60">
        <v>2023</v>
      </c>
      <c r="E1036" s="53">
        <v>6</v>
      </c>
      <c r="F1036" s="54" t="s">
        <v>451</v>
      </c>
      <c r="G1036" s="54" t="s">
        <v>452</v>
      </c>
      <c r="H1036" s="54" t="s">
        <v>453</v>
      </c>
      <c r="I1036" s="54" t="s">
        <v>454</v>
      </c>
      <c r="J1036" s="61" t="s">
        <v>455</v>
      </c>
      <c r="K1036" s="54" t="s">
        <v>2898</v>
      </c>
      <c r="L1036" s="60">
        <v>1</v>
      </c>
      <c r="M1036" s="54" t="s">
        <v>2899</v>
      </c>
      <c r="N1036" s="54" t="s">
        <v>1054</v>
      </c>
      <c r="O1036" s="62">
        <v>1</v>
      </c>
      <c r="P1036" s="54" t="s">
        <v>1055</v>
      </c>
      <c r="Q1036" s="54" t="s">
        <v>2605</v>
      </c>
      <c r="R1036" s="61" t="s">
        <v>2606</v>
      </c>
      <c r="S1036" s="55">
        <v>44911</v>
      </c>
      <c r="T1036" s="55">
        <v>44911</v>
      </c>
      <c r="U1036" s="55">
        <v>44916</v>
      </c>
      <c r="V1036" s="56">
        <v>202614.68</v>
      </c>
      <c r="W1036" s="56">
        <v>0</v>
      </c>
      <c r="X1036" s="56">
        <v>202614.68</v>
      </c>
    </row>
    <row r="1037" spans="1:24" x14ac:dyDescent="0.25">
      <c r="A1037" s="59" t="s">
        <v>184</v>
      </c>
      <c r="B1037" s="54" t="s">
        <v>450</v>
      </c>
      <c r="C1037" s="60">
        <v>2023</v>
      </c>
      <c r="D1037" s="60">
        <v>2023</v>
      </c>
      <c r="E1037" s="53">
        <v>6</v>
      </c>
      <c r="F1037" s="54" t="s">
        <v>451</v>
      </c>
      <c r="G1037" s="54" t="s">
        <v>452</v>
      </c>
      <c r="H1037" s="54" t="s">
        <v>453</v>
      </c>
      <c r="I1037" s="54" t="s">
        <v>454</v>
      </c>
      <c r="J1037" s="61" t="s">
        <v>455</v>
      </c>
      <c r="K1037" s="54" t="s">
        <v>2900</v>
      </c>
      <c r="L1037" s="60">
        <v>1</v>
      </c>
      <c r="M1037" s="54" t="s">
        <v>2901</v>
      </c>
      <c r="N1037" s="54" t="s">
        <v>1058</v>
      </c>
      <c r="O1037" s="62">
        <v>1</v>
      </c>
      <c r="P1037" s="54" t="s">
        <v>1059</v>
      </c>
      <c r="Q1037" s="54" t="s">
        <v>2605</v>
      </c>
      <c r="R1037" s="61" t="s">
        <v>2606</v>
      </c>
      <c r="S1037" s="55">
        <v>44911</v>
      </c>
      <c r="T1037" s="55">
        <v>44911</v>
      </c>
      <c r="U1037" s="55">
        <v>44916</v>
      </c>
      <c r="V1037" s="56">
        <v>440696.16</v>
      </c>
      <c r="W1037" s="56">
        <v>0</v>
      </c>
      <c r="X1037" s="56">
        <v>440696.16</v>
      </c>
    </row>
    <row r="1038" spans="1:24" x14ac:dyDescent="0.25">
      <c r="A1038" s="59" t="s">
        <v>185</v>
      </c>
      <c r="B1038" s="54" t="s">
        <v>450</v>
      </c>
      <c r="C1038" s="60">
        <v>2023</v>
      </c>
      <c r="D1038" s="60">
        <v>2023</v>
      </c>
      <c r="E1038" s="53">
        <v>6</v>
      </c>
      <c r="F1038" s="54" t="s">
        <v>451</v>
      </c>
      <c r="G1038" s="54" t="s">
        <v>452</v>
      </c>
      <c r="H1038" s="54" t="s">
        <v>453</v>
      </c>
      <c r="I1038" s="54" t="s">
        <v>454</v>
      </c>
      <c r="J1038" s="61" t="s">
        <v>455</v>
      </c>
      <c r="K1038" s="54" t="s">
        <v>2902</v>
      </c>
      <c r="L1038" s="60">
        <v>1</v>
      </c>
      <c r="M1038" s="54" t="s">
        <v>2903</v>
      </c>
      <c r="N1038" s="54" t="s">
        <v>1062</v>
      </c>
      <c r="O1038" s="62">
        <v>1</v>
      </c>
      <c r="P1038" s="54" t="s">
        <v>1063</v>
      </c>
      <c r="Q1038" s="54" t="s">
        <v>2605</v>
      </c>
      <c r="R1038" s="61" t="s">
        <v>2606</v>
      </c>
      <c r="S1038" s="55">
        <v>44911</v>
      </c>
      <c r="T1038" s="55">
        <v>44911</v>
      </c>
      <c r="U1038" s="55">
        <v>44916</v>
      </c>
      <c r="V1038" s="56">
        <v>84524.36</v>
      </c>
      <c r="W1038" s="56">
        <v>0</v>
      </c>
      <c r="X1038" s="56">
        <v>84524.36</v>
      </c>
    </row>
    <row r="1039" spans="1:24" x14ac:dyDescent="0.25">
      <c r="A1039" s="59" t="s">
        <v>186</v>
      </c>
      <c r="B1039" s="54" t="s">
        <v>450</v>
      </c>
      <c r="C1039" s="60">
        <v>2023</v>
      </c>
      <c r="D1039" s="60">
        <v>2023</v>
      </c>
      <c r="E1039" s="53">
        <v>6</v>
      </c>
      <c r="F1039" s="54" t="s">
        <v>451</v>
      </c>
      <c r="G1039" s="54" t="s">
        <v>452</v>
      </c>
      <c r="H1039" s="54" t="s">
        <v>453</v>
      </c>
      <c r="I1039" s="54" t="s">
        <v>454</v>
      </c>
      <c r="J1039" s="61" t="s">
        <v>455</v>
      </c>
      <c r="K1039" s="54" t="s">
        <v>2904</v>
      </c>
      <c r="L1039" s="60">
        <v>1</v>
      </c>
      <c r="M1039" s="54" t="s">
        <v>2905</v>
      </c>
      <c r="N1039" s="54" t="s">
        <v>1066</v>
      </c>
      <c r="O1039" s="62">
        <v>1</v>
      </c>
      <c r="P1039" s="54" t="s">
        <v>1067</v>
      </c>
      <c r="Q1039" s="54" t="s">
        <v>2605</v>
      </c>
      <c r="R1039" s="61" t="s">
        <v>2606</v>
      </c>
      <c r="S1039" s="55">
        <v>44911</v>
      </c>
      <c r="T1039" s="55">
        <v>44911</v>
      </c>
      <c r="U1039" s="55">
        <v>44916</v>
      </c>
      <c r="V1039" s="56">
        <v>362397.36</v>
      </c>
      <c r="W1039" s="56">
        <v>0</v>
      </c>
      <c r="X1039" s="56">
        <v>362397.36</v>
      </c>
    </row>
    <row r="1040" spans="1:24" x14ac:dyDescent="0.25">
      <c r="A1040" s="59" t="s">
        <v>187</v>
      </c>
      <c r="B1040" s="54" t="s">
        <v>450</v>
      </c>
      <c r="C1040" s="60">
        <v>2023</v>
      </c>
      <c r="D1040" s="60">
        <v>2023</v>
      </c>
      <c r="E1040" s="53">
        <v>6</v>
      </c>
      <c r="F1040" s="54" t="s">
        <v>451</v>
      </c>
      <c r="G1040" s="54" t="s">
        <v>452</v>
      </c>
      <c r="H1040" s="54" t="s">
        <v>453</v>
      </c>
      <c r="I1040" s="54" t="s">
        <v>454</v>
      </c>
      <c r="J1040" s="61" t="s">
        <v>455</v>
      </c>
      <c r="K1040" s="54" t="s">
        <v>2906</v>
      </c>
      <c r="L1040" s="60">
        <v>1</v>
      </c>
      <c r="M1040" s="54" t="s">
        <v>2907</v>
      </c>
      <c r="N1040" s="54" t="s">
        <v>1070</v>
      </c>
      <c r="O1040" s="62">
        <v>1</v>
      </c>
      <c r="P1040" s="54" t="s">
        <v>1071</v>
      </c>
      <c r="Q1040" s="54" t="s">
        <v>2605</v>
      </c>
      <c r="R1040" s="61" t="s">
        <v>2606</v>
      </c>
      <c r="S1040" s="55">
        <v>44911</v>
      </c>
      <c r="T1040" s="55">
        <v>44911</v>
      </c>
      <c r="U1040" s="55">
        <v>44916</v>
      </c>
      <c r="V1040" s="56">
        <v>218087.67</v>
      </c>
      <c r="W1040" s="56">
        <v>0</v>
      </c>
      <c r="X1040" s="56">
        <v>218087.67</v>
      </c>
    </row>
    <row r="1041" spans="1:24" x14ac:dyDescent="0.25">
      <c r="A1041" s="59" t="s">
        <v>188</v>
      </c>
      <c r="B1041" s="54" t="s">
        <v>450</v>
      </c>
      <c r="C1041" s="60">
        <v>2023</v>
      </c>
      <c r="D1041" s="60">
        <v>2023</v>
      </c>
      <c r="E1041" s="53">
        <v>6</v>
      </c>
      <c r="F1041" s="54" t="s">
        <v>451</v>
      </c>
      <c r="G1041" s="54" t="s">
        <v>452</v>
      </c>
      <c r="H1041" s="54" t="s">
        <v>453</v>
      </c>
      <c r="I1041" s="54" t="s">
        <v>454</v>
      </c>
      <c r="J1041" s="61" t="s">
        <v>455</v>
      </c>
      <c r="K1041" s="54" t="s">
        <v>2908</v>
      </c>
      <c r="L1041" s="60">
        <v>1</v>
      </c>
      <c r="M1041" s="54" t="s">
        <v>2909</v>
      </c>
      <c r="N1041" s="54" t="s">
        <v>1074</v>
      </c>
      <c r="O1041" s="62">
        <v>1</v>
      </c>
      <c r="P1041" s="54" t="s">
        <v>1075</v>
      </c>
      <c r="Q1041" s="54" t="s">
        <v>2605</v>
      </c>
      <c r="R1041" s="61" t="s">
        <v>2606</v>
      </c>
      <c r="S1041" s="55">
        <v>44911</v>
      </c>
      <c r="T1041" s="55">
        <v>44911</v>
      </c>
      <c r="U1041" s="55">
        <v>44916</v>
      </c>
      <c r="V1041" s="56">
        <v>303274.84999999998</v>
      </c>
      <c r="W1041" s="56">
        <v>0</v>
      </c>
      <c r="X1041" s="56">
        <v>303274.84999999998</v>
      </c>
    </row>
    <row r="1042" spans="1:24" x14ac:dyDescent="0.25">
      <c r="A1042" s="59" t="s">
        <v>189</v>
      </c>
      <c r="B1042" s="54" t="s">
        <v>450</v>
      </c>
      <c r="C1042" s="60">
        <v>2023</v>
      </c>
      <c r="D1042" s="60">
        <v>2023</v>
      </c>
      <c r="E1042" s="53">
        <v>6</v>
      </c>
      <c r="F1042" s="54" t="s">
        <v>451</v>
      </c>
      <c r="G1042" s="54" t="s">
        <v>452</v>
      </c>
      <c r="H1042" s="54" t="s">
        <v>453</v>
      </c>
      <c r="I1042" s="54" t="s">
        <v>454</v>
      </c>
      <c r="J1042" s="61" t="s">
        <v>455</v>
      </c>
      <c r="K1042" s="54" t="s">
        <v>2910</v>
      </c>
      <c r="L1042" s="60">
        <v>1</v>
      </c>
      <c r="M1042" s="54" t="s">
        <v>2911</v>
      </c>
      <c r="N1042" s="54" t="s">
        <v>1078</v>
      </c>
      <c r="O1042" s="62">
        <v>1</v>
      </c>
      <c r="P1042" s="54" t="s">
        <v>1079</v>
      </c>
      <c r="Q1042" s="54" t="s">
        <v>2605</v>
      </c>
      <c r="R1042" s="61" t="s">
        <v>2606</v>
      </c>
      <c r="S1042" s="55">
        <v>44911</v>
      </c>
      <c r="T1042" s="55">
        <v>44911</v>
      </c>
      <c r="U1042" s="55">
        <v>44916</v>
      </c>
      <c r="V1042" s="56">
        <v>128207.37</v>
      </c>
      <c r="W1042" s="56">
        <v>0</v>
      </c>
      <c r="X1042" s="56">
        <v>128207.37</v>
      </c>
    </row>
    <row r="1043" spans="1:24" x14ac:dyDescent="0.25">
      <c r="A1043" s="59" t="s">
        <v>190</v>
      </c>
      <c r="B1043" s="54" t="s">
        <v>450</v>
      </c>
      <c r="C1043" s="60">
        <v>2023</v>
      </c>
      <c r="D1043" s="60">
        <v>2023</v>
      </c>
      <c r="E1043" s="53">
        <v>6</v>
      </c>
      <c r="F1043" s="54" t="s">
        <v>451</v>
      </c>
      <c r="G1043" s="54" t="s">
        <v>452</v>
      </c>
      <c r="H1043" s="54" t="s">
        <v>453</v>
      </c>
      <c r="I1043" s="54" t="s">
        <v>454</v>
      </c>
      <c r="J1043" s="61" t="s">
        <v>455</v>
      </c>
      <c r="K1043" s="54" t="s">
        <v>2912</v>
      </c>
      <c r="L1043" s="60">
        <v>1</v>
      </c>
      <c r="M1043" s="54" t="s">
        <v>2913</v>
      </c>
      <c r="N1043" s="54" t="s">
        <v>1082</v>
      </c>
      <c r="O1043" s="62">
        <v>1</v>
      </c>
      <c r="P1043" s="54" t="s">
        <v>1083</v>
      </c>
      <c r="Q1043" s="54" t="s">
        <v>2605</v>
      </c>
      <c r="R1043" s="61" t="s">
        <v>2606</v>
      </c>
      <c r="S1043" s="55">
        <v>44911</v>
      </c>
      <c r="T1043" s="55">
        <v>44911</v>
      </c>
      <c r="U1043" s="55">
        <v>44916</v>
      </c>
      <c r="V1043" s="56">
        <v>755453.85</v>
      </c>
      <c r="W1043" s="56">
        <v>0</v>
      </c>
      <c r="X1043" s="56">
        <v>755453.85</v>
      </c>
    </row>
    <row r="1044" spans="1:24" x14ac:dyDescent="0.25">
      <c r="A1044" s="59" t="s">
        <v>400</v>
      </c>
      <c r="B1044" s="54" t="s">
        <v>450</v>
      </c>
      <c r="C1044" s="60">
        <v>2023</v>
      </c>
      <c r="D1044" s="60">
        <v>2023</v>
      </c>
      <c r="E1044" s="53">
        <v>6</v>
      </c>
      <c r="F1044" s="54" t="s">
        <v>451</v>
      </c>
      <c r="G1044" s="54" t="s">
        <v>452</v>
      </c>
      <c r="H1044" s="54" t="s">
        <v>453</v>
      </c>
      <c r="I1044" s="54" t="s">
        <v>454</v>
      </c>
      <c r="J1044" s="61" t="s">
        <v>455</v>
      </c>
      <c r="K1044" s="54" t="s">
        <v>2914</v>
      </c>
      <c r="L1044" s="60">
        <v>1</v>
      </c>
      <c r="M1044" s="54" t="s">
        <v>2915</v>
      </c>
      <c r="N1044" s="54" t="s">
        <v>1086</v>
      </c>
      <c r="O1044" s="62">
        <v>1</v>
      </c>
      <c r="P1044" s="54" t="s">
        <v>1087</v>
      </c>
      <c r="Q1044" s="54" t="s">
        <v>2605</v>
      </c>
      <c r="R1044" s="61" t="s">
        <v>2606</v>
      </c>
      <c r="S1044" s="55">
        <v>44911</v>
      </c>
      <c r="T1044" s="55">
        <v>44911</v>
      </c>
      <c r="U1044" s="55">
        <v>44916</v>
      </c>
      <c r="V1044" s="56">
        <v>6622.14</v>
      </c>
      <c r="W1044" s="56">
        <v>0</v>
      </c>
      <c r="X1044" s="56">
        <v>6622.14</v>
      </c>
    </row>
    <row r="1045" spans="1:24" x14ac:dyDescent="0.25">
      <c r="A1045" s="59" t="s">
        <v>191</v>
      </c>
      <c r="B1045" s="54" t="s">
        <v>450</v>
      </c>
      <c r="C1045" s="60">
        <v>2023</v>
      </c>
      <c r="D1045" s="60">
        <v>2023</v>
      </c>
      <c r="E1045" s="53">
        <v>6</v>
      </c>
      <c r="F1045" s="54" t="s">
        <v>451</v>
      </c>
      <c r="G1045" s="54" t="s">
        <v>452</v>
      </c>
      <c r="H1045" s="54" t="s">
        <v>453</v>
      </c>
      <c r="I1045" s="54" t="s">
        <v>454</v>
      </c>
      <c r="J1045" s="61" t="s">
        <v>455</v>
      </c>
      <c r="K1045" s="54" t="s">
        <v>2916</v>
      </c>
      <c r="L1045" s="60">
        <v>1</v>
      </c>
      <c r="M1045" s="54" t="s">
        <v>2917</v>
      </c>
      <c r="N1045" s="54" t="s">
        <v>1090</v>
      </c>
      <c r="O1045" s="62">
        <v>1</v>
      </c>
      <c r="P1045" s="54" t="s">
        <v>1091</v>
      </c>
      <c r="Q1045" s="54" t="s">
        <v>2605</v>
      </c>
      <c r="R1045" s="61" t="s">
        <v>2606</v>
      </c>
      <c r="S1045" s="55">
        <v>44911</v>
      </c>
      <c r="T1045" s="55">
        <v>44911</v>
      </c>
      <c r="U1045" s="55">
        <v>44916</v>
      </c>
      <c r="V1045" s="56">
        <v>902246.68</v>
      </c>
      <c r="W1045" s="56">
        <v>0</v>
      </c>
      <c r="X1045" s="56">
        <v>902246.68</v>
      </c>
    </row>
    <row r="1046" spans="1:24" x14ac:dyDescent="0.25">
      <c r="A1046" s="59" t="s">
        <v>192</v>
      </c>
      <c r="B1046" s="54" t="s">
        <v>450</v>
      </c>
      <c r="C1046" s="60">
        <v>2023</v>
      </c>
      <c r="D1046" s="60">
        <v>2023</v>
      </c>
      <c r="E1046" s="53">
        <v>6</v>
      </c>
      <c r="F1046" s="54" t="s">
        <v>451</v>
      </c>
      <c r="G1046" s="54" t="s">
        <v>452</v>
      </c>
      <c r="H1046" s="54" t="s">
        <v>453</v>
      </c>
      <c r="I1046" s="54" t="s">
        <v>454</v>
      </c>
      <c r="J1046" s="61" t="s">
        <v>455</v>
      </c>
      <c r="K1046" s="54" t="s">
        <v>2918</v>
      </c>
      <c r="L1046" s="60">
        <v>1</v>
      </c>
      <c r="M1046" s="54" t="s">
        <v>2919</v>
      </c>
      <c r="N1046" s="54" t="s">
        <v>1096</v>
      </c>
      <c r="O1046" s="62">
        <v>1</v>
      </c>
      <c r="P1046" s="54" t="s">
        <v>1097</v>
      </c>
      <c r="Q1046" s="54" t="s">
        <v>2605</v>
      </c>
      <c r="R1046" s="61" t="s">
        <v>2606</v>
      </c>
      <c r="S1046" s="55">
        <v>44911</v>
      </c>
      <c r="T1046" s="55">
        <v>44911</v>
      </c>
      <c r="U1046" s="55">
        <v>44916</v>
      </c>
      <c r="V1046" s="56">
        <v>290420.78999999998</v>
      </c>
      <c r="W1046" s="56">
        <v>0</v>
      </c>
      <c r="X1046" s="56">
        <v>290420.78999999998</v>
      </c>
    </row>
    <row r="1047" spans="1:24" x14ac:dyDescent="0.25">
      <c r="A1047" s="59" t="s">
        <v>193</v>
      </c>
      <c r="B1047" s="54" t="s">
        <v>450</v>
      </c>
      <c r="C1047" s="60">
        <v>2023</v>
      </c>
      <c r="D1047" s="60">
        <v>2023</v>
      </c>
      <c r="E1047" s="53">
        <v>6</v>
      </c>
      <c r="F1047" s="54" t="s">
        <v>451</v>
      </c>
      <c r="G1047" s="54" t="s">
        <v>452</v>
      </c>
      <c r="H1047" s="54" t="s">
        <v>453</v>
      </c>
      <c r="I1047" s="54" t="s">
        <v>454</v>
      </c>
      <c r="J1047" s="61" t="s">
        <v>455</v>
      </c>
      <c r="K1047" s="54" t="s">
        <v>2920</v>
      </c>
      <c r="L1047" s="60">
        <v>1</v>
      </c>
      <c r="M1047" s="54" t="s">
        <v>2921</v>
      </c>
      <c r="N1047" s="54" t="s">
        <v>1100</v>
      </c>
      <c r="O1047" s="62">
        <v>1</v>
      </c>
      <c r="P1047" s="54" t="s">
        <v>1101</v>
      </c>
      <c r="Q1047" s="54" t="s">
        <v>2605</v>
      </c>
      <c r="R1047" s="61" t="s">
        <v>2606</v>
      </c>
      <c r="S1047" s="55">
        <v>44911</v>
      </c>
      <c r="T1047" s="55">
        <v>44911</v>
      </c>
      <c r="U1047" s="55">
        <v>44916</v>
      </c>
      <c r="V1047" s="56">
        <v>99423.33</v>
      </c>
      <c r="W1047" s="56">
        <v>0</v>
      </c>
      <c r="X1047" s="56">
        <v>99423.33</v>
      </c>
    </row>
    <row r="1048" spans="1:24" x14ac:dyDescent="0.25">
      <c r="A1048" s="59" t="s">
        <v>194</v>
      </c>
      <c r="B1048" s="54" t="s">
        <v>450</v>
      </c>
      <c r="C1048" s="60">
        <v>2023</v>
      </c>
      <c r="D1048" s="60">
        <v>2023</v>
      </c>
      <c r="E1048" s="53">
        <v>6</v>
      </c>
      <c r="F1048" s="54" t="s">
        <v>451</v>
      </c>
      <c r="G1048" s="54" t="s">
        <v>452</v>
      </c>
      <c r="H1048" s="54" t="s">
        <v>453</v>
      </c>
      <c r="I1048" s="54" t="s">
        <v>454</v>
      </c>
      <c r="J1048" s="61" t="s">
        <v>455</v>
      </c>
      <c r="K1048" s="54" t="s">
        <v>2922</v>
      </c>
      <c r="L1048" s="60">
        <v>1</v>
      </c>
      <c r="M1048" s="54" t="s">
        <v>2923</v>
      </c>
      <c r="N1048" s="54" t="s">
        <v>1104</v>
      </c>
      <c r="O1048" s="62">
        <v>1</v>
      </c>
      <c r="P1048" s="54" t="s">
        <v>1105</v>
      </c>
      <c r="Q1048" s="54" t="s">
        <v>2605</v>
      </c>
      <c r="R1048" s="61" t="s">
        <v>2606</v>
      </c>
      <c r="S1048" s="55">
        <v>44911</v>
      </c>
      <c r="T1048" s="55">
        <v>44911</v>
      </c>
      <c r="U1048" s="55">
        <v>44916</v>
      </c>
      <c r="V1048" s="56">
        <v>209503.72</v>
      </c>
      <c r="W1048" s="56">
        <v>0</v>
      </c>
      <c r="X1048" s="56">
        <v>209503.72</v>
      </c>
    </row>
    <row r="1049" spans="1:24" x14ac:dyDescent="0.25">
      <c r="A1049" s="59" t="s">
        <v>195</v>
      </c>
      <c r="B1049" s="54" t="s">
        <v>450</v>
      </c>
      <c r="C1049" s="60">
        <v>2023</v>
      </c>
      <c r="D1049" s="60">
        <v>2023</v>
      </c>
      <c r="E1049" s="53">
        <v>6</v>
      </c>
      <c r="F1049" s="54" t="s">
        <v>451</v>
      </c>
      <c r="G1049" s="54" t="s">
        <v>452</v>
      </c>
      <c r="H1049" s="54" t="s">
        <v>453</v>
      </c>
      <c r="I1049" s="54" t="s">
        <v>454</v>
      </c>
      <c r="J1049" s="61" t="s">
        <v>455</v>
      </c>
      <c r="K1049" s="54" t="s">
        <v>2924</v>
      </c>
      <c r="L1049" s="60">
        <v>1</v>
      </c>
      <c r="M1049" s="54" t="s">
        <v>2925</v>
      </c>
      <c r="N1049" s="54" t="s">
        <v>1108</v>
      </c>
      <c r="O1049" s="62">
        <v>1</v>
      </c>
      <c r="P1049" s="54" t="s">
        <v>1109</v>
      </c>
      <c r="Q1049" s="54" t="s">
        <v>2605</v>
      </c>
      <c r="R1049" s="61" t="s">
        <v>2606</v>
      </c>
      <c r="S1049" s="55">
        <v>44911</v>
      </c>
      <c r="T1049" s="55">
        <v>44911</v>
      </c>
      <c r="U1049" s="55">
        <v>44916</v>
      </c>
      <c r="V1049" s="56">
        <v>128009.97</v>
      </c>
      <c r="W1049" s="56">
        <v>0</v>
      </c>
      <c r="X1049" s="56">
        <v>128009.97</v>
      </c>
    </row>
    <row r="1050" spans="1:24" x14ac:dyDescent="0.25">
      <c r="A1050" s="59" t="s">
        <v>196</v>
      </c>
      <c r="B1050" s="54" t="s">
        <v>450</v>
      </c>
      <c r="C1050" s="60">
        <v>2023</v>
      </c>
      <c r="D1050" s="60">
        <v>2023</v>
      </c>
      <c r="E1050" s="53">
        <v>6</v>
      </c>
      <c r="F1050" s="54" t="s">
        <v>451</v>
      </c>
      <c r="G1050" s="54" t="s">
        <v>452</v>
      </c>
      <c r="H1050" s="54" t="s">
        <v>453</v>
      </c>
      <c r="I1050" s="54" t="s">
        <v>454</v>
      </c>
      <c r="J1050" s="61" t="s">
        <v>455</v>
      </c>
      <c r="K1050" s="54" t="s">
        <v>2926</v>
      </c>
      <c r="L1050" s="60">
        <v>1</v>
      </c>
      <c r="M1050" s="54" t="s">
        <v>2927</v>
      </c>
      <c r="N1050" s="54" t="s">
        <v>1112</v>
      </c>
      <c r="O1050" s="62">
        <v>1</v>
      </c>
      <c r="P1050" s="54" t="s">
        <v>1113</v>
      </c>
      <c r="Q1050" s="54" t="s">
        <v>2605</v>
      </c>
      <c r="R1050" s="61" t="s">
        <v>2606</v>
      </c>
      <c r="S1050" s="55">
        <v>44911</v>
      </c>
      <c r="T1050" s="55">
        <v>44911</v>
      </c>
      <c r="U1050" s="55">
        <v>44916</v>
      </c>
      <c r="V1050" s="56">
        <v>63707.51</v>
      </c>
      <c r="W1050" s="56">
        <v>0</v>
      </c>
      <c r="X1050" s="56">
        <v>63707.51</v>
      </c>
    </row>
    <row r="1051" spans="1:24" x14ac:dyDescent="0.25">
      <c r="A1051" s="59" t="s">
        <v>197</v>
      </c>
      <c r="B1051" s="54" t="s">
        <v>450</v>
      </c>
      <c r="C1051" s="60">
        <v>2023</v>
      </c>
      <c r="D1051" s="60">
        <v>2023</v>
      </c>
      <c r="E1051" s="53">
        <v>6</v>
      </c>
      <c r="F1051" s="54" t="s">
        <v>451</v>
      </c>
      <c r="G1051" s="54" t="s">
        <v>452</v>
      </c>
      <c r="H1051" s="54" t="s">
        <v>453</v>
      </c>
      <c r="I1051" s="54" t="s">
        <v>454</v>
      </c>
      <c r="J1051" s="61" t="s">
        <v>455</v>
      </c>
      <c r="K1051" s="54" t="s">
        <v>2928</v>
      </c>
      <c r="L1051" s="60">
        <v>1</v>
      </c>
      <c r="M1051" s="54" t="s">
        <v>2929</v>
      </c>
      <c r="N1051" s="54" t="s">
        <v>1116</v>
      </c>
      <c r="O1051" s="62">
        <v>1</v>
      </c>
      <c r="P1051" s="54" t="s">
        <v>1117</v>
      </c>
      <c r="Q1051" s="54" t="s">
        <v>2605</v>
      </c>
      <c r="R1051" s="61" t="s">
        <v>2629</v>
      </c>
      <c r="S1051" s="55">
        <v>44908</v>
      </c>
      <c r="T1051" s="55">
        <v>44908</v>
      </c>
      <c r="U1051" s="55">
        <v>44911</v>
      </c>
      <c r="V1051" s="56">
        <v>123383.03</v>
      </c>
      <c r="W1051" s="56">
        <v>0</v>
      </c>
      <c r="X1051" s="56">
        <v>123383.03</v>
      </c>
    </row>
    <row r="1052" spans="1:24" x14ac:dyDescent="0.25">
      <c r="A1052" s="59" t="s">
        <v>200</v>
      </c>
      <c r="B1052" s="54" t="s">
        <v>450</v>
      </c>
      <c r="C1052" s="60">
        <v>2023</v>
      </c>
      <c r="D1052" s="60">
        <v>2023</v>
      </c>
      <c r="E1052" s="53">
        <v>6</v>
      </c>
      <c r="F1052" s="54" t="s">
        <v>451</v>
      </c>
      <c r="G1052" s="54" t="s">
        <v>452</v>
      </c>
      <c r="H1052" s="54" t="s">
        <v>453</v>
      </c>
      <c r="I1052" s="54" t="s">
        <v>454</v>
      </c>
      <c r="J1052" s="61" t="s">
        <v>455</v>
      </c>
      <c r="K1052" s="54" t="s">
        <v>2930</v>
      </c>
      <c r="L1052" s="60">
        <v>1</v>
      </c>
      <c r="M1052" s="54" t="s">
        <v>2931</v>
      </c>
      <c r="N1052" s="54" t="s">
        <v>1128</v>
      </c>
      <c r="O1052" s="62">
        <v>1</v>
      </c>
      <c r="P1052" s="54" t="s">
        <v>1129</v>
      </c>
      <c r="Q1052" s="54" t="s">
        <v>2605</v>
      </c>
      <c r="R1052" s="61" t="s">
        <v>2606</v>
      </c>
      <c r="S1052" s="55">
        <v>44911</v>
      </c>
      <c r="T1052" s="55">
        <v>44911</v>
      </c>
      <c r="U1052" s="55">
        <v>44916</v>
      </c>
      <c r="V1052" s="56">
        <v>1307503.3400000001</v>
      </c>
      <c r="W1052" s="56">
        <v>0</v>
      </c>
      <c r="X1052" s="56">
        <v>1307503.3400000001</v>
      </c>
    </row>
    <row r="1053" spans="1:24" x14ac:dyDescent="0.25">
      <c r="A1053" s="59" t="s">
        <v>201</v>
      </c>
      <c r="B1053" s="54" t="s">
        <v>450</v>
      </c>
      <c r="C1053" s="60">
        <v>2023</v>
      </c>
      <c r="D1053" s="60">
        <v>2023</v>
      </c>
      <c r="E1053" s="53">
        <v>6</v>
      </c>
      <c r="F1053" s="54" t="s">
        <v>451</v>
      </c>
      <c r="G1053" s="54" t="s">
        <v>452</v>
      </c>
      <c r="H1053" s="54" t="s">
        <v>453</v>
      </c>
      <c r="I1053" s="54" t="s">
        <v>454</v>
      </c>
      <c r="J1053" s="61" t="s">
        <v>455</v>
      </c>
      <c r="K1053" s="54" t="s">
        <v>2932</v>
      </c>
      <c r="L1053" s="60">
        <v>1</v>
      </c>
      <c r="M1053" s="54" t="s">
        <v>2933</v>
      </c>
      <c r="N1053" s="54" t="s">
        <v>1132</v>
      </c>
      <c r="O1053" s="62">
        <v>1</v>
      </c>
      <c r="P1053" s="54" t="s">
        <v>1133</v>
      </c>
      <c r="Q1053" s="54" t="s">
        <v>2605</v>
      </c>
      <c r="R1053" s="61" t="s">
        <v>2606</v>
      </c>
      <c r="S1053" s="55">
        <v>44911</v>
      </c>
      <c r="T1053" s="55">
        <v>44911</v>
      </c>
      <c r="U1053" s="55">
        <v>44916</v>
      </c>
      <c r="V1053" s="56">
        <v>1452339.7</v>
      </c>
      <c r="W1053" s="56">
        <v>0</v>
      </c>
      <c r="X1053" s="56">
        <v>1452339.7</v>
      </c>
    </row>
    <row r="1054" spans="1:24" x14ac:dyDescent="0.25">
      <c r="A1054" s="59" t="s">
        <v>202</v>
      </c>
      <c r="B1054" s="54" t="s">
        <v>450</v>
      </c>
      <c r="C1054" s="60">
        <v>2023</v>
      </c>
      <c r="D1054" s="60">
        <v>2023</v>
      </c>
      <c r="E1054" s="53">
        <v>6</v>
      </c>
      <c r="F1054" s="54" t="s">
        <v>451</v>
      </c>
      <c r="G1054" s="54" t="s">
        <v>452</v>
      </c>
      <c r="H1054" s="54" t="s">
        <v>453</v>
      </c>
      <c r="I1054" s="54" t="s">
        <v>454</v>
      </c>
      <c r="J1054" s="61" t="s">
        <v>455</v>
      </c>
      <c r="K1054" s="54" t="s">
        <v>2934</v>
      </c>
      <c r="L1054" s="60">
        <v>1</v>
      </c>
      <c r="M1054" s="54" t="s">
        <v>2935</v>
      </c>
      <c r="N1054" s="54" t="s">
        <v>1136</v>
      </c>
      <c r="O1054" s="62">
        <v>1</v>
      </c>
      <c r="P1054" s="54" t="s">
        <v>1137</v>
      </c>
      <c r="Q1054" s="54" t="s">
        <v>2605</v>
      </c>
      <c r="R1054" s="61" t="s">
        <v>2606</v>
      </c>
      <c r="S1054" s="55">
        <v>44911</v>
      </c>
      <c r="T1054" s="55">
        <v>44911</v>
      </c>
      <c r="U1054" s="55">
        <v>44916</v>
      </c>
      <c r="V1054" s="56">
        <v>10613226.199999999</v>
      </c>
      <c r="W1054" s="56">
        <v>0</v>
      </c>
      <c r="X1054" s="56">
        <v>10613226.199999999</v>
      </c>
    </row>
    <row r="1055" spans="1:24" x14ac:dyDescent="0.25">
      <c r="A1055" s="59" t="s">
        <v>204</v>
      </c>
      <c r="B1055" s="54" t="s">
        <v>450</v>
      </c>
      <c r="C1055" s="60">
        <v>2023</v>
      </c>
      <c r="D1055" s="60">
        <v>2023</v>
      </c>
      <c r="E1055" s="53">
        <v>6</v>
      </c>
      <c r="F1055" s="54" t="s">
        <v>451</v>
      </c>
      <c r="G1055" s="54" t="s">
        <v>452</v>
      </c>
      <c r="H1055" s="54" t="s">
        <v>453</v>
      </c>
      <c r="I1055" s="54" t="s">
        <v>454</v>
      </c>
      <c r="J1055" s="61" t="s">
        <v>455</v>
      </c>
      <c r="K1055" s="54" t="s">
        <v>2936</v>
      </c>
      <c r="L1055" s="60">
        <v>1</v>
      </c>
      <c r="M1055" s="54" t="s">
        <v>2937</v>
      </c>
      <c r="N1055" s="54" t="s">
        <v>1144</v>
      </c>
      <c r="O1055" s="62">
        <v>1</v>
      </c>
      <c r="P1055" s="54" t="s">
        <v>1145</v>
      </c>
      <c r="Q1055" s="54" t="s">
        <v>2605</v>
      </c>
      <c r="R1055" s="61" t="s">
        <v>2606</v>
      </c>
      <c r="S1055" s="55">
        <v>44911</v>
      </c>
      <c r="T1055" s="55">
        <v>44911</v>
      </c>
      <c r="U1055" s="55">
        <v>44916</v>
      </c>
      <c r="V1055" s="56">
        <v>166470.82999999999</v>
      </c>
      <c r="W1055" s="56">
        <v>0</v>
      </c>
      <c r="X1055" s="56">
        <v>166470.82999999999</v>
      </c>
    </row>
    <row r="1056" spans="1:24" x14ac:dyDescent="0.25">
      <c r="A1056" s="59" t="s">
        <v>209</v>
      </c>
      <c r="B1056" s="54" t="s">
        <v>450</v>
      </c>
      <c r="C1056" s="60">
        <v>2023</v>
      </c>
      <c r="D1056" s="60">
        <v>2023</v>
      </c>
      <c r="E1056" s="53">
        <v>6</v>
      </c>
      <c r="F1056" s="54" t="s">
        <v>451</v>
      </c>
      <c r="G1056" s="54" t="s">
        <v>452</v>
      </c>
      <c r="H1056" s="54" t="s">
        <v>453</v>
      </c>
      <c r="I1056" s="54" t="s">
        <v>454</v>
      </c>
      <c r="J1056" s="61" t="s">
        <v>455</v>
      </c>
      <c r="K1056" s="54" t="s">
        <v>2938</v>
      </c>
      <c r="L1056" s="60">
        <v>1</v>
      </c>
      <c r="M1056" s="54" t="s">
        <v>2939</v>
      </c>
      <c r="N1056" s="54" t="s">
        <v>1160</v>
      </c>
      <c r="O1056" s="62">
        <v>1</v>
      </c>
      <c r="P1056" s="54" t="s">
        <v>1161</v>
      </c>
      <c r="Q1056" s="54" t="s">
        <v>2605</v>
      </c>
      <c r="R1056" s="61" t="s">
        <v>2606</v>
      </c>
      <c r="S1056" s="55">
        <v>44911</v>
      </c>
      <c r="T1056" s="55">
        <v>44911</v>
      </c>
      <c r="U1056" s="55">
        <v>44916</v>
      </c>
      <c r="V1056" s="56">
        <v>461981.43</v>
      </c>
      <c r="W1056" s="56">
        <v>0</v>
      </c>
      <c r="X1056" s="56">
        <v>461981.43</v>
      </c>
    </row>
    <row r="1057" spans="1:24" x14ac:dyDescent="0.25">
      <c r="A1057" s="59" t="s">
        <v>210</v>
      </c>
      <c r="B1057" s="54" t="s">
        <v>450</v>
      </c>
      <c r="C1057" s="60">
        <v>2023</v>
      </c>
      <c r="D1057" s="60">
        <v>2023</v>
      </c>
      <c r="E1057" s="53">
        <v>6</v>
      </c>
      <c r="F1057" s="54" t="s">
        <v>451</v>
      </c>
      <c r="G1057" s="54" t="s">
        <v>452</v>
      </c>
      <c r="H1057" s="54" t="s">
        <v>453</v>
      </c>
      <c r="I1057" s="54" t="s">
        <v>454</v>
      </c>
      <c r="J1057" s="61" t="s">
        <v>455</v>
      </c>
      <c r="K1057" s="54" t="s">
        <v>2940</v>
      </c>
      <c r="L1057" s="60">
        <v>1</v>
      </c>
      <c r="M1057" s="54" t="s">
        <v>2941</v>
      </c>
      <c r="N1057" s="54" t="s">
        <v>1164</v>
      </c>
      <c r="O1057" s="62">
        <v>1</v>
      </c>
      <c r="P1057" s="54" t="s">
        <v>1165</v>
      </c>
      <c r="Q1057" s="54" t="s">
        <v>2605</v>
      </c>
      <c r="R1057" s="61" t="s">
        <v>2606</v>
      </c>
      <c r="S1057" s="55">
        <v>44911</v>
      </c>
      <c r="T1057" s="55">
        <v>44911</v>
      </c>
      <c r="U1057" s="55">
        <v>44916</v>
      </c>
      <c r="V1057" s="56">
        <v>404171.81</v>
      </c>
      <c r="W1057" s="56">
        <v>0</v>
      </c>
      <c r="X1057" s="56">
        <v>404171.81</v>
      </c>
    </row>
    <row r="1058" spans="1:24" x14ac:dyDescent="0.25">
      <c r="A1058" s="59" t="s">
        <v>211</v>
      </c>
      <c r="B1058" s="54" t="s">
        <v>450</v>
      </c>
      <c r="C1058" s="60">
        <v>2023</v>
      </c>
      <c r="D1058" s="60">
        <v>2023</v>
      </c>
      <c r="E1058" s="53">
        <v>6</v>
      </c>
      <c r="F1058" s="54" t="s">
        <v>451</v>
      </c>
      <c r="G1058" s="54" t="s">
        <v>452</v>
      </c>
      <c r="H1058" s="54" t="s">
        <v>453</v>
      </c>
      <c r="I1058" s="54" t="s">
        <v>454</v>
      </c>
      <c r="J1058" s="61" t="s">
        <v>455</v>
      </c>
      <c r="K1058" s="54" t="s">
        <v>2942</v>
      </c>
      <c r="L1058" s="60">
        <v>1</v>
      </c>
      <c r="M1058" s="54" t="s">
        <v>2943</v>
      </c>
      <c r="N1058" s="54" t="s">
        <v>1168</v>
      </c>
      <c r="O1058" s="62">
        <v>1</v>
      </c>
      <c r="P1058" s="54" t="s">
        <v>1169</v>
      </c>
      <c r="Q1058" s="54" t="s">
        <v>2605</v>
      </c>
      <c r="R1058" s="61" t="s">
        <v>2606</v>
      </c>
      <c r="S1058" s="55">
        <v>44911</v>
      </c>
      <c r="T1058" s="55">
        <v>44911</v>
      </c>
      <c r="U1058" s="55">
        <v>44916</v>
      </c>
      <c r="V1058" s="56">
        <v>200319.32</v>
      </c>
      <c r="W1058" s="56">
        <v>0</v>
      </c>
      <c r="X1058" s="56">
        <v>200319.32</v>
      </c>
    </row>
    <row r="1059" spans="1:24" x14ac:dyDescent="0.25">
      <c r="A1059" s="59" t="s">
        <v>212</v>
      </c>
      <c r="B1059" s="54" t="s">
        <v>450</v>
      </c>
      <c r="C1059" s="60">
        <v>2023</v>
      </c>
      <c r="D1059" s="60">
        <v>2023</v>
      </c>
      <c r="E1059" s="53">
        <v>6</v>
      </c>
      <c r="F1059" s="54" t="s">
        <v>451</v>
      </c>
      <c r="G1059" s="54" t="s">
        <v>452</v>
      </c>
      <c r="H1059" s="54" t="s">
        <v>453</v>
      </c>
      <c r="I1059" s="54" t="s">
        <v>454</v>
      </c>
      <c r="J1059" s="61" t="s">
        <v>455</v>
      </c>
      <c r="K1059" s="54" t="s">
        <v>2944</v>
      </c>
      <c r="L1059" s="60">
        <v>1</v>
      </c>
      <c r="M1059" s="54" t="s">
        <v>2945</v>
      </c>
      <c r="N1059" s="54" t="s">
        <v>1172</v>
      </c>
      <c r="O1059" s="62">
        <v>1</v>
      </c>
      <c r="P1059" s="54" t="s">
        <v>1173</v>
      </c>
      <c r="Q1059" s="54" t="s">
        <v>2605</v>
      </c>
      <c r="R1059" s="61" t="s">
        <v>2606</v>
      </c>
      <c r="S1059" s="55">
        <v>44911</v>
      </c>
      <c r="T1059" s="55">
        <v>44911</v>
      </c>
      <c r="U1059" s="55">
        <v>44916</v>
      </c>
      <c r="V1059" s="56">
        <v>73771.28</v>
      </c>
      <c r="W1059" s="56">
        <v>0</v>
      </c>
      <c r="X1059" s="56">
        <v>73771.28</v>
      </c>
    </row>
    <row r="1060" spans="1:24" x14ac:dyDescent="0.25">
      <c r="A1060" s="59" t="s">
        <v>37</v>
      </c>
      <c r="B1060" s="54" t="s">
        <v>450</v>
      </c>
      <c r="C1060" s="60">
        <v>2023</v>
      </c>
      <c r="D1060" s="60">
        <v>2023</v>
      </c>
      <c r="E1060" s="53">
        <v>7</v>
      </c>
      <c r="F1060" s="54" t="s">
        <v>451</v>
      </c>
      <c r="G1060" s="54" t="s">
        <v>452</v>
      </c>
      <c r="H1060" s="54" t="s">
        <v>453</v>
      </c>
      <c r="I1060" s="54" t="s">
        <v>454</v>
      </c>
      <c r="J1060" s="61" t="s">
        <v>455</v>
      </c>
      <c r="K1060" s="54" t="s">
        <v>2946</v>
      </c>
      <c r="L1060" s="60">
        <v>1</v>
      </c>
      <c r="M1060" s="54" t="s">
        <v>2947</v>
      </c>
      <c r="N1060" s="54" t="s">
        <v>458</v>
      </c>
      <c r="O1060" s="62">
        <v>1</v>
      </c>
      <c r="P1060" s="54" t="s">
        <v>459</v>
      </c>
      <c r="Q1060" s="54" t="s">
        <v>2948</v>
      </c>
      <c r="R1060" s="61" t="s">
        <v>2949</v>
      </c>
      <c r="S1060" s="55">
        <v>44946</v>
      </c>
      <c r="T1060" s="55">
        <v>44946</v>
      </c>
      <c r="U1060" s="55">
        <v>44951</v>
      </c>
      <c r="V1060" s="56">
        <v>3586845.27</v>
      </c>
      <c r="W1060" s="56">
        <v>0</v>
      </c>
      <c r="X1060" s="56">
        <v>3586845.27</v>
      </c>
    </row>
    <row r="1061" spans="1:24" x14ac:dyDescent="0.25">
      <c r="A1061" s="59" t="s">
        <v>38</v>
      </c>
      <c r="B1061" s="54" t="s">
        <v>450</v>
      </c>
      <c r="C1061" s="60">
        <v>2023</v>
      </c>
      <c r="D1061" s="60">
        <v>2023</v>
      </c>
      <c r="E1061" s="53">
        <v>7</v>
      </c>
      <c r="F1061" s="54" t="s">
        <v>451</v>
      </c>
      <c r="G1061" s="54" t="s">
        <v>452</v>
      </c>
      <c r="H1061" s="54" t="s">
        <v>453</v>
      </c>
      <c r="I1061" s="54" t="s">
        <v>454</v>
      </c>
      <c r="J1061" s="61" t="s">
        <v>455</v>
      </c>
      <c r="K1061" s="54" t="s">
        <v>2950</v>
      </c>
      <c r="L1061" s="60">
        <v>1</v>
      </c>
      <c r="M1061" s="54" t="s">
        <v>2951</v>
      </c>
      <c r="N1061" s="54" t="s">
        <v>463</v>
      </c>
      <c r="O1061" s="62">
        <v>1</v>
      </c>
      <c r="P1061" s="54" t="s">
        <v>464</v>
      </c>
      <c r="Q1061" s="54" t="s">
        <v>2948</v>
      </c>
      <c r="R1061" s="61" t="s">
        <v>2949</v>
      </c>
      <c r="S1061" s="55">
        <v>44946</v>
      </c>
      <c r="T1061" s="55">
        <v>44946</v>
      </c>
      <c r="U1061" s="55">
        <v>44951</v>
      </c>
      <c r="V1061" s="56">
        <v>20240722.41</v>
      </c>
      <c r="W1061" s="56">
        <v>0</v>
      </c>
      <c r="X1061" s="56">
        <v>20240722.41</v>
      </c>
    </row>
    <row r="1062" spans="1:24" x14ac:dyDescent="0.25">
      <c r="A1062" s="59" t="s">
        <v>39</v>
      </c>
      <c r="B1062" s="54" t="s">
        <v>450</v>
      </c>
      <c r="C1062" s="60">
        <v>2023</v>
      </c>
      <c r="D1062" s="60">
        <v>2023</v>
      </c>
      <c r="E1062" s="53">
        <v>7</v>
      </c>
      <c r="F1062" s="54" t="s">
        <v>451</v>
      </c>
      <c r="G1062" s="54" t="s">
        <v>452</v>
      </c>
      <c r="H1062" s="54" t="s">
        <v>453</v>
      </c>
      <c r="I1062" s="54" t="s">
        <v>454</v>
      </c>
      <c r="J1062" s="61" t="s">
        <v>455</v>
      </c>
      <c r="K1062" s="54" t="s">
        <v>2952</v>
      </c>
      <c r="L1062" s="60">
        <v>1</v>
      </c>
      <c r="M1062" s="54" t="s">
        <v>2953</v>
      </c>
      <c r="N1062" s="54" t="s">
        <v>467</v>
      </c>
      <c r="O1062" s="62">
        <v>1</v>
      </c>
      <c r="P1062" s="54" t="s">
        <v>468</v>
      </c>
      <c r="Q1062" s="54" t="s">
        <v>2948</v>
      </c>
      <c r="R1062" s="61" t="s">
        <v>2949</v>
      </c>
      <c r="S1062" s="55">
        <v>44946</v>
      </c>
      <c r="T1062" s="55">
        <v>44946</v>
      </c>
      <c r="U1062" s="55">
        <v>44951</v>
      </c>
      <c r="V1062" s="56">
        <v>2875968.97</v>
      </c>
      <c r="W1062" s="56">
        <v>0</v>
      </c>
      <c r="X1062" s="56">
        <v>2875968.97</v>
      </c>
    </row>
    <row r="1063" spans="1:24" x14ac:dyDescent="0.25">
      <c r="A1063" s="59" t="s">
        <v>40</v>
      </c>
      <c r="B1063" s="54" t="s">
        <v>450</v>
      </c>
      <c r="C1063" s="60">
        <v>2023</v>
      </c>
      <c r="D1063" s="60">
        <v>2023</v>
      </c>
      <c r="E1063" s="53">
        <v>7</v>
      </c>
      <c r="F1063" s="54" t="s">
        <v>451</v>
      </c>
      <c r="G1063" s="54" t="s">
        <v>452</v>
      </c>
      <c r="H1063" s="54" t="s">
        <v>453</v>
      </c>
      <c r="I1063" s="54" t="s">
        <v>454</v>
      </c>
      <c r="J1063" s="61" t="s">
        <v>455</v>
      </c>
      <c r="K1063" s="54" t="s">
        <v>2954</v>
      </c>
      <c r="L1063" s="60">
        <v>1</v>
      </c>
      <c r="M1063" s="54" t="s">
        <v>2955</v>
      </c>
      <c r="N1063" s="54" t="s">
        <v>471</v>
      </c>
      <c r="O1063" s="62">
        <v>1</v>
      </c>
      <c r="P1063" s="54" t="s">
        <v>472</v>
      </c>
      <c r="Q1063" s="54" t="s">
        <v>2948</v>
      </c>
      <c r="R1063" s="61" t="s">
        <v>2949</v>
      </c>
      <c r="S1063" s="55">
        <v>44946</v>
      </c>
      <c r="T1063" s="55">
        <v>44946</v>
      </c>
      <c r="U1063" s="55">
        <v>44951</v>
      </c>
      <c r="V1063" s="56">
        <v>11187280.060000001</v>
      </c>
      <c r="W1063" s="56">
        <v>0</v>
      </c>
      <c r="X1063" s="56">
        <v>11187280.060000001</v>
      </c>
    </row>
    <row r="1064" spans="1:24" x14ac:dyDescent="0.25">
      <c r="A1064" s="59" t="s">
        <v>41</v>
      </c>
      <c r="B1064" s="54" t="s">
        <v>450</v>
      </c>
      <c r="C1064" s="60">
        <v>2023</v>
      </c>
      <c r="D1064" s="60">
        <v>2023</v>
      </c>
      <c r="E1064" s="53">
        <v>7</v>
      </c>
      <c r="F1064" s="54" t="s">
        <v>451</v>
      </c>
      <c r="G1064" s="54" t="s">
        <v>452</v>
      </c>
      <c r="H1064" s="54" t="s">
        <v>453</v>
      </c>
      <c r="I1064" s="54" t="s">
        <v>454</v>
      </c>
      <c r="J1064" s="61" t="s">
        <v>455</v>
      </c>
      <c r="K1064" s="54" t="s">
        <v>2956</v>
      </c>
      <c r="L1064" s="60">
        <v>1</v>
      </c>
      <c r="M1064" s="54" t="s">
        <v>2957</v>
      </c>
      <c r="N1064" s="54" t="s">
        <v>475</v>
      </c>
      <c r="O1064" s="62">
        <v>1</v>
      </c>
      <c r="P1064" s="54" t="s">
        <v>476</v>
      </c>
      <c r="Q1064" s="54" t="s">
        <v>2948</v>
      </c>
      <c r="R1064" s="61" t="s">
        <v>2949</v>
      </c>
      <c r="S1064" s="55">
        <v>44946</v>
      </c>
      <c r="T1064" s="55">
        <v>44946</v>
      </c>
      <c r="U1064" s="55">
        <v>44951</v>
      </c>
      <c r="V1064" s="56">
        <v>263040.37</v>
      </c>
      <c r="W1064" s="56">
        <v>0</v>
      </c>
      <c r="X1064" s="56">
        <v>263040.37</v>
      </c>
    </row>
    <row r="1065" spans="1:24" x14ac:dyDescent="0.25">
      <c r="A1065" s="59" t="s">
        <v>42</v>
      </c>
      <c r="B1065" s="54" t="s">
        <v>450</v>
      </c>
      <c r="C1065" s="60">
        <v>2023</v>
      </c>
      <c r="D1065" s="60">
        <v>2023</v>
      </c>
      <c r="E1065" s="53">
        <v>7</v>
      </c>
      <c r="F1065" s="54" t="s">
        <v>451</v>
      </c>
      <c r="G1065" s="54" t="s">
        <v>452</v>
      </c>
      <c r="H1065" s="54" t="s">
        <v>453</v>
      </c>
      <c r="I1065" s="54" t="s">
        <v>454</v>
      </c>
      <c r="J1065" s="61" t="s">
        <v>455</v>
      </c>
      <c r="K1065" s="54" t="s">
        <v>2958</v>
      </c>
      <c r="L1065" s="60">
        <v>1</v>
      </c>
      <c r="M1065" s="54" t="s">
        <v>2959</v>
      </c>
      <c r="N1065" s="54" t="s">
        <v>479</v>
      </c>
      <c r="O1065" s="62">
        <v>1</v>
      </c>
      <c r="P1065" s="54" t="s">
        <v>480</v>
      </c>
      <c r="Q1065" s="54" t="s">
        <v>2948</v>
      </c>
      <c r="R1065" s="61" t="s">
        <v>2949</v>
      </c>
      <c r="S1065" s="55">
        <v>44946</v>
      </c>
      <c r="T1065" s="55">
        <v>44946</v>
      </c>
      <c r="U1065" s="55">
        <v>44951</v>
      </c>
      <c r="V1065" s="56">
        <v>669764.68999999994</v>
      </c>
      <c r="W1065" s="56">
        <v>0</v>
      </c>
      <c r="X1065" s="56">
        <v>669764.68999999994</v>
      </c>
    </row>
    <row r="1066" spans="1:24" x14ac:dyDescent="0.25">
      <c r="A1066" s="59" t="s">
        <v>43</v>
      </c>
      <c r="B1066" s="54" t="s">
        <v>450</v>
      </c>
      <c r="C1066" s="60">
        <v>2023</v>
      </c>
      <c r="D1066" s="60">
        <v>2023</v>
      </c>
      <c r="E1066" s="53">
        <v>7</v>
      </c>
      <c r="F1066" s="54" t="s">
        <v>451</v>
      </c>
      <c r="G1066" s="54" t="s">
        <v>452</v>
      </c>
      <c r="H1066" s="54" t="s">
        <v>453</v>
      </c>
      <c r="I1066" s="54" t="s">
        <v>454</v>
      </c>
      <c r="J1066" s="61" t="s">
        <v>455</v>
      </c>
      <c r="K1066" s="54" t="s">
        <v>2960</v>
      </c>
      <c r="L1066" s="60">
        <v>1</v>
      </c>
      <c r="M1066" s="54" t="s">
        <v>2961</v>
      </c>
      <c r="N1066" s="54" t="s">
        <v>483</v>
      </c>
      <c r="O1066" s="62">
        <v>1</v>
      </c>
      <c r="P1066" s="54" t="s">
        <v>484</v>
      </c>
      <c r="Q1066" s="54" t="s">
        <v>2948</v>
      </c>
      <c r="R1066" s="61" t="s">
        <v>2949</v>
      </c>
      <c r="S1066" s="55">
        <v>44946</v>
      </c>
      <c r="T1066" s="55">
        <v>44946</v>
      </c>
      <c r="U1066" s="55">
        <v>44951</v>
      </c>
      <c r="V1066" s="56">
        <v>4814128.43</v>
      </c>
      <c r="W1066" s="56">
        <v>0</v>
      </c>
      <c r="X1066" s="56">
        <v>4814128.43</v>
      </c>
    </row>
    <row r="1067" spans="1:24" x14ac:dyDescent="0.25">
      <c r="A1067" s="59" t="s">
        <v>44</v>
      </c>
      <c r="B1067" s="54" t="s">
        <v>450</v>
      </c>
      <c r="C1067" s="60">
        <v>2023</v>
      </c>
      <c r="D1067" s="60">
        <v>2023</v>
      </c>
      <c r="E1067" s="53">
        <v>7</v>
      </c>
      <c r="F1067" s="54" t="s">
        <v>451</v>
      </c>
      <c r="G1067" s="54" t="s">
        <v>452</v>
      </c>
      <c r="H1067" s="54" t="s">
        <v>453</v>
      </c>
      <c r="I1067" s="54" t="s">
        <v>454</v>
      </c>
      <c r="J1067" s="61" t="s">
        <v>455</v>
      </c>
      <c r="K1067" s="54" t="s">
        <v>2962</v>
      </c>
      <c r="L1067" s="60">
        <v>1</v>
      </c>
      <c r="M1067" s="54" t="s">
        <v>2963</v>
      </c>
      <c r="N1067" s="54" t="s">
        <v>487</v>
      </c>
      <c r="O1067" s="62">
        <v>1</v>
      </c>
      <c r="P1067" s="54" t="s">
        <v>488</v>
      </c>
      <c r="Q1067" s="54" t="s">
        <v>2948</v>
      </c>
      <c r="R1067" s="61" t="s">
        <v>2949</v>
      </c>
      <c r="S1067" s="55">
        <v>44946</v>
      </c>
      <c r="T1067" s="55">
        <v>44946</v>
      </c>
      <c r="U1067" s="55">
        <v>44951</v>
      </c>
      <c r="V1067" s="56">
        <v>1355615.1</v>
      </c>
      <c r="W1067" s="56">
        <v>0</v>
      </c>
      <c r="X1067" s="56">
        <v>1355615.1</v>
      </c>
    </row>
    <row r="1068" spans="1:24" x14ac:dyDescent="0.25">
      <c r="A1068" s="59" t="s">
        <v>45</v>
      </c>
      <c r="B1068" s="54" t="s">
        <v>450</v>
      </c>
      <c r="C1068" s="60">
        <v>2023</v>
      </c>
      <c r="D1068" s="60">
        <v>2023</v>
      </c>
      <c r="E1068" s="53">
        <v>7</v>
      </c>
      <c r="F1068" s="54" t="s">
        <v>451</v>
      </c>
      <c r="G1068" s="54" t="s">
        <v>452</v>
      </c>
      <c r="H1068" s="54" t="s">
        <v>453</v>
      </c>
      <c r="I1068" s="54" t="s">
        <v>454</v>
      </c>
      <c r="J1068" s="61" t="s">
        <v>455</v>
      </c>
      <c r="K1068" s="54" t="s">
        <v>2964</v>
      </c>
      <c r="L1068" s="60">
        <v>1</v>
      </c>
      <c r="M1068" s="54" t="s">
        <v>2965</v>
      </c>
      <c r="N1068" s="54" t="s">
        <v>491</v>
      </c>
      <c r="O1068" s="62">
        <v>1</v>
      </c>
      <c r="P1068" s="54" t="s">
        <v>492</v>
      </c>
      <c r="Q1068" s="54" t="s">
        <v>2948</v>
      </c>
      <c r="R1068" s="61" t="s">
        <v>2949</v>
      </c>
      <c r="S1068" s="55">
        <v>44946</v>
      </c>
      <c r="T1068" s="55">
        <v>44946</v>
      </c>
      <c r="U1068" s="55">
        <v>44951</v>
      </c>
      <c r="V1068" s="56">
        <v>172568.88</v>
      </c>
      <c r="W1068" s="56">
        <v>0</v>
      </c>
      <c r="X1068" s="56">
        <v>172568.88</v>
      </c>
    </row>
    <row r="1069" spans="1:24" x14ac:dyDescent="0.25">
      <c r="A1069" s="59" t="s">
        <v>46</v>
      </c>
      <c r="B1069" s="54" t="s">
        <v>450</v>
      </c>
      <c r="C1069" s="60">
        <v>2023</v>
      </c>
      <c r="D1069" s="60">
        <v>2023</v>
      </c>
      <c r="E1069" s="53">
        <v>7</v>
      </c>
      <c r="F1069" s="54" t="s">
        <v>451</v>
      </c>
      <c r="G1069" s="54" t="s">
        <v>452</v>
      </c>
      <c r="H1069" s="54" t="s">
        <v>453</v>
      </c>
      <c r="I1069" s="54" t="s">
        <v>454</v>
      </c>
      <c r="J1069" s="61" t="s">
        <v>455</v>
      </c>
      <c r="K1069" s="54" t="s">
        <v>2966</v>
      </c>
      <c r="L1069" s="60">
        <v>1</v>
      </c>
      <c r="M1069" s="54" t="s">
        <v>2967</v>
      </c>
      <c r="N1069" s="54" t="s">
        <v>495</v>
      </c>
      <c r="O1069" s="62">
        <v>1</v>
      </c>
      <c r="P1069" s="54" t="s">
        <v>496</v>
      </c>
      <c r="Q1069" s="54" t="s">
        <v>2948</v>
      </c>
      <c r="R1069" s="61" t="s">
        <v>2949</v>
      </c>
      <c r="S1069" s="55">
        <v>44946</v>
      </c>
      <c r="T1069" s="55">
        <v>44946</v>
      </c>
      <c r="U1069" s="55">
        <v>44951</v>
      </c>
      <c r="V1069" s="56">
        <v>494235.18</v>
      </c>
      <c r="W1069" s="56">
        <v>0</v>
      </c>
      <c r="X1069" s="56">
        <v>494235.18</v>
      </c>
    </row>
    <row r="1070" spans="1:24" x14ac:dyDescent="0.25">
      <c r="A1070" s="59" t="s">
        <v>47</v>
      </c>
      <c r="B1070" s="54" t="s">
        <v>450</v>
      </c>
      <c r="C1070" s="60">
        <v>2023</v>
      </c>
      <c r="D1070" s="60">
        <v>2023</v>
      </c>
      <c r="E1070" s="53">
        <v>7</v>
      </c>
      <c r="F1070" s="54" t="s">
        <v>451</v>
      </c>
      <c r="G1070" s="54" t="s">
        <v>452</v>
      </c>
      <c r="H1070" s="54" t="s">
        <v>453</v>
      </c>
      <c r="I1070" s="54" t="s">
        <v>454</v>
      </c>
      <c r="J1070" s="61" t="s">
        <v>455</v>
      </c>
      <c r="K1070" s="54" t="s">
        <v>2968</v>
      </c>
      <c r="L1070" s="60">
        <v>1</v>
      </c>
      <c r="M1070" s="54" t="s">
        <v>2969</v>
      </c>
      <c r="N1070" s="54" t="s">
        <v>499</v>
      </c>
      <c r="O1070" s="62">
        <v>1</v>
      </c>
      <c r="P1070" s="54" t="s">
        <v>500</v>
      </c>
      <c r="Q1070" s="54" t="s">
        <v>2948</v>
      </c>
      <c r="R1070" s="61" t="s">
        <v>2949</v>
      </c>
      <c r="S1070" s="55">
        <v>44946</v>
      </c>
      <c r="T1070" s="55">
        <v>44946</v>
      </c>
      <c r="U1070" s="55">
        <v>44951</v>
      </c>
      <c r="V1070" s="56">
        <v>576689.23</v>
      </c>
      <c r="W1070" s="56">
        <v>0</v>
      </c>
      <c r="X1070" s="56">
        <v>576689.23</v>
      </c>
    </row>
    <row r="1071" spans="1:24" x14ac:dyDescent="0.25">
      <c r="A1071" s="59" t="s">
        <v>48</v>
      </c>
      <c r="B1071" s="54" t="s">
        <v>450</v>
      </c>
      <c r="C1071" s="60">
        <v>2023</v>
      </c>
      <c r="D1071" s="60">
        <v>2023</v>
      </c>
      <c r="E1071" s="53">
        <v>7</v>
      </c>
      <c r="F1071" s="54" t="s">
        <v>451</v>
      </c>
      <c r="G1071" s="54" t="s">
        <v>452</v>
      </c>
      <c r="H1071" s="54" t="s">
        <v>453</v>
      </c>
      <c r="I1071" s="54" t="s">
        <v>454</v>
      </c>
      <c r="J1071" s="61" t="s">
        <v>455</v>
      </c>
      <c r="K1071" s="54" t="s">
        <v>2970</v>
      </c>
      <c r="L1071" s="60">
        <v>1</v>
      </c>
      <c r="M1071" s="54" t="s">
        <v>2971</v>
      </c>
      <c r="N1071" s="54" t="s">
        <v>503</v>
      </c>
      <c r="O1071" s="62">
        <v>1</v>
      </c>
      <c r="P1071" s="54" t="s">
        <v>504</v>
      </c>
      <c r="Q1071" s="54" t="s">
        <v>2948</v>
      </c>
      <c r="R1071" s="61" t="s">
        <v>2972</v>
      </c>
      <c r="S1071" s="55">
        <v>44938</v>
      </c>
      <c r="T1071" s="55">
        <v>44938</v>
      </c>
      <c r="U1071" s="55">
        <v>44944</v>
      </c>
      <c r="V1071" s="56">
        <v>29577413.739999998</v>
      </c>
      <c r="W1071" s="56">
        <v>0</v>
      </c>
      <c r="X1071" s="56">
        <v>29577413.739999998</v>
      </c>
    </row>
    <row r="1072" spans="1:24" x14ac:dyDescent="0.25">
      <c r="A1072" s="59" t="s">
        <v>49</v>
      </c>
      <c r="B1072" s="54" t="s">
        <v>450</v>
      </c>
      <c r="C1072" s="60">
        <v>2023</v>
      </c>
      <c r="D1072" s="60">
        <v>2023</v>
      </c>
      <c r="E1072" s="53">
        <v>7</v>
      </c>
      <c r="F1072" s="54" t="s">
        <v>451</v>
      </c>
      <c r="G1072" s="54" t="s">
        <v>452</v>
      </c>
      <c r="H1072" s="54" t="s">
        <v>453</v>
      </c>
      <c r="I1072" s="54" t="s">
        <v>454</v>
      </c>
      <c r="J1072" s="61" t="s">
        <v>455</v>
      </c>
      <c r="K1072" s="54" t="s">
        <v>2973</v>
      </c>
      <c r="L1072" s="60">
        <v>1</v>
      </c>
      <c r="M1072" s="54" t="s">
        <v>2974</v>
      </c>
      <c r="N1072" s="54" t="s">
        <v>508</v>
      </c>
      <c r="O1072" s="62">
        <v>1</v>
      </c>
      <c r="P1072" s="54" t="s">
        <v>509</v>
      </c>
      <c r="Q1072" s="54" t="s">
        <v>2948</v>
      </c>
      <c r="R1072" s="61" t="s">
        <v>2972</v>
      </c>
      <c r="S1072" s="55">
        <v>44938</v>
      </c>
      <c r="T1072" s="55">
        <v>44938</v>
      </c>
      <c r="U1072" s="55">
        <v>44944</v>
      </c>
      <c r="V1072" s="56">
        <v>5582727.9699999997</v>
      </c>
      <c r="W1072" s="56">
        <v>0</v>
      </c>
      <c r="X1072" s="56">
        <v>5582727.9699999997</v>
      </c>
    </row>
    <row r="1073" spans="1:24" x14ac:dyDescent="0.25">
      <c r="A1073" s="59" t="s">
        <v>50</v>
      </c>
      <c r="B1073" s="54" t="s">
        <v>450</v>
      </c>
      <c r="C1073" s="60">
        <v>2023</v>
      </c>
      <c r="D1073" s="60">
        <v>2023</v>
      </c>
      <c r="E1073" s="53">
        <v>7</v>
      </c>
      <c r="F1073" s="54" t="s">
        <v>451</v>
      </c>
      <c r="G1073" s="54" t="s">
        <v>452</v>
      </c>
      <c r="H1073" s="54" t="s">
        <v>453</v>
      </c>
      <c r="I1073" s="54" t="s">
        <v>454</v>
      </c>
      <c r="J1073" s="61" t="s">
        <v>455</v>
      </c>
      <c r="K1073" s="54" t="s">
        <v>2975</v>
      </c>
      <c r="L1073" s="60">
        <v>1</v>
      </c>
      <c r="M1073" s="54" t="s">
        <v>2976</v>
      </c>
      <c r="N1073" s="54" t="s">
        <v>512</v>
      </c>
      <c r="O1073" s="62">
        <v>1</v>
      </c>
      <c r="P1073" s="54" t="s">
        <v>513</v>
      </c>
      <c r="Q1073" s="54" t="s">
        <v>2948</v>
      </c>
      <c r="R1073" s="61" t="s">
        <v>2949</v>
      </c>
      <c r="S1073" s="55">
        <v>44946</v>
      </c>
      <c r="T1073" s="55">
        <v>44946</v>
      </c>
      <c r="U1073" s="55">
        <v>44951</v>
      </c>
      <c r="V1073" s="56">
        <v>225404.19</v>
      </c>
      <c r="W1073" s="56">
        <v>0</v>
      </c>
      <c r="X1073" s="56">
        <v>225404.19</v>
      </c>
    </row>
    <row r="1074" spans="1:24" x14ac:dyDescent="0.25">
      <c r="A1074" s="59" t="s">
        <v>51</v>
      </c>
      <c r="B1074" s="54" t="s">
        <v>450</v>
      </c>
      <c r="C1074" s="60">
        <v>2023</v>
      </c>
      <c r="D1074" s="60">
        <v>2023</v>
      </c>
      <c r="E1074" s="53">
        <v>7</v>
      </c>
      <c r="F1074" s="54" t="s">
        <v>451</v>
      </c>
      <c r="G1074" s="54" t="s">
        <v>452</v>
      </c>
      <c r="H1074" s="54" t="s">
        <v>453</v>
      </c>
      <c r="I1074" s="54" t="s">
        <v>454</v>
      </c>
      <c r="J1074" s="61" t="s">
        <v>455</v>
      </c>
      <c r="K1074" s="54" t="s">
        <v>2977</v>
      </c>
      <c r="L1074" s="60">
        <v>1</v>
      </c>
      <c r="M1074" s="54" t="s">
        <v>2978</v>
      </c>
      <c r="N1074" s="54" t="s">
        <v>516</v>
      </c>
      <c r="O1074" s="62">
        <v>1</v>
      </c>
      <c r="P1074" s="54" t="s">
        <v>517</v>
      </c>
      <c r="Q1074" s="54" t="s">
        <v>2948</v>
      </c>
      <c r="R1074" s="61" t="s">
        <v>2949</v>
      </c>
      <c r="S1074" s="55">
        <v>44946</v>
      </c>
      <c r="T1074" s="55">
        <v>44946</v>
      </c>
      <c r="U1074" s="55">
        <v>44951</v>
      </c>
      <c r="V1074" s="56">
        <v>22803608.050000001</v>
      </c>
      <c r="W1074" s="56">
        <v>0</v>
      </c>
      <c r="X1074" s="56">
        <v>22803608.050000001</v>
      </c>
    </row>
    <row r="1075" spans="1:24" x14ac:dyDescent="0.25">
      <c r="A1075" s="59" t="s">
        <v>52</v>
      </c>
      <c r="B1075" s="54" t="s">
        <v>450</v>
      </c>
      <c r="C1075" s="60">
        <v>2023</v>
      </c>
      <c r="D1075" s="60">
        <v>2023</v>
      </c>
      <c r="E1075" s="53">
        <v>7</v>
      </c>
      <c r="F1075" s="54" t="s">
        <v>451</v>
      </c>
      <c r="G1075" s="54" t="s">
        <v>452</v>
      </c>
      <c r="H1075" s="54" t="s">
        <v>453</v>
      </c>
      <c r="I1075" s="54" t="s">
        <v>454</v>
      </c>
      <c r="J1075" s="61" t="s">
        <v>455</v>
      </c>
      <c r="K1075" s="54" t="s">
        <v>2979</v>
      </c>
      <c r="L1075" s="60">
        <v>1</v>
      </c>
      <c r="M1075" s="54" t="s">
        <v>2980</v>
      </c>
      <c r="N1075" s="54" t="s">
        <v>520</v>
      </c>
      <c r="O1075" s="62">
        <v>1</v>
      </c>
      <c r="P1075" s="54" t="s">
        <v>521</v>
      </c>
      <c r="Q1075" s="54" t="s">
        <v>2948</v>
      </c>
      <c r="R1075" s="61" t="s">
        <v>2949</v>
      </c>
      <c r="S1075" s="55">
        <v>44946</v>
      </c>
      <c r="T1075" s="55">
        <v>44946</v>
      </c>
      <c r="U1075" s="55">
        <v>44951</v>
      </c>
      <c r="V1075" s="56">
        <v>4228979.4000000004</v>
      </c>
      <c r="W1075" s="56">
        <v>0</v>
      </c>
      <c r="X1075" s="56">
        <v>4228979.4000000004</v>
      </c>
    </row>
    <row r="1076" spans="1:24" x14ac:dyDescent="0.25">
      <c r="A1076" s="59" t="s">
        <v>53</v>
      </c>
      <c r="B1076" s="54" t="s">
        <v>450</v>
      </c>
      <c r="C1076" s="60">
        <v>2023</v>
      </c>
      <c r="D1076" s="60">
        <v>2023</v>
      </c>
      <c r="E1076" s="53">
        <v>7</v>
      </c>
      <c r="F1076" s="54" t="s">
        <v>451</v>
      </c>
      <c r="G1076" s="54" t="s">
        <v>452</v>
      </c>
      <c r="H1076" s="54" t="s">
        <v>453</v>
      </c>
      <c r="I1076" s="54" t="s">
        <v>454</v>
      </c>
      <c r="J1076" s="61" t="s">
        <v>455</v>
      </c>
      <c r="K1076" s="54" t="s">
        <v>2981</v>
      </c>
      <c r="L1076" s="60">
        <v>1</v>
      </c>
      <c r="M1076" s="54" t="s">
        <v>2982</v>
      </c>
      <c r="N1076" s="54" t="s">
        <v>524</v>
      </c>
      <c r="O1076" s="62">
        <v>1</v>
      </c>
      <c r="P1076" s="54" t="s">
        <v>525</v>
      </c>
      <c r="Q1076" s="54" t="s">
        <v>2948</v>
      </c>
      <c r="R1076" s="61" t="s">
        <v>2949</v>
      </c>
      <c r="S1076" s="55">
        <v>44946</v>
      </c>
      <c r="T1076" s="55">
        <v>44946</v>
      </c>
      <c r="U1076" s="55">
        <v>44951</v>
      </c>
      <c r="V1076" s="56">
        <v>553946.07999999996</v>
      </c>
      <c r="W1076" s="56">
        <v>0</v>
      </c>
      <c r="X1076" s="56">
        <v>553946.07999999996</v>
      </c>
    </row>
    <row r="1077" spans="1:24" x14ac:dyDescent="0.25">
      <c r="A1077" s="59" t="s">
        <v>54</v>
      </c>
      <c r="B1077" s="54" t="s">
        <v>450</v>
      </c>
      <c r="C1077" s="60">
        <v>2023</v>
      </c>
      <c r="D1077" s="60">
        <v>2023</v>
      </c>
      <c r="E1077" s="53">
        <v>7</v>
      </c>
      <c r="F1077" s="54" t="s">
        <v>451</v>
      </c>
      <c r="G1077" s="54" t="s">
        <v>452</v>
      </c>
      <c r="H1077" s="54" t="s">
        <v>453</v>
      </c>
      <c r="I1077" s="54" t="s">
        <v>454</v>
      </c>
      <c r="J1077" s="61" t="s">
        <v>455</v>
      </c>
      <c r="K1077" s="54" t="s">
        <v>2983</v>
      </c>
      <c r="L1077" s="60">
        <v>1</v>
      </c>
      <c r="M1077" s="54" t="s">
        <v>2984</v>
      </c>
      <c r="N1077" s="54" t="s">
        <v>528</v>
      </c>
      <c r="O1077" s="62">
        <v>1</v>
      </c>
      <c r="P1077" s="54" t="s">
        <v>529</v>
      </c>
      <c r="Q1077" s="54" t="s">
        <v>2948</v>
      </c>
      <c r="R1077" s="61" t="s">
        <v>2949</v>
      </c>
      <c r="S1077" s="55">
        <v>44946</v>
      </c>
      <c r="T1077" s="55">
        <v>44946</v>
      </c>
      <c r="U1077" s="55">
        <v>44951</v>
      </c>
      <c r="V1077" s="56">
        <v>183603.67</v>
      </c>
      <c r="W1077" s="56">
        <v>0</v>
      </c>
      <c r="X1077" s="56">
        <v>183603.67</v>
      </c>
    </row>
    <row r="1078" spans="1:24" x14ac:dyDescent="0.25">
      <c r="A1078" s="59" t="s">
        <v>55</v>
      </c>
      <c r="B1078" s="54" t="s">
        <v>450</v>
      </c>
      <c r="C1078" s="60">
        <v>2023</v>
      </c>
      <c r="D1078" s="60">
        <v>2023</v>
      </c>
      <c r="E1078" s="53">
        <v>7</v>
      </c>
      <c r="F1078" s="54" t="s">
        <v>451</v>
      </c>
      <c r="G1078" s="54" t="s">
        <v>452</v>
      </c>
      <c r="H1078" s="54" t="s">
        <v>453</v>
      </c>
      <c r="I1078" s="54" t="s">
        <v>454</v>
      </c>
      <c r="J1078" s="61" t="s">
        <v>455</v>
      </c>
      <c r="K1078" s="54" t="s">
        <v>2985</v>
      </c>
      <c r="L1078" s="60">
        <v>1</v>
      </c>
      <c r="M1078" s="54" t="s">
        <v>2986</v>
      </c>
      <c r="N1078" s="54" t="s">
        <v>532</v>
      </c>
      <c r="O1078" s="62">
        <v>1</v>
      </c>
      <c r="P1078" s="54" t="s">
        <v>533</v>
      </c>
      <c r="Q1078" s="54" t="s">
        <v>2948</v>
      </c>
      <c r="R1078" s="61" t="s">
        <v>2949</v>
      </c>
      <c r="S1078" s="55">
        <v>44946</v>
      </c>
      <c r="T1078" s="55">
        <v>44946</v>
      </c>
      <c r="U1078" s="55">
        <v>44951</v>
      </c>
      <c r="V1078" s="56">
        <v>30773.599999999999</v>
      </c>
      <c r="W1078" s="56">
        <v>0</v>
      </c>
      <c r="X1078" s="56">
        <v>30773.599999999999</v>
      </c>
    </row>
    <row r="1079" spans="1:24" x14ac:dyDescent="0.25">
      <c r="A1079" s="59" t="s">
        <v>56</v>
      </c>
      <c r="B1079" s="54" t="s">
        <v>450</v>
      </c>
      <c r="C1079" s="60">
        <v>2023</v>
      </c>
      <c r="D1079" s="60">
        <v>2023</v>
      </c>
      <c r="E1079" s="53">
        <v>7</v>
      </c>
      <c r="F1079" s="54" t="s">
        <v>451</v>
      </c>
      <c r="G1079" s="54" t="s">
        <v>452</v>
      </c>
      <c r="H1079" s="54" t="s">
        <v>453</v>
      </c>
      <c r="I1079" s="54" t="s">
        <v>454</v>
      </c>
      <c r="J1079" s="61" t="s">
        <v>455</v>
      </c>
      <c r="K1079" s="54" t="s">
        <v>2987</v>
      </c>
      <c r="L1079" s="60">
        <v>1</v>
      </c>
      <c r="M1079" s="54" t="s">
        <v>2988</v>
      </c>
      <c r="N1079" s="54" t="s">
        <v>536</v>
      </c>
      <c r="O1079" s="62">
        <v>1</v>
      </c>
      <c r="P1079" s="54" t="s">
        <v>537</v>
      </c>
      <c r="Q1079" s="54" t="s">
        <v>2948</v>
      </c>
      <c r="R1079" s="61" t="s">
        <v>2949</v>
      </c>
      <c r="S1079" s="55">
        <v>44946</v>
      </c>
      <c r="T1079" s="55">
        <v>44946</v>
      </c>
      <c r="U1079" s="55">
        <v>44951</v>
      </c>
      <c r="V1079" s="56">
        <v>213809.16</v>
      </c>
      <c r="W1079" s="56">
        <v>0</v>
      </c>
      <c r="X1079" s="56">
        <v>213809.16</v>
      </c>
    </row>
    <row r="1080" spans="1:24" x14ac:dyDescent="0.25">
      <c r="A1080" s="59" t="s">
        <v>57</v>
      </c>
      <c r="B1080" s="54" t="s">
        <v>450</v>
      </c>
      <c r="C1080" s="60">
        <v>2023</v>
      </c>
      <c r="D1080" s="60">
        <v>2023</v>
      </c>
      <c r="E1080" s="53">
        <v>7</v>
      </c>
      <c r="F1080" s="54" t="s">
        <v>451</v>
      </c>
      <c r="G1080" s="54" t="s">
        <v>452</v>
      </c>
      <c r="H1080" s="54" t="s">
        <v>453</v>
      </c>
      <c r="I1080" s="54" t="s">
        <v>454</v>
      </c>
      <c r="J1080" s="61" t="s">
        <v>455</v>
      </c>
      <c r="K1080" s="54" t="s">
        <v>2989</v>
      </c>
      <c r="L1080" s="60">
        <v>1</v>
      </c>
      <c r="M1080" s="54" t="s">
        <v>2990</v>
      </c>
      <c r="N1080" s="54" t="s">
        <v>540</v>
      </c>
      <c r="O1080" s="62">
        <v>1</v>
      </c>
      <c r="P1080" s="54" t="s">
        <v>541</v>
      </c>
      <c r="Q1080" s="54" t="s">
        <v>2948</v>
      </c>
      <c r="R1080" s="61" t="s">
        <v>2949</v>
      </c>
      <c r="S1080" s="55">
        <v>44946</v>
      </c>
      <c r="T1080" s="55">
        <v>44946</v>
      </c>
      <c r="U1080" s="55">
        <v>44951</v>
      </c>
      <c r="V1080" s="56">
        <v>165888.1</v>
      </c>
      <c r="W1080" s="56">
        <v>0</v>
      </c>
      <c r="X1080" s="56">
        <v>165888.1</v>
      </c>
    </row>
    <row r="1081" spans="1:24" x14ac:dyDescent="0.25">
      <c r="A1081" s="59" t="s">
        <v>58</v>
      </c>
      <c r="B1081" s="54" t="s">
        <v>450</v>
      </c>
      <c r="C1081" s="60">
        <v>2023</v>
      </c>
      <c r="D1081" s="60">
        <v>2023</v>
      </c>
      <c r="E1081" s="53">
        <v>7</v>
      </c>
      <c r="F1081" s="54" t="s">
        <v>451</v>
      </c>
      <c r="G1081" s="54" t="s">
        <v>452</v>
      </c>
      <c r="H1081" s="54" t="s">
        <v>453</v>
      </c>
      <c r="I1081" s="54" t="s">
        <v>454</v>
      </c>
      <c r="J1081" s="61" t="s">
        <v>455</v>
      </c>
      <c r="K1081" s="54" t="s">
        <v>2991</v>
      </c>
      <c r="L1081" s="60">
        <v>1</v>
      </c>
      <c r="M1081" s="54" t="s">
        <v>2992</v>
      </c>
      <c r="N1081" s="54" t="s">
        <v>544</v>
      </c>
      <c r="O1081" s="62">
        <v>1</v>
      </c>
      <c r="P1081" s="54" t="s">
        <v>545</v>
      </c>
      <c r="Q1081" s="54" t="s">
        <v>2948</v>
      </c>
      <c r="R1081" s="61" t="s">
        <v>2949</v>
      </c>
      <c r="S1081" s="55">
        <v>44946</v>
      </c>
      <c r="T1081" s="55">
        <v>44946</v>
      </c>
      <c r="U1081" s="55">
        <v>44951</v>
      </c>
      <c r="V1081" s="56">
        <v>56041.3</v>
      </c>
      <c r="W1081" s="56">
        <v>0</v>
      </c>
      <c r="X1081" s="56">
        <v>56041.3</v>
      </c>
    </row>
    <row r="1082" spans="1:24" x14ac:dyDescent="0.25">
      <c r="A1082" s="59" t="s">
        <v>59</v>
      </c>
      <c r="B1082" s="54" t="s">
        <v>450</v>
      </c>
      <c r="C1082" s="60">
        <v>2023</v>
      </c>
      <c r="D1082" s="60">
        <v>2023</v>
      </c>
      <c r="E1082" s="53">
        <v>7</v>
      </c>
      <c r="F1082" s="54" t="s">
        <v>451</v>
      </c>
      <c r="G1082" s="54" t="s">
        <v>452</v>
      </c>
      <c r="H1082" s="54" t="s">
        <v>453</v>
      </c>
      <c r="I1082" s="54" t="s">
        <v>454</v>
      </c>
      <c r="J1082" s="61" t="s">
        <v>455</v>
      </c>
      <c r="K1082" s="54" t="s">
        <v>2993</v>
      </c>
      <c r="L1082" s="60">
        <v>1</v>
      </c>
      <c r="M1082" s="54" t="s">
        <v>2994</v>
      </c>
      <c r="N1082" s="54" t="s">
        <v>548</v>
      </c>
      <c r="O1082" s="62">
        <v>1</v>
      </c>
      <c r="P1082" s="54" t="s">
        <v>549</v>
      </c>
      <c r="Q1082" s="54" t="s">
        <v>2948</v>
      </c>
      <c r="R1082" s="61" t="s">
        <v>2949</v>
      </c>
      <c r="S1082" s="55">
        <v>44946</v>
      </c>
      <c r="T1082" s="55">
        <v>44946</v>
      </c>
      <c r="U1082" s="55">
        <v>44951</v>
      </c>
      <c r="V1082" s="56">
        <v>509484.21</v>
      </c>
      <c r="W1082" s="56">
        <v>0</v>
      </c>
      <c r="X1082" s="56">
        <v>509484.21</v>
      </c>
    </row>
    <row r="1083" spans="1:24" x14ac:dyDescent="0.25">
      <c r="A1083" s="59" t="s">
        <v>60</v>
      </c>
      <c r="B1083" s="54" t="s">
        <v>450</v>
      </c>
      <c r="C1083" s="60">
        <v>2023</v>
      </c>
      <c r="D1083" s="60">
        <v>2023</v>
      </c>
      <c r="E1083" s="53">
        <v>7</v>
      </c>
      <c r="F1083" s="54" t="s">
        <v>451</v>
      </c>
      <c r="G1083" s="54" t="s">
        <v>452</v>
      </c>
      <c r="H1083" s="54" t="s">
        <v>453</v>
      </c>
      <c r="I1083" s="54" t="s">
        <v>454</v>
      </c>
      <c r="J1083" s="61" t="s">
        <v>455</v>
      </c>
      <c r="K1083" s="54" t="s">
        <v>2995</v>
      </c>
      <c r="L1083" s="60">
        <v>1</v>
      </c>
      <c r="M1083" s="54" t="s">
        <v>2996</v>
      </c>
      <c r="N1083" s="54" t="s">
        <v>552</v>
      </c>
      <c r="O1083" s="62">
        <v>1</v>
      </c>
      <c r="P1083" s="54" t="s">
        <v>553</v>
      </c>
      <c r="Q1083" s="54" t="s">
        <v>2948</v>
      </c>
      <c r="R1083" s="61" t="s">
        <v>2949</v>
      </c>
      <c r="S1083" s="55">
        <v>44946</v>
      </c>
      <c r="T1083" s="55">
        <v>44946</v>
      </c>
      <c r="U1083" s="55">
        <v>44951</v>
      </c>
      <c r="V1083" s="56">
        <v>220458.27</v>
      </c>
      <c r="W1083" s="56">
        <v>0</v>
      </c>
      <c r="X1083" s="56">
        <v>220458.27</v>
      </c>
    </row>
    <row r="1084" spans="1:24" x14ac:dyDescent="0.25">
      <c r="A1084" s="59" t="s">
        <v>61</v>
      </c>
      <c r="B1084" s="54" t="s">
        <v>450</v>
      </c>
      <c r="C1084" s="60">
        <v>2023</v>
      </c>
      <c r="D1084" s="60">
        <v>2023</v>
      </c>
      <c r="E1084" s="53">
        <v>7</v>
      </c>
      <c r="F1084" s="54" t="s">
        <v>451</v>
      </c>
      <c r="G1084" s="54" t="s">
        <v>452</v>
      </c>
      <c r="H1084" s="54" t="s">
        <v>453</v>
      </c>
      <c r="I1084" s="54" t="s">
        <v>454</v>
      </c>
      <c r="J1084" s="61" t="s">
        <v>455</v>
      </c>
      <c r="K1084" s="54" t="s">
        <v>2997</v>
      </c>
      <c r="L1084" s="60">
        <v>1</v>
      </c>
      <c r="M1084" s="54" t="s">
        <v>2998</v>
      </c>
      <c r="N1084" s="54" t="s">
        <v>556</v>
      </c>
      <c r="O1084" s="62">
        <v>1</v>
      </c>
      <c r="P1084" s="54" t="s">
        <v>557</v>
      </c>
      <c r="Q1084" s="54" t="s">
        <v>2948</v>
      </c>
      <c r="R1084" s="61" t="s">
        <v>2949</v>
      </c>
      <c r="S1084" s="55">
        <v>44946</v>
      </c>
      <c r="T1084" s="55">
        <v>44946</v>
      </c>
      <c r="U1084" s="55">
        <v>44951</v>
      </c>
      <c r="V1084" s="56">
        <v>11285260.9</v>
      </c>
      <c r="W1084" s="56">
        <v>0</v>
      </c>
      <c r="X1084" s="56">
        <v>11285260.9</v>
      </c>
    </row>
    <row r="1085" spans="1:24" x14ac:dyDescent="0.25">
      <c r="A1085" s="59" t="s">
        <v>62</v>
      </c>
      <c r="B1085" s="54" t="s">
        <v>450</v>
      </c>
      <c r="C1085" s="60">
        <v>2023</v>
      </c>
      <c r="D1085" s="60">
        <v>2023</v>
      </c>
      <c r="E1085" s="53">
        <v>7</v>
      </c>
      <c r="F1085" s="54" t="s">
        <v>451</v>
      </c>
      <c r="G1085" s="54" t="s">
        <v>452</v>
      </c>
      <c r="H1085" s="54" t="s">
        <v>453</v>
      </c>
      <c r="I1085" s="54" t="s">
        <v>454</v>
      </c>
      <c r="J1085" s="61" t="s">
        <v>455</v>
      </c>
      <c r="K1085" s="54" t="s">
        <v>2999</v>
      </c>
      <c r="L1085" s="60">
        <v>1</v>
      </c>
      <c r="M1085" s="54" t="s">
        <v>3000</v>
      </c>
      <c r="N1085" s="54" t="s">
        <v>560</v>
      </c>
      <c r="O1085" s="62">
        <v>1</v>
      </c>
      <c r="P1085" s="54" t="s">
        <v>561</v>
      </c>
      <c r="Q1085" s="54" t="s">
        <v>2948</v>
      </c>
      <c r="R1085" s="61" t="s">
        <v>2949</v>
      </c>
      <c r="S1085" s="55">
        <v>44946</v>
      </c>
      <c r="T1085" s="55">
        <v>44946</v>
      </c>
      <c r="U1085" s="55">
        <v>44951</v>
      </c>
      <c r="V1085" s="56">
        <v>4210531.74</v>
      </c>
      <c r="W1085" s="56">
        <v>0</v>
      </c>
      <c r="X1085" s="56">
        <v>4210531.74</v>
      </c>
    </row>
    <row r="1086" spans="1:24" x14ac:dyDescent="0.25">
      <c r="A1086" s="59" t="s">
        <v>63</v>
      </c>
      <c r="B1086" s="54" t="s">
        <v>450</v>
      </c>
      <c r="C1086" s="60">
        <v>2023</v>
      </c>
      <c r="D1086" s="60">
        <v>2023</v>
      </c>
      <c r="E1086" s="53">
        <v>7</v>
      </c>
      <c r="F1086" s="54" t="s">
        <v>451</v>
      </c>
      <c r="G1086" s="54" t="s">
        <v>452</v>
      </c>
      <c r="H1086" s="54" t="s">
        <v>453</v>
      </c>
      <c r="I1086" s="54" t="s">
        <v>454</v>
      </c>
      <c r="J1086" s="61" t="s">
        <v>455</v>
      </c>
      <c r="K1086" s="54" t="s">
        <v>3001</v>
      </c>
      <c r="L1086" s="60">
        <v>1</v>
      </c>
      <c r="M1086" s="54" t="s">
        <v>3002</v>
      </c>
      <c r="N1086" s="54" t="s">
        <v>564</v>
      </c>
      <c r="O1086" s="62">
        <v>1</v>
      </c>
      <c r="P1086" s="54" t="s">
        <v>565</v>
      </c>
      <c r="Q1086" s="54" t="s">
        <v>2948</v>
      </c>
      <c r="R1086" s="61" t="s">
        <v>2949</v>
      </c>
      <c r="S1086" s="55">
        <v>44946</v>
      </c>
      <c r="T1086" s="55">
        <v>44946</v>
      </c>
      <c r="U1086" s="55">
        <v>44951</v>
      </c>
      <c r="V1086" s="56">
        <v>289701.40000000002</v>
      </c>
      <c r="W1086" s="56">
        <v>0</v>
      </c>
      <c r="X1086" s="56">
        <v>289701.40000000002</v>
      </c>
    </row>
    <row r="1087" spans="1:24" x14ac:dyDescent="0.25">
      <c r="A1087" s="59" t="s">
        <v>64</v>
      </c>
      <c r="B1087" s="54" t="s">
        <v>450</v>
      </c>
      <c r="C1087" s="60">
        <v>2023</v>
      </c>
      <c r="D1087" s="60">
        <v>2023</v>
      </c>
      <c r="E1087" s="53">
        <v>7</v>
      </c>
      <c r="F1087" s="54" t="s">
        <v>451</v>
      </c>
      <c r="G1087" s="54" t="s">
        <v>452</v>
      </c>
      <c r="H1087" s="54" t="s">
        <v>453</v>
      </c>
      <c r="I1087" s="54" t="s">
        <v>454</v>
      </c>
      <c r="J1087" s="61" t="s">
        <v>455</v>
      </c>
      <c r="K1087" s="54" t="s">
        <v>3003</v>
      </c>
      <c r="L1087" s="60">
        <v>1</v>
      </c>
      <c r="M1087" s="54" t="s">
        <v>3004</v>
      </c>
      <c r="N1087" s="54" t="s">
        <v>568</v>
      </c>
      <c r="O1087" s="62">
        <v>1</v>
      </c>
      <c r="P1087" s="54" t="s">
        <v>569</v>
      </c>
      <c r="Q1087" s="54" t="s">
        <v>2948</v>
      </c>
      <c r="R1087" s="61" t="s">
        <v>2949</v>
      </c>
      <c r="S1087" s="55">
        <v>44946</v>
      </c>
      <c r="T1087" s="55">
        <v>44946</v>
      </c>
      <c r="U1087" s="55">
        <v>44951</v>
      </c>
      <c r="V1087" s="56">
        <v>458443.64</v>
      </c>
      <c r="W1087" s="56">
        <v>0</v>
      </c>
      <c r="X1087" s="56">
        <v>458443.64</v>
      </c>
    </row>
    <row r="1088" spans="1:24" x14ac:dyDescent="0.25">
      <c r="A1088" s="59" t="s">
        <v>65</v>
      </c>
      <c r="B1088" s="54" t="s">
        <v>450</v>
      </c>
      <c r="C1088" s="60">
        <v>2023</v>
      </c>
      <c r="D1088" s="60">
        <v>2023</v>
      </c>
      <c r="E1088" s="53">
        <v>7</v>
      </c>
      <c r="F1088" s="54" t="s">
        <v>451</v>
      </c>
      <c r="G1088" s="54" t="s">
        <v>452</v>
      </c>
      <c r="H1088" s="54" t="s">
        <v>453</v>
      </c>
      <c r="I1088" s="54" t="s">
        <v>454</v>
      </c>
      <c r="J1088" s="61" t="s">
        <v>455</v>
      </c>
      <c r="K1088" s="54" t="s">
        <v>3005</v>
      </c>
      <c r="L1088" s="60">
        <v>1</v>
      </c>
      <c r="M1088" s="54" t="s">
        <v>3006</v>
      </c>
      <c r="N1088" s="54" t="s">
        <v>572</v>
      </c>
      <c r="O1088" s="62">
        <v>1</v>
      </c>
      <c r="P1088" s="54" t="s">
        <v>573</v>
      </c>
      <c r="Q1088" s="54" t="s">
        <v>2948</v>
      </c>
      <c r="R1088" s="61" t="s">
        <v>2949</v>
      </c>
      <c r="S1088" s="55">
        <v>44946</v>
      </c>
      <c r="T1088" s="55">
        <v>44946</v>
      </c>
      <c r="U1088" s="55">
        <v>44951</v>
      </c>
      <c r="V1088" s="56">
        <v>98731.57</v>
      </c>
      <c r="W1088" s="56">
        <v>0</v>
      </c>
      <c r="X1088" s="56">
        <v>98731.57</v>
      </c>
    </row>
    <row r="1089" spans="1:24" x14ac:dyDescent="0.25">
      <c r="A1089" s="59" t="s">
        <v>66</v>
      </c>
      <c r="B1089" s="54" t="s">
        <v>450</v>
      </c>
      <c r="C1089" s="60">
        <v>2023</v>
      </c>
      <c r="D1089" s="60">
        <v>2023</v>
      </c>
      <c r="E1089" s="53">
        <v>7</v>
      </c>
      <c r="F1089" s="54" t="s">
        <v>451</v>
      </c>
      <c r="G1089" s="54" t="s">
        <v>452</v>
      </c>
      <c r="H1089" s="54" t="s">
        <v>453</v>
      </c>
      <c r="I1089" s="54" t="s">
        <v>454</v>
      </c>
      <c r="J1089" s="61" t="s">
        <v>455</v>
      </c>
      <c r="K1089" s="54" t="s">
        <v>3007</v>
      </c>
      <c r="L1089" s="60">
        <v>1</v>
      </c>
      <c r="M1089" s="54" t="s">
        <v>3008</v>
      </c>
      <c r="N1089" s="54" t="s">
        <v>576</v>
      </c>
      <c r="O1089" s="62">
        <v>1</v>
      </c>
      <c r="P1089" s="54" t="s">
        <v>577</v>
      </c>
      <c r="Q1089" s="54" t="s">
        <v>2948</v>
      </c>
      <c r="R1089" s="61" t="s">
        <v>2949</v>
      </c>
      <c r="S1089" s="55">
        <v>44946</v>
      </c>
      <c r="T1089" s="55">
        <v>44946</v>
      </c>
      <c r="U1089" s="55">
        <v>44951</v>
      </c>
      <c r="V1089" s="56">
        <v>144512.26999999999</v>
      </c>
      <c r="W1089" s="56">
        <v>0</v>
      </c>
      <c r="X1089" s="56">
        <v>144512.26999999999</v>
      </c>
    </row>
    <row r="1090" spans="1:24" x14ac:dyDescent="0.25">
      <c r="A1090" s="59" t="s">
        <v>67</v>
      </c>
      <c r="B1090" s="54" t="s">
        <v>450</v>
      </c>
      <c r="C1090" s="60">
        <v>2023</v>
      </c>
      <c r="D1090" s="60">
        <v>2023</v>
      </c>
      <c r="E1090" s="53">
        <v>7</v>
      </c>
      <c r="F1090" s="54" t="s">
        <v>451</v>
      </c>
      <c r="G1090" s="54" t="s">
        <v>452</v>
      </c>
      <c r="H1090" s="54" t="s">
        <v>453</v>
      </c>
      <c r="I1090" s="54" t="s">
        <v>454</v>
      </c>
      <c r="J1090" s="61" t="s">
        <v>455</v>
      </c>
      <c r="K1090" s="54" t="s">
        <v>3009</v>
      </c>
      <c r="L1090" s="60">
        <v>1</v>
      </c>
      <c r="M1090" s="54" t="s">
        <v>3010</v>
      </c>
      <c r="N1090" s="54" t="s">
        <v>580</v>
      </c>
      <c r="O1090" s="62">
        <v>1</v>
      </c>
      <c r="P1090" s="54" t="s">
        <v>581</v>
      </c>
      <c r="Q1090" s="54" t="s">
        <v>2948</v>
      </c>
      <c r="R1090" s="61" t="s">
        <v>2949</v>
      </c>
      <c r="S1090" s="55">
        <v>44946</v>
      </c>
      <c r="T1090" s="55">
        <v>44946</v>
      </c>
      <c r="U1090" s="55">
        <v>44951</v>
      </c>
      <c r="V1090" s="56">
        <v>228994.8</v>
      </c>
      <c r="W1090" s="56">
        <v>0</v>
      </c>
      <c r="X1090" s="56">
        <v>228994.8</v>
      </c>
    </row>
    <row r="1091" spans="1:24" x14ac:dyDescent="0.25">
      <c r="A1091" s="59" t="s">
        <v>68</v>
      </c>
      <c r="B1091" s="54" t="s">
        <v>450</v>
      </c>
      <c r="C1091" s="60">
        <v>2023</v>
      </c>
      <c r="D1091" s="60">
        <v>2023</v>
      </c>
      <c r="E1091" s="53">
        <v>7</v>
      </c>
      <c r="F1091" s="54" t="s">
        <v>451</v>
      </c>
      <c r="G1091" s="54" t="s">
        <v>452</v>
      </c>
      <c r="H1091" s="54" t="s">
        <v>453</v>
      </c>
      <c r="I1091" s="54" t="s">
        <v>454</v>
      </c>
      <c r="J1091" s="61" t="s">
        <v>455</v>
      </c>
      <c r="K1091" s="54" t="s">
        <v>3011</v>
      </c>
      <c r="L1091" s="60">
        <v>1</v>
      </c>
      <c r="M1091" s="54" t="s">
        <v>3012</v>
      </c>
      <c r="N1091" s="54" t="s">
        <v>584</v>
      </c>
      <c r="O1091" s="62">
        <v>1</v>
      </c>
      <c r="P1091" s="54" t="s">
        <v>585</v>
      </c>
      <c r="Q1091" s="54" t="s">
        <v>2948</v>
      </c>
      <c r="R1091" s="61" t="s">
        <v>2949</v>
      </c>
      <c r="S1091" s="55">
        <v>44946</v>
      </c>
      <c r="T1091" s="55">
        <v>44946</v>
      </c>
      <c r="U1091" s="55">
        <v>44951</v>
      </c>
      <c r="V1091" s="56">
        <v>768294.06</v>
      </c>
      <c r="W1091" s="56">
        <v>0</v>
      </c>
      <c r="X1091" s="56">
        <v>768294.06</v>
      </c>
    </row>
    <row r="1092" spans="1:24" x14ac:dyDescent="0.25">
      <c r="A1092" s="59" t="s">
        <v>69</v>
      </c>
      <c r="B1092" s="54" t="s">
        <v>450</v>
      </c>
      <c r="C1092" s="60">
        <v>2023</v>
      </c>
      <c r="D1092" s="60">
        <v>2023</v>
      </c>
      <c r="E1092" s="53">
        <v>7</v>
      </c>
      <c r="F1092" s="54" t="s">
        <v>451</v>
      </c>
      <c r="G1092" s="54" t="s">
        <v>452</v>
      </c>
      <c r="H1092" s="54" t="s">
        <v>453</v>
      </c>
      <c r="I1092" s="54" t="s">
        <v>454</v>
      </c>
      <c r="J1092" s="61" t="s">
        <v>455</v>
      </c>
      <c r="K1092" s="54" t="s">
        <v>3013</v>
      </c>
      <c r="L1092" s="60">
        <v>1</v>
      </c>
      <c r="M1092" s="54" t="s">
        <v>3014</v>
      </c>
      <c r="N1092" s="54" t="s">
        <v>588</v>
      </c>
      <c r="O1092" s="62">
        <v>1</v>
      </c>
      <c r="P1092" s="54" t="s">
        <v>589</v>
      </c>
      <c r="Q1092" s="54" t="s">
        <v>2948</v>
      </c>
      <c r="R1092" s="61" t="s">
        <v>2949</v>
      </c>
      <c r="S1092" s="55">
        <v>44946</v>
      </c>
      <c r="T1092" s="55">
        <v>44946</v>
      </c>
      <c r="U1092" s="55">
        <v>44951</v>
      </c>
      <c r="V1092" s="56">
        <v>326824.62</v>
      </c>
      <c r="W1092" s="56">
        <v>0</v>
      </c>
      <c r="X1092" s="56">
        <v>326824.62</v>
      </c>
    </row>
    <row r="1093" spans="1:24" x14ac:dyDescent="0.25">
      <c r="A1093" s="59" t="s">
        <v>70</v>
      </c>
      <c r="B1093" s="54" t="s">
        <v>450</v>
      </c>
      <c r="C1093" s="60">
        <v>2023</v>
      </c>
      <c r="D1093" s="60">
        <v>2023</v>
      </c>
      <c r="E1093" s="53">
        <v>7</v>
      </c>
      <c r="F1093" s="54" t="s">
        <v>451</v>
      </c>
      <c r="G1093" s="54" t="s">
        <v>452</v>
      </c>
      <c r="H1093" s="54" t="s">
        <v>453</v>
      </c>
      <c r="I1093" s="54" t="s">
        <v>454</v>
      </c>
      <c r="J1093" s="61" t="s">
        <v>455</v>
      </c>
      <c r="K1093" s="54" t="s">
        <v>3015</v>
      </c>
      <c r="L1093" s="60">
        <v>1</v>
      </c>
      <c r="M1093" s="54" t="s">
        <v>3016</v>
      </c>
      <c r="N1093" s="54" t="s">
        <v>592</v>
      </c>
      <c r="O1093" s="62">
        <v>1</v>
      </c>
      <c r="P1093" s="54" t="s">
        <v>593</v>
      </c>
      <c r="Q1093" s="54" t="s">
        <v>2948</v>
      </c>
      <c r="R1093" s="61" t="s">
        <v>2949</v>
      </c>
      <c r="S1093" s="55">
        <v>44946</v>
      </c>
      <c r="T1093" s="55">
        <v>44946</v>
      </c>
      <c r="U1093" s="55">
        <v>44951</v>
      </c>
      <c r="V1093" s="56">
        <v>167847.09</v>
      </c>
      <c r="W1093" s="56">
        <v>0</v>
      </c>
      <c r="X1093" s="56">
        <v>167847.09</v>
      </c>
    </row>
    <row r="1094" spans="1:24" x14ac:dyDescent="0.25">
      <c r="A1094" s="59" t="s">
        <v>71</v>
      </c>
      <c r="B1094" s="54" t="s">
        <v>450</v>
      </c>
      <c r="C1094" s="60">
        <v>2023</v>
      </c>
      <c r="D1094" s="60">
        <v>2023</v>
      </c>
      <c r="E1094" s="53">
        <v>7</v>
      </c>
      <c r="F1094" s="54" t="s">
        <v>451</v>
      </c>
      <c r="G1094" s="54" t="s">
        <v>452</v>
      </c>
      <c r="H1094" s="54" t="s">
        <v>453</v>
      </c>
      <c r="I1094" s="54" t="s">
        <v>454</v>
      </c>
      <c r="J1094" s="61" t="s">
        <v>455</v>
      </c>
      <c r="K1094" s="54" t="s">
        <v>3017</v>
      </c>
      <c r="L1094" s="60">
        <v>1</v>
      </c>
      <c r="M1094" s="54" t="s">
        <v>3018</v>
      </c>
      <c r="N1094" s="54" t="s">
        <v>596</v>
      </c>
      <c r="O1094" s="62">
        <v>1</v>
      </c>
      <c r="P1094" s="54" t="s">
        <v>597</v>
      </c>
      <c r="Q1094" s="54" t="s">
        <v>2948</v>
      </c>
      <c r="R1094" s="61" t="s">
        <v>2949</v>
      </c>
      <c r="S1094" s="55">
        <v>44946</v>
      </c>
      <c r="T1094" s="55">
        <v>44946</v>
      </c>
      <c r="U1094" s="55">
        <v>44951</v>
      </c>
      <c r="V1094" s="56">
        <v>164305.70000000001</v>
      </c>
      <c r="W1094" s="56">
        <v>0</v>
      </c>
      <c r="X1094" s="56">
        <v>164305.70000000001</v>
      </c>
    </row>
    <row r="1095" spans="1:24" x14ac:dyDescent="0.25">
      <c r="A1095" s="59" t="s">
        <v>72</v>
      </c>
      <c r="B1095" s="54" t="s">
        <v>450</v>
      </c>
      <c r="C1095" s="60">
        <v>2023</v>
      </c>
      <c r="D1095" s="60">
        <v>2023</v>
      </c>
      <c r="E1095" s="53">
        <v>7</v>
      </c>
      <c r="F1095" s="54" t="s">
        <v>451</v>
      </c>
      <c r="G1095" s="54" t="s">
        <v>452</v>
      </c>
      <c r="H1095" s="54" t="s">
        <v>453</v>
      </c>
      <c r="I1095" s="54" t="s">
        <v>454</v>
      </c>
      <c r="J1095" s="61" t="s">
        <v>455</v>
      </c>
      <c r="K1095" s="54" t="s">
        <v>3019</v>
      </c>
      <c r="L1095" s="60">
        <v>1</v>
      </c>
      <c r="M1095" s="54" t="s">
        <v>3020</v>
      </c>
      <c r="N1095" s="54" t="s">
        <v>600</v>
      </c>
      <c r="O1095" s="62">
        <v>1</v>
      </c>
      <c r="P1095" s="54" t="s">
        <v>601</v>
      </c>
      <c r="Q1095" s="54" t="s">
        <v>2948</v>
      </c>
      <c r="R1095" s="61" t="s">
        <v>2972</v>
      </c>
      <c r="S1095" s="55">
        <v>44938</v>
      </c>
      <c r="T1095" s="55">
        <v>44938</v>
      </c>
      <c r="U1095" s="55">
        <v>44944</v>
      </c>
      <c r="V1095" s="56">
        <v>150579.26</v>
      </c>
      <c r="W1095" s="56">
        <v>0</v>
      </c>
      <c r="X1095" s="56">
        <v>150579.26</v>
      </c>
    </row>
    <row r="1096" spans="1:24" x14ac:dyDescent="0.25">
      <c r="A1096" s="59" t="s">
        <v>73</v>
      </c>
      <c r="B1096" s="54" t="s">
        <v>450</v>
      </c>
      <c r="C1096" s="60">
        <v>2023</v>
      </c>
      <c r="D1096" s="60">
        <v>2023</v>
      </c>
      <c r="E1096" s="53">
        <v>7</v>
      </c>
      <c r="F1096" s="54" t="s">
        <v>451</v>
      </c>
      <c r="G1096" s="54" t="s">
        <v>452</v>
      </c>
      <c r="H1096" s="54" t="s">
        <v>453</v>
      </c>
      <c r="I1096" s="54" t="s">
        <v>454</v>
      </c>
      <c r="J1096" s="61" t="s">
        <v>455</v>
      </c>
      <c r="K1096" s="54" t="s">
        <v>3021</v>
      </c>
      <c r="L1096" s="60">
        <v>1</v>
      </c>
      <c r="M1096" s="54" t="s">
        <v>3022</v>
      </c>
      <c r="N1096" s="54" t="s">
        <v>604</v>
      </c>
      <c r="O1096" s="62">
        <v>1</v>
      </c>
      <c r="P1096" s="54" t="s">
        <v>605</v>
      </c>
      <c r="Q1096" s="54" t="s">
        <v>2948</v>
      </c>
      <c r="R1096" s="61" t="s">
        <v>2949</v>
      </c>
      <c r="S1096" s="55">
        <v>44946</v>
      </c>
      <c r="T1096" s="55">
        <v>44946</v>
      </c>
      <c r="U1096" s="55">
        <v>44951</v>
      </c>
      <c r="V1096" s="56">
        <v>291080.92</v>
      </c>
      <c r="W1096" s="56">
        <v>0</v>
      </c>
      <c r="X1096" s="56">
        <v>291080.92</v>
      </c>
    </row>
    <row r="1097" spans="1:24" x14ac:dyDescent="0.25">
      <c r="A1097" s="59" t="s">
        <v>74</v>
      </c>
      <c r="B1097" s="54" t="s">
        <v>450</v>
      </c>
      <c r="C1097" s="60">
        <v>2023</v>
      </c>
      <c r="D1097" s="60">
        <v>2023</v>
      </c>
      <c r="E1097" s="53">
        <v>7</v>
      </c>
      <c r="F1097" s="54" t="s">
        <v>451</v>
      </c>
      <c r="G1097" s="54" t="s">
        <v>452</v>
      </c>
      <c r="H1097" s="54" t="s">
        <v>453</v>
      </c>
      <c r="I1097" s="54" t="s">
        <v>454</v>
      </c>
      <c r="J1097" s="61" t="s">
        <v>455</v>
      </c>
      <c r="K1097" s="54" t="s">
        <v>3023</v>
      </c>
      <c r="L1097" s="60">
        <v>1</v>
      </c>
      <c r="M1097" s="54" t="s">
        <v>3024</v>
      </c>
      <c r="N1097" s="54" t="s">
        <v>608</v>
      </c>
      <c r="O1097" s="62">
        <v>1</v>
      </c>
      <c r="P1097" s="54" t="s">
        <v>609</v>
      </c>
      <c r="Q1097" s="54" t="s">
        <v>2948</v>
      </c>
      <c r="R1097" s="61" t="s">
        <v>2972</v>
      </c>
      <c r="S1097" s="55">
        <v>44938</v>
      </c>
      <c r="T1097" s="55">
        <v>44938</v>
      </c>
      <c r="U1097" s="55">
        <v>44944</v>
      </c>
      <c r="V1097" s="56">
        <v>55247.77</v>
      </c>
      <c r="W1097" s="56">
        <v>0</v>
      </c>
      <c r="X1097" s="56">
        <v>55247.77</v>
      </c>
    </row>
    <row r="1098" spans="1:24" x14ac:dyDescent="0.25">
      <c r="A1098" s="59" t="s">
        <v>75</v>
      </c>
      <c r="B1098" s="54" t="s">
        <v>450</v>
      </c>
      <c r="C1098" s="60">
        <v>2023</v>
      </c>
      <c r="D1098" s="60">
        <v>2023</v>
      </c>
      <c r="E1098" s="53">
        <v>7</v>
      </c>
      <c r="F1098" s="54" t="s">
        <v>451</v>
      </c>
      <c r="G1098" s="54" t="s">
        <v>452</v>
      </c>
      <c r="H1098" s="54" t="s">
        <v>453</v>
      </c>
      <c r="I1098" s="54" t="s">
        <v>454</v>
      </c>
      <c r="J1098" s="61" t="s">
        <v>455</v>
      </c>
      <c r="K1098" s="54" t="s">
        <v>3025</v>
      </c>
      <c r="L1098" s="60">
        <v>1</v>
      </c>
      <c r="M1098" s="54" t="s">
        <v>3026</v>
      </c>
      <c r="N1098" s="54" t="s">
        <v>612</v>
      </c>
      <c r="O1098" s="62">
        <v>1</v>
      </c>
      <c r="P1098" s="54" t="s">
        <v>613</v>
      </c>
      <c r="Q1098" s="54" t="s">
        <v>2948</v>
      </c>
      <c r="R1098" s="61" t="s">
        <v>2949</v>
      </c>
      <c r="S1098" s="55">
        <v>44946</v>
      </c>
      <c r="T1098" s="55">
        <v>44946</v>
      </c>
      <c r="U1098" s="55">
        <v>44951</v>
      </c>
      <c r="V1098" s="56">
        <v>2656682.59</v>
      </c>
      <c r="W1098" s="56">
        <v>0</v>
      </c>
      <c r="X1098" s="56">
        <v>2656682.59</v>
      </c>
    </row>
    <row r="1099" spans="1:24" x14ac:dyDescent="0.25">
      <c r="A1099" s="59" t="s">
        <v>76</v>
      </c>
      <c r="B1099" s="54" t="s">
        <v>450</v>
      </c>
      <c r="C1099" s="60">
        <v>2023</v>
      </c>
      <c r="D1099" s="60">
        <v>2023</v>
      </c>
      <c r="E1099" s="53">
        <v>7</v>
      </c>
      <c r="F1099" s="54" t="s">
        <v>451</v>
      </c>
      <c r="G1099" s="54" t="s">
        <v>452</v>
      </c>
      <c r="H1099" s="54" t="s">
        <v>453</v>
      </c>
      <c r="I1099" s="54" t="s">
        <v>454</v>
      </c>
      <c r="J1099" s="61" t="s">
        <v>455</v>
      </c>
      <c r="K1099" s="54" t="s">
        <v>3027</v>
      </c>
      <c r="L1099" s="60">
        <v>1</v>
      </c>
      <c r="M1099" s="54" t="s">
        <v>3028</v>
      </c>
      <c r="N1099" s="54" t="s">
        <v>616</v>
      </c>
      <c r="O1099" s="62">
        <v>1</v>
      </c>
      <c r="P1099" s="54" t="s">
        <v>617</v>
      </c>
      <c r="Q1099" s="54" t="s">
        <v>2948</v>
      </c>
      <c r="R1099" s="61" t="s">
        <v>2972</v>
      </c>
      <c r="S1099" s="55">
        <v>44938</v>
      </c>
      <c r="T1099" s="55">
        <v>44938</v>
      </c>
      <c r="U1099" s="55">
        <v>44944</v>
      </c>
      <c r="V1099" s="56">
        <v>22276528.93</v>
      </c>
      <c r="W1099" s="56">
        <v>0</v>
      </c>
      <c r="X1099" s="56">
        <v>22276528.93</v>
      </c>
    </row>
    <row r="1100" spans="1:24" x14ac:dyDescent="0.25">
      <c r="A1100" s="59" t="s">
        <v>77</v>
      </c>
      <c r="B1100" s="54" t="s">
        <v>450</v>
      </c>
      <c r="C1100" s="60">
        <v>2023</v>
      </c>
      <c r="D1100" s="60">
        <v>2023</v>
      </c>
      <c r="E1100" s="53">
        <v>7</v>
      </c>
      <c r="F1100" s="54" t="s">
        <v>451</v>
      </c>
      <c r="G1100" s="54" t="s">
        <v>452</v>
      </c>
      <c r="H1100" s="54" t="s">
        <v>453</v>
      </c>
      <c r="I1100" s="54" t="s">
        <v>454</v>
      </c>
      <c r="J1100" s="61" t="s">
        <v>455</v>
      </c>
      <c r="K1100" s="54" t="s">
        <v>3029</v>
      </c>
      <c r="L1100" s="60">
        <v>1</v>
      </c>
      <c r="M1100" s="54" t="s">
        <v>3030</v>
      </c>
      <c r="N1100" s="54" t="s">
        <v>620</v>
      </c>
      <c r="O1100" s="62">
        <v>1</v>
      </c>
      <c r="P1100" s="54" t="s">
        <v>621</v>
      </c>
      <c r="Q1100" s="54" t="s">
        <v>2948</v>
      </c>
      <c r="R1100" s="61" t="s">
        <v>2949</v>
      </c>
      <c r="S1100" s="55">
        <v>44946</v>
      </c>
      <c r="T1100" s="55">
        <v>44946</v>
      </c>
      <c r="U1100" s="55">
        <v>44951</v>
      </c>
      <c r="V1100" s="56">
        <v>167593.47</v>
      </c>
      <c r="W1100" s="56">
        <v>0</v>
      </c>
      <c r="X1100" s="56">
        <v>167593.47</v>
      </c>
    </row>
    <row r="1101" spans="1:24" x14ac:dyDescent="0.25">
      <c r="A1101" s="59" t="s">
        <v>78</v>
      </c>
      <c r="B1101" s="54" t="s">
        <v>450</v>
      </c>
      <c r="C1101" s="60">
        <v>2023</v>
      </c>
      <c r="D1101" s="60">
        <v>2023</v>
      </c>
      <c r="E1101" s="53">
        <v>7</v>
      </c>
      <c r="F1101" s="54" t="s">
        <v>451</v>
      </c>
      <c r="G1101" s="54" t="s">
        <v>452</v>
      </c>
      <c r="H1101" s="54" t="s">
        <v>453</v>
      </c>
      <c r="I1101" s="54" t="s">
        <v>454</v>
      </c>
      <c r="J1101" s="61" t="s">
        <v>455</v>
      </c>
      <c r="K1101" s="54" t="s">
        <v>3031</v>
      </c>
      <c r="L1101" s="60">
        <v>1</v>
      </c>
      <c r="M1101" s="54" t="s">
        <v>3032</v>
      </c>
      <c r="N1101" s="54" t="s">
        <v>624</v>
      </c>
      <c r="O1101" s="62">
        <v>1</v>
      </c>
      <c r="P1101" s="54" t="s">
        <v>625</v>
      </c>
      <c r="Q1101" s="54" t="s">
        <v>2948</v>
      </c>
      <c r="R1101" s="61" t="s">
        <v>2972</v>
      </c>
      <c r="S1101" s="55">
        <v>44938</v>
      </c>
      <c r="T1101" s="55">
        <v>44938</v>
      </c>
      <c r="U1101" s="55">
        <v>44944</v>
      </c>
      <c r="V1101" s="56">
        <v>26694334.640000001</v>
      </c>
      <c r="W1101" s="56">
        <v>0</v>
      </c>
      <c r="X1101" s="56">
        <v>26694334.640000001</v>
      </c>
    </row>
    <row r="1102" spans="1:24" x14ac:dyDescent="0.25">
      <c r="A1102" s="59" t="s">
        <v>79</v>
      </c>
      <c r="B1102" s="54" t="s">
        <v>450</v>
      </c>
      <c r="C1102" s="60">
        <v>2023</v>
      </c>
      <c r="D1102" s="60">
        <v>2023</v>
      </c>
      <c r="E1102" s="53">
        <v>7</v>
      </c>
      <c r="F1102" s="54" t="s">
        <v>451</v>
      </c>
      <c r="G1102" s="54" t="s">
        <v>452</v>
      </c>
      <c r="H1102" s="54" t="s">
        <v>453</v>
      </c>
      <c r="I1102" s="54" t="s">
        <v>454</v>
      </c>
      <c r="J1102" s="61" t="s">
        <v>455</v>
      </c>
      <c r="K1102" s="54" t="s">
        <v>3033</v>
      </c>
      <c r="L1102" s="60">
        <v>1</v>
      </c>
      <c r="M1102" s="54" t="s">
        <v>3034</v>
      </c>
      <c r="N1102" s="54" t="s">
        <v>628</v>
      </c>
      <c r="O1102" s="62">
        <v>1</v>
      </c>
      <c r="P1102" s="54" t="s">
        <v>629</v>
      </c>
      <c r="Q1102" s="54" t="s">
        <v>2948</v>
      </c>
      <c r="R1102" s="61" t="s">
        <v>2972</v>
      </c>
      <c r="S1102" s="55">
        <v>44938</v>
      </c>
      <c r="T1102" s="55">
        <v>44938</v>
      </c>
      <c r="U1102" s="55">
        <v>44944</v>
      </c>
      <c r="V1102" s="56">
        <v>2087384.71</v>
      </c>
      <c r="W1102" s="56">
        <v>0</v>
      </c>
      <c r="X1102" s="56">
        <v>2087384.71</v>
      </c>
    </row>
    <row r="1103" spans="1:24" x14ac:dyDescent="0.25">
      <c r="A1103" s="59" t="s">
        <v>80</v>
      </c>
      <c r="B1103" s="54" t="s">
        <v>450</v>
      </c>
      <c r="C1103" s="60">
        <v>2023</v>
      </c>
      <c r="D1103" s="60">
        <v>2023</v>
      </c>
      <c r="E1103" s="53">
        <v>7</v>
      </c>
      <c r="F1103" s="54" t="s">
        <v>451</v>
      </c>
      <c r="G1103" s="54" t="s">
        <v>452</v>
      </c>
      <c r="H1103" s="54" t="s">
        <v>453</v>
      </c>
      <c r="I1103" s="54" t="s">
        <v>454</v>
      </c>
      <c r="J1103" s="61" t="s">
        <v>455</v>
      </c>
      <c r="K1103" s="54" t="s">
        <v>3035</v>
      </c>
      <c r="L1103" s="60">
        <v>1</v>
      </c>
      <c r="M1103" s="54" t="s">
        <v>3036</v>
      </c>
      <c r="N1103" s="54" t="s">
        <v>632</v>
      </c>
      <c r="O1103" s="62">
        <v>1</v>
      </c>
      <c r="P1103" s="54" t="s">
        <v>633</v>
      </c>
      <c r="Q1103" s="54" t="s">
        <v>2948</v>
      </c>
      <c r="R1103" s="61" t="s">
        <v>2949</v>
      </c>
      <c r="S1103" s="55">
        <v>44946</v>
      </c>
      <c r="T1103" s="55">
        <v>44946</v>
      </c>
      <c r="U1103" s="55">
        <v>44951</v>
      </c>
      <c r="V1103" s="56">
        <v>1006929.66</v>
      </c>
      <c r="W1103" s="56">
        <v>0</v>
      </c>
      <c r="X1103" s="56">
        <v>1006929.66</v>
      </c>
    </row>
    <row r="1104" spans="1:24" x14ac:dyDescent="0.25">
      <c r="A1104" s="59" t="s">
        <v>81</v>
      </c>
      <c r="B1104" s="54" t="s">
        <v>450</v>
      </c>
      <c r="C1104" s="60">
        <v>2023</v>
      </c>
      <c r="D1104" s="60">
        <v>2023</v>
      </c>
      <c r="E1104" s="53">
        <v>7</v>
      </c>
      <c r="F1104" s="54" t="s">
        <v>451</v>
      </c>
      <c r="G1104" s="54" t="s">
        <v>452</v>
      </c>
      <c r="H1104" s="54" t="s">
        <v>453</v>
      </c>
      <c r="I1104" s="54" t="s">
        <v>454</v>
      </c>
      <c r="J1104" s="61" t="s">
        <v>455</v>
      </c>
      <c r="K1104" s="54" t="s">
        <v>3037</v>
      </c>
      <c r="L1104" s="60">
        <v>1</v>
      </c>
      <c r="M1104" s="54" t="s">
        <v>3038</v>
      </c>
      <c r="N1104" s="54" t="s">
        <v>636</v>
      </c>
      <c r="O1104" s="62">
        <v>1</v>
      </c>
      <c r="P1104" s="54" t="s">
        <v>637</v>
      </c>
      <c r="Q1104" s="54" t="s">
        <v>2948</v>
      </c>
      <c r="R1104" s="61" t="s">
        <v>2949</v>
      </c>
      <c r="S1104" s="55">
        <v>44946</v>
      </c>
      <c r="T1104" s="55">
        <v>44946</v>
      </c>
      <c r="U1104" s="55">
        <v>44951</v>
      </c>
      <c r="V1104" s="56">
        <v>222866.45</v>
      </c>
      <c r="W1104" s="56">
        <v>0</v>
      </c>
      <c r="X1104" s="56">
        <v>222866.45</v>
      </c>
    </row>
    <row r="1105" spans="1:24" x14ac:dyDescent="0.25">
      <c r="A1105" s="59" t="s">
        <v>82</v>
      </c>
      <c r="B1105" s="54" t="s">
        <v>450</v>
      </c>
      <c r="C1105" s="60">
        <v>2023</v>
      </c>
      <c r="D1105" s="60">
        <v>2023</v>
      </c>
      <c r="E1105" s="53">
        <v>7</v>
      </c>
      <c r="F1105" s="54" t="s">
        <v>451</v>
      </c>
      <c r="G1105" s="54" t="s">
        <v>452</v>
      </c>
      <c r="H1105" s="54" t="s">
        <v>453</v>
      </c>
      <c r="I1105" s="54" t="s">
        <v>454</v>
      </c>
      <c r="J1105" s="61" t="s">
        <v>455</v>
      </c>
      <c r="K1105" s="54" t="s">
        <v>3039</v>
      </c>
      <c r="L1105" s="60">
        <v>1</v>
      </c>
      <c r="M1105" s="54" t="s">
        <v>3040</v>
      </c>
      <c r="N1105" s="54" t="s">
        <v>640</v>
      </c>
      <c r="O1105" s="62">
        <v>1</v>
      </c>
      <c r="P1105" s="54" t="s">
        <v>641</v>
      </c>
      <c r="Q1105" s="54" t="s">
        <v>2948</v>
      </c>
      <c r="R1105" s="61" t="s">
        <v>2949</v>
      </c>
      <c r="S1105" s="55">
        <v>44946</v>
      </c>
      <c r="T1105" s="55">
        <v>44946</v>
      </c>
      <c r="U1105" s="55">
        <v>44951</v>
      </c>
      <c r="V1105" s="56">
        <v>278156.46999999997</v>
      </c>
      <c r="W1105" s="56">
        <v>0</v>
      </c>
      <c r="X1105" s="56">
        <v>278156.46999999997</v>
      </c>
    </row>
    <row r="1106" spans="1:24" x14ac:dyDescent="0.25">
      <c r="A1106" s="59" t="s">
        <v>83</v>
      </c>
      <c r="B1106" s="54" t="s">
        <v>450</v>
      </c>
      <c r="C1106" s="60">
        <v>2023</v>
      </c>
      <c r="D1106" s="60">
        <v>2023</v>
      </c>
      <c r="E1106" s="53">
        <v>7</v>
      </c>
      <c r="F1106" s="54" t="s">
        <v>451</v>
      </c>
      <c r="G1106" s="54" t="s">
        <v>452</v>
      </c>
      <c r="H1106" s="54" t="s">
        <v>453</v>
      </c>
      <c r="I1106" s="54" t="s">
        <v>454</v>
      </c>
      <c r="J1106" s="61" t="s">
        <v>455</v>
      </c>
      <c r="K1106" s="54" t="s">
        <v>3041</v>
      </c>
      <c r="L1106" s="60">
        <v>1</v>
      </c>
      <c r="M1106" s="54" t="s">
        <v>3042</v>
      </c>
      <c r="N1106" s="54" t="s">
        <v>644</v>
      </c>
      <c r="O1106" s="62">
        <v>1</v>
      </c>
      <c r="P1106" s="54" t="s">
        <v>645</v>
      </c>
      <c r="Q1106" s="54" t="s">
        <v>2948</v>
      </c>
      <c r="R1106" s="61" t="s">
        <v>2949</v>
      </c>
      <c r="S1106" s="55">
        <v>44946</v>
      </c>
      <c r="T1106" s="55">
        <v>44946</v>
      </c>
      <c r="U1106" s="55">
        <v>44951</v>
      </c>
      <c r="V1106" s="56">
        <v>237002.33</v>
      </c>
      <c r="W1106" s="56">
        <v>0</v>
      </c>
      <c r="X1106" s="56">
        <v>237002.33</v>
      </c>
    </row>
    <row r="1107" spans="1:24" x14ac:dyDescent="0.25">
      <c r="A1107" s="59" t="s">
        <v>84</v>
      </c>
      <c r="B1107" s="54" t="s">
        <v>450</v>
      </c>
      <c r="C1107" s="60">
        <v>2023</v>
      </c>
      <c r="D1107" s="60">
        <v>2023</v>
      </c>
      <c r="E1107" s="53">
        <v>7</v>
      </c>
      <c r="F1107" s="54" t="s">
        <v>451</v>
      </c>
      <c r="G1107" s="54" t="s">
        <v>452</v>
      </c>
      <c r="H1107" s="54" t="s">
        <v>453</v>
      </c>
      <c r="I1107" s="54" t="s">
        <v>454</v>
      </c>
      <c r="J1107" s="61" t="s">
        <v>455</v>
      </c>
      <c r="K1107" s="54" t="s">
        <v>3043</v>
      </c>
      <c r="L1107" s="60">
        <v>1</v>
      </c>
      <c r="M1107" s="54" t="s">
        <v>3044</v>
      </c>
      <c r="N1107" s="54" t="s">
        <v>648</v>
      </c>
      <c r="O1107" s="62">
        <v>1</v>
      </c>
      <c r="P1107" s="54" t="s">
        <v>649</v>
      </c>
      <c r="Q1107" s="54" t="s">
        <v>2948</v>
      </c>
      <c r="R1107" s="61" t="s">
        <v>2949</v>
      </c>
      <c r="S1107" s="55">
        <v>44946</v>
      </c>
      <c r="T1107" s="55">
        <v>44946</v>
      </c>
      <c r="U1107" s="55">
        <v>44951</v>
      </c>
      <c r="V1107" s="56">
        <v>51063.56</v>
      </c>
      <c r="W1107" s="56">
        <v>0</v>
      </c>
      <c r="X1107" s="56">
        <v>51063.56</v>
      </c>
    </row>
    <row r="1108" spans="1:24" x14ac:dyDescent="0.25">
      <c r="A1108" s="59" t="s">
        <v>85</v>
      </c>
      <c r="B1108" s="54" t="s">
        <v>450</v>
      </c>
      <c r="C1108" s="60">
        <v>2023</v>
      </c>
      <c r="D1108" s="60">
        <v>2023</v>
      </c>
      <c r="E1108" s="53">
        <v>7</v>
      </c>
      <c r="F1108" s="54" t="s">
        <v>451</v>
      </c>
      <c r="G1108" s="54" t="s">
        <v>452</v>
      </c>
      <c r="H1108" s="54" t="s">
        <v>453</v>
      </c>
      <c r="I1108" s="54" t="s">
        <v>454</v>
      </c>
      <c r="J1108" s="61" t="s">
        <v>455</v>
      </c>
      <c r="K1108" s="54" t="s">
        <v>3045</v>
      </c>
      <c r="L1108" s="60">
        <v>1</v>
      </c>
      <c r="M1108" s="54" t="s">
        <v>3046</v>
      </c>
      <c r="N1108" s="54" t="s">
        <v>652</v>
      </c>
      <c r="O1108" s="62">
        <v>1</v>
      </c>
      <c r="P1108" s="54" t="s">
        <v>653</v>
      </c>
      <c r="Q1108" s="54" t="s">
        <v>2948</v>
      </c>
      <c r="R1108" s="61" t="s">
        <v>2949</v>
      </c>
      <c r="S1108" s="55">
        <v>44946</v>
      </c>
      <c r="T1108" s="55">
        <v>44946</v>
      </c>
      <c r="U1108" s="55">
        <v>44951</v>
      </c>
      <c r="V1108" s="56">
        <v>290656.8</v>
      </c>
      <c r="W1108" s="56">
        <v>0</v>
      </c>
      <c r="X1108" s="56">
        <v>290656.8</v>
      </c>
    </row>
    <row r="1109" spans="1:24" x14ac:dyDescent="0.25">
      <c r="A1109" s="59" t="s">
        <v>86</v>
      </c>
      <c r="B1109" s="54" t="s">
        <v>450</v>
      </c>
      <c r="C1109" s="60">
        <v>2023</v>
      </c>
      <c r="D1109" s="60">
        <v>2023</v>
      </c>
      <c r="E1109" s="53">
        <v>7</v>
      </c>
      <c r="F1109" s="54" t="s">
        <v>451</v>
      </c>
      <c r="G1109" s="54" t="s">
        <v>452</v>
      </c>
      <c r="H1109" s="54" t="s">
        <v>453</v>
      </c>
      <c r="I1109" s="54" t="s">
        <v>454</v>
      </c>
      <c r="J1109" s="61" t="s">
        <v>455</v>
      </c>
      <c r="K1109" s="54" t="s">
        <v>3047</v>
      </c>
      <c r="L1109" s="60">
        <v>1</v>
      </c>
      <c r="M1109" s="54" t="s">
        <v>3048</v>
      </c>
      <c r="N1109" s="54" t="s">
        <v>656</v>
      </c>
      <c r="O1109" s="62">
        <v>1</v>
      </c>
      <c r="P1109" s="54" t="s">
        <v>657</v>
      </c>
      <c r="Q1109" s="54" t="s">
        <v>2948</v>
      </c>
      <c r="R1109" s="61" t="s">
        <v>2949</v>
      </c>
      <c r="S1109" s="55">
        <v>44946</v>
      </c>
      <c r="T1109" s="55">
        <v>44946</v>
      </c>
      <c r="U1109" s="55">
        <v>44951</v>
      </c>
      <c r="V1109" s="56">
        <v>8555921.1400000006</v>
      </c>
      <c r="W1109" s="56">
        <v>0</v>
      </c>
      <c r="X1109" s="56">
        <v>8555921.1400000006</v>
      </c>
    </row>
    <row r="1110" spans="1:24" x14ac:dyDescent="0.25">
      <c r="A1110" s="59" t="s">
        <v>87</v>
      </c>
      <c r="B1110" s="54" t="s">
        <v>450</v>
      </c>
      <c r="C1110" s="60">
        <v>2023</v>
      </c>
      <c r="D1110" s="60">
        <v>2023</v>
      </c>
      <c r="E1110" s="53">
        <v>7</v>
      </c>
      <c r="F1110" s="54" t="s">
        <v>451</v>
      </c>
      <c r="G1110" s="54" t="s">
        <v>452</v>
      </c>
      <c r="H1110" s="54" t="s">
        <v>453</v>
      </c>
      <c r="I1110" s="54" t="s">
        <v>454</v>
      </c>
      <c r="J1110" s="61" t="s">
        <v>455</v>
      </c>
      <c r="K1110" s="54" t="s">
        <v>3049</v>
      </c>
      <c r="L1110" s="60">
        <v>1</v>
      </c>
      <c r="M1110" s="54" t="s">
        <v>3050</v>
      </c>
      <c r="N1110" s="54" t="s">
        <v>660</v>
      </c>
      <c r="O1110" s="62">
        <v>1</v>
      </c>
      <c r="P1110" s="54" t="s">
        <v>661</v>
      </c>
      <c r="Q1110" s="54" t="s">
        <v>2948</v>
      </c>
      <c r="R1110" s="61" t="s">
        <v>2949</v>
      </c>
      <c r="S1110" s="55">
        <v>44946</v>
      </c>
      <c r="T1110" s="55">
        <v>44946</v>
      </c>
      <c r="U1110" s="55">
        <v>44951</v>
      </c>
      <c r="V1110" s="56">
        <v>5393511.9800000004</v>
      </c>
      <c r="W1110" s="56">
        <v>0</v>
      </c>
      <c r="X1110" s="56">
        <v>5393511.9800000004</v>
      </c>
    </row>
    <row r="1111" spans="1:24" x14ac:dyDescent="0.25">
      <c r="A1111" s="59" t="s">
        <v>88</v>
      </c>
      <c r="B1111" s="54" t="s">
        <v>450</v>
      </c>
      <c r="C1111" s="60">
        <v>2023</v>
      </c>
      <c r="D1111" s="60">
        <v>2023</v>
      </c>
      <c r="E1111" s="53">
        <v>7</v>
      </c>
      <c r="F1111" s="54" t="s">
        <v>451</v>
      </c>
      <c r="G1111" s="54" t="s">
        <v>452</v>
      </c>
      <c r="H1111" s="54" t="s">
        <v>453</v>
      </c>
      <c r="I1111" s="54" t="s">
        <v>454</v>
      </c>
      <c r="J1111" s="61" t="s">
        <v>455</v>
      </c>
      <c r="K1111" s="54" t="s">
        <v>3051</v>
      </c>
      <c r="L1111" s="60">
        <v>1</v>
      </c>
      <c r="M1111" s="54" t="s">
        <v>3052</v>
      </c>
      <c r="N1111" s="54" t="s">
        <v>664</v>
      </c>
      <c r="O1111" s="62">
        <v>1</v>
      </c>
      <c r="P1111" s="54" t="s">
        <v>665</v>
      </c>
      <c r="Q1111" s="54" t="s">
        <v>2948</v>
      </c>
      <c r="R1111" s="61" t="s">
        <v>2949</v>
      </c>
      <c r="S1111" s="55">
        <v>44946</v>
      </c>
      <c r="T1111" s="55">
        <v>44946</v>
      </c>
      <c r="U1111" s="55">
        <v>44951</v>
      </c>
      <c r="V1111" s="56">
        <v>5775964.0099999998</v>
      </c>
      <c r="W1111" s="56">
        <v>0</v>
      </c>
      <c r="X1111" s="56">
        <v>5775964.0099999998</v>
      </c>
    </row>
    <row r="1112" spans="1:24" x14ac:dyDescent="0.25">
      <c r="A1112" s="59" t="s">
        <v>89</v>
      </c>
      <c r="B1112" s="54" t="s">
        <v>450</v>
      </c>
      <c r="C1112" s="60">
        <v>2023</v>
      </c>
      <c r="D1112" s="60">
        <v>2023</v>
      </c>
      <c r="E1112" s="53">
        <v>7</v>
      </c>
      <c r="F1112" s="54" t="s">
        <v>451</v>
      </c>
      <c r="G1112" s="54" t="s">
        <v>452</v>
      </c>
      <c r="H1112" s="54" t="s">
        <v>453</v>
      </c>
      <c r="I1112" s="54" t="s">
        <v>454</v>
      </c>
      <c r="J1112" s="61" t="s">
        <v>455</v>
      </c>
      <c r="K1112" s="54" t="s">
        <v>3053</v>
      </c>
      <c r="L1112" s="60">
        <v>1</v>
      </c>
      <c r="M1112" s="54" t="s">
        <v>3054</v>
      </c>
      <c r="N1112" s="54" t="s">
        <v>668</v>
      </c>
      <c r="O1112" s="62">
        <v>1</v>
      </c>
      <c r="P1112" s="54" t="s">
        <v>669</v>
      </c>
      <c r="Q1112" s="54" t="s">
        <v>2948</v>
      </c>
      <c r="R1112" s="61" t="s">
        <v>2949</v>
      </c>
      <c r="S1112" s="55">
        <v>44946</v>
      </c>
      <c r="T1112" s="55">
        <v>44946</v>
      </c>
      <c r="U1112" s="55">
        <v>44951</v>
      </c>
      <c r="V1112" s="56">
        <v>12160788.619999999</v>
      </c>
      <c r="W1112" s="56">
        <v>0</v>
      </c>
      <c r="X1112" s="56">
        <v>12160788.619999999</v>
      </c>
    </row>
    <row r="1113" spans="1:24" x14ac:dyDescent="0.25">
      <c r="A1113" s="59" t="s">
        <v>90</v>
      </c>
      <c r="B1113" s="54" t="s">
        <v>450</v>
      </c>
      <c r="C1113" s="60">
        <v>2023</v>
      </c>
      <c r="D1113" s="60">
        <v>2023</v>
      </c>
      <c r="E1113" s="53">
        <v>7</v>
      </c>
      <c r="F1113" s="54" t="s">
        <v>451</v>
      </c>
      <c r="G1113" s="54" t="s">
        <v>452</v>
      </c>
      <c r="H1113" s="54" t="s">
        <v>453</v>
      </c>
      <c r="I1113" s="54" t="s">
        <v>454</v>
      </c>
      <c r="J1113" s="61" t="s">
        <v>455</v>
      </c>
      <c r="K1113" s="54" t="s">
        <v>3055</v>
      </c>
      <c r="L1113" s="60">
        <v>1</v>
      </c>
      <c r="M1113" s="54" t="s">
        <v>3056</v>
      </c>
      <c r="N1113" s="54" t="s">
        <v>672</v>
      </c>
      <c r="O1113" s="62">
        <v>1</v>
      </c>
      <c r="P1113" s="54" t="s">
        <v>673</v>
      </c>
      <c r="Q1113" s="54" t="s">
        <v>2948</v>
      </c>
      <c r="R1113" s="61" t="s">
        <v>2949</v>
      </c>
      <c r="S1113" s="55">
        <v>44946</v>
      </c>
      <c r="T1113" s="55">
        <v>44946</v>
      </c>
      <c r="U1113" s="55">
        <v>44951</v>
      </c>
      <c r="V1113" s="56">
        <v>1619580.61</v>
      </c>
      <c r="W1113" s="56">
        <v>0</v>
      </c>
      <c r="X1113" s="56">
        <v>1619580.61</v>
      </c>
    </row>
    <row r="1114" spans="1:24" x14ac:dyDescent="0.25">
      <c r="A1114" s="59" t="s">
        <v>91</v>
      </c>
      <c r="B1114" s="54" t="s">
        <v>450</v>
      </c>
      <c r="C1114" s="60">
        <v>2023</v>
      </c>
      <c r="D1114" s="60">
        <v>2023</v>
      </c>
      <c r="E1114" s="53">
        <v>7</v>
      </c>
      <c r="F1114" s="54" t="s">
        <v>451</v>
      </c>
      <c r="G1114" s="54" t="s">
        <v>452</v>
      </c>
      <c r="H1114" s="54" t="s">
        <v>453</v>
      </c>
      <c r="I1114" s="54" t="s">
        <v>454</v>
      </c>
      <c r="J1114" s="61" t="s">
        <v>455</v>
      </c>
      <c r="K1114" s="54" t="s">
        <v>3057</v>
      </c>
      <c r="L1114" s="60">
        <v>1</v>
      </c>
      <c r="M1114" s="54" t="s">
        <v>3058</v>
      </c>
      <c r="N1114" s="54" t="s">
        <v>676</v>
      </c>
      <c r="O1114" s="62">
        <v>1</v>
      </c>
      <c r="P1114" s="54" t="s">
        <v>677</v>
      </c>
      <c r="Q1114" s="54" t="s">
        <v>2948</v>
      </c>
      <c r="R1114" s="61" t="s">
        <v>2949</v>
      </c>
      <c r="S1114" s="55">
        <v>44946</v>
      </c>
      <c r="T1114" s="55">
        <v>44946</v>
      </c>
      <c r="U1114" s="55">
        <v>44951</v>
      </c>
      <c r="V1114" s="56">
        <v>713116.41</v>
      </c>
      <c r="W1114" s="56">
        <v>0</v>
      </c>
      <c r="X1114" s="56">
        <v>713116.41</v>
      </c>
    </row>
    <row r="1115" spans="1:24" x14ac:dyDescent="0.25">
      <c r="A1115" s="59" t="s">
        <v>92</v>
      </c>
      <c r="B1115" s="54" t="s">
        <v>450</v>
      </c>
      <c r="C1115" s="60">
        <v>2023</v>
      </c>
      <c r="D1115" s="60">
        <v>2023</v>
      </c>
      <c r="E1115" s="53">
        <v>7</v>
      </c>
      <c r="F1115" s="54" t="s">
        <v>451</v>
      </c>
      <c r="G1115" s="54" t="s">
        <v>452</v>
      </c>
      <c r="H1115" s="54" t="s">
        <v>453</v>
      </c>
      <c r="I1115" s="54" t="s">
        <v>454</v>
      </c>
      <c r="J1115" s="61" t="s">
        <v>455</v>
      </c>
      <c r="K1115" s="54" t="s">
        <v>3059</v>
      </c>
      <c r="L1115" s="60">
        <v>1</v>
      </c>
      <c r="M1115" s="54" t="s">
        <v>3060</v>
      </c>
      <c r="N1115" s="54" t="s">
        <v>680</v>
      </c>
      <c r="O1115" s="62">
        <v>1</v>
      </c>
      <c r="P1115" s="54" t="s">
        <v>681</v>
      </c>
      <c r="Q1115" s="54" t="s">
        <v>2948</v>
      </c>
      <c r="R1115" s="61" t="s">
        <v>2949</v>
      </c>
      <c r="S1115" s="55">
        <v>44946</v>
      </c>
      <c r="T1115" s="55">
        <v>44946</v>
      </c>
      <c r="U1115" s="55">
        <v>44951</v>
      </c>
      <c r="V1115" s="56">
        <v>13325809.890000001</v>
      </c>
      <c r="W1115" s="56">
        <v>0</v>
      </c>
      <c r="X1115" s="56">
        <v>13325809.890000001</v>
      </c>
    </row>
    <row r="1116" spans="1:24" x14ac:dyDescent="0.25">
      <c r="A1116" s="59" t="s">
        <v>93</v>
      </c>
      <c r="B1116" s="54" t="s">
        <v>450</v>
      </c>
      <c r="C1116" s="60">
        <v>2023</v>
      </c>
      <c r="D1116" s="60">
        <v>2023</v>
      </c>
      <c r="E1116" s="53">
        <v>7</v>
      </c>
      <c r="F1116" s="54" t="s">
        <v>451</v>
      </c>
      <c r="G1116" s="54" t="s">
        <v>452</v>
      </c>
      <c r="H1116" s="54" t="s">
        <v>453</v>
      </c>
      <c r="I1116" s="54" t="s">
        <v>454</v>
      </c>
      <c r="J1116" s="61" t="s">
        <v>455</v>
      </c>
      <c r="K1116" s="54" t="s">
        <v>3061</v>
      </c>
      <c r="L1116" s="60">
        <v>1</v>
      </c>
      <c r="M1116" s="54" t="s">
        <v>3062</v>
      </c>
      <c r="N1116" s="54" t="s">
        <v>684</v>
      </c>
      <c r="O1116" s="62">
        <v>1</v>
      </c>
      <c r="P1116" s="54" t="s">
        <v>685</v>
      </c>
      <c r="Q1116" s="54" t="s">
        <v>2948</v>
      </c>
      <c r="R1116" s="61" t="s">
        <v>2949</v>
      </c>
      <c r="S1116" s="55">
        <v>44946</v>
      </c>
      <c r="T1116" s="55">
        <v>44946</v>
      </c>
      <c r="U1116" s="55">
        <v>44951</v>
      </c>
      <c r="V1116" s="56">
        <v>744091.96</v>
      </c>
      <c r="W1116" s="56">
        <v>0</v>
      </c>
      <c r="X1116" s="56">
        <v>744091.96</v>
      </c>
    </row>
    <row r="1117" spans="1:24" x14ac:dyDescent="0.25">
      <c r="A1117" s="59" t="s">
        <v>94</v>
      </c>
      <c r="B1117" s="54" t="s">
        <v>450</v>
      </c>
      <c r="C1117" s="60">
        <v>2023</v>
      </c>
      <c r="D1117" s="60">
        <v>2023</v>
      </c>
      <c r="E1117" s="53">
        <v>7</v>
      </c>
      <c r="F1117" s="54" t="s">
        <v>451</v>
      </c>
      <c r="G1117" s="54" t="s">
        <v>452</v>
      </c>
      <c r="H1117" s="54" t="s">
        <v>453</v>
      </c>
      <c r="I1117" s="54" t="s">
        <v>454</v>
      </c>
      <c r="J1117" s="61" t="s">
        <v>455</v>
      </c>
      <c r="K1117" s="54" t="s">
        <v>3063</v>
      </c>
      <c r="L1117" s="60">
        <v>1</v>
      </c>
      <c r="M1117" s="54" t="s">
        <v>3064</v>
      </c>
      <c r="N1117" s="54" t="s">
        <v>688</v>
      </c>
      <c r="O1117" s="62">
        <v>1</v>
      </c>
      <c r="P1117" s="54" t="s">
        <v>689</v>
      </c>
      <c r="Q1117" s="54" t="s">
        <v>2948</v>
      </c>
      <c r="R1117" s="61" t="s">
        <v>2949</v>
      </c>
      <c r="S1117" s="55">
        <v>44946</v>
      </c>
      <c r="T1117" s="55">
        <v>44946</v>
      </c>
      <c r="U1117" s="55">
        <v>44951</v>
      </c>
      <c r="V1117" s="56">
        <v>390442.85</v>
      </c>
      <c r="W1117" s="56">
        <v>0</v>
      </c>
      <c r="X1117" s="56">
        <v>390442.85</v>
      </c>
    </row>
    <row r="1118" spans="1:24" x14ac:dyDescent="0.25">
      <c r="A1118" s="59" t="s">
        <v>95</v>
      </c>
      <c r="B1118" s="54" t="s">
        <v>450</v>
      </c>
      <c r="C1118" s="60">
        <v>2023</v>
      </c>
      <c r="D1118" s="60">
        <v>2023</v>
      </c>
      <c r="E1118" s="53">
        <v>7</v>
      </c>
      <c r="F1118" s="54" t="s">
        <v>451</v>
      </c>
      <c r="G1118" s="54" t="s">
        <v>452</v>
      </c>
      <c r="H1118" s="54" t="s">
        <v>453</v>
      </c>
      <c r="I1118" s="54" t="s">
        <v>454</v>
      </c>
      <c r="J1118" s="61" t="s">
        <v>455</v>
      </c>
      <c r="K1118" s="54" t="s">
        <v>3065</v>
      </c>
      <c r="L1118" s="60">
        <v>1</v>
      </c>
      <c r="M1118" s="54" t="s">
        <v>3066</v>
      </c>
      <c r="N1118" s="54" t="s">
        <v>692</v>
      </c>
      <c r="O1118" s="62">
        <v>1</v>
      </c>
      <c r="P1118" s="54" t="s">
        <v>693</v>
      </c>
      <c r="Q1118" s="54" t="s">
        <v>2948</v>
      </c>
      <c r="R1118" s="61" t="s">
        <v>2949</v>
      </c>
      <c r="S1118" s="55">
        <v>44946</v>
      </c>
      <c r="T1118" s="55">
        <v>44946</v>
      </c>
      <c r="U1118" s="55">
        <v>44951</v>
      </c>
      <c r="V1118" s="56">
        <v>270420.8</v>
      </c>
      <c r="W1118" s="56">
        <v>0</v>
      </c>
      <c r="X1118" s="56">
        <v>270420.8</v>
      </c>
    </row>
    <row r="1119" spans="1:24" x14ac:dyDescent="0.25">
      <c r="A1119" s="59" t="s">
        <v>96</v>
      </c>
      <c r="B1119" s="54" t="s">
        <v>450</v>
      </c>
      <c r="C1119" s="60">
        <v>2023</v>
      </c>
      <c r="D1119" s="60">
        <v>2023</v>
      </c>
      <c r="E1119" s="53">
        <v>7</v>
      </c>
      <c r="F1119" s="54" t="s">
        <v>451</v>
      </c>
      <c r="G1119" s="54" t="s">
        <v>452</v>
      </c>
      <c r="H1119" s="54" t="s">
        <v>453</v>
      </c>
      <c r="I1119" s="54" t="s">
        <v>454</v>
      </c>
      <c r="J1119" s="61" t="s">
        <v>455</v>
      </c>
      <c r="K1119" s="54" t="s">
        <v>3067</v>
      </c>
      <c r="L1119" s="60">
        <v>1</v>
      </c>
      <c r="M1119" s="54" t="s">
        <v>3068</v>
      </c>
      <c r="N1119" s="54" t="s">
        <v>696</v>
      </c>
      <c r="O1119" s="62">
        <v>1</v>
      </c>
      <c r="P1119" s="54" t="s">
        <v>697</v>
      </c>
      <c r="Q1119" s="54" t="s">
        <v>2948</v>
      </c>
      <c r="R1119" s="61" t="s">
        <v>2949</v>
      </c>
      <c r="S1119" s="55">
        <v>44946</v>
      </c>
      <c r="T1119" s="55">
        <v>44946</v>
      </c>
      <c r="U1119" s="55">
        <v>44951</v>
      </c>
      <c r="V1119" s="56">
        <v>2974797.63</v>
      </c>
      <c r="W1119" s="56">
        <v>0</v>
      </c>
      <c r="X1119" s="56">
        <v>2974797.63</v>
      </c>
    </row>
    <row r="1120" spans="1:24" x14ac:dyDescent="0.25">
      <c r="A1120" s="59" t="s">
        <v>97</v>
      </c>
      <c r="B1120" s="54" t="s">
        <v>450</v>
      </c>
      <c r="C1120" s="60">
        <v>2023</v>
      </c>
      <c r="D1120" s="60">
        <v>2023</v>
      </c>
      <c r="E1120" s="53">
        <v>7</v>
      </c>
      <c r="F1120" s="54" t="s">
        <v>451</v>
      </c>
      <c r="G1120" s="54" t="s">
        <v>452</v>
      </c>
      <c r="H1120" s="54" t="s">
        <v>453</v>
      </c>
      <c r="I1120" s="54" t="s">
        <v>454</v>
      </c>
      <c r="J1120" s="61" t="s">
        <v>455</v>
      </c>
      <c r="K1120" s="54" t="s">
        <v>3069</v>
      </c>
      <c r="L1120" s="60">
        <v>1</v>
      </c>
      <c r="M1120" s="54" t="s">
        <v>3070</v>
      </c>
      <c r="N1120" s="54" t="s">
        <v>700</v>
      </c>
      <c r="O1120" s="62">
        <v>1</v>
      </c>
      <c r="P1120" s="54" t="s">
        <v>701</v>
      </c>
      <c r="Q1120" s="54" t="s">
        <v>2948</v>
      </c>
      <c r="R1120" s="61" t="s">
        <v>2949</v>
      </c>
      <c r="S1120" s="55">
        <v>44946</v>
      </c>
      <c r="T1120" s="55">
        <v>44946</v>
      </c>
      <c r="U1120" s="55">
        <v>44951</v>
      </c>
      <c r="V1120" s="56">
        <v>17365911.68</v>
      </c>
      <c r="W1120" s="56">
        <v>0</v>
      </c>
      <c r="X1120" s="56">
        <v>17365911.68</v>
      </c>
    </row>
    <row r="1121" spans="1:24" x14ac:dyDescent="0.25">
      <c r="A1121" s="59" t="s">
        <v>98</v>
      </c>
      <c r="B1121" s="54" t="s">
        <v>450</v>
      </c>
      <c r="C1121" s="60">
        <v>2023</v>
      </c>
      <c r="D1121" s="60">
        <v>2023</v>
      </c>
      <c r="E1121" s="53">
        <v>7</v>
      </c>
      <c r="F1121" s="54" t="s">
        <v>451</v>
      </c>
      <c r="G1121" s="54" t="s">
        <v>452</v>
      </c>
      <c r="H1121" s="54" t="s">
        <v>453</v>
      </c>
      <c r="I1121" s="54" t="s">
        <v>454</v>
      </c>
      <c r="J1121" s="61" t="s">
        <v>455</v>
      </c>
      <c r="K1121" s="54" t="s">
        <v>3071</v>
      </c>
      <c r="L1121" s="60">
        <v>1</v>
      </c>
      <c r="M1121" s="54" t="s">
        <v>3072</v>
      </c>
      <c r="N1121" s="54" t="s">
        <v>704</v>
      </c>
      <c r="O1121" s="62">
        <v>1</v>
      </c>
      <c r="P1121" s="54" t="s">
        <v>705</v>
      </c>
      <c r="Q1121" s="54" t="s">
        <v>2948</v>
      </c>
      <c r="R1121" s="61" t="s">
        <v>2949</v>
      </c>
      <c r="S1121" s="55">
        <v>44946</v>
      </c>
      <c r="T1121" s="55">
        <v>44946</v>
      </c>
      <c r="U1121" s="55">
        <v>44951</v>
      </c>
      <c r="V1121" s="56">
        <v>184526.67</v>
      </c>
      <c r="W1121" s="56">
        <v>0</v>
      </c>
      <c r="X1121" s="56">
        <v>184526.67</v>
      </c>
    </row>
    <row r="1122" spans="1:24" x14ac:dyDescent="0.25">
      <c r="A1122" s="59" t="s">
        <v>99</v>
      </c>
      <c r="B1122" s="54" t="s">
        <v>450</v>
      </c>
      <c r="C1122" s="60">
        <v>2023</v>
      </c>
      <c r="D1122" s="60">
        <v>2023</v>
      </c>
      <c r="E1122" s="53">
        <v>7</v>
      </c>
      <c r="F1122" s="54" t="s">
        <v>451</v>
      </c>
      <c r="G1122" s="54" t="s">
        <v>452</v>
      </c>
      <c r="H1122" s="54" t="s">
        <v>453</v>
      </c>
      <c r="I1122" s="54" t="s">
        <v>454</v>
      </c>
      <c r="J1122" s="61" t="s">
        <v>455</v>
      </c>
      <c r="K1122" s="54" t="s">
        <v>3073</v>
      </c>
      <c r="L1122" s="60">
        <v>1</v>
      </c>
      <c r="M1122" s="54" t="s">
        <v>3074</v>
      </c>
      <c r="N1122" s="54" t="s">
        <v>708</v>
      </c>
      <c r="O1122" s="62">
        <v>1</v>
      </c>
      <c r="P1122" s="54" t="s">
        <v>709</v>
      </c>
      <c r="Q1122" s="54" t="s">
        <v>2948</v>
      </c>
      <c r="R1122" s="61" t="s">
        <v>2949</v>
      </c>
      <c r="S1122" s="55">
        <v>44946</v>
      </c>
      <c r="T1122" s="55">
        <v>44946</v>
      </c>
      <c r="U1122" s="55">
        <v>44951</v>
      </c>
      <c r="V1122" s="56">
        <v>272676.40000000002</v>
      </c>
      <c r="W1122" s="56">
        <v>0</v>
      </c>
      <c r="X1122" s="56">
        <v>272676.40000000002</v>
      </c>
    </row>
    <row r="1123" spans="1:24" x14ac:dyDescent="0.25">
      <c r="A1123" s="59" t="s">
        <v>100</v>
      </c>
      <c r="B1123" s="54" t="s">
        <v>450</v>
      </c>
      <c r="C1123" s="60">
        <v>2023</v>
      </c>
      <c r="D1123" s="60">
        <v>2023</v>
      </c>
      <c r="E1123" s="53">
        <v>7</v>
      </c>
      <c r="F1123" s="54" t="s">
        <v>451</v>
      </c>
      <c r="G1123" s="54" t="s">
        <v>452</v>
      </c>
      <c r="H1123" s="54" t="s">
        <v>453</v>
      </c>
      <c r="I1123" s="54" t="s">
        <v>454</v>
      </c>
      <c r="J1123" s="61" t="s">
        <v>455</v>
      </c>
      <c r="K1123" s="54" t="s">
        <v>3075</v>
      </c>
      <c r="L1123" s="60">
        <v>1</v>
      </c>
      <c r="M1123" s="54" t="s">
        <v>3076</v>
      </c>
      <c r="N1123" s="54" t="s">
        <v>712</v>
      </c>
      <c r="O1123" s="62">
        <v>1</v>
      </c>
      <c r="P1123" s="54" t="s">
        <v>713</v>
      </c>
      <c r="Q1123" s="54" t="s">
        <v>2948</v>
      </c>
      <c r="R1123" s="61" t="s">
        <v>2949</v>
      </c>
      <c r="S1123" s="55">
        <v>44946</v>
      </c>
      <c r="T1123" s="55">
        <v>44946</v>
      </c>
      <c r="U1123" s="55">
        <v>44951</v>
      </c>
      <c r="V1123" s="56">
        <v>1880580.53</v>
      </c>
      <c r="W1123" s="56">
        <v>0</v>
      </c>
      <c r="X1123" s="56">
        <v>1880580.53</v>
      </c>
    </row>
    <row r="1124" spans="1:24" x14ac:dyDescent="0.25">
      <c r="A1124" s="59" t="s">
        <v>101</v>
      </c>
      <c r="B1124" s="54" t="s">
        <v>450</v>
      </c>
      <c r="C1124" s="60">
        <v>2023</v>
      </c>
      <c r="D1124" s="60">
        <v>2023</v>
      </c>
      <c r="E1124" s="53">
        <v>7</v>
      </c>
      <c r="F1124" s="54" t="s">
        <v>451</v>
      </c>
      <c r="G1124" s="54" t="s">
        <v>452</v>
      </c>
      <c r="H1124" s="54" t="s">
        <v>453</v>
      </c>
      <c r="I1124" s="54" t="s">
        <v>454</v>
      </c>
      <c r="J1124" s="61" t="s">
        <v>455</v>
      </c>
      <c r="K1124" s="54" t="s">
        <v>3077</v>
      </c>
      <c r="L1124" s="60">
        <v>1</v>
      </c>
      <c r="M1124" s="54" t="s">
        <v>3078</v>
      </c>
      <c r="N1124" s="54" t="s">
        <v>716</v>
      </c>
      <c r="O1124" s="62">
        <v>1</v>
      </c>
      <c r="P1124" s="54" t="s">
        <v>717</v>
      </c>
      <c r="Q1124" s="54" t="s">
        <v>2948</v>
      </c>
      <c r="R1124" s="61" t="s">
        <v>2949</v>
      </c>
      <c r="S1124" s="55">
        <v>44946</v>
      </c>
      <c r="T1124" s="55">
        <v>44946</v>
      </c>
      <c r="U1124" s="55">
        <v>44951</v>
      </c>
      <c r="V1124" s="56">
        <v>790336.34</v>
      </c>
      <c r="W1124" s="56">
        <v>0</v>
      </c>
      <c r="X1124" s="56">
        <v>790336.34</v>
      </c>
    </row>
    <row r="1125" spans="1:24" x14ac:dyDescent="0.25">
      <c r="A1125" s="59" t="s">
        <v>102</v>
      </c>
      <c r="B1125" s="54" t="s">
        <v>450</v>
      </c>
      <c r="C1125" s="60">
        <v>2023</v>
      </c>
      <c r="D1125" s="60">
        <v>2023</v>
      </c>
      <c r="E1125" s="53">
        <v>7</v>
      </c>
      <c r="F1125" s="54" t="s">
        <v>451</v>
      </c>
      <c r="G1125" s="54" t="s">
        <v>452</v>
      </c>
      <c r="H1125" s="54" t="s">
        <v>453</v>
      </c>
      <c r="I1125" s="54" t="s">
        <v>454</v>
      </c>
      <c r="J1125" s="61" t="s">
        <v>455</v>
      </c>
      <c r="K1125" s="54" t="s">
        <v>3079</v>
      </c>
      <c r="L1125" s="60">
        <v>1</v>
      </c>
      <c r="M1125" s="54" t="s">
        <v>3080</v>
      </c>
      <c r="N1125" s="54" t="s">
        <v>720</v>
      </c>
      <c r="O1125" s="62">
        <v>1</v>
      </c>
      <c r="P1125" s="54" t="s">
        <v>721</v>
      </c>
      <c r="Q1125" s="54" t="s">
        <v>2948</v>
      </c>
      <c r="R1125" s="61" t="s">
        <v>2949</v>
      </c>
      <c r="S1125" s="55">
        <v>44946</v>
      </c>
      <c r="T1125" s="55">
        <v>44946</v>
      </c>
      <c r="U1125" s="55">
        <v>44951</v>
      </c>
      <c r="V1125" s="56">
        <v>103035.24</v>
      </c>
      <c r="W1125" s="56">
        <v>0</v>
      </c>
      <c r="X1125" s="56">
        <v>103035.24</v>
      </c>
    </row>
    <row r="1126" spans="1:24" x14ac:dyDescent="0.25">
      <c r="A1126" s="59" t="s">
        <v>103</v>
      </c>
      <c r="B1126" s="54" t="s">
        <v>450</v>
      </c>
      <c r="C1126" s="60">
        <v>2023</v>
      </c>
      <c r="D1126" s="60">
        <v>2023</v>
      </c>
      <c r="E1126" s="53">
        <v>7</v>
      </c>
      <c r="F1126" s="54" t="s">
        <v>451</v>
      </c>
      <c r="G1126" s="54" t="s">
        <v>452</v>
      </c>
      <c r="H1126" s="54" t="s">
        <v>453</v>
      </c>
      <c r="I1126" s="54" t="s">
        <v>454</v>
      </c>
      <c r="J1126" s="61" t="s">
        <v>455</v>
      </c>
      <c r="K1126" s="54" t="s">
        <v>3081</v>
      </c>
      <c r="L1126" s="60">
        <v>1</v>
      </c>
      <c r="M1126" s="54" t="s">
        <v>3082</v>
      </c>
      <c r="N1126" s="54" t="s">
        <v>724</v>
      </c>
      <c r="O1126" s="62">
        <v>1</v>
      </c>
      <c r="P1126" s="54" t="s">
        <v>725</v>
      </c>
      <c r="Q1126" s="54" t="s">
        <v>2948</v>
      </c>
      <c r="R1126" s="61" t="s">
        <v>2949</v>
      </c>
      <c r="S1126" s="55">
        <v>44946</v>
      </c>
      <c r="T1126" s="55">
        <v>44946</v>
      </c>
      <c r="U1126" s="55">
        <v>44951</v>
      </c>
      <c r="V1126" s="56">
        <v>2422885.2400000002</v>
      </c>
      <c r="W1126" s="56">
        <v>0</v>
      </c>
      <c r="X1126" s="56">
        <v>2422885.2400000002</v>
      </c>
    </row>
    <row r="1127" spans="1:24" x14ac:dyDescent="0.25">
      <c r="A1127" s="59" t="s">
        <v>104</v>
      </c>
      <c r="B1127" s="54" t="s">
        <v>450</v>
      </c>
      <c r="C1127" s="60">
        <v>2023</v>
      </c>
      <c r="D1127" s="60">
        <v>2023</v>
      </c>
      <c r="E1127" s="53">
        <v>7</v>
      </c>
      <c r="F1127" s="54" t="s">
        <v>451</v>
      </c>
      <c r="G1127" s="54" t="s">
        <v>452</v>
      </c>
      <c r="H1127" s="54" t="s">
        <v>453</v>
      </c>
      <c r="I1127" s="54" t="s">
        <v>454</v>
      </c>
      <c r="J1127" s="61" t="s">
        <v>455</v>
      </c>
      <c r="K1127" s="54" t="s">
        <v>3083</v>
      </c>
      <c r="L1127" s="60">
        <v>1</v>
      </c>
      <c r="M1127" s="54" t="s">
        <v>3084</v>
      </c>
      <c r="N1127" s="54" t="s">
        <v>728</v>
      </c>
      <c r="O1127" s="62">
        <v>1</v>
      </c>
      <c r="P1127" s="54" t="s">
        <v>729</v>
      </c>
      <c r="Q1127" s="54" t="s">
        <v>2948</v>
      </c>
      <c r="R1127" s="61" t="s">
        <v>2949</v>
      </c>
      <c r="S1127" s="55">
        <v>44946</v>
      </c>
      <c r="T1127" s="55">
        <v>44946</v>
      </c>
      <c r="U1127" s="55">
        <v>44951</v>
      </c>
      <c r="V1127" s="56">
        <v>3022610.75</v>
      </c>
      <c r="W1127" s="56">
        <v>0</v>
      </c>
      <c r="X1127" s="56">
        <v>3022610.75</v>
      </c>
    </row>
    <row r="1128" spans="1:24" x14ac:dyDescent="0.25">
      <c r="A1128" s="59" t="s">
        <v>105</v>
      </c>
      <c r="B1128" s="54" t="s">
        <v>450</v>
      </c>
      <c r="C1128" s="60">
        <v>2023</v>
      </c>
      <c r="D1128" s="60">
        <v>2023</v>
      </c>
      <c r="E1128" s="53">
        <v>7</v>
      </c>
      <c r="F1128" s="54" t="s">
        <v>451</v>
      </c>
      <c r="G1128" s="54" t="s">
        <v>452</v>
      </c>
      <c r="H1128" s="54" t="s">
        <v>453</v>
      </c>
      <c r="I1128" s="54" t="s">
        <v>454</v>
      </c>
      <c r="J1128" s="61" t="s">
        <v>455</v>
      </c>
      <c r="K1128" s="54" t="s">
        <v>3085</v>
      </c>
      <c r="L1128" s="60">
        <v>1</v>
      </c>
      <c r="M1128" s="54" t="s">
        <v>3086</v>
      </c>
      <c r="N1128" s="54" t="s">
        <v>732</v>
      </c>
      <c r="O1128" s="62">
        <v>1</v>
      </c>
      <c r="P1128" s="54" t="s">
        <v>733</v>
      </c>
      <c r="Q1128" s="54" t="s">
        <v>2948</v>
      </c>
      <c r="R1128" s="61" t="s">
        <v>2949</v>
      </c>
      <c r="S1128" s="55">
        <v>44946</v>
      </c>
      <c r="T1128" s="55">
        <v>44946</v>
      </c>
      <c r="U1128" s="55">
        <v>44951</v>
      </c>
      <c r="V1128" s="56">
        <v>607215.64</v>
      </c>
      <c r="W1128" s="56">
        <v>0</v>
      </c>
      <c r="X1128" s="56">
        <v>607215.64</v>
      </c>
    </row>
    <row r="1129" spans="1:24" x14ac:dyDescent="0.25">
      <c r="A1129" s="59" t="s">
        <v>106</v>
      </c>
      <c r="B1129" s="54" t="s">
        <v>450</v>
      </c>
      <c r="C1129" s="60">
        <v>2023</v>
      </c>
      <c r="D1129" s="60">
        <v>2023</v>
      </c>
      <c r="E1129" s="53">
        <v>7</v>
      </c>
      <c r="F1129" s="54" t="s">
        <v>451</v>
      </c>
      <c r="G1129" s="54" t="s">
        <v>452</v>
      </c>
      <c r="H1129" s="54" t="s">
        <v>453</v>
      </c>
      <c r="I1129" s="54" t="s">
        <v>454</v>
      </c>
      <c r="J1129" s="61" t="s">
        <v>455</v>
      </c>
      <c r="K1129" s="54" t="s">
        <v>3087</v>
      </c>
      <c r="L1129" s="60">
        <v>1</v>
      </c>
      <c r="M1129" s="54" t="s">
        <v>3088</v>
      </c>
      <c r="N1129" s="54" t="s">
        <v>736</v>
      </c>
      <c r="O1129" s="62">
        <v>1</v>
      </c>
      <c r="P1129" s="54" t="s">
        <v>737</v>
      </c>
      <c r="Q1129" s="54" t="s">
        <v>2948</v>
      </c>
      <c r="R1129" s="61" t="s">
        <v>2949</v>
      </c>
      <c r="S1129" s="55">
        <v>44946</v>
      </c>
      <c r="T1129" s="55">
        <v>44946</v>
      </c>
      <c r="U1129" s="55">
        <v>44951</v>
      </c>
      <c r="V1129" s="56">
        <v>204535.42</v>
      </c>
      <c r="W1129" s="56">
        <v>0</v>
      </c>
      <c r="X1129" s="56">
        <v>204535.42</v>
      </c>
    </row>
    <row r="1130" spans="1:24" x14ac:dyDescent="0.25">
      <c r="A1130" s="59" t="s">
        <v>107</v>
      </c>
      <c r="B1130" s="54" t="s">
        <v>450</v>
      </c>
      <c r="C1130" s="60">
        <v>2023</v>
      </c>
      <c r="D1130" s="60">
        <v>2023</v>
      </c>
      <c r="E1130" s="53">
        <v>7</v>
      </c>
      <c r="F1130" s="54" t="s">
        <v>451</v>
      </c>
      <c r="G1130" s="54" t="s">
        <v>452</v>
      </c>
      <c r="H1130" s="54" t="s">
        <v>453</v>
      </c>
      <c r="I1130" s="54" t="s">
        <v>454</v>
      </c>
      <c r="J1130" s="61" t="s">
        <v>455</v>
      </c>
      <c r="K1130" s="54" t="s">
        <v>3089</v>
      </c>
      <c r="L1130" s="60">
        <v>1</v>
      </c>
      <c r="M1130" s="54" t="s">
        <v>3090</v>
      </c>
      <c r="N1130" s="54" t="s">
        <v>740</v>
      </c>
      <c r="O1130" s="62">
        <v>1</v>
      </c>
      <c r="P1130" s="54" t="s">
        <v>741</v>
      </c>
      <c r="Q1130" s="54" t="s">
        <v>2948</v>
      </c>
      <c r="R1130" s="61" t="s">
        <v>2949</v>
      </c>
      <c r="S1130" s="55">
        <v>44946</v>
      </c>
      <c r="T1130" s="55">
        <v>44946</v>
      </c>
      <c r="U1130" s="55">
        <v>44951</v>
      </c>
      <c r="V1130" s="56">
        <v>267822.93</v>
      </c>
      <c r="W1130" s="56">
        <v>0</v>
      </c>
      <c r="X1130" s="56">
        <v>267822.93</v>
      </c>
    </row>
    <row r="1131" spans="1:24" x14ac:dyDescent="0.25">
      <c r="A1131" s="59" t="s">
        <v>108</v>
      </c>
      <c r="B1131" s="54" t="s">
        <v>450</v>
      </c>
      <c r="C1131" s="60">
        <v>2023</v>
      </c>
      <c r="D1131" s="60">
        <v>2023</v>
      </c>
      <c r="E1131" s="53">
        <v>7</v>
      </c>
      <c r="F1131" s="54" t="s">
        <v>451</v>
      </c>
      <c r="G1131" s="54" t="s">
        <v>452</v>
      </c>
      <c r="H1131" s="54" t="s">
        <v>453</v>
      </c>
      <c r="I1131" s="54" t="s">
        <v>454</v>
      </c>
      <c r="J1131" s="61" t="s">
        <v>455</v>
      </c>
      <c r="K1131" s="54" t="s">
        <v>3091</v>
      </c>
      <c r="L1131" s="60">
        <v>1</v>
      </c>
      <c r="M1131" s="54" t="s">
        <v>3092</v>
      </c>
      <c r="N1131" s="54" t="s">
        <v>744</v>
      </c>
      <c r="O1131" s="62">
        <v>1</v>
      </c>
      <c r="P1131" s="54" t="s">
        <v>745</v>
      </c>
      <c r="Q1131" s="54" t="s">
        <v>2948</v>
      </c>
      <c r="R1131" s="61" t="s">
        <v>2972</v>
      </c>
      <c r="S1131" s="55">
        <v>44938</v>
      </c>
      <c r="T1131" s="55">
        <v>44938</v>
      </c>
      <c r="U1131" s="55">
        <v>44944</v>
      </c>
      <c r="V1131" s="56">
        <v>85501.2</v>
      </c>
      <c r="W1131" s="56">
        <v>0</v>
      </c>
      <c r="X1131" s="56">
        <v>85501.2</v>
      </c>
    </row>
    <row r="1132" spans="1:24" x14ac:dyDescent="0.25">
      <c r="A1132" s="59" t="s">
        <v>109</v>
      </c>
      <c r="B1132" s="54" t="s">
        <v>450</v>
      </c>
      <c r="C1132" s="60">
        <v>2023</v>
      </c>
      <c r="D1132" s="60">
        <v>2023</v>
      </c>
      <c r="E1132" s="53">
        <v>7</v>
      </c>
      <c r="F1132" s="54" t="s">
        <v>451</v>
      </c>
      <c r="G1132" s="54" t="s">
        <v>452</v>
      </c>
      <c r="H1132" s="54" t="s">
        <v>453</v>
      </c>
      <c r="I1132" s="54" t="s">
        <v>454</v>
      </c>
      <c r="J1132" s="61" t="s">
        <v>455</v>
      </c>
      <c r="K1132" s="54" t="s">
        <v>3093</v>
      </c>
      <c r="L1132" s="60">
        <v>1</v>
      </c>
      <c r="M1132" s="54" t="s">
        <v>3094</v>
      </c>
      <c r="N1132" s="54" t="s">
        <v>748</v>
      </c>
      <c r="O1132" s="62">
        <v>1</v>
      </c>
      <c r="P1132" s="54" t="s">
        <v>749</v>
      </c>
      <c r="Q1132" s="54" t="s">
        <v>2948</v>
      </c>
      <c r="R1132" s="61" t="s">
        <v>2949</v>
      </c>
      <c r="S1132" s="55">
        <v>44946</v>
      </c>
      <c r="T1132" s="55">
        <v>44946</v>
      </c>
      <c r="U1132" s="55">
        <v>44951</v>
      </c>
      <c r="V1132" s="56">
        <v>535912.44999999995</v>
      </c>
      <c r="W1132" s="56">
        <v>0</v>
      </c>
      <c r="X1132" s="56">
        <v>535912.44999999995</v>
      </c>
    </row>
    <row r="1133" spans="1:24" x14ac:dyDescent="0.25">
      <c r="A1133" s="59" t="s">
        <v>110</v>
      </c>
      <c r="B1133" s="54" t="s">
        <v>450</v>
      </c>
      <c r="C1133" s="60">
        <v>2023</v>
      </c>
      <c r="D1133" s="60">
        <v>2023</v>
      </c>
      <c r="E1133" s="53">
        <v>7</v>
      </c>
      <c r="F1133" s="54" t="s">
        <v>451</v>
      </c>
      <c r="G1133" s="54" t="s">
        <v>452</v>
      </c>
      <c r="H1133" s="54" t="s">
        <v>453</v>
      </c>
      <c r="I1133" s="54" t="s">
        <v>454</v>
      </c>
      <c r="J1133" s="61" t="s">
        <v>455</v>
      </c>
      <c r="K1133" s="54" t="s">
        <v>3095</v>
      </c>
      <c r="L1133" s="60">
        <v>1</v>
      </c>
      <c r="M1133" s="54" t="s">
        <v>3096</v>
      </c>
      <c r="N1133" s="54" t="s">
        <v>752</v>
      </c>
      <c r="O1133" s="62">
        <v>1</v>
      </c>
      <c r="P1133" s="54" t="s">
        <v>753</v>
      </c>
      <c r="Q1133" s="54" t="s">
        <v>2948</v>
      </c>
      <c r="R1133" s="61" t="s">
        <v>2949</v>
      </c>
      <c r="S1133" s="55">
        <v>44946</v>
      </c>
      <c r="T1133" s="55">
        <v>44946</v>
      </c>
      <c r="U1133" s="55">
        <v>44951</v>
      </c>
      <c r="V1133" s="56">
        <v>33095</v>
      </c>
      <c r="W1133" s="56">
        <v>0</v>
      </c>
      <c r="X1133" s="56">
        <v>33095</v>
      </c>
    </row>
    <row r="1134" spans="1:24" x14ac:dyDescent="0.25">
      <c r="A1134" s="59" t="s">
        <v>111</v>
      </c>
      <c r="B1134" s="54" t="s">
        <v>450</v>
      </c>
      <c r="C1134" s="60">
        <v>2023</v>
      </c>
      <c r="D1134" s="60">
        <v>2023</v>
      </c>
      <c r="E1134" s="53">
        <v>7</v>
      </c>
      <c r="F1134" s="54" t="s">
        <v>451</v>
      </c>
      <c r="G1134" s="54" t="s">
        <v>452</v>
      </c>
      <c r="H1134" s="54" t="s">
        <v>453</v>
      </c>
      <c r="I1134" s="54" t="s">
        <v>454</v>
      </c>
      <c r="J1134" s="61" t="s">
        <v>455</v>
      </c>
      <c r="K1134" s="54" t="s">
        <v>3097</v>
      </c>
      <c r="L1134" s="60">
        <v>1</v>
      </c>
      <c r="M1134" s="54" t="s">
        <v>3098</v>
      </c>
      <c r="N1134" s="54" t="s">
        <v>756</v>
      </c>
      <c r="O1134" s="62">
        <v>1</v>
      </c>
      <c r="P1134" s="54" t="s">
        <v>757</v>
      </c>
      <c r="Q1134" s="54" t="s">
        <v>2948</v>
      </c>
      <c r="R1134" s="61" t="s">
        <v>2949</v>
      </c>
      <c r="S1134" s="55">
        <v>44946</v>
      </c>
      <c r="T1134" s="55">
        <v>44946</v>
      </c>
      <c r="U1134" s="55">
        <v>44951</v>
      </c>
      <c r="V1134" s="56">
        <v>171879.49</v>
      </c>
      <c r="W1134" s="56">
        <v>0</v>
      </c>
      <c r="X1134" s="56">
        <v>171879.49</v>
      </c>
    </row>
    <row r="1135" spans="1:24" x14ac:dyDescent="0.25">
      <c r="A1135" s="59" t="s">
        <v>112</v>
      </c>
      <c r="B1135" s="54" t="s">
        <v>450</v>
      </c>
      <c r="C1135" s="60">
        <v>2023</v>
      </c>
      <c r="D1135" s="60">
        <v>2023</v>
      </c>
      <c r="E1135" s="53">
        <v>7</v>
      </c>
      <c r="F1135" s="54" t="s">
        <v>451</v>
      </c>
      <c r="G1135" s="54" t="s">
        <v>452</v>
      </c>
      <c r="H1135" s="54" t="s">
        <v>453</v>
      </c>
      <c r="I1135" s="54" t="s">
        <v>454</v>
      </c>
      <c r="J1135" s="61" t="s">
        <v>455</v>
      </c>
      <c r="K1135" s="54" t="s">
        <v>3099</v>
      </c>
      <c r="L1135" s="60">
        <v>1</v>
      </c>
      <c r="M1135" s="54" t="s">
        <v>3100</v>
      </c>
      <c r="N1135" s="54" t="s">
        <v>760</v>
      </c>
      <c r="O1135" s="62">
        <v>1</v>
      </c>
      <c r="P1135" s="54" t="s">
        <v>761</v>
      </c>
      <c r="Q1135" s="54" t="s">
        <v>2948</v>
      </c>
      <c r="R1135" s="61" t="s">
        <v>2949</v>
      </c>
      <c r="S1135" s="55">
        <v>44946</v>
      </c>
      <c r="T1135" s="55">
        <v>44946</v>
      </c>
      <c r="U1135" s="55">
        <v>44951</v>
      </c>
      <c r="V1135" s="56">
        <v>193245.43</v>
      </c>
      <c r="W1135" s="56">
        <v>0</v>
      </c>
      <c r="X1135" s="56">
        <v>193245.43</v>
      </c>
    </row>
    <row r="1136" spans="1:24" x14ac:dyDescent="0.25">
      <c r="A1136" s="59" t="s">
        <v>113</v>
      </c>
      <c r="B1136" s="54" t="s">
        <v>450</v>
      </c>
      <c r="C1136" s="60">
        <v>2023</v>
      </c>
      <c r="D1136" s="60">
        <v>2023</v>
      </c>
      <c r="E1136" s="53">
        <v>7</v>
      </c>
      <c r="F1136" s="54" t="s">
        <v>451</v>
      </c>
      <c r="G1136" s="54" t="s">
        <v>452</v>
      </c>
      <c r="H1136" s="54" t="s">
        <v>453</v>
      </c>
      <c r="I1136" s="54" t="s">
        <v>454</v>
      </c>
      <c r="J1136" s="61" t="s">
        <v>455</v>
      </c>
      <c r="K1136" s="54" t="s">
        <v>3101</v>
      </c>
      <c r="L1136" s="60">
        <v>1</v>
      </c>
      <c r="M1136" s="54" t="s">
        <v>3102</v>
      </c>
      <c r="N1136" s="54" t="s">
        <v>764</v>
      </c>
      <c r="O1136" s="62">
        <v>1</v>
      </c>
      <c r="P1136" s="54" t="s">
        <v>765</v>
      </c>
      <c r="Q1136" s="54" t="s">
        <v>2948</v>
      </c>
      <c r="R1136" s="61" t="s">
        <v>2949</v>
      </c>
      <c r="S1136" s="55">
        <v>44946</v>
      </c>
      <c r="T1136" s="55">
        <v>44946</v>
      </c>
      <c r="U1136" s="55">
        <v>44951</v>
      </c>
      <c r="V1136" s="56">
        <v>11398.94</v>
      </c>
      <c r="W1136" s="56">
        <v>0</v>
      </c>
      <c r="X1136" s="56">
        <v>11398.94</v>
      </c>
    </row>
    <row r="1137" spans="1:24" x14ac:dyDescent="0.25">
      <c r="A1137" s="59" t="s">
        <v>114</v>
      </c>
      <c r="B1137" s="54" t="s">
        <v>450</v>
      </c>
      <c r="C1137" s="60">
        <v>2023</v>
      </c>
      <c r="D1137" s="60">
        <v>2023</v>
      </c>
      <c r="E1137" s="53">
        <v>7</v>
      </c>
      <c r="F1137" s="54" t="s">
        <v>451</v>
      </c>
      <c r="G1137" s="54" t="s">
        <v>452</v>
      </c>
      <c r="H1137" s="54" t="s">
        <v>453</v>
      </c>
      <c r="I1137" s="54" t="s">
        <v>454</v>
      </c>
      <c r="J1137" s="61" t="s">
        <v>455</v>
      </c>
      <c r="K1137" s="54" t="s">
        <v>3103</v>
      </c>
      <c r="L1137" s="60">
        <v>1</v>
      </c>
      <c r="M1137" s="54" t="s">
        <v>3104</v>
      </c>
      <c r="N1137" s="54" t="s">
        <v>768</v>
      </c>
      <c r="O1137" s="62">
        <v>1</v>
      </c>
      <c r="P1137" s="54" t="s">
        <v>769</v>
      </c>
      <c r="Q1137" s="54" t="s">
        <v>2948</v>
      </c>
      <c r="R1137" s="61" t="s">
        <v>2949</v>
      </c>
      <c r="S1137" s="55">
        <v>44946</v>
      </c>
      <c r="T1137" s="55">
        <v>44946</v>
      </c>
      <c r="U1137" s="55">
        <v>44951</v>
      </c>
      <c r="V1137" s="56">
        <v>32665355.100000001</v>
      </c>
      <c r="W1137" s="56">
        <v>0</v>
      </c>
      <c r="X1137" s="56">
        <v>32665355.100000001</v>
      </c>
    </row>
    <row r="1138" spans="1:24" x14ac:dyDescent="0.25">
      <c r="A1138" s="59" t="s">
        <v>115</v>
      </c>
      <c r="B1138" s="54" t="s">
        <v>450</v>
      </c>
      <c r="C1138" s="60">
        <v>2023</v>
      </c>
      <c r="D1138" s="60">
        <v>2023</v>
      </c>
      <c r="E1138" s="53">
        <v>7</v>
      </c>
      <c r="F1138" s="54" t="s">
        <v>451</v>
      </c>
      <c r="G1138" s="54" t="s">
        <v>452</v>
      </c>
      <c r="H1138" s="54" t="s">
        <v>453</v>
      </c>
      <c r="I1138" s="54" t="s">
        <v>454</v>
      </c>
      <c r="J1138" s="61" t="s">
        <v>455</v>
      </c>
      <c r="K1138" s="54" t="s">
        <v>3105</v>
      </c>
      <c r="L1138" s="60">
        <v>1</v>
      </c>
      <c r="M1138" s="54" t="s">
        <v>3106</v>
      </c>
      <c r="N1138" s="54" t="s">
        <v>772</v>
      </c>
      <c r="O1138" s="62">
        <v>1</v>
      </c>
      <c r="P1138" s="54" t="s">
        <v>773</v>
      </c>
      <c r="Q1138" s="54" t="s">
        <v>2948</v>
      </c>
      <c r="R1138" s="61" t="s">
        <v>2949</v>
      </c>
      <c r="S1138" s="55">
        <v>44946</v>
      </c>
      <c r="T1138" s="55">
        <v>44946</v>
      </c>
      <c r="U1138" s="55">
        <v>44951</v>
      </c>
      <c r="V1138" s="56">
        <v>187036.77</v>
      </c>
      <c r="W1138" s="56">
        <v>0</v>
      </c>
      <c r="X1138" s="56">
        <v>187036.77</v>
      </c>
    </row>
    <row r="1139" spans="1:24" x14ac:dyDescent="0.25">
      <c r="A1139" s="59" t="s">
        <v>116</v>
      </c>
      <c r="B1139" s="54" t="s">
        <v>450</v>
      </c>
      <c r="C1139" s="60">
        <v>2023</v>
      </c>
      <c r="D1139" s="60">
        <v>2023</v>
      </c>
      <c r="E1139" s="53">
        <v>7</v>
      </c>
      <c r="F1139" s="54" t="s">
        <v>451</v>
      </c>
      <c r="G1139" s="54" t="s">
        <v>452</v>
      </c>
      <c r="H1139" s="54" t="s">
        <v>453</v>
      </c>
      <c r="I1139" s="54" t="s">
        <v>454</v>
      </c>
      <c r="J1139" s="61" t="s">
        <v>455</v>
      </c>
      <c r="K1139" s="54" t="s">
        <v>3107</v>
      </c>
      <c r="L1139" s="60">
        <v>1</v>
      </c>
      <c r="M1139" s="54" t="s">
        <v>3108</v>
      </c>
      <c r="N1139" s="54" t="s">
        <v>776</v>
      </c>
      <c r="O1139" s="62">
        <v>1</v>
      </c>
      <c r="P1139" s="54" t="s">
        <v>777</v>
      </c>
      <c r="Q1139" s="54" t="s">
        <v>2948</v>
      </c>
      <c r="R1139" s="61" t="s">
        <v>2949</v>
      </c>
      <c r="S1139" s="55">
        <v>44946</v>
      </c>
      <c r="T1139" s="55">
        <v>44946</v>
      </c>
      <c r="U1139" s="55">
        <v>44951</v>
      </c>
      <c r="V1139" s="56">
        <v>301092.78999999998</v>
      </c>
      <c r="W1139" s="56">
        <v>0</v>
      </c>
      <c r="X1139" s="56">
        <v>301092.78999999998</v>
      </c>
    </row>
    <row r="1140" spans="1:24" x14ac:dyDescent="0.25">
      <c r="A1140" s="59" t="s">
        <v>117</v>
      </c>
      <c r="B1140" s="54" t="s">
        <v>450</v>
      </c>
      <c r="C1140" s="60">
        <v>2023</v>
      </c>
      <c r="D1140" s="60">
        <v>2023</v>
      </c>
      <c r="E1140" s="53">
        <v>7</v>
      </c>
      <c r="F1140" s="54" t="s">
        <v>451</v>
      </c>
      <c r="G1140" s="54" t="s">
        <v>452</v>
      </c>
      <c r="H1140" s="54" t="s">
        <v>453</v>
      </c>
      <c r="I1140" s="54" t="s">
        <v>454</v>
      </c>
      <c r="J1140" s="61" t="s">
        <v>455</v>
      </c>
      <c r="K1140" s="54" t="s">
        <v>3109</v>
      </c>
      <c r="L1140" s="60">
        <v>1</v>
      </c>
      <c r="M1140" s="54" t="s">
        <v>3110</v>
      </c>
      <c r="N1140" s="54" t="s">
        <v>780</v>
      </c>
      <c r="O1140" s="62">
        <v>1</v>
      </c>
      <c r="P1140" s="54" t="s">
        <v>781</v>
      </c>
      <c r="Q1140" s="54" t="s">
        <v>2948</v>
      </c>
      <c r="R1140" s="61" t="s">
        <v>2949</v>
      </c>
      <c r="S1140" s="55">
        <v>44946</v>
      </c>
      <c r="T1140" s="55">
        <v>44946</v>
      </c>
      <c r="U1140" s="55">
        <v>44951</v>
      </c>
      <c r="V1140" s="56">
        <v>124543.07</v>
      </c>
      <c r="W1140" s="56">
        <v>0</v>
      </c>
      <c r="X1140" s="56">
        <v>124543.07</v>
      </c>
    </row>
    <row r="1141" spans="1:24" x14ac:dyDescent="0.25">
      <c r="A1141" s="59" t="s">
        <v>118</v>
      </c>
      <c r="B1141" s="54" t="s">
        <v>450</v>
      </c>
      <c r="C1141" s="60">
        <v>2023</v>
      </c>
      <c r="D1141" s="60">
        <v>2023</v>
      </c>
      <c r="E1141" s="53">
        <v>7</v>
      </c>
      <c r="F1141" s="54" t="s">
        <v>451</v>
      </c>
      <c r="G1141" s="54" t="s">
        <v>452</v>
      </c>
      <c r="H1141" s="54" t="s">
        <v>453</v>
      </c>
      <c r="I1141" s="54" t="s">
        <v>454</v>
      </c>
      <c r="J1141" s="61" t="s">
        <v>455</v>
      </c>
      <c r="K1141" s="54" t="s">
        <v>3111</v>
      </c>
      <c r="L1141" s="60">
        <v>1</v>
      </c>
      <c r="M1141" s="54" t="s">
        <v>3112</v>
      </c>
      <c r="N1141" s="54" t="s">
        <v>784</v>
      </c>
      <c r="O1141" s="62">
        <v>1</v>
      </c>
      <c r="P1141" s="54" t="s">
        <v>785</v>
      </c>
      <c r="Q1141" s="54" t="s">
        <v>2948</v>
      </c>
      <c r="R1141" s="61" t="s">
        <v>2949</v>
      </c>
      <c r="S1141" s="55">
        <v>44946</v>
      </c>
      <c r="T1141" s="55">
        <v>44946</v>
      </c>
      <c r="U1141" s="55">
        <v>44951</v>
      </c>
      <c r="V1141" s="56">
        <v>109833.94</v>
      </c>
      <c r="W1141" s="56">
        <v>0</v>
      </c>
      <c r="X1141" s="56">
        <v>109833.94</v>
      </c>
    </row>
    <row r="1142" spans="1:24" x14ac:dyDescent="0.25">
      <c r="A1142" s="59" t="s">
        <v>119</v>
      </c>
      <c r="B1142" s="54" t="s">
        <v>450</v>
      </c>
      <c r="C1142" s="60">
        <v>2023</v>
      </c>
      <c r="D1142" s="60">
        <v>2023</v>
      </c>
      <c r="E1142" s="53">
        <v>7</v>
      </c>
      <c r="F1142" s="54" t="s">
        <v>451</v>
      </c>
      <c r="G1142" s="54" t="s">
        <v>452</v>
      </c>
      <c r="H1142" s="54" t="s">
        <v>453</v>
      </c>
      <c r="I1142" s="54" t="s">
        <v>454</v>
      </c>
      <c r="J1142" s="61" t="s">
        <v>455</v>
      </c>
      <c r="K1142" s="54" t="s">
        <v>3113</v>
      </c>
      <c r="L1142" s="60">
        <v>1</v>
      </c>
      <c r="M1142" s="54" t="s">
        <v>3114</v>
      </c>
      <c r="N1142" s="54" t="s">
        <v>788</v>
      </c>
      <c r="O1142" s="62">
        <v>1</v>
      </c>
      <c r="P1142" s="54" t="s">
        <v>789</v>
      </c>
      <c r="Q1142" s="54" t="s">
        <v>2948</v>
      </c>
      <c r="R1142" s="61" t="s">
        <v>2949</v>
      </c>
      <c r="S1142" s="55">
        <v>44946</v>
      </c>
      <c r="T1142" s="55">
        <v>44946</v>
      </c>
      <c r="U1142" s="55">
        <v>44951</v>
      </c>
      <c r="V1142" s="56">
        <v>202559.24</v>
      </c>
      <c r="W1142" s="56">
        <v>0</v>
      </c>
      <c r="X1142" s="56">
        <v>202559.24</v>
      </c>
    </row>
    <row r="1143" spans="1:24" x14ac:dyDescent="0.25">
      <c r="A1143" s="59" t="s">
        <v>120</v>
      </c>
      <c r="B1143" s="54" t="s">
        <v>450</v>
      </c>
      <c r="C1143" s="60">
        <v>2023</v>
      </c>
      <c r="D1143" s="60">
        <v>2023</v>
      </c>
      <c r="E1143" s="53">
        <v>7</v>
      </c>
      <c r="F1143" s="54" t="s">
        <v>451</v>
      </c>
      <c r="G1143" s="54" t="s">
        <v>452</v>
      </c>
      <c r="H1143" s="54" t="s">
        <v>453</v>
      </c>
      <c r="I1143" s="54" t="s">
        <v>454</v>
      </c>
      <c r="J1143" s="61" t="s">
        <v>455</v>
      </c>
      <c r="K1143" s="54" t="s">
        <v>3115</v>
      </c>
      <c r="L1143" s="60">
        <v>1</v>
      </c>
      <c r="M1143" s="54" t="s">
        <v>3116</v>
      </c>
      <c r="N1143" s="54" t="s">
        <v>792</v>
      </c>
      <c r="O1143" s="62">
        <v>1</v>
      </c>
      <c r="P1143" s="54" t="s">
        <v>793</v>
      </c>
      <c r="Q1143" s="54" t="s">
        <v>2948</v>
      </c>
      <c r="R1143" s="61" t="s">
        <v>2949</v>
      </c>
      <c r="S1143" s="55">
        <v>44946</v>
      </c>
      <c r="T1143" s="55">
        <v>44946</v>
      </c>
      <c r="U1143" s="55">
        <v>44951</v>
      </c>
      <c r="V1143" s="56">
        <v>124941.73</v>
      </c>
      <c r="W1143" s="56">
        <v>0</v>
      </c>
      <c r="X1143" s="56">
        <v>124941.73</v>
      </c>
    </row>
    <row r="1144" spans="1:24" x14ac:dyDescent="0.25">
      <c r="A1144" s="59" t="s">
        <v>121</v>
      </c>
      <c r="B1144" s="54" t="s">
        <v>450</v>
      </c>
      <c r="C1144" s="60">
        <v>2023</v>
      </c>
      <c r="D1144" s="60">
        <v>2023</v>
      </c>
      <c r="E1144" s="53">
        <v>7</v>
      </c>
      <c r="F1144" s="54" t="s">
        <v>451</v>
      </c>
      <c r="G1144" s="54" t="s">
        <v>452</v>
      </c>
      <c r="H1144" s="54" t="s">
        <v>453</v>
      </c>
      <c r="I1144" s="54" t="s">
        <v>454</v>
      </c>
      <c r="J1144" s="61" t="s">
        <v>455</v>
      </c>
      <c r="K1144" s="54" t="s">
        <v>3117</v>
      </c>
      <c r="L1144" s="60">
        <v>1</v>
      </c>
      <c r="M1144" s="54" t="s">
        <v>3118</v>
      </c>
      <c r="N1144" s="54" t="s">
        <v>796</v>
      </c>
      <c r="O1144" s="62">
        <v>1</v>
      </c>
      <c r="P1144" s="54" t="s">
        <v>797</v>
      </c>
      <c r="Q1144" s="54" t="s">
        <v>2948</v>
      </c>
      <c r="R1144" s="61" t="s">
        <v>2949</v>
      </c>
      <c r="S1144" s="55">
        <v>44946</v>
      </c>
      <c r="T1144" s="55">
        <v>44946</v>
      </c>
      <c r="U1144" s="55">
        <v>44951</v>
      </c>
      <c r="V1144" s="56">
        <v>356434.74</v>
      </c>
      <c r="W1144" s="56">
        <v>0</v>
      </c>
      <c r="X1144" s="56">
        <v>356434.74</v>
      </c>
    </row>
    <row r="1145" spans="1:24" x14ac:dyDescent="0.25">
      <c r="A1145" s="59" t="s">
        <v>122</v>
      </c>
      <c r="B1145" s="54" t="s">
        <v>450</v>
      </c>
      <c r="C1145" s="60">
        <v>2023</v>
      </c>
      <c r="D1145" s="60">
        <v>2023</v>
      </c>
      <c r="E1145" s="53">
        <v>7</v>
      </c>
      <c r="F1145" s="54" t="s">
        <v>451</v>
      </c>
      <c r="G1145" s="54" t="s">
        <v>452</v>
      </c>
      <c r="H1145" s="54" t="s">
        <v>453</v>
      </c>
      <c r="I1145" s="54" t="s">
        <v>454</v>
      </c>
      <c r="J1145" s="61" t="s">
        <v>455</v>
      </c>
      <c r="K1145" s="54" t="s">
        <v>3119</v>
      </c>
      <c r="L1145" s="60">
        <v>1</v>
      </c>
      <c r="M1145" s="54" t="s">
        <v>3120</v>
      </c>
      <c r="N1145" s="54" t="s">
        <v>804</v>
      </c>
      <c r="O1145" s="62">
        <v>1</v>
      </c>
      <c r="P1145" s="54" t="s">
        <v>805</v>
      </c>
      <c r="Q1145" s="54" t="s">
        <v>2948</v>
      </c>
      <c r="R1145" s="61" t="s">
        <v>2949</v>
      </c>
      <c r="S1145" s="55">
        <v>44946</v>
      </c>
      <c r="T1145" s="55">
        <v>44946</v>
      </c>
      <c r="U1145" s="55">
        <v>44951</v>
      </c>
      <c r="V1145" s="56">
        <v>29133.01</v>
      </c>
      <c r="W1145" s="56">
        <v>0</v>
      </c>
      <c r="X1145" s="56">
        <v>29133.01</v>
      </c>
    </row>
    <row r="1146" spans="1:24" x14ac:dyDescent="0.25">
      <c r="A1146" s="59" t="s">
        <v>123</v>
      </c>
      <c r="B1146" s="54" t="s">
        <v>450</v>
      </c>
      <c r="C1146" s="60">
        <v>2023</v>
      </c>
      <c r="D1146" s="60">
        <v>2023</v>
      </c>
      <c r="E1146" s="53">
        <v>7</v>
      </c>
      <c r="F1146" s="54" t="s">
        <v>451</v>
      </c>
      <c r="G1146" s="54" t="s">
        <v>452</v>
      </c>
      <c r="H1146" s="54" t="s">
        <v>453</v>
      </c>
      <c r="I1146" s="54" t="s">
        <v>454</v>
      </c>
      <c r="J1146" s="61" t="s">
        <v>455</v>
      </c>
      <c r="K1146" s="54" t="s">
        <v>3121</v>
      </c>
      <c r="L1146" s="60">
        <v>1</v>
      </c>
      <c r="M1146" s="54" t="s">
        <v>3122</v>
      </c>
      <c r="N1146" s="54" t="s">
        <v>808</v>
      </c>
      <c r="O1146" s="62">
        <v>1</v>
      </c>
      <c r="P1146" s="54" t="s">
        <v>809</v>
      </c>
      <c r="Q1146" s="54" t="s">
        <v>2948</v>
      </c>
      <c r="R1146" s="61" t="s">
        <v>2949</v>
      </c>
      <c r="S1146" s="55">
        <v>44946</v>
      </c>
      <c r="T1146" s="55">
        <v>44946</v>
      </c>
      <c r="U1146" s="55">
        <v>44951</v>
      </c>
      <c r="V1146" s="56">
        <v>3105074.95</v>
      </c>
      <c r="W1146" s="56">
        <v>0</v>
      </c>
      <c r="X1146" s="56">
        <v>3105074.95</v>
      </c>
    </row>
    <row r="1147" spans="1:24" x14ac:dyDescent="0.25">
      <c r="A1147" s="59" t="s">
        <v>124</v>
      </c>
      <c r="B1147" s="54" t="s">
        <v>450</v>
      </c>
      <c r="C1147" s="60">
        <v>2023</v>
      </c>
      <c r="D1147" s="60">
        <v>2023</v>
      </c>
      <c r="E1147" s="53">
        <v>7</v>
      </c>
      <c r="F1147" s="54" t="s">
        <v>451</v>
      </c>
      <c r="G1147" s="54" t="s">
        <v>452</v>
      </c>
      <c r="H1147" s="54" t="s">
        <v>453</v>
      </c>
      <c r="I1147" s="54" t="s">
        <v>454</v>
      </c>
      <c r="J1147" s="61" t="s">
        <v>455</v>
      </c>
      <c r="K1147" s="54" t="s">
        <v>3123</v>
      </c>
      <c r="L1147" s="60">
        <v>1</v>
      </c>
      <c r="M1147" s="54" t="s">
        <v>3124</v>
      </c>
      <c r="N1147" s="54" t="s">
        <v>812</v>
      </c>
      <c r="O1147" s="62">
        <v>1</v>
      </c>
      <c r="P1147" s="54" t="s">
        <v>813</v>
      </c>
      <c r="Q1147" s="54" t="s">
        <v>2948</v>
      </c>
      <c r="R1147" s="61" t="s">
        <v>2949</v>
      </c>
      <c r="S1147" s="55">
        <v>44946</v>
      </c>
      <c r="T1147" s="55">
        <v>44946</v>
      </c>
      <c r="U1147" s="55">
        <v>44951</v>
      </c>
      <c r="V1147" s="56">
        <v>915408.77</v>
      </c>
      <c r="W1147" s="56">
        <v>0</v>
      </c>
      <c r="X1147" s="56">
        <v>915408.77</v>
      </c>
    </row>
    <row r="1148" spans="1:24" x14ac:dyDescent="0.25">
      <c r="A1148" s="59" t="s">
        <v>125</v>
      </c>
      <c r="B1148" s="54" t="s">
        <v>450</v>
      </c>
      <c r="C1148" s="60">
        <v>2023</v>
      </c>
      <c r="D1148" s="60">
        <v>2023</v>
      </c>
      <c r="E1148" s="53">
        <v>7</v>
      </c>
      <c r="F1148" s="54" t="s">
        <v>451</v>
      </c>
      <c r="G1148" s="54" t="s">
        <v>452</v>
      </c>
      <c r="H1148" s="54" t="s">
        <v>453</v>
      </c>
      <c r="I1148" s="54" t="s">
        <v>454</v>
      </c>
      <c r="J1148" s="61" t="s">
        <v>455</v>
      </c>
      <c r="K1148" s="54" t="s">
        <v>3125</v>
      </c>
      <c r="L1148" s="60">
        <v>1</v>
      </c>
      <c r="M1148" s="54" t="s">
        <v>3126</v>
      </c>
      <c r="N1148" s="54" t="s">
        <v>816</v>
      </c>
      <c r="O1148" s="62">
        <v>1</v>
      </c>
      <c r="P1148" s="54" t="s">
        <v>817</v>
      </c>
      <c r="Q1148" s="54" t="s">
        <v>2948</v>
      </c>
      <c r="R1148" s="61" t="s">
        <v>2949</v>
      </c>
      <c r="S1148" s="55">
        <v>44946</v>
      </c>
      <c r="T1148" s="55">
        <v>44946</v>
      </c>
      <c r="U1148" s="55">
        <v>44951</v>
      </c>
      <c r="V1148" s="56">
        <v>616074.26</v>
      </c>
      <c r="W1148" s="56">
        <v>0</v>
      </c>
      <c r="X1148" s="56">
        <v>616074.26</v>
      </c>
    </row>
    <row r="1149" spans="1:24" x14ac:dyDescent="0.25">
      <c r="A1149" s="59" t="s">
        <v>126</v>
      </c>
      <c r="B1149" s="54" t="s">
        <v>450</v>
      </c>
      <c r="C1149" s="60">
        <v>2023</v>
      </c>
      <c r="D1149" s="60">
        <v>2023</v>
      </c>
      <c r="E1149" s="53">
        <v>7</v>
      </c>
      <c r="F1149" s="54" t="s">
        <v>451</v>
      </c>
      <c r="G1149" s="54" t="s">
        <v>452</v>
      </c>
      <c r="H1149" s="54" t="s">
        <v>453</v>
      </c>
      <c r="I1149" s="54" t="s">
        <v>454</v>
      </c>
      <c r="J1149" s="61" t="s">
        <v>455</v>
      </c>
      <c r="K1149" s="54" t="s">
        <v>3127</v>
      </c>
      <c r="L1149" s="60">
        <v>1</v>
      </c>
      <c r="M1149" s="54" t="s">
        <v>3128</v>
      </c>
      <c r="N1149" s="54" t="s">
        <v>820</v>
      </c>
      <c r="O1149" s="62">
        <v>1</v>
      </c>
      <c r="P1149" s="54" t="s">
        <v>821</v>
      </c>
      <c r="Q1149" s="54" t="s">
        <v>2948</v>
      </c>
      <c r="R1149" s="61" t="s">
        <v>2949</v>
      </c>
      <c r="S1149" s="55">
        <v>44946</v>
      </c>
      <c r="T1149" s="55">
        <v>44946</v>
      </c>
      <c r="U1149" s="55">
        <v>44951</v>
      </c>
      <c r="V1149" s="56">
        <v>12407057.74</v>
      </c>
      <c r="W1149" s="56">
        <v>0</v>
      </c>
      <c r="X1149" s="56">
        <v>12407057.74</v>
      </c>
    </row>
    <row r="1150" spans="1:24" x14ac:dyDescent="0.25">
      <c r="A1150" s="59" t="s">
        <v>127</v>
      </c>
      <c r="B1150" s="54" t="s">
        <v>450</v>
      </c>
      <c r="C1150" s="60">
        <v>2023</v>
      </c>
      <c r="D1150" s="60">
        <v>2023</v>
      </c>
      <c r="E1150" s="53">
        <v>7</v>
      </c>
      <c r="F1150" s="54" t="s">
        <v>451</v>
      </c>
      <c r="G1150" s="54" t="s">
        <v>452</v>
      </c>
      <c r="H1150" s="54" t="s">
        <v>453</v>
      </c>
      <c r="I1150" s="54" t="s">
        <v>454</v>
      </c>
      <c r="J1150" s="61" t="s">
        <v>455</v>
      </c>
      <c r="K1150" s="54" t="s">
        <v>3129</v>
      </c>
      <c r="L1150" s="60">
        <v>1</v>
      </c>
      <c r="M1150" s="54" t="s">
        <v>3130</v>
      </c>
      <c r="N1150" s="54" t="s">
        <v>824</v>
      </c>
      <c r="O1150" s="62">
        <v>1</v>
      </c>
      <c r="P1150" s="54" t="s">
        <v>825</v>
      </c>
      <c r="Q1150" s="54" t="s">
        <v>2948</v>
      </c>
      <c r="R1150" s="61" t="s">
        <v>2949</v>
      </c>
      <c r="S1150" s="55">
        <v>44946</v>
      </c>
      <c r="T1150" s="55">
        <v>44946</v>
      </c>
      <c r="U1150" s="55">
        <v>44951</v>
      </c>
      <c r="V1150" s="56">
        <v>4954038.2</v>
      </c>
      <c r="W1150" s="56">
        <v>0</v>
      </c>
      <c r="X1150" s="56">
        <v>4954038.2</v>
      </c>
    </row>
    <row r="1151" spans="1:24" x14ac:dyDescent="0.25">
      <c r="A1151" s="59" t="s">
        <v>128</v>
      </c>
      <c r="B1151" s="54" t="s">
        <v>450</v>
      </c>
      <c r="C1151" s="60">
        <v>2023</v>
      </c>
      <c r="D1151" s="60">
        <v>2023</v>
      </c>
      <c r="E1151" s="53">
        <v>7</v>
      </c>
      <c r="F1151" s="54" t="s">
        <v>451</v>
      </c>
      <c r="G1151" s="54" t="s">
        <v>452</v>
      </c>
      <c r="H1151" s="54" t="s">
        <v>453</v>
      </c>
      <c r="I1151" s="54" t="s">
        <v>454</v>
      </c>
      <c r="J1151" s="61" t="s">
        <v>455</v>
      </c>
      <c r="K1151" s="54" t="s">
        <v>3131</v>
      </c>
      <c r="L1151" s="60">
        <v>1</v>
      </c>
      <c r="M1151" s="54" t="s">
        <v>3132</v>
      </c>
      <c r="N1151" s="54" t="s">
        <v>828</v>
      </c>
      <c r="O1151" s="62">
        <v>1</v>
      </c>
      <c r="P1151" s="54" t="s">
        <v>829</v>
      </c>
      <c r="Q1151" s="54" t="s">
        <v>2948</v>
      </c>
      <c r="R1151" s="61" t="s">
        <v>2949</v>
      </c>
      <c r="S1151" s="55">
        <v>44946</v>
      </c>
      <c r="T1151" s="55">
        <v>44946</v>
      </c>
      <c r="U1151" s="55">
        <v>44951</v>
      </c>
      <c r="V1151" s="56">
        <v>35534.78</v>
      </c>
      <c r="W1151" s="56">
        <v>0</v>
      </c>
      <c r="X1151" s="56">
        <v>35534.78</v>
      </c>
    </row>
    <row r="1152" spans="1:24" x14ac:dyDescent="0.25">
      <c r="A1152" s="59" t="s">
        <v>129</v>
      </c>
      <c r="B1152" s="54" t="s">
        <v>450</v>
      </c>
      <c r="C1152" s="60">
        <v>2023</v>
      </c>
      <c r="D1152" s="60">
        <v>2023</v>
      </c>
      <c r="E1152" s="53">
        <v>7</v>
      </c>
      <c r="F1152" s="54" t="s">
        <v>451</v>
      </c>
      <c r="G1152" s="54" t="s">
        <v>452</v>
      </c>
      <c r="H1152" s="54" t="s">
        <v>453</v>
      </c>
      <c r="I1152" s="54" t="s">
        <v>454</v>
      </c>
      <c r="J1152" s="61" t="s">
        <v>455</v>
      </c>
      <c r="K1152" s="54" t="s">
        <v>3133</v>
      </c>
      <c r="L1152" s="60">
        <v>1</v>
      </c>
      <c r="M1152" s="54" t="s">
        <v>3134</v>
      </c>
      <c r="N1152" s="54" t="s">
        <v>832</v>
      </c>
      <c r="O1152" s="62">
        <v>1</v>
      </c>
      <c r="P1152" s="54" t="s">
        <v>833</v>
      </c>
      <c r="Q1152" s="54" t="s">
        <v>2948</v>
      </c>
      <c r="R1152" s="61" t="s">
        <v>2949</v>
      </c>
      <c r="S1152" s="55">
        <v>44946</v>
      </c>
      <c r="T1152" s="55">
        <v>44946</v>
      </c>
      <c r="U1152" s="55">
        <v>44951</v>
      </c>
      <c r="V1152" s="56">
        <v>572090.01</v>
      </c>
      <c r="W1152" s="56">
        <v>0</v>
      </c>
      <c r="X1152" s="56">
        <v>572090.01</v>
      </c>
    </row>
    <row r="1153" spans="1:24" x14ac:dyDescent="0.25">
      <c r="A1153" s="59" t="s">
        <v>130</v>
      </c>
      <c r="B1153" s="54" t="s">
        <v>450</v>
      </c>
      <c r="C1153" s="60">
        <v>2023</v>
      </c>
      <c r="D1153" s="60">
        <v>2023</v>
      </c>
      <c r="E1153" s="53">
        <v>7</v>
      </c>
      <c r="F1153" s="54" t="s">
        <v>451</v>
      </c>
      <c r="G1153" s="54" t="s">
        <v>452</v>
      </c>
      <c r="H1153" s="54" t="s">
        <v>453</v>
      </c>
      <c r="I1153" s="54" t="s">
        <v>454</v>
      </c>
      <c r="J1153" s="61" t="s">
        <v>455</v>
      </c>
      <c r="K1153" s="54" t="s">
        <v>3135</v>
      </c>
      <c r="L1153" s="60">
        <v>1</v>
      </c>
      <c r="M1153" s="54" t="s">
        <v>3136</v>
      </c>
      <c r="N1153" s="54" t="s">
        <v>836</v>
      </c>
      <c r="O1153" s="62">
        <v>1</v>
      </c>
      <c r="P1153" s="54" t="s">
        <v>837</v>
      </c>
      <c r="Q1153" s="54" t="s">
        <v>2948</v>
      </c>
      <c r="R1153" s="61" t="s">
        <v>2949</v>
      </c>
      <c r="S1153" s="55">
        <v>44946</v>
      </c>
      <c r="T1153" s="55">
        <v>44946</v>
      </c>
      <c r="U1153" s="55">
        <v>44951</v>
      </c>
      <c r="V1153" s="56">
        <v>243842.78</v>
      </c>
      <c r="W1153" s="56">
        <v>0</v>
      </c>
      <c r="X1153" s="56">
        <v>243842.78</v>
      </c>
    </row>
    <row r="1154" spans="1:24" x14ac:dyDescent="0.25">
      <c r="A1154" s="59" t="s">
        <v>131</v>
      </c>
      <c r="B1154" s="54" t="s">
        <v>450</v>
      </c>
      <c r="C1154" s="60">
        <v>2023</v>
      </c>
      <c r="D1154" s="60">
        <v>2023</v>
      </c>
      <c r="E1154" s="53">
        <v>7</v>
      </c>
      <c r="F1154" s="54" t="s">
        <v>451</v>
      </c>
      <c r="G1154" s="54" t="s">
        <v>452</v>
      </c>
      <c r="H1154" s="54" t="s">
        <v>453</v>
      </c>
      <c r="I1154" s="54" t="s">
        <v>454</v>
      </c>
      <c r="J1154" s="61" t="s">
        <v>455</v>
      </c>
      <c r="K1154" s="54" t="s">
        <v>3137</v>
      </c>
      <c r="L1154" s="60">
        <v>1</v>
      </c>
      <c r="M1154" s="54" t="s">
        <v>3138</v>
      </c>
      <c r="N1154" s="54" t="s">
        <v>840</v>
      </c>
      <c r="O1154" s="62">
        <v>1</v>
      </c>
      <c r="P1154" s="54" t="s">
        <v>841</v>
      </c>
      <c r="Q1154" s="54" t="s">
        <v>2948</v>
      </c>
      <c r="R1154" s="61" t="s">
        <v>2949</v>
      </c>
      <c r="S1154" s="55">
        <v>44946</v>
      </c>
      <c r="T1154" s="55">
        <v>44946</v>
      </c>
      <c r="U1154" s="55">
        <v>44951</v>
      </c>
      <c r="V1154" s="56">
        <v>206614.95</v>
      </c>
      <c r="W1154" s="56">
        <v>0</v>
      </c>
      <c r="X1154" s="56">
        <v>206614.95</v>
      </c>
    </row>
    <row r="1155" spans="1:24" x14ac:dyDescent="0.25">
      <c r="A1155" s="59" t="s">
        <v>132</v>
      </c>
      <c r="B1155" s="54" t="s">
        <v>450</v>
      </c>
      <c r="C1155" s="60">
        <v>2023</v>
      </c>
      <c r="D1155" s="60">
        <v>2023</v>
      </c>
      <c r="E1155" s="53">
        <v>7</v>
      </c>
      <c r="F1155" s="54" t="s">
        <v>451</v>
      </c>
      <c r="G1155" s="54" t="s">
        <v>452</v>
      </c>
      <c r="H1155" s="54" t="s">
        <v>453</v>
      </c>
      <c r="I1155" s="54" t="s">
        <v>454</v>
      </c>
      <c r="J1155" s="61" t="s">
        <v>455</v>
      </c>
      <c r="K1155" s="54" t="s">
        <v>3139</v>
      </c>
      <c r="L1155" s="60">
        <v>1</v>
      </c>
      <c r="M1155" s="54" t="s">
        <v>3140</v>
      </c>
      <c r="N1155" s="54" t="s">
        <v>844</v>
      </c>
      <c r="O1155" s="62">
        <v>1</v>
      </c>
      <c r="P1155" s="54" t="s">
        <v>845</v>
      </c>
      <c r="Q1155" s="54" t="s">
        <v>2948</v>
      </c>
      <c r="R1155" s="61" t="s">
        <v>2949</v>
      </c>
      <c r="S1155" s="55">
        <v>44946</v>
      </c>
      <c r="T1155" s="55">
        <v>44946</v>
      </c>
      <c r="U1155" s="55">
        <v>44951</v>
      </c>
      <c r="V1155" s="56">
        <v>118746.84</v>
      </c>
      <c r="W1155" s="56">
        <v>0</v>
      </c>
      <c r="X1155" s="56">
        <v>118746.84</v>
      </c>
    </row>
    <row r="1156" spans="1:24" x14ac:dyDescent="0.25">
      <c r="A1156" s="59" t="s">
        <v>133</v>
      </c>
      <c r="B1156" s="54" t="s">
        <v>450</v>
      </c>
      <c r="C1156" s="60">
        <v>2023</v>
      </c>
      <c r="D1156" s="60">
        <v>2023</v>
      </c>
      <c r="E1156" s="53">
        <v>7</v>
      </c>
      <c r="F1156" s="54" t="s">
        <v>451</v>
      </c>
      <c r="G1156" s="54" t="s">
        <v>452</v>
      </c>
      <c r="H1156" s="54" t="s">
        <v>453</v>
      </c>
      <c r="I1156" s="54" t="s">
        <v>454</v>
      </c>
      <c r="J1156" s="61" t="s">
        <v>455</v>
      </c>
      <c r="K1156" s="54" t="s">
        <v>3141</v>
      </c>
      <c r="L1156" s="60">
        <v>1</v>
      </c>
      <c r="M1156" s="54" t="s">
        <v>3142</v>
      </c>
      <c r="N1156" s="54" t="s">
        <v>848</v>
      </c>
      <c r="O1156" s="62">
        <v>1</v>
      </c>
      <c r="P1156" s="54" t="s">
        <v>849</v>
      </c>
      <c r="Q1156" s="54" t="s">
        <v>2948</v>
      </c>
      <c r="R1156" s="61" t="s">
        <v>2949</v>
      </c>
      <c r="S1156" s="55">
        <v>44946</v>
      </c>
      <c r="T1156" s="55">
        <v>44946</v>
      </c>
      <c r="U1156" s="55">
        <v>44951</v>
      </c>
      <c r="V1156" s="56">
        <v>288609.28999999998</v>
      </c>
      <c r="W1156" s="56">
        <v>0</v>
      </c>
      <c r="X1156" s="56">
        <v>288609.28999999998</v>
      </c>
    </row>
    <row r="1157" spans="1:24" x14ac:dyDescent="0.25">
      <c r="A1157" s="59" t="s">
        <v>134</v>
      </c>
      <c r="B1157" s="54" t="s">
        <v>450</v>
      </c>
      <c r="C1157" s="60">
        <v>2023</v>
      </c>
      <c r="D1157" s="60">
        <v>2023</v>
      </c>
      <c r="E1157" s="53">
        <v>7</v>
      </c>
      <c r="F1157" s="54" t="s">
        <v>451</v>
      </c>
      <c r="G1157" s="54" t="s">
        <v>452</v>
      </c>
      <c r="H1157" s="54" t="s">
        <v>453</v>
      </c>
      <c r="I1157" s="54" t="s">
        <v>454</v>
      </c>
      <c r="J1157" s="61" t="s">
        <v>455</v>
      </c>
      <c r="K1157" s="54" t="s">
        <v>3143</v>
      </c>
      <c r="L1157" s="60">
        <v>1</v>
      </c>
      <c r="M1157" s="54" t="s">
        <v>3144</v>
      </c>
      <c r="N1157" s="54" t="s">
        <v>852</v>
      </c>
      <c r="O1157" s="62">
        <v>1</v>
      </c>
      <c r="P1157" s="54" t="s">
        <v>853</v>
      </c>
      <c r="Q1157" s="54" t="s">
        <v>2948</v>
      </c>
      <c r="R1157" s="61" t="s">
        <v>2949</v>
      </c>
      <c r="S1157" s="55">
        <v>44946</v>
      </c>
      <c r="T1157" s="55">
        <v>44946</v>
      </c>
      <c r="U1157" s="55">
        <v>44951</v>
      </c>
      <c r="V1157" s="56">
        <v>40511.56</v>
      </c>
      <c r="W1157" s="56">
        <v>0</v>
      </c>
      <c r="X1157" s="56">
        <v>40511.56</v>
      </c>
    </row>
    <row r="1158" spans="1:24" x14ac:dyDescent="0.25">
      <c r="A1158" s="59" t="s">
        <v>135</v>
      </c>
      <c r="B1158" s="54" t="s">
        <v>450</v>
      </c>
      <c r="C1158" s="60">
        <v>2023</v>
      </c>
      <c r="D1158" s="60">
        <v>2023</v>
      </c>
      <c r="E1158" s="53">
        <v>7</v>
      </c>
      <c r="F1158" s="54" t="s">
        <v>451</v>
      </c>
      <c r="G1158" s="54" t="s">
        <v>452</v>
      </c>
      <c r="H1158" s="54" t="s">
        <v>453</v>
      </c>
      <c r="I1158" s="54" t="s">
        <v>454</v>
      </c>
      <c r="J1158" s="61" t="s">
        <v>455</v>
      </c>
      <c r="K1158" s="54" t="s">
        <v>3145</v>
      </c>
      <c r="L1158" s="60">
        <v>1</v>
      </c>
      <c r="M1158" s="54" t="s">
        <v>3146</v>
      </c>
      <c r="N1158" s="54" t="s">
        <v>856</v>
      </c>
      <c r="O1158" s="62">
        <v>1</v>
      </c>
      <c r="P1158" s="54" t="s">
        <v>857</v>
      </c>
      <c r="Q1158" s="54" t="s">
        <v>2948</v>
      </c>
      <c r="R1158" s="61" t="s">
        <v>2949</v>
      </c>
      <c r="S1158" s="55">
        <v>44946</v>
      </c>
      <c r="T1158" s="55">
        <v>44946</v>
      </c>
      <c r="U1158" s="55">
        <v>44951</v>
      </c>
      <c r="V1158" s="56">
        <v>134231.01999999999</v>
      </c>
      <c r="W1158" s="56">
        <v>0</v>
      </c>
      <c r="X1158" s="56">
        <v>134231.01999999999</v>
      </c>
    </row>
    <row r="1159" spans="1:24" x14ac:dyDescent="0.25">
      <c r="A1159" s="59" t="s">
        <v>136</v>
      </c>
      <c r="B1159" s="54" t="s">
        <v>450</v>
      </c>
      <c r="C1159" s="60">
        <v>2023</v>
      </c>
      <c r="D1159" s="60">
        <v>2023</v>
      </c>
      <c r="E1159" s="53">
        <v>7</v>
      </c>
      <c r="F1159" s="54" t="s">
        <v>451</v>
      </c>
      <c r="G1159" s="54" t="s">
        <v>452</v>
      </c>
      <c r="H1159" s="54" t="s">
        <v>453</v>
      </c>
      <c r="I1159" s="54" t="s">
        <v>454</v>
      </c>
      <c r="J1159" s="61" t="s">
        <v>455</v>
      </c>
      <c r="K1159" s="54" t="s">
        <v>3147</v>
      </c>
      <c r="L1159" s="60">
        <v>1</v>
      </c>
      <c r="M1159" s="54" t="s">
        <v>3148</v>
      </c>
      <c r="N1159" s="54" t="s">
        <v>860</v>
      </c>
      <c r="O1159" s="62">
        <v>1</v>
      </c>
      <c r="P1159" s="54" t="s">
        <v>861</v>
      </c>
      <c r="Q1159" s="54" t="s">
        <v>2948</v>
      </c>
      <c r="R1159" s="61" t="s">
        <v>2949</v>
      </c>
      <c r="S1159" s="55">
        <v>44946</v>
      </c>
      <c r="T1159" s="55">
        <v>44946</v>
      </c>
      <c r="U1159" s="55">
        <v>44951</v>
      </c>
      <c r="V1159" s="56">
        <v>257359.72</v>
      </c>
      <c r="W1159" s="56">
        <v>0</v>
      </c>
      <c r="X1159" s="56">
        <v>257359.72</v>
      </c>
    </row>
    <row r="1160" spans="1:24" x14ac:dyDescent="0.25">
      <c r="A1160" s="59" t="s">
        <v>137</v>
      </c>
      <c r="B1160" s="54" t="s">
        <v>450</v>
      </c>
      <c r="C1160" s="60">
        <v>2023</v>
      </c>
      <c r="D1160" s="60">
        <v>2023</v>
      </c>
      <c r="E1160" s="53">
        <v>7</v>
      </c>
      <c r="F1160" s="54" t="s">
        <v>451</v>
      </c>
      <c r="G1160" s="54" t="s">
        <v>452</v>
      </c>
      <c r="H1160" s="54" t="s">
        <v>453</v>
      </c>
      <c r="I1160" s="54" t="s">
        <v>454</v>
      </c>
      <c r="J1160" s="61" t="s">
        <v>455</v>
      </c>
      <c r="K1160" s="54" t="s">
        <v>3149</v>
      </c>
      <c r="L1160" s="60">
        <v>1</v>
      </c>
      <c r="M1160" s="54" t="s">
        <v>3150</v>
      </c>
      <c r="N1160" s="54" t="s">
        <v>864</v>
      </c>
      <c r="O1160" s="62">
        <v>1</v>
      </c>
      <c r="P1160" s="54" t="s">
        <v>865</v>
      </c>
      <c r="Q1160" s="54" t="s">
        <v>2948</v>
      </c>
      <c r="R1160" s="61" t="s">
        <v>2949</v>
      </c>
      <c r="S1160" s="55">
        <v>44946</v>
      </c>
      <c r="T1160" s="55">
        <v>44946</v>
      </c>
      <c r="U1160" s="55">
        <v>44951</v>
      </c>
      <c r="V1160" s="56">
        <v>64205.69</v>
      </c>
      <c r="W1160" s="56">
        <v>0</v>
      </c>
      <c r="X1160" s="56">
        <v>64205.69</v>
      </c>
    </row>
    <row r="1161" spans="1:24" x14ac:dyDescent="0.25">
      <c r="A1161" s="59" t="s">
        <v>138</v>
      </c>
      <c r="B1161" s="54" t="s">
        <v>450</v>
      </c>
      <c r="C1161" s="60">
        <v>2023</v>
      </c>
      <c r="D1161" s="60">
        <v>2023</v>
      </c>
      <c r="E1161" s="53">
        <v>7</v>
      </c>
      <c r="F1161" s="54" t="s">
        <v>451</v>
      </c>
      <c r="G1161" s="54" t="s">
        <v>452</v>
      </c>
      <c r="H1161" s="54" t="s">
        <v>453</v>
      </c>
      <c r="I1161" s="54" t="s">
        <v>454</v>
      </c>
      <c r="J1161" s="61" t="s">
        <v>455</v>
      </c>
      <c r="K1161" s="54" t="s">
        <v>3151</v>
      </c>
      <c r="L1161" s="60">
        <v>1</v>
      </c>
      <c r="M1161" s="54" t="s">
        <v>3152</v>
      </c>
      <c r="N1161" s="54" t="s">
        <v>868</v>
      </c>
      <c r="O1161" s="62">
        <v>1</v>
      </c>
      <c r="P1161" s="54" t="s">
        <v>2452</v>
      </c>
      <c r="Q1161" s="54" t="s">
        <v>2948</v>
      </c>
      <c r="R1161" s="61" t="s">
        <v>2972</v>
      </c>
      <c r="S1161" s="55">
        <v>44938</v>
      </c>
      <c r="T1161" s="55">
        <v>44938</v>
      </c>
      <c r="U1161" s="55">
        <v>44944</v>
      </c>
      <c r="V1161" s="56">
        <v>1022166.78</v>
      </c>
      <c r="W1161" s="56">
        <v>0</v>
      </c>
      <c r="X1161" s="56">
        <v>1022166.78</v>
      </c>
    </row>
    <row r="1162" spans="1:24" x14ac:dyDescent="0.25">
      <c r="A1162" s="59" t="s">
        <v>139</v>
      </c>
      <c r="B1162" s="54" t="s">
        <v>450</v>
      </c>
      <c r="C1162" s="60">
        <v>2023</v>
      </c>
      <c r="D1162" s="60">
        <v>2023</v>
      </c>
      <c r="E1162" s="53">
        <v>7</v>
      </c>
      <c r="F1162" s="54" t="s">
        <v>451</v>
      </c>
      <c r="G1162" s="54" t="s">
        <v>452</v>
      </c>
      <c r="H1162" s="54" t="s">
        <v>453</v>
      </c>
      <c r="I1162" s="54" t="s">
        <v>454</v>
      </c>
      <c r="J1162" s="61" t="s">
        <v>455</v>
      </c>
      <c r="K1162" s="54" t="s">
        <v>3153</v>
      </c>
      <c r="L1162" s="60">
        <v>1</v>
      </c>
      <c r="M1162" s="54" t="s">
        <v>3154</v>
      </c>
      <c r="N1162" s="54" t="s">
        <v>872</v>
      </c>
      <c r="O1162" s="62">
        <v>1</v>
      </c>
      <c r="P1162" s="54" t="s">
        <v>873</v>
      </c>
      <c r="Q1162" s="54" t="s">
        <v>2948</v>
      </c>
      <c r="R1162" s="61" t="s">
        <v>2949</v>
      </c>
      <c r="S1162" s="55">
        <v>44946</v>
      </c>
      <c r="T1162" s="55">
        <v>44946</v>
      </c>
      <c r="U1162" s="55">
        <v>44951</v>
      </c>
      <c r="V1162" s="56">
        <v>160495.93</v>
      </c>
      <c r="W1162" s="56">
        <v>0</v>
      </c>
      <c r="X1162" s="56">
        <v>160495.93</v>
      </c>
    </row>
    <row r="1163" spans="1:24" x14ac:dyDescent="0.25">
      <c r="A1163" s="59" t="s">
        <v>140</v>
      </c>
      <c r="B1163" s="54" t="s">
        <v>450</v>
      </c>
      <c r="C1163" s="60">
        <v>2023</v>
      </c>
      <c r="D1163" s="60">
        <v>2023</v>
      </c>
      <c r="E1163" s="53">
        <v>7</v>
      </c>
      <c r="F1163" s="54" t="s">
        <v>451</v>
      </c>
      <c r="G1163" s="54" t="s">
        <v>452</v>
      </c>
      <c r="H1163" s="54" t="s">
        <v>453</v>
      </c>
      <c r="I1163" s="54" t="s">
        <v>454</v>
      </c>
      <c r="J1163" s="61" t="s">
        <v>455</v>
      </c>
      <c r="K1163" s="54" t="s">
        <v>3155</v>
      </c>
      <c r="L1163" s="60">
        <v>1</v>
      </c>
      <c r="M1163" s="54" t="s">
        <v>3156</v>
      </c>
      <c r="N1163" s="54" t="s">
        <v>876</v>
      </c>
      <c r="O1163" s="62">
        <v>1</v>
      </c>
      <c r="P1163" s="54" t="s">
        <v>877</v>
      </c>
      <c r="Q1163" s="54" t="s">
        <v>2948</v>
      </c>
      <c r="R1163" s="61" t="s">
        <v>2949</v>
      </c>
      <c r="S1163" s="55">
        <v>44946</v>
      </c>
      <c r="T1163" s="55">
        <v>44946</v>
      </c>
      <c r="U1163" s="55">
        <v>44951</v>
      </c>
      <c r="V1163" s="56">
        <v>239211.97</v>
      </c>
      <c r="W1163" s="56">
        <v>0</v>
      </c>
      <c r="X1163" s="56">
        <v>239211.97</v>
      </c>
    </row>
    <row r="1164" spans="1:24" x14ac:dyDescent="0.25">
      <c r="A1164" s="59" t="s">
        <v>141</v>
      </c>
      <c r="B1164" s="54" t="s">
        <v>450</v>
      </c>
      <c r="C1164" s="60">
        <v>2023</v>
      </c>
      <c r="D1164" s="60">
        <v>2023</v>
      </c>
      <c r="E1164" s="53">
        <v>7</v>
      </c>
      <c r="F1164" s="54" t="s">
        <v>451</v>
      </c>
      <c r="G1164" s="54" t="s">
        <v>452</v>
      </c>
      <c r="H1164" s="54" t="s">
        <v>453</v>
      </c>
      <c r="I1164" s="54" t="s">
        <v>454</v>
      </c>
      <c r="J1164" s="61" t="s">
        <v>455</v>
      </c>
      <c r="K1164" s="54" t="s">
        <v>3157</v>
      </c>
      <c r="L1164" s="60">
        <v>1</v>
      </c>
      <c r="M1164" s="54" t="s">
        <v>3158</v>
      </c>
      <c r="N1164" s="54" t="s">
        <v>880</v>
      </c>
      <c r="O1164" s="62">
        <v>1</v>
      </c>
      <c r="P1164" s="54" t="s">
        <v>881</v>
      </c>
      <c r="Q1164" s="54" t="s">
        <v>2948</v>
      </c>
      <c r="R1164" s="61" t="s">
        <v>2949</v>
      </c>
      <c r="S1164" s="55">
        <v>44946</v>
      </c>
      <c r="T1164" s="55">
        <v>44946</v>
      </c>
      <c r="U1164" s="55">
        <v>44951</v>
      </c>
      <c r="V1164" s="56">
        <v>126069.89</v>
      </c>
      <c r="W1164" s="56">
        <v>0</v>
      </c>
      <c r="X1164" s="56">
        <v>126069.89</v>
      </c>
    </row>
    <row r="1165" spans="1:24" x14ac:dyDescent="0.25">
      <c r="A1165" s="59" t="s">
        <v>142</v>
      </c>
      <c r="B1165" s="54" t="s">
        <v>450</v>
      </c>
      <c r="C1165" s="60">
        <v>2023</v>
      </c>
      <c r="D1165" s="60">
        <v>2023</v>
      </c>
      <c r="E1165" s="53">
        <v>7</v>
      </c>
      <c r="F1165" s="54" t="s">
        <v>451</v>
      </c>
      <c r="G1165" s="54" t="s">
        <v>452</v>
      </c>
      <c r="H1165" s="54" t="s">
        <v>453</v>
      </c>
      <c r="I1165" s="54" t="s">
        <v>454</v>
      </c>
      <c r="J1165" s="61" t="s">
        <v>455</v>
      </c>
      <c r="K1165" s="54" t="s">
        <v>3159</v>
      </c>
      <c r="L1165" s="60">
        <v>1</v>
      </c>
      <c r="M1165" s="54" t="s">
        <v>3160</v>
      </c>
      <c r="N1165" s="54" t="s">
        <v>884</v>
      </c>
      <c r="O1165" s="62">
        <v>1</v>
      </c>
      <c r="P1165" s="54" t="s">
        <v>885</v>
      </c>
      <c r="Q1165" s="54" t="s">
        <v>2948</v>
      </c>
      <c r="R1165" s="61" t="s">
        <v>2949</v>
      </c>
      <c r="S1165" s="55">
        <v>44946</v>
      </c>
      <c r="T1165" s="55">
        <v>44946</v>
      </c>
      <c r="U1165" s="55">
        <v>44951</v>
      </c>
      <c r="V1165" s="56">
        <v>96015.05</v>
      </c>
      <c r="W1165" s="56">
        <v>0</v>
      </c>
      <c r="X1165" s="56">
        <v>96015.05</v>
      </c>
    </row>
    <row r="1166" spans="1:24" x14ac:dyDescent="0.25">
      <c r="A1166" s="59" t="s">
        <v>143</v>
      </c>
      <c r="B1166" s="54" t="s">
        <v>450</v>
      </c>
      <c r="C1166" s="60">
        <v>2023</v>
      </c>
      <c r="D1166" s="60">
        <v>2023</v>
      </c>
      <c r="E1166" s="53">
        <v>7</v>
      </c>
      <c r="F1166" s="54" t="s">
        <v>451</v>
      </c>
      <c r="G1166" s="54" t="s">
        <v>452</v>
      </c>
      <c r="H1166" s="54" t="s">
        <v>453</v>
      </c>
      <c r="I1166" s="54" t="s">
        <v>454</v>
      </c>
      <c r="J1166" s="61" t="s">
        <v>455</v>
      </c>
      <c r="K1166" s="54" t="s">
        <v>3161</v>
      </c>
      <c r="L1166" s="60">
        <v>1</v>
      </c>
      <c r="M1166" s="54" t="s">
        <v>3162</v>
      </c>
      <c r="N1166" s="54" t="s">
        <v>888</v>
      </c>
      <c r="O1166" s="62">
        <v>1</v>
      </c>
      <c r="P1166" s="54" t="s">
        <v>889</v>
      </c>
      <c r="Q1166" s="54" t="s">
        <v>2948</v>
      </c>
      <c r="R1166" s="61" t="s">
        <v>2949</v>
      </c>
      <c r="S1166" s="55">
        <v>44946</v>
      </c>
      <c r="T1166" s="55">
        <v>44946</v>
      </c>
      <c r="U1166" s="55">
        <v>44951</v>
      </c>
      <c r="V1166" s="56">
        <v>99691.48</v>
      </c>
      <c r="W1166" s="56">
        <v>0</v>
      </c>
      <c r="X1166" s="56">
        <v>99691.48</v>
      </c>
    </row>
    <row r="1167" spans="1:24" x14ac:dyDescent="0.25">
      <c r="A1167" s="59" t="s">
        <v>144</v>
      </c>
      <c r="B1167" s="54" t="s">
        <v>450</v>
      </c>
      <c r="C1167" s="60">
        <v>2023</v>
      </c>
      <c r="D1167" s="60">
        <v>2023</v>
      </c>
      <c r="E1167" s="53">
        <v>7</v>
      </c>
      <c r="F1167" s="54" t="s">
        <v>451</v>
      </c>
      <c r="G1167" s="54" t="s">
        <v>452</v>
      </c>
      <c r="H1167" s="54" t="s">
        <v>453</v>
      </c>
      <c r="I1167" s="54" t="s">
        <v>454</v>
      </c>
      <c r="J1167" s="61" t="s">
        <v>455</v>
      </c>
      <c r="K1167" s="54" t="s">
        <v>3163</v>
      </c>
      <c r="L1167" s="60">
        <v>1</v>
      </c>
      <c r="M1167" s="54" t="s">
        <v>3164</v>
      </c>
      <c r="N1167" s="54" t="s">
        <v>892</v>
      </c>
      <c r="O1167" s="62">
        <v>1</v>
      </c>
      <c r="P1167" s="54" t="s">
        <v>893</v>
      </c>
      <c r="Q1167" s="54" t="s">
        <v>2948</v>
      </c>
      <c r="R1167" s="61" t="s">
        <v>2949</v>
      </c>
      <c r="S1167" s="55">
        <v>44946</v>
      </c>
      <c r="T1167" s="55">
        <v>44946</v>
      </c>
      <c r="U1167" s="55">
        <v>44951</v>
      </c>
      <c r="V1167" s="56">
        <v>10550060.25</v>
      </c>
      <c r="W1167" s="56">
        <v>0</v>
      </c>
      <c r="X1167" s="56">
        <v>10550060.25</v>
      </c>
    </row>
    <row r="1168" spans="1:24" x14ac:dyDescent="0.25">
      <c r="A1168" s="59" t="s">
        <v>145</v>
      </c>
      <c r="B1168" s="54" t="s">
        <v>450</v>
      </c>
      <c r="C1168" s="60">
        <v>2023</v>
      </c>
      <c r="D1168" s="60">
        <v>2023</v>
      </c>
      <c r="E1168" s="53">
        <v>7</v>
      </c>
      <c r="F1168" s="54" t="s">
        <v>451</v>
      </c>
      <c r="G1168" s="54" t="s">
        <v>452</v>
      </c>
      <c r="H1168" s="54" t="s">
        <v>453</v>
      </c>
      <c r="I1168" s="54" t="s">
        <v>454</v>
      </c>
      <c r="J1168" s="61" t="s">
        <v>455</v>
      </c>
      <c r="K1168" s="54" t="s">
        <v>3165</v>
      </c>
      <c r="L1168" s="60">
        <v>1</v>
      </c>
      <c r="M1168" s="54" t="s">
        <v>3166</v>
      </c>
      <c r="N1168" s="54" t="s">
        <v>896</v>
      </c>
      <c r="O1168" s="62">
        <v>1</v>
      </c>
      <c r="P1168" s="54" t="s">
        <v>897</v>
      </c>
      <c r="Q1168" s="54" t="s">
        <v>2948</v>
      </c>
      <c r="R1168" s="61" t="s">
        <v>2949</v>
      </c>
      <c r="S1168" s="55">
        <v>44946</v>
      </c>
      <c r="T1168" s="55">
        <v>44946</v>
      </c>
      <c r="U1168" s="55">
        <v>44951</v>
      </c>
      <c r="V1168" s="56">
        <v>40639.589999999997</v>
      </c>
      <c r="W1168" s="56">
        <v>0</v>
      </c>
      <c r="X1168" s="56">
        <v>40639.589999999997</v>
      </c>
    </row>
    <row r="1169" spans="1:24" x14ac:dyDescent="0.25">
      <c r="A1169" s="59" t="s">
        <v>146</v>
      </c>
      <c r="B1169" s="54" t="s">
        <v>450</v>
      </c>
      <c r="C1169" s="60">
        <v>2023</v>
      </c>
      <c r="D1169" s="60">
        <v>2023</v>
      </c>
      <c r="E1169" s="53">
        <v>7</v>
      </c>
      <c r="F1169" s="54" t="s">
        <v>451</v>
      </c>
      <c r="G1169" s="54" t="s">
        <v>452</v>
      </c>
      <c r="H1169" s="54" t="s">
        <v>453</v>
      </c>
      <c r="I1169" s="54" t="s">
        <v>454</v>
      </c>
      <c r="J1169" s="61" t="s">
        <v>455</v>
      </c>
      <c r="K1169" s="54" t="s">
        <v>3167</v>
      </c>
      <c r="L1169" s="60">
        <v>1</v>
      </c>
      <c r="M1169" s="54" t="s">
        <v>3168</v>
      </c>
      <c r="N1169" s="54" t="s">
        <v>900</v>
      </c>
      <c r="O1169" s="62">
        <v>1</v>
      </c>
      <c r="P1169" s="54" t="s">
        <v>901</v>
      </c>
      <c r="Q1169" s="54" t="s">
        <v>2948</v>
      </c>
      <c r="R1169" s="61" t="s">
        <v>2949</v>
      </c>
      <c r="S1169" s="55">
        <v>44946</v>
      </c>
      <c r="T1169" s="55">
        <v>44946</v>
      </c>
      <c r="U1169" s="55">
        <v>44951</v>
      </c>
      <c r="V1169" s="56">
        <v>729955.33</v>
      </c>
      <c r="W1169" s="56">
        <v>0</v>
      </c>
      <c r="X1169" s="56">
        <v>729955.33</v>
      </c>
    </row>
    <row r="1170" spans="1:24" x14ac:dyDescent="0.25">
      <c r="A1170" s="59" t="s">
        <v>147</v>
      </c>
      <c r="B1170" s="54" t="s">
        <v>450</v>
      </c>
      <c r="C1170" s="60">
        <v>2023</v>
      </c>
      <c r="D1170" s="60">
        <v>2023</v>
      </c>
      <c r="E1170" s="53">
        <v>7</v>
      </c>
      <c r="F1170" s="54" t="s">
        <v>451</v>
      </c>
      <c r="G1170" s="54" t="s">
        <v>452</v>
      </c>
      <c r="H1170" s="54" t="s">
        <v>453</v>
      </c>
      <c r="I1170" s="54" t="s">
        <v>454</v>
      </c>
      <c r="J1170" s="61" t="s">
        <v>455</v>
      </c>
      <c r="K1170" s="54" t="s">
        <v>3169</v>
      </c>
      <c r="L1170" s="60">
        <v>1</v>
      </c>
      <c r="M1170" s="54" t="s">
        <v>3170</v>
      </c>
      <c r="N1170" s="54" t="s">
        <v>904</v>
      </c>
      <c r="O1170" s="62">
        <v>1</v>
      </c>
      <c r="P1170" s="54" t="s">
        <v>905</v>
      </c>
      <c r="Q1170" s="54" t="s">
        <v>2948</v>
      </c>
      <c r="R1170" s="61" t="s">
        <v>2949</v>
      </c>
      <c r="S1170" s="55">
        <v>44946</v>
      </c>
      <c r="T1170" s="55">
        <v>44946</v>
      </c>
      <c r="U1170" s="55">
        <v>44951</v>
      </c>
      <c r="V1170" s="56">
        <v>1000245.38</v>
      </c>
      <c r="W1170" s="56">
        <v>0</v>
      </c>
      <c r="X1170" s="56">
        <v>1000245.38</v>
      </c>
    </row>
    <row r="1171" spans="1:24" x14ac:dyDescent="0.25">
      <c r="A1171" s="59" t="s">
        <v>148</v>
      </c>
      <c r="B1171" s="54" t="s">
        <v>450</v>
      </c>
      <c r="C1171" s="60">
        <v>2023</v>
      </c>
      <c r="D1171" s="60">
        <v>2023</v>
      </c>
      <c r="E1171" s="53">
        <v>7</v>
      </c>
      <c r="F1171" s="54" t="s">
        <v>451</v>
      </c>
      <c r="G1171" s="54" t="s">
        <v>452</v>
      </c>
      <c r="H1171" s="54" t="s">
        <v>453</v>
      </c>
      <c r="I1171" s="54" t="s">
        <v>454</v>
      </c>
      <c r="J1171" s="61" t="s">
        <v>455</v>
      </c>
      <c r="K1171" s="54" t="s">
        <v>3171</v>
      </c>
      <c r="L1171" s="60">
        <v>1</v>
      </c>
      <c r="M1171" s="54" t="s">
        <v>3172</v>
      </c>
      <c r="N1171" s="54" t="s">
        <v>908</v>
      </c>
      <c r="O1171" s="62">
        <v>1</v>
      </c>
      <c r="P1171" s="54" t="s">
        <v>909</v>
      </c>
      <c r="Q1171" s="54" t="s">
        <v>2948</v>
      </c>
      <c r="R1171" s="61" t="s">
        <v>2949</v>
      </c>
      <c r="S1171" s="55">
        <v>44946</v>
      </c>
      <c r="T1171" s="55">
        <v>44946</v>
      </c>
      <c r="U1171" s="55">
        <v>44951</v>
      </c>
      <c r="V1171" s="56">
        <v>426301.24</v>
      </c>
      <c r="W1171" s="56">
        <v>0</v>
      </c>
      <c r="X1171" s="56">
        <v>426301.24</v>
      </c>
    </row>
    <row r="1172" spans="1:24" x14ac:dyDescent="0.25">
      <c r="A1172" s="59" t="s">
        <v>149</v>
      </c>
      <c r="B1172" s="54" t="s">
        <v>450</v>
      </c>
      <c r="C1172" s="60">
        <v>2023</v>
      </c>
      <c r="D1172" s="60">
        <v>2023</v>
      </c>
      <c r="E1172" s="53">
        <v>7</v>
      </c>
      <c r="F1172" s="54" t="s">
        <v>451</v>
      </c>
      <c r="G1172" s="54" t="s">
        <v>452</v>
      </c>
      <c r="H1172" s="54" t="s">
        <v>453</v>
      </c>
      <c r="I1172" s="54" t="s">
        <v>454</v>
      </c>
      <c r="J1172" s="61" t="s">
        <v>455</v>
      </c>
      <c r="K1172" s="54" t="s">
        <v>3173</v>
      </c>
      <c r="L1172" s="60">
        <v>1</v>
      </c>
      <c r="M1172" s="54" t="s">
        <v>3174</v>
      </c>
      <c r="N1172" s="54" t="s">
        <v>912</v>
      </c>
      <c r="O1172" s="62">
        <v>1</v>
      </c>
      <c r="P1172" s="54" t="s">
        <v>913</v>
      </c>
      <c r="Q1172" s="54" t="s">
        <v>2948</v>
      </c>
      <c r="R1172" s="61" t="s">
        <v>2949</v>
      </c>
      <c r="S1172" s="55">
        <v>44946</v>
      </c>
      <c r="T1172" s="55">
        <v>44946</v>
      </c>
      <c r="U1172" s="55">
        <v>44951</v>
      </c>
      <c r="V1172" s="56">
        <v>353561.55</v>
      </c>
      <c r="W1172" s="56">
        <v>0</v>
      </c>
      <c r="X1172" s="56">
        <v>353561.55</v>
      </c>
    </row>
    <row r="1173" spans="1:24" x14ac:dyDescent="0.25">
      <c r="A1173" s="59" t="s">
        <v>150</v>
      </c>
      <c r="B1173" s="54" t="s">
        <v>450</v>
      </c>
      <c r="C1173" s="60">
        <v>2023</v>
      </c>
      <c r="D1173" s="60">
        <v>2023</v>
      </c>
      <c r="E1173" s="53">
        <v>7</v>
      </c>
      <c r="F1173" s="54" t="s">
        <v>451</v>
      </c>
      <c r="G1173" s="54" t="s">
        <v>452</v>
      </c>
      <c r="H1173" s="54" t="s">
        <v>453</v>
      </c>
      <c r="I1173" s="54" t="s">
        <v>454</v>
      </c>
      <c r="J1173" s="61" t="s">
        <v>455</v>
      </c>
      <c r="K1173" s="54" t="s">
        <v>3175</v>
      </c>
      <c r="L1173" s="60">
        <v>1</v>
      </c>
      <c r="M1173" s="54" t="s">
        <v>3176</v>
      </c>
      <c r="N1173" s="54" t="s">
        <v>916</v>
      </c>
      <c r="O1173" s="62">
        <v>1</v>
      </c>
      <c r="P1173" s="54" t="s">
        <v>917</v>
      </c>
      <c r="Q1173" s="54" t="s">
        <v>2948</v>
      </c>
      <c r="R1173" s="61" t="s">
        <v>2949</v>
      </c>
      <c r="S1173" s="55">
        <v>44946</v>
      </c>
      <c r="T1173" s="55">
        <v>44946</v>
      </c>
      <c r="U1173" s="55">
        <v>44951</v>
      </c>
      <c r="V1173" s="56">
        <v>3116361.58</v>
      </c>
      <c r="W1173" s="56">
        <v>0</v>
      </c>
      <c r="X1173" s="56">
        <v>3116361.58</v>
      </c>
    </row>
    <row r="1174" spans="1:24" x14ac:dyDescent="0.25">
      <c r="A1174" s="59" t="s">
        <v>151</v>
      </c>
      <c r="B1174" s="54" t="s">
        <v>450</v>
      </c>
      <c r="C1174" s="60">
        <v>2023</v>
      </c>
      <c r="D1174" s="60">
        <v>2023</v>
      </c>
      <c r="E1174" s="53">
        <v>7</v>
      </c>
      <c r="F1174" s="54" t="s">
        <v>451</v>
      </c>
      <c r="G1174" s="54" t="s">
        <v>452</v>
      </c>
      <c r="H1174" s="54" t="s">
        <v>453</v>
      </c>
      <c r="I1174" s="54" t="s">
        <v>454</v>
      </c>
      <c r="J1174" s="61" t="s">
        <v>455</v>
      </c>
      <c r="K1174" s="54" t="s">
        <v>3177</v>
      </c>
      <c r="L1174" s="60">
        <v>1</v>
      </c>
      <c r="M1174" s="54" t="s">
        <v>3178</v>
      </c>
      <c r="N1174" s="54" t="s">
        <v>920</v>
      </c>
      <c r="O1174" s="62">
        <v>1</v>
      </c>
      <c r="P1174" s="54" t="s">
        <v>921</v>
      </c>
      <c r="Q1174" s="54" t="s">
        <v>2948</v>
      </c>
      <c r="R1174" s="61" t="s">
        <v>2949</v>
      </c>
      <c r="S1174" s="55">
        <v>44946</v>
      </c>
      <c r="T1174" s="55">
        <v>44946</v>
      </c>
      <c r="U1174" s="55">
        <v>44951</v>
      </c>
      <c r="V1174" s="56">
        <v>259045.02</v>
      </c>
      <c r="W1174" s="56">
        <v>0</v>
      </c>
      <c r="X1174" s="56">
        <v>259045.02</v>
      </c>
    </row>
    <row r="1175" spans="1:24" x14ac:dyDescent="0.25">
      <c r="A1175" s="59" t="s">
        <v>152</v>
      </c>
      <c r="B1175" s="54" t="s">
        <v>450</v>
      </c>
      <c r="C1175" s="60">
        <v>2023</v>
      </c>
      <c r="D1175" s="60">
        <v>2023</v>
      </c>
      <c r="E1175" s="53">
        <v>7</v>
      </c>
      <c r="F1175" s="54" t="s">
        <v>451</v>
      </c>
      <c r="G1175" s="54" t="s">
        <v>452</v>
      </c>
      <c r="H1175" s="54" t="s">
        <v>453</v>
      </c>
      <c r="I1175" s="54" t="s">
        <v>454</v>
      </c>
      <c r="J1175" s="61" t="s">
        <v>455</v>
      </c>
      <c r="K1175" s="54" t="s">
        <v>3179</v>
      </c>
      <c r="L1175" s="60">
        <v>1</v>
      </c>
      <c r="M1175" s="54" t="s">
        <v>3180</v>
      </c>
      <c r="N1175" s="54" t="s">
        <v>924</v>
      </c>
      <c r="O1175" s="62">
        <v>1</v>
      </c>
      <c r="P1175" s="54" t="s">
        <v>925</v>
      </c>
      <c r="Q1175" s="54" t="s">
        <v>2948</v>
      </c>
      <c r="R1175" s="61" t="s">
        <v>2949</v>
      </c>
      <c r="S1175" s="55">
        <v>44946</v>
      </c>
      <c r="T1175" s="55">
        <v>44946</v>
      </c>
      <c r="U1175" s="55">
        <v>44951</v>
      </c>
      <c r="V1175" s="56">
        <v>515870.02</v>
      </c>
      <c r="W1175" s="56">
        <v>0</v>
      </c>
      <c r="X1175" s="56">
        <v>515870.02</v>
      </c>
    </row>
    <row r="1176" spans="1:24" x14ac:dyDescent="0.25">
      <c r="A1176" s="59" t="s">
        <v>153</v>
      </c>
      <c r="B1176" s="54" t="s">
        <v>450</v>
      </c>
      <c r="C1176" s="60">
        <v>2023</v>
      </c>
      <c r="D1176" s="60">
        <v>2023</v>
      </c>
      <c r="E1176" s="53">
        <v>7</v>
      </c>
      <c r="F1176" s="54" t="s">
        <v>451</v>
      </c>
      <c r="G1176" s="54" t="s">
        <v>452</v>
      </c>
      <c r="H1176" s="54" t="s">
        <v>453</v>
      </c>
      <c r="I1176" s="54" t="s">
        <v>454</v>
      </c>
      <c r="J1176" s="61" t="s">
        <v>455</v>
      </c>
      <c r="K1176" s="54" t="s">
        <v>3181</v>
      </c>
      <c r="L1176" s="60">
        <v>1</v>
      </c>
      <c r="M1176" s="54" t="s">
        <v>3182</v>
      </c>
      <c r="N1176" s="54" t="s">
        <v>928</v>
      </c>
      <c r="O1176" s="62">
        <v>1</v>
      </c>
      <c r="P1176" s="54" t="s">
        <v>929</v>
      </c>
      <c r="Q1176" s="54" t="s">
        <v>2948</v>
      </c>
      <c r="R1176" s="61" t="s">
        <v>2949</v>
      </c>
      <c r="S1176" s="55">
        <v>44946</v>
      </c>
      <c r="T1176" s="55">
        <v>44946</v>
      </c>
      <c r="U1176" s="55">
        <v>44951</v>
      </c>
      <c r="V1176" s="56">
        <v>1944740.11</v>
      </c>
      <c r="W1176" s="56">
        <v>0</v>
      </c>
      <c r="X1176" s="56">
        <v>1944740.11</v>
      </c>
    </row>
    <row r="1177" spans="1:24" x14ac:dyDescent="0.25">
      <c r="A1177" s="59" t="s">
        <v>154</v>
      </c>
      <c r="B1177" s="54" t="s">
        <v>450</v>
      </c>
      <c r="C1177" s="60">
        <v>2023</v>
      </c>
      <c r="D1177" s="60">
        <v>2023</v>
      </c>
      <c r="E1177" s="53">
        <v>7</v>
      </c>
      <c r="F1177" s="54" t="s">
        <v>451</v>
      </c>
      <c r="G1177" s="54" t="s">
        <v>452</v>
      </c>
      <c r="H1177" s="54" t="s">
        <v>453</v>
      </c>
      <c r="I1177" s="54" t="s">
        <v>454</v>
      </c>
      <c r="J1177" s="61" t="s">
        <v>455</v>
      </c>
      <c r="K1177" s="54" t="s">
        <v>3183</v>
      </c>
      <c r="L1177" s="60">
        <v>1</v>
      </c>
      <c r="M1177" s="54" t="s">
        <v>3184</v>
      </c>
      <c r="N1177" s="54" t="s">
        <v>932</v>
      </c>
      <c r="O1177" s="62">
        <v>1</v>
      </c>
      <c r="P1177" s="54" t="s">
        <v>933</v>
      </c>
      <c r="Q1177" s="54" t="s">
        <v>2948</v>
      </c>
      <c r="R1177" s="61" t="s">
        <v>2949</v>
      </c>
      <c r="S1177" s="55">
        <v>44946</v>
      </c>
      <c r="T1177" s="55">
        <v>44946</v>
      </c>
      <c r="U1177" s="55">
        <v>44951</v>
      </c>
      <c r="V1177" s="56">
        <v>202560.8</v>
      </c>
      <c r="W1177" s="56">
        <v>0</v>
      </c>
      <c r="X1177" s="56">
        <v>202560.8</v>
      </c>
    </row>
    <row r="1178" spans="1:24" x14ac:dyDescent="0.25">
      <c r="A1178" s="59" t="s">
        <v>156</v>
      </c>
      <c r="B1178" s="54" t="s">
        <v>450</v>
      </c>
      <c r="C1178" s="60">
        <v>2023</v>
      </c>
      <c r="D1178" s="60">
        <v>2023</v>
      </c>
      <c r="E1178" s="53">
        <v>7</v>
      </c>
      <c r="F1178" s="54" t="s">
        <v>451</v>
      </c>
      <c r="G1178" s="54" t="s">
        <v>452</v>
      </c>
      <c r="H1178" s="54" t="s">
        <v>453</v>
      </c>
      <c r="I1178" s="54" t="s">
        <v>454</v>
      </c>
      <c r="J1178" s="61" t="s">
        <v>455</v>
      </c>
      <c r="K1178" s="54" t="s">
        <v>3185</v>
      </c>
      <c r="L1178" s="60">
        <v>1</v>
      </c>
      <c r="M1178" s="54" t="s">
        <v>3186</v>
      </c>
      <c r="N1178" s="54" t="s">
        <v>940</v>
      </c>
      <c r="O1178" s="62">
        <v>1</v>
      </c>
      <c r="P1178" s="54" t="s">
        <v>941</v>
      </c>
      <c r="Q1178" s="54" t="s">
        <v>2948</v>
      </c>
      <c r="R1178" s="61" t="s">
        <v>2949</v>
      </c>
      <c r="S1178" s="55">
        <v>44946</v>
      </c>
      <c r="T1178" s="55">
        <v>44946</v>
      </c>
      <c r="U1178" s="55">
        <v>44951</v>
      </c>
      <c r="V1178" s="56">
        <v>991703.87</v>
      </c>
      <c r="W1178" s="56">
        <v>0</v>
      </c>
      <c r="X1178" s="56">
        <v>991703.87</v>
      </c>
    </row>
    <row r="1179" spans="1:24" x14ac:dyDescent="0.25">
      <c r="A1179" s="59" t="s">
        <v>157</v>
      </c>
      <c r="B1179" s="54" t="s">
        <v>450</v>
      </c>
      <c r="C1179" s="60">
        <v>2023</v>
      </c>
      <c r="D1179" s="60">
        <v>2023</v>
      </c>
      <c r="E1179" s="53">
        <v>7</v>
      </c>
      <c r="F1179" s="54" t="s">
        <v>451</v>
      </c>
      <c r="G1179" s="54" t="s">
        <v>452</v>
      </c>
      <c r="H1179" s="54" t="s">
        <v>453</v>
      </c>
      <c r="I1179" s="54" t="s">
        <v>454</v>
      </c>
      <c r="J1179" s="61" t="s">
        <v>455</v>
      </c>
      <c r="K1179" s="54" t="s">
        <v>3187</v>
      </c>
      <c r="L1179" s="60">
        <v>1</v>
      </c>
      <c r="M1179" s="54" t="s">
        <v>3188</v>
      </c>
      <c r="N1179" s="54" t="s">
        <v>944</v>
      </c>
      <c r="O1179" s="62">
        <v>1</v>
      </c>
      <c r="P1179" s="54" t="s">
        <v>945</v>
      </c>
      <c r="Q1179" s="54" t="s">
        <v>2948</v>
      </c>
      <c r="R1179" s="61" t="s">
        <v>2949</v>
      </c>
      <c r="S1179" s="55">
        <v>44946</v>
      </c>
      <c r="T1179" s="55">
        <v>44946</v>
      </c>
      <c r="U1179" s="55">
        <v>44951</v>
      </c>
      <c r="V1179" s="56">
        <v>526651.78</v>
      </c>
      <c r="W1179" s="56">
        <v>0</v>
      </c>
      <c r="X1179" s="56">
        <v>526651.78</v>
      </c>
    </row>
    <row r="1180" spans="1:24" x14ac:dyDescent="0.25">
      <c r="A1180" s="59" t="s">
        <v>158</v>
      </c>
      <c r="B1180" s="54" t="s">
        <v>450</v>
      </c>
      <c r="C1180" s="60">
        <v>2023</v>
      </c>
      <c r="D1180" s="60">
        <v>2023</v>
      </c>
      <c r="E1180" s="53">
        <v>7</v>
      </c>
      <c r="F1180" s="54" t="s">
        <v>451</v>
      </c>
      <c r="G1180" s="54" t="s">
        <v>452</v>
      </c>
      <c r="H1180" s="54" t="s">
        <v>453</v>
      </c>
      <c r="I1180" s="54" t="s">
        <v>454</v>
      </c>
      <c r="J1180" s="61" t="s">
        <v>455</v>
      </c>
      <c r="K1180" s="54" t="s">
        <v>3189</v>
      </c>
      <c r="L1180" s="60">
        <v>1</v>
      </c>
      <c r="M1180" s="54" t="s">
        <v>3190</v>
      </c>
      <c r="N1180" s="54" t="s">
        <v>948</v>
      </c>
      <c r="O1180" s="62">
        <v>1</v>
      </c>
      <c r="P1180" s="54" t="s">
        <v>949</v>
      </c>
      <c r="Q1180" s="54" t="s">
        <v>2948</v>
      </c>
      <c r="R1180" s="61" t="s">
        <v>2949</v>
      </c>
      <c r="S1180" s="55">
        <v>44946</v>
      </c>
      <c r="T1180" s="55">
        <v>44946</v>
      </c>
      <c r="U1180" s="55">
        <v>44951</v>
      </c>
      <c r="V1180" s="56">
        <v>210812.74</v>
      </c>
      <c r="W1180" s="56">
        <v>0</v>
      </c>
      <c r="X1180" s="56">
        <v>210812.74</v>
      </c>
    </row>
    <row r="1181" spans="1:24" x14ac:dyDescent="0.25">
      <c r="A1181" s="59" t="s">
        <v>159</v>
      </c>
      <c r="B1181" s="54" t="s">
        <v>450</v>
      </c>
      <c r="C1181" s="60">
        <v>2023</v>
      </c>
      <c r="D1181" s="60">
        <v>2023</v>
      </c>
      <c r="E1181" s="53">
        <v>7</v>
      </c>
      <c r="F1181" s="54" t="s">
        <v>451</v>
      </c>
      <c r="G1181" s="54" t="s">
        <v>452</v>
      </c>
      <c r="H1181" s="54" t="s">
        <v>453</v>
      </c>
      <c r="I1181" s="54" t="s">
        <v>454</v>
      </c>
      <c r="J1181" s="61" t="s">
        <v>455</v>
      </c>
      <c r="K1181" s="54" t="s">
        <v>3191</v>
      </c>
      <c r="L1181" s="60">
        <v>1</v>
      </c>
      <c r="M1181" s="54" t="s">
        <v>3192</v>
      </c>
      <c r="N1181" s="54" t="s">
        <v>952</v>
      </c>
      <c r="O1181" s="62">
        <v>1</v>
      </c>
      <c r="P1181" s="54" t="s">
        <v>953</v>
      </c>
      <c r="Q1181" s="54" t="s">
        <v>2948</v>
      </c>
      <c r="R1181" s="61" t="s">
        <v>2949</v>
      </c>
      <c r="S1181" s="55">
        <v>44946</v>
      </c>
      <c r="T1181" s="55">
        <v>44946</v>
      </c>
      <c r="U1181" s="55">
        <v>44951</v>
      </c>
      <c r="V1181" s="56">
        <v>283795.53999999998</v>
      </c>
      <c r="W1181" s="56">
        <v>0</v>
      </c>
      <c r="X1181" s="56">
        <v>283795.53999999998</v>
      </c>
    </row>
    <row r="1182" spans="1:24" x14ac:dyDescent="0.25">
      <c r="A1182" s="59" t="s">
        <v>160</v>
      </c>
      <c r="B1182" s="54" t="s">
        <v>450</v>
      </c>
      <c r="C1182" s="60">
        <v>2023</v>
      </c>
      <c r="D1182" s="60">
        <v>2023</v>
      </c>
      <c r="E1182" s="53">
        <v>7</v>
      </c>
      <c r="F1182" s="54" t="s">
        <v>451</v>
      </c>
      <c r="G1182" s="54" t="s">
        <v>452</v>
      </c>
      <c r="H1182" s="54" t="s">
        <v>453</v>
      </c>
      <c r="I1182" s="54" t="s">
        <v>454</v>
      </c>
      <c r="J1182" s="61" t="s">
        <v>455</v>
      </c>
      <c r="K1182" s="54" t="s">
        <v>3193</v>
      </c>
      <c r="L1182" s="60">
        <v>1</v>
      </c>
      <c r="M1182" s="54" t="s">
        <v>3194</v>
      </c>
      <c r="N1182" s="54" t="s">
        <v>956</v>
      </c>
      <c r="O1182" s="62">
        <v>1</v>
      </c>
      <c r="P1182" s="54" t="s">
        <v>957</v>
      </c>
      <c r="Q1182" s="54" t="s">
        <v>2948</v>
      </c>
      <c r="R1182" s="61" t="s">
        <v>2949</v>
      </c>
      <c r="S1182" s="55">
        <v>44946</v>
      </c>
      <c r="T1182" s="55">
        <v>44946</v>
      </c>
      <c r="U1182" s="55">
        <v>44951</v>
      </c>
      <c r="V1182" s="56">
        <v>256396.95</v>
      </c>
      <c r="W1182" s="56">
        <v>0</v>
      </c>
      <c r="X1182" s="56">
        <v>256396.95</v>
      </c>
    </row>
    <row r="1183" spans="1:24" x14ac:dyDescent="0.25">
      <c r="A1183" s="59" t="s">
        <v>161</v>
      </c>
      <c r="B1183" s="54" t="s">
        <v>450</v>
      </c>
      <c r="C1183" s="60">
        <v>2023</v>
      </c>
      <c r="D1183" s="60">
        <v>2023</v>
      </c>
      <c r="E1183" s="53">
        <v>7</v>
      </c>
      <c r="F1183" s="54" t="s">
        <v>451</v>
      </c>
      <c r="G1183" s="54" t="s">
        <v>452</v>
      </c>
      <c r="H1183" s="54" t="s">
        <v>453</v>
      </c>
      <c r="I1183" s="54" t="s">
        <v>454</v>
      </c>
      <c r="J1183" s="61" t="s">
        <v>455</v>
      </c>
      <c r="K1183" s="54" t="s">
        <v>3195</v>
      </c>
      <c r="L1183" s="60">
        <v>1</v>
      </c>
      <c r="M1183" s="54" t="s">
        <v>3196</v>
      </c>
      <c r="N1183" s="54" t="s">
        <v>960</v>
      </c>
      <c r="O1183" s="62">
        <v>1</v>
      </c>
      <c r="P1183" s="54" t="s">
        <v>961</v>
      </c>
      <c r="Q1183" s="54" t="s">
        <v>2948</v>
      </c>
      <c r="R1183" s="61" t="s">
        <v>2949</v>
      </c>
      <c r="S1183" s="55">
        <v>44946</v>
      </c>
      <c r="T1183" s="55">
        <v>44946</v>
      </c>
      <c r="U1183" s="55">
        <v>44951</v>
      </c>
      <c r="V1183" s="56">
        <v>285068.2</v>
      </c>
      <c r="W1183" s="56">
        <v>0</v>
      </c>
      <c r="X1183" s="56">
        <v>285068.2</v>
      </c>
    </row>
    <row r="1184" spans="1:24" x14ac:dyDescent="0.25">
      <c r="A1184" s="59" t="s">
        <v>162</v>
      </c>
      <c r="B1184" s="54" t="s">
        <v>450</v>
      </c>
      <c r="C1184" s="60">
        <v>2023</v>
      </c>
      <c r="D1184" s="60">
        <v>2023</v>
      </c>
      <c r="E1184" s="53">
        <v>7</v>
      </c>
      <c r="F1184" s="54" t="s">
        <v>451</v>
      </c>
      <c r="G1184" s="54" t="s">
        <v>452</v>
      </c>
      <c r="H1184" s="54" t="s">
        <v>453</v>
      </c>
      <c r="I1184" s="54" t="s">
        <v>454</v>
      </c>
      <c r="J1184" s="61" t="s">
        <v>455</v>
      </c>
      <c r="K1184" s="54" t="s">
        <v>3197</v>
      </c>
      <c r="L1184" s="60">
        <v>1</v>
      </c>
      <c r="M1184" s="54" t="s">
        <v>3198</v>
      </c>
      <c r="N1184" s="54" t="s">
        <v>964</v>
      </c>
      <c r="O1184" s="62">
        <v>1</v>
      </c>
      <c r="P1184" s="54" t="s">
        <v>965</v>
      </c>
      <c r="Q1184" s="54" t="s">
        <v>2948</v>
      </c>
      <c r="R1184" s="61" t="s">
        <v>2949</v>
      </c>
      <c r="S1184" s="55">
        <v>44946</v>
      </c>
      <c r="T1184" s="55">
        <v>44946</v>
      </c>
      <c r="U1184" s="55">
        <v>44951</v>
      </c>
      <c r="V1184" s="56">
        <v>111016.68</v>
      </c>
      <c r="W1184" s="56">
        <v>0</v>
      </c>
      <c r="X1184" s="56">
        <v>111016.68</v>
      </c>
    </row>
    <row r="1185" spans="1:24" x14ac:dyDescent="0.25">
      <c r="A1185" s="59" t="s">
        <v>163</v>
      </c>
      <c r="B1185" s="54" t="s">
        <v>450</v>
      </c>
      <c r="C1185" s="60">
        <v>2023</v>
      </c>
      <c r="D1185" s="60">
        <v>2023</v>
      </c>
      <c r="E1185" s="53">
        <v>7</v>
      </c>
      <c r="F1185" s="54" t="s">
        <v>451</v>
      </c>
      <c r="G1185" s="54" t="s">
        <v>452</v>
      </c>
      <c r="H1185" s="54" t="s">
        <v>453</v>
      </c>
      <c r="I1185" s="54" t="s">
        <v>454</v>
      </c>
      <c r="J1185" s="61" t="s">
        <v>455</v>
      </c>
      <c r="K1185" s="54" t="s">
        <v>3199</v>
      </c>
      <c r="L1185" s="60">
        <v>1</v>
      </c>
      <c r="M1185" s="54" t="s">
        <v>3200</v>
      </c>
      <c r="N1185" s="54" t="s">
        <v>968</v>
      </c>
      <c r="O1185" s="62">
        <v>1</v>
      </c>
      <c r="P1185" s="54" t="s">
        <v>969</v>
      </c>
      <c r="Q1185" s="54" t="s">
        <v>2948</v>
      </c>
      <c r="R1185" s="61" t="s">
        <v>2949</v>
      </c>
      <c r="S1185" s="55">
        <v>44946</v>
      </c>
      <c r="T1185" s="55">
        <v>44946</v>
      </c>
      <c r="U1185" s="55">
        <v>44951</v>
      </c>
      <c r="V1185" s="56">
        <v>179152.28</v>
      </c>
      <c r="W1185" s="56">
        <v>0</v>
      </c>
      <c r="X1185" s="56">
        <v>179152.28</v>
      </c>
    </row>
    <row r="1186" spans="1:24" x14ac:dyDescent="0.25">
      <c r="A1186" s="59" t="s">
        <v>164</v>
      </c>
      <c r="B1186" s="54" t="s">
        <v>450</v>
      </c>
      <c r="C1186" s="60">
        <v>2023</v>
      </c>
      <c r="D1186" s="60">
        <v>2023</v>
      </c>
      <c r="E1186" s="53">
        <v>7</v>
      </c>
      <c r="F1186" s="54" t="s">
        <v>451</v>
      </c>
      <c r="G1186" s="54" t="s">
        <v>452</v>
      </c>
      <c r="H1186" s="54" t="s">
        <v>453</v>
      </c>
      <c r="I1186" s="54" t="s">
        <v>454</v>
      </c>
      <c r="J1186" s="61" t="s">
        <v>455</v>
      </c>
      <c r="K1186" s="54" t="s">
        <v>3201</v>
      </c>
      <c r="L1186" s="60">
        <v>1</v>
      </c>
      <c r="M1186" s="54" t="s">
        <v>3202</v>
      </c>
      <c r="N1186" s="54" t="s">
        <v>972</v>
      </c>
      <c r="O1186" s="62">
        <v>1</v>
      </c>
      <c r="P1186" s="54" t="s">
        <v>973</v>
      </c>
      <c r="Q1186" s="54" t="s">
        <v>2948</v>
      </c>
      <c r="R1186" s="61" t="s">
        <v>2949</v>
      </c>
      <c r="S1186" s="55">
        <v>44946</v>
      </c>
      <c r="T1186" s="55">
        <v>44946</v>
      </c>
      <c r="U1186" s="55">
        <v>44951</v>
      </c>
      <c r="V1186" s="56">
        <v>356581.6</v>
      </c>
      <c r="W1186" s="56">
        <v>0</v>
      </c>
      <c r="X1186" s="56">
        <v>356581.6</v>
      </c>
    </row>
    <row r="1187" spans="1:24" x14ac:dyDescent="0.25">
      <c r="A1187" s="59" t="s">
        <v>165</v>
      </c>
      <c r="B1187" s="54" t="s">
        <v>450</v>
      </c>
      <c r="C1187" s="60">
        <v>2023</v>
      </c>
      <c r="D1187" s="60">
        <v>2023</v>
      </c>
      <c r="E1187" s="53">
        <v>7</v>
      </c>
      <c r="F1187" s="54" t="s">
        <v>451</v>
      </c>
      <c r="G1187" s="54" t="s">
        <v>452</v>
      </c>
      <c r="H1187" s="54" t="s">
        <v>453</v>
      </c>
      <c r="I1187" s="54" t="s">
        <v>454</v>
      </c>
      <c r="J1187" s="61" t="s">
        <v>455</v>
      </c>
      <c r="K1187" s="54" t="s">
        <v>3203</v>
      </c>
      <c r="L1187" s="60">
        <v>1</v>
      </c>
      <c r="M1187" s="54" t="s">
        <v>3204</v>
      </c>
      <c r="N1187" s="54" t="s">
        <v>976</v>
      </c>
      <c r="O1187" s="62">
        <v>1</v>
      </c>
      <c r="P1187" s="54" t="s">
        <v>977</v>
      </c>
      <c r="Q1187" s="54" t="s">
        <v>2948</v>
      </c>
      <c r="R1187" s="61" t="s">
        <v>2949</v>
      </c>
      <c r="S1187" s="55">
        <v>44946</v>
      </c>
      <c r="T1187" s="55">
        <v>44946</v>
      </c>
      <c r="U1187" s="55">
        <v>44951</v>
      </c>
      <c r="V1187" s="56">
        <v>91633.15</v>
      </c>
      <c r="W1187" s="56">
        <v>0</v>
      </c>
      <c r="X1187" s="56">
        <v>91633.15</v>
      </c>
    </row>
    <row r="1188" spans="1:24" x14ac:dyDescent="0.25">
      <c r="A1188" s="59" t="s">
        <v>166</v>
      </c>
      <c r="B1188" s="54" t="s">
        <v>450</v>
      </c>
      <c r="C1188" s="60">
        <v>2023</v>
      </c>
      <c r="D1188" s="60">
        <v>2023</v>
      </c>
      <c r="E1188" s="53">
        <v>7</v>
      </c>
      <c r="F1188" s="54" t="s">
        <v>451</v>
      </c>
      <c r="G1188" s="54" t="s">
        <v>452</v>
      </c>
      <c r="H1188" s="54" t="s">
        <v>453</v>
      </c>
      <c r="I1188" s="54" t="s">
        <v>454</v>
      </c>
      <c r="J1188" s="61" t="s">
        <v>455</v>
      </c>
      <c r="K1188" s="54" t="s">
        <v>3205</v>
      </c>
      <c r="L1188" s="60">
        <v>1</v>
      </c>
      <c r="M1188" s="54" t="s">
        <v>3206</v>
      </c>
      <c r="N1188" s="54" t="s">
        <v>980</v>
      </c>
      <c r="O1188" s="62">
        <v>1</v>
      </c>
      <c r="P1188" s="54" t="s">
        <v>981</v>
      </c>
      <c r="Q1188" s="54" t="s">
        <v>2948</v>
      </c>
      <c r="R1188" s="61" t="s">
        <v>2949</v>
      </c>
      <c r="S1188" s="55">
        <v>44946</v>
      </c>
      <c r="T1188" s="55">
        <v>44946</v>
      </c>
      <c r="U1188" s="55">
        <v>44951</v>
      </c>
      <c r="V1188" s="56">
        <v>319588.19</v>
      </c>
      <c r="W1188" s="56">
        <v>0</v>
      </c>
      <c r="X1188" s="56">
        <v>319588.19</v>
      </c>
    </row>
    <row r="1189" spans="1:24" x14ac:dyDescent="0.25">
      <c r="A1189" s="59" t="s">
        <v>167</v>
      </c>
      <c r="B1189" s="54" t="s">
        <v>450</v>
      </c>
      <c r="C1189" s="60">
        <v>2023</v>
      </c>
      <c r="D1189" s="60">
        <v>2023</v>
      </c>
      <c r="E1189" s="53">
        <v>7</v>
      </c>
      <c r="F1189" s="54" t="s">
        <v>451</v>
      </c>
      <c r="G1189" s="54" t="s">
        <v>452</v>
      </c>
      <c r="H1189" s="54" t="s">
        <v>453</v>
      </c>
      <c r="I1189" s="54" t="s">
        <v>454</v>
      </c>
      <c r="J1189" s="61" t="s">
        <v>455</v>
      </c>
      <c r="K1189" s="54" t="s">
        <v>3207</v>
      </c>
      <c r="L1189" s="60">
        <v>1</v>
      </c>
      <c r="M1189" s="54" t="s">
        <v>3208</v>
      </c>
      <c r="N1189" s="54" t="s">
        <v>984</v>
      </c>
      <c r="O1189" s="62">
        <v>1</v>
      </c>
      <c r="P1189" s="54" t="s">
        <v>985</v>
      </c>
      <c r="Q1189" s="54" t="s">
        <v>2948</v>
      </c>
      <c r="R1189" s="61" t="s">
        <v>2949</v>
      </c>
      <c r="S1189" s="55">
        <v>44946</v>
      </c>
      <c r="T1189" s="55">
        <v>44946</v>
      </c>
      <c r="U1189" s="55">
        <v>44951</v>
      </c>
      <c r="V1189" s="56">
        <v>214340.53</v>
      </c>
      <c r="W1189" s="56">
        <v>0</v>
      </c>
      <c r="X1189" s="56">
        <v>214340.53</v>
      </c>
    </row>
    <row r="1190" spans="1:24" x14ac:dyDescent="0.25">
      <c r="A1190" s="59" t="s">
        <v>168</v>
      </c>
      <c r="B1190" s="54" t="s">
        <v>450</v>
      </c>
      <c r="C1190" s="60">
        <v>2023</v>
      </c>
      <c r="D1190" s="60">
        <v>2023</v>
      </c>
      <c r="E1190" s="53">
        <v>7</v>
      </c>
      <c r="F1190" s="54" t="s">
        <v>451</v>
      </c>
      <c r="G1190" s="54" t="s">
        <v>452</v>
      </c>
      <c r="H1190" s="54" t="s">
        <v>453</v>
      </c>
      <c r="I1190" s="54" t="s">
        <v>454</v>
      </c>
      <c r="J1190" s="61" t="s">
        <v>455</v>
      </c>
      <c r="K1190" s="54" t="s">
        <v>3209</v>
      </c>
      <c r="L1190" s="60">
        <v>1</v>
      </c>
      <c r="M1190" s="54" t="s">
        <v>3210</v>
      </c>
      <c r="N1190" s="54" t="s">
        <v>988</v>
      </c>
      <c r="O1190" s="62">
        <v>1</v>
      </c>
      <c r="P1190" s="54" t="s">
        <v>989</v>
      </c>
      <c r="Q1190" s="54" t="s">
        <v>2948</v>
      </c>
      <c r="R1190" s="61" t="s">
        <v>2949</v>
      </c>
      <c r="S1190" s="55">
        <v>44946</v>
      </c>
      <c r="T1190" s="55">
        <v>44946</v>
      </c>
      <c r="U1190" s="55">
        <v>44951</v>
      </c>
      <c r="V1190" s="56">
        <v>200163.65</v>
      </c>
      <c r="W1190" s="56">
        <v>0</v>
      </c>
      <c r="X1190" s="56">
        <v>200163.65</v>
      </c>
    </row>
    <row r="1191" spans="1:24" x14ac:dyDescent="0.25">
      <c r="A1191" s="59" t="s">
        <v>169</v>
      </c>
      <c r="B1191" s="54" t="s">
        <v>450</v>
      </c>
      <c r="C1191" s="60">
        <v>2023</v>
      </c>
      <c r="D1191" s="60">
        <v>2023</v>
      </c>
      <c r="E1191" s="53">
        <v>7</v>
      </c>
      <c r="F1191" s="54" t="s">
        <v>451</v>
      </c>
      <c r="G1191" s="54" t="s">
        <v>452</v>
      </c>
      <c r="H1191" s="54" t="s">
        <v>453</v>
      </c>
      <c r="I1191" s="54" t="s">
        <v>454</v>
      </c>
      <c r="J1191" s="61" t="s">
        <v>455</v>
      </c>
      <c r="K1191" s="54" t="s">
        <v>3211</v>
      </c>
      <c r="L1191" s="60">
        <v>1</v>
      </c>
      <c r="M1191" s="54" t="s">
        <v>3212</v>
      </c>
      <c r="N1191" s="54" t="s">
        <v>992</v>
      </c>
      <c r="O1191" s="62">
        <v>1</v>
      </c>
      <c r="P1191" s="54" t="s">
        <v>993</v>
      </c>
      <c r="Q1191" s="54" t="s">
        <v>2948</v>
      </c>
      <c r="R1191" s="61" t="s">
        <v>2949</v>
      </c>
      <c r="S1191" s="55">
        <v>44946</v>
      </c>
      <c r="T1191" s="55">
        <v>44946</v>
      </c>
      <c r="U1191" s="55">
        <v>44951</v>
      </c>
      <c r="V1191" s="56">
        <v>220936.95</v>
      </c>
      <c r="W1191" s="56">
        <v>0</v>
      </c>
      <c r="X1191" s="56">
        <v>220936.95</v>
      </c>
    </row>
    <row r="1192" spans="1:24" x14ac:dyDescent="0.25">
      <c r="A1192" s="59" t="s">
        <v>170</v>
      </c>
      <c r="B1192" s="54" t="s">
        <v>450</v>
      </c>
      <c r="C1192" s="60">
        <v>2023</v>
      </c>
      <c r="D1192" s="60">
        <v>2023</v>
      </c>
      <c r="E1192" s="53">
        <v>7</v>
      </c>
      <c r="F1192" s="54" t="s">
        <v>451</v>
      </c>
      <c r="G1192" s="54" t="s">
        <v>452</v>
      </c>
      <c r="H1192" s="54" t="s">
        <v>453</v>
      </c>
      <c r="I1192" s="54" t="s">
        <v>454</v>
      </c>
      <c r="J1192" s="61" t="s">
        <v>455</v>
      </c>
      <c r="K1192" s="54" t="s">
        <v>3213</v>
      </c>
      <c r="L1192" s="60">
        <v>1</v>
      </c>
      <c r="M1192" s="54" t="s">
        <v>3214</v>
      </c>
      <c r="N1192" s="54" t="s">
        <v>996</v>
      </c>
      <c r="O1192" s="62">
        <v>1</v>
      </c>
      <c r="P1192" s="54" t="s">
        <v>997</v>
      </c>
      <c r="Q1192" s="54" t="s">
        <v>2948</v>
      </c>
      <c r="R1192" s="61" t="s">
        <v>2949</v>
      </c>
      <c r="S1192" s="55">
        <v>44946</v>
      </c>
      <c r="T1192" s="55">
        <v>44946</v>
      </c>
      <c r="U1192" s="55">
        <v>44951</v>
      </c>
      <c r="V1192" s="56">
        <v>1022614.07</v>
      </c>
      <c r="W1192" s="56">
        <v>0</v>
      </c>
      <c r="X1192" s="56">
        <v>1022614.07</v>
      </c>
    </row>
    <row r="1193" spans="1:24" x14ac:dyDescent="0.25">
      <c r="A1193" s="59" t="s">
        <v>171</v>
      </c>
      <c r="B1193" s="54" t="s">
        <v>450</v>
      </c>
      <c r="C1193" s="60">
        <v>2023</v>
      </c>
      <c r="D1193" s="60">
        <v>2023</v>
      </c>
      <c r="E1193" s="53">
        <v>7</v>
      </c>
      <c r="F1193" s="54" t="s">
        <v>451</v>
      </c>
      <c r="G1193" s="54" t="s">
        <v>452</v>
      </c>
      <c r="H1193" s="54" t="s">
        <v>453</v>
      </c>
      <c r="I1193" s="54" t="s">
        <v>454</v>
      </c>
      <c r="J1193" s="61" t="s">
        <v>455</v>
      </c>
      <c r="K1193" s="54" t="s">
        <v>3215</v>
      </c>
      <c r="L1193" s="60">
        <v>1</v>
      </c>
      <c r="M1193" s="54" t="s">
        <v>3216</v>
      </c>
      <c r="N1193" s="54" t="s">
        <v>1000</v>
      </c>
      <c r="O1193" s="62">
        <v>1</v>
      </c>
      <c r="P1193" s="54" t="s">
        <v>1001</v>
      </c>
      <c r="Q1193" s="54" t="s">
        <v>2948</v>
      </c>
      <c r="R1193" s="61" t="s">
        <v>2949</v>
      </c>
      <c r="S1193" s="55">
        <v>44946</v>
      </c>
      <c r="T1193" s="55">
        <v>44946</v>
      </c>
      <c r="U1193" s="55">
        <v>44951</v>
      </c>
      <c r="V1193" s="56">
        <v>208364.67</v>
      </c>
      <c r="W1193" s="56">
        <v>0</v>
      </c>
      <c r="X1193" s="56">
        <v>208364.67</v>
      </c>
    </row>
    <row r="1194" spans="1:24" x14ac:dyDescent="0.25">
      <c r="A1194" s="59" t="s">
        <v>172</v>
      </c>
      <c r="B1194" s="54" t="s">
        <v>450</v>
      </c>
      <c r="C1194" s="60">
        <v>2023</v>
      </c>
      <c r="D1194" s="60">
        <v>2023</v>
      </c>
      <c r="E1194" s="53">
        <v>7</v>
      </c>
      <c r="F1194" s="54" t="s">
        <v>451</v>
      </c>
      <c r="G1194" s="54" t="s">
        <v>452</v>
      </c>
      <c r="H1194" s="54" t="s">
        <v>453</v>
      </c>
      <c r="I1194" s="54" t="s">
        <v>454</v>
      </c>
      <c r="J1194" s="61" t="s">
        <v>455</v>
      </c>
      <c r="K1194" s="54" t="s">
        <v>3217</v>
      </c>
      <c r="L1194" s="60">
        <v>1</v>
      </c>
      <c r="M1194" s="54" t="s">
        <v>3218</v>
      </c>
      <c r="N1194" s="54" t="s">
        <v>1004</v>
      </c>
      <c r="O1194" s="62">
        <v>1</v>
      </c>
      <c r="P1194" s="54" t="s">
        <v>1005</v>
      </c>
      <c r="Q1194" s="54" t="s">
        <v>2948</v>
      </c>
      <c r="R1194" s="61" t="s">
        <v>2949</v>
      </c>
      <c r="S1194" s="55">
        <v>44946</v>
      </c>
      <c r="T1194" s="55">
        <v>44946</v>
      </c>
      <c r="U1194" s="55">
        <v>44951</v>
      </c>
      <c r="V1194" s="56">
        <v>240810.84</v>
      </c>
      <c r="W1194" s="56">
        <v>0</v>
      </c>
      <c r="X1194" s="56">
        <v>240810.84</v>
      </c>
    </row>
    <row r="1195" spans="1:24" x14ac:dyDescent="0.25">
      <c r="A1195" s="59" t="s">
        <v>173</v>
      </c>
      <c r="B1195" s="54" t="s">
        <v>450</v>
      </c>
      <c r="C1195" s="60">
        <v>2023</v>
      </c>
      <c r="D1195" s="60">
        <v>2023</v>
      </c>
      <c r="E1195" s="53">
        <v>7</v>
      </c>
      <c r="F1195" s="54" t="s">
        <v>451</v>
      </c>
      <c r="G1195" s="54" t="s">
        <v>452</v>
      </c>
      <c r="H1195" s="54" t="s">
        <v>453</v>
      </c>
      <c r="I1195" s="54" t="s">
        <v>454</v>
      </c>
      <c r="J1195" s="61" t="s">
        <v>455</v>
      </c>
      <c r="K1195" s="54" t="s">
        <v>3219</v>
      </c>
      <c r="L1195" s="60">
        <v>1</v>
      </c>
      <c r="M1195" s="54" t="s">
        <v>3220</v>
      </c>
      <c r="N1195" s="54" t="s">
        <v>1008</v>
      </c>
      <c r="O1195" s="62">
        <v>1</v>
      </c>
      <c r="P1195" s="54" t="s">
        <v>1009</v>
      </c>
      <c r="Q1195" s="54" t="s">
        <v>2948</v>
      </c>
      <c r="R1195" s="61" t="s">
        <v>2949</v>
      </c>
      <c r="S1195" s="55">
        <v>44946</v>
      </c>
      <c r="T1195" s="55">
        <v>44946</v>
      </c>
      <c r="U1195" s="55">
        <v>44951</v>
      </c>
      <c r="V1195" s="56">
        <v>9458336.2899999991</v>
      </c>
      <c r="W1195" s="56">
        <v>0</v>
      </c>
      <c r="X1195" s="56">
        <v>9458336.2899999991</v>
      </c>
    </row>
    <row r="1196" spans="1:24" x14ac:dyDescent="0.25">
      <c r="A1196" s="59" t="s">
        <v>174</v>
      </c>
      <c r="B1196" s="54" t="s">
        <v>450</v>
      </c>
      <c r="C1196" s="60">
        <v>2023</v>
      </c>
      <c r="D1196" s="60">
        <v>2023</v>
      </c>
      <c r="E1196" s="53">
        <v>7</v>
      </c>
      <c r="F1196" s="54" t="s">
        <v>451</v>
      </c>
      <c r="G1196" s="54" t="s">
        <v>452</v>
      </c>
      <c r="H1196" s="54" t="s">
        <v>453</v>
      </c>
      <c r="I1196" s="54" t="s">
        <v>454</v>
      </c>
      <c r="J1196" s="61" t="s">
        <v>455</v>
      </c>
      <c r="K1196" s="54" t="s">
        <v>3221</v>
      </c>
      <c r="L1196" s="60">
        <v>1</v>
      </c>
      <c r="M1196" s="54" t="s">
        <v>3222</v>
      </c>
      <c r="N1196" s="54" t="s">
        <v>1012</v>
      </c>
      <c r="O1196" s="62">
        <v>1</v>
      </c>
      <c r="P1196" s="54" t="s">
        <v>1013</v>
      </c>
      <c r="Q1196" s="54" t="s">
        <v>2948</v>
      </c>
      <c r="R1196" s="61" t="s">
        <v>2949</v>
      </c>
      <c r="S1196" s="55">
        <v>44946</v>
      </c>
      <c r="T1196" s="55">
        <v>44946</v>
      </c>
      <c r="U1196" s="55">
        <v>44951</v>
      </c>
      <c r="V1196" s="56">
        <v>5510134.4500000002</v>
      </c>
      <c r="W1196" s="56">
        <v>0</v>
      </c>
      <c r="X1196" s="56">
        <v>5510134.4500000002</v>
      </c>
    </row>
    <row r="1197" spans="1:24" x14ac:dyDescent="0.25">
      <c r="A1197" s="59" t="s">
        <v>175</v>
      </c>
      <c r="B1197" s="54" t="s">
        <v>450</v>
      </c>
      <c r="C1197" s="60">
        <v>2023</v>
      </c>
      <c r="D1197" s="60">
        <v>2023</v>
      </c>
      <c r="E1197" s="53">
        <v>7</v>
      </c>
      <c r="F1197" s="54" t="s">
        <v>451</v>
      </c>
      <c r="G1197" s="54" t="s">
        <v>452</v>
      </c>
      <c r="H1197" s="54" t="s">
        <v>453</v>
      </c>
      <c r="I1197" s="54" t="s">
        <v>454</v>
      </c>
      <c r="J1197" s="61" t="s">
        <v>455</v>
      </c>
      <c r="K1197" s="54" t="s">
        <v>3223</v>
      </c>
      <c r="L1197" s="60">
        <v>1</v>
      </c>
      <c r="M1197" s="54" t="s">
        <v>3224</v>
      </c>
      <c r="N1197" s="54" t="s">
        <v>1018</v>
      </c>
      <c r="O1197" s="62">
        <v>1</v>
      </c>
      <c r="P1197" s="54" t="s">
        <v>1019</v>
      </c>
      <c r="Q1197" s="54" t="s">
        <v>2948</v>
      </c>
      <c r="R1197" s="61" t="s">
        <v>2949</v>
      </c>
      <c r="S1197" s="55">
        <v>44946</v>
      </c>
      <c r="T1197" s="55">
        <v>44946</v>
      </c>
      <c r="U1197" s="55">
        <v>44951</v>
      </c>
      <c r="V1197" s="56">
        <v>275505.68</v>
      </c>
      <c r="W1197" s="56">
        <v>0</v>
      </c>
      <c r="X1197" s="56">
        <v>275505.68</v>
      </c>
    </row>
    <row r="1198" spans="1:24" x14ac:dyDescent="0.25">
      <c r="A1198" s="59" t="s">
        <v>176</v>
      </c>
      <c r="B1198" s="54" t="s">
        <v>450</v>
      </c>
      <c r="C1198" s="60">
        <v>2023</v>
      </c>
      <c r="D1198" s="60">
        <v>2023</v>
      </c>
      <c r="E1198" s="53">
        <v>7</v>
      </c>
      <c r="F1198" s="54" t="s">
        <v>451</v>
      </c>
      <c r="G1198" s="54" t="s">
        <v>452</v>
      </c>
      <c r="H1198" s="54" t="s">
        <v>453</v>
      </c>
      <c r="I1198" s="54" t="s">
        <v>454</v>
      </c>
      <c r="J1198" s="61" t="s">
        <v>455</v>
      </c>
      <c r="K1198" s="54" t="s">
        <v>3225</v>
      </c>
      <c r="L1198" s="60">
        <v>1</v>
      </c>
      <c r="M1198" s="54" t="s">
        <v>3226</v>
      </c>
      <c r="N1198" s="54" t="s">
        <v>1022</v>
      </c>
      <c r="O1198" s="62">
        <v>1</v>
      </c>
      <c r="P1198" s="54" t="s">
        <v>1023</v>
      </c>
      <c r="Q1198" s="54" t="s">
        <v>2948</v>
      </c>
      <c r="R1198" s="61" t="s">
        <v>2949</v>
      </c>
      <c r="S1198" s="55">
        <v>44946</v>
      </c>
      <c r="T1198" s="55">
        <v>44946</v>
      </c>
      <c r="U1198" s="55">
        <v>44951</v>
      </c>
      <c r="V1198" s="56">
        <v>285293.46000000002</v>
      </c>
      <c r="W1198" s="56">
        <v>0</v>
      </c>
      <c r="X1198" s="56">
        <v>285293.46000000002</v>
      </c>
    </row>
    <row r="1199" spans="1:24" x14ac:dyDescent="0.25">
      <c r="A1199" s="59" t="s">
        <v>177</v>
      </c>
      <c r="B1199" s="54" t="s">
        <v>450</v>
      </c>
      <c r="C1199" s="60">
        <v>2023</v>
      </c>
      <c r="D1199" s="60">
        <v>2023</v>
      </c>
      <c r="E1199" s="53">
        <v>7</v>
      </c>
      <c r="F1199" s="54" t="s">
        <v>451</v>
      </c>
      <c r="G1199" s="54" t="s">
        <v>452</v>
      </c>
      <c r="H1199" s="54" t="s">
        <v>453</v>
      </c>
      <c r="I1199" s="54" t="s">
        <v>454</v>
      </c>
      <c r="J1199" s="61" t="s">
        <v>455</v>
      </c>
      <c r="K1199" s="54" t="s">
        <v>3227</v>
      </c>
      <c r="L1199" s="60">
        <v>1</v>
      </c>
      <c r="M1199" s="54" t="s">
        <v>3228</v>
      </c>
      <c r="N1199" s="54" t="s">
        <v>1026</v>
      </c>
      <c r="O1199" s="62">
        <v>1</v>
      </c>
      <c r="P1199" s="54" t="s">
        <v>1027</v>
      </c>
      <c r="Q1199" s="54" t="s">
        <v>2948</v>
      </c>
      <c r="R1199" s="61" t="s">
        <v>2949</v>
      </c>
      <c r="S1199" s="55">
        <v>44946</v>
      </c>
      <c r="T1199" s="55">
        <v>44946</v>
      </c>
      <c r="U1199" s="55">
        <v>44951</v>
      </c>
      <c r="V1199" s="56">
        <v>211790.29</v>
      </c>
      <c r="W1199" s="56">
        <v>0</v>
      </c>
      <c r="X1199" s="56">
        <v>211790.29</v>
      </c>
    </row>
    <row r="1200" spans="1:24" x14ac:dyDescent="0.25">
      <c r="A1200" s="59" t="s">
        <v>178</v>
      </c>
      <c r="B1200" s="54" t="s">
        <v>450</v>
      </c>
      <c r="C1200" s="60">
        <v>2023</v>
      </c>
      <c r="D1200" s="60">
        <v>2023</v>
      </c>
      <c r="E1200" s="53">
        <v>7</v>
      </c>
      <c r="F1200" s="54" t="s">
        <v>451</v>
      </c>
      <c r="G1200" s="54" t="s">
        <v>452</v>
      </c>
      <c r="H1200" s="54" t="s">
        <v>453</v>
      </c>
      <c r="I1200" s="54" t="s">
        <v>454</v>
      </c>
      <c r="J1200" s="61" t="s">
        <v>455</v>
      </c>
      <c r="K1200" s="54" t="s">
        <v>3229</v>
      </c>
      <c r="L1200" s="60">
        <v>1</v>
      </c>
      <c r="M1200" s="54" t="s">
        <v>3230</v>
      </c>
      <c r="N1200" s="54" t="s">
        <v>1030</v>
      </c>
      <c r="O1200" s="62">
        <v>1</v>
      </c>
      <c r="P1200" s="54" t="s">
        <v>1031</v>
      </c>
      <c r="Q1200" s="54" t="s">
        <v>2948</v>
      </c>
      <c r="R1200" s="61" t="s">
        <v>2949</v>
      </c>
      <c r="S1200" s="55">
        <v>44946</v>
      </c>
      <c r="T1200" s="55">
        <v>44946</v>
      </c>
      <c r="U1200" s="55">
        <v>44951</v>
      </c>
      <c r="V1200" s="56">
        <v>690699.27</v>
      </c>
      <c r="W1200" s="56">
        <v>0</v>
      </c>
      <c r="X1200" s="56">
        <v>690699.27</v>
      </c>
    </row>
    <row r="1201" spans="1:24" x14ac:dyDescent="0.25">
      <c r="A1201" s="59" t="s">
        <v>179</v>
      </c>
      <c r="B1201" s="54" t="s">
        <v>450</v>
      </c>
      <c r="C1201" s="60">
        <v>2023</v>
      </c>
      <c r="D1201" s="60">
        <v>2023</v>
      </c>
      <c r="E1201" s="53">
        <v>7</v>
      </c>
      <c r="F1201" s="54" t="s">
        <v>451</v>
      </c>
      <c r="G1201" s="54" t="s">
        <v>452</v>
      </c>
      <c r="H1201" s="54" t="s">
        <v>453</v>
      </c>
      <c r="I1201" s="54" t="s">
        <v>454</v>
      </c>
      <c r="J1201" s="61" t="s">
        <v>455</v>
      </c>
      <c r="K1201" s="54" t="s">
        <v>3231</v>
      </c>
      <c r="L1201" s="60">
        <v>1</v>
      </c>
      <c r="M1201" s="54" t="s">
        <v>3232</v>
      </c>
      <c r="N1201" s="54" t="s">
        <v>1034</v>
      </c>
      <c r="O1201" s="62">
        <v>1</v>
      </c>
      <c r="P1201" s="54" t="s">
        <v>1035</v>
      </c>
      <c r="Q1201" s="54" t="s">
        <v>2948</v>
      </c>
      <c r="R1201" s="61" t="s">
        <v>2949</v>
      </c>
      <c r="S1201" s="55">
        <v>44946</v>
      </c>
      <c r="T1201" s="55">
        <v>44946</v>
      </c>
      <c r="U1201" s="55">
        <v>44951</v>
      </c>
      <c r="V1201" s="56">
        <v>230513.63</v>
      </c>
      <c r="W1201" s="56">
        <v>0</v>
      </c>
      <c r="X1201" s="56">
        <v>230513.63</v>
      </c>
    </row>
    <row r="1202" spans="1:24" x14ac:dyDescent="0.25">
      <c r="A1202" s="59" t="s">
        <v>1</v>
      </c>
      <c r="B1202" s="54" t="s">
        <v>450</v>
      </c>
      <c r="C1202" s="60">
        <v>2023</v>
      </c>
      <c r="D1202" s="60">
        <v>2023</v>
      </c>
      <c r="E1202" s="53">
        <v>7</v>
      </c>
      <c r="F1202" s="54" t="s">
        <v>451</v>
      </c>
      <c r="G1202" s="54" t="s">
        <v>452</v>
      </c>
      <c r="H1202" s="54" t="s">
        <v>453</v>
      </c>
      <c r="I1202" s="54" t="s">
        <v>454</v>
      </c>
      <c r="J1202" s="61" t="s">
        <v>455</v>
      </c>
      <c r="K1202" s="54" t="s">
        <v>3233</v>
      </c>
      <c r="L1202" s="60">
        <v>1</v>
      </c>
      <c r="M1202" s="54" t="s">
        <v>3234</v>
      </c>
      <c r="N1202" s="54" t="s">
        <v>1038</v>
      </c>
      <c r="O1202" s="62">
        <v>1</v>
      </c>
      <c r="P1202" s="54" t="s">
        <v>1039</v>
      </c>
      <c r="Q1202" s="54" t="s">
        <v>2948</v>
      </c>
      <c r="R1202" s="61" t="s">
        <v>2972</v>
      </c>
      <c r="S1202" s="55">
        <v>44938</v>
      </c>
      <c r="T1202" s="55">
        <v>44938</v>
      </c>
      <c r="U1202" s="55">
        <v>44944</v>
      </c>
      <c r="V1202" s="56">
        <v>163109.39000000001</v>
      </c>
      <c r="W1202" s="56">
        <v>0</v>
      </c>
      <c r="X1202" s="56">
        <v>163109.39000000001</v>
      </c>
    </row>
    <row r="1203" spans="1:24" x14ac:dyDescent="0.25">
      <c r="A1203" s="59" t="s">
        <v>180</v>
      </c>
      <c r="B1203" s="54" t="s">
        <v>450</v>
      </c>
      <c r="C1203" s="60">
        <v>2023</v>
      </c>
      <c r="D1203" s="60">
        <v>2023</v>
      </c>
      <c r="E1203" s="53">
        <v>7</v>
      </c>
      <c r="F1203" s="54" t="s">
        <v>451</v>
      </c>
      <c r="G1203" s="54" t="s">
        <v>452</v>
      </c>
      <c r="H1203" s="54" t="s">
        <v>453</v>
      </c>
      <c r="I1203" s="54" t="s">
        <v>454</v>
      </c>
      <c r="J1203" s="61" t="s">
        <v>455</v>
      </c>
      <c r="K1203" s="54" t="s">
        <v>3235</v>
      </c>
      <c r="L1203" s="60">
        <v>1</v>
      </c>
      <c r="M1203" s="54" t="s">
        <v>3236</v>
      </c>
      <c r="N1203" s="54" t="s">
        <v>1042</v>
      </c>
      <c r="O1203" s="62">
        <v>1</v>
      </c>
      <c r="P1203" s="54" t="s">
        <v>1043</v>
      </c>
      <c r="Q1203" s="54" t="s">
        <v>2948</v>
      </c>
      <c r="R1203" s="61" t="s">
        <v>2949</v>
      </c>
      <c r="S1203" s="55">
        <v>44946</v>
      </c>
      <c r="T1203" s="55">
        <v>44946</v>
      </c>
      <c r="U1203" s="55">
        <v>44951</v>
      </c>
      <c r="V1203" s="56">
        <v>1174671.03</v>
      </c>
      <c r="W1203" s="56">
        <v>0</v>
      </c>
      <c r="X1203" s="56">
        <v>1174671.03</v>
      </c>
    </row>
    <row r="1204" spans="1:24" x14ac:dyDescent="0.25">
      <c r="A1204" s="59" t="s">
        <v>181</v>
      </c>
      <c r="B1204" s="54" t="s">
        <v>450</v>
      </c>
      <c r="C1204" s="60">
        <v>2023</v>
      </c>
      <c r="D1204" s="60">
        <v>2023</v>
      </c>
      <c r="E1204" s="53">
        <v>7</v>
      </c>
      <c r="F1204" s="54" t="s">
        <v>451</v>
      </c>
      <c r="G1204" s="54" t="s">
        <v>452</v>
      </c>
      <c r="H1204" s="54" t="s">
        <v>453</v>
      </c>
      <c r="I1204" s="54" t="s">
        <v>454</v>
      </c>
      <c r="J1204" s="61" t="s">
        <v>455</v>
      </c>
      <c r="K1204" s="54" t="s">
        <v>3237</v>
      </c>
      <c r="L1204" s="60">
        <v>1</v>
      </c>
      <c r="M1204" s="54" t="s">
        <v>3238</v>
      </c>
      <c r="N1204" s="54" t="s">
        <v>1046</v>
      </c>
      <c r="O1204" s="62">
        <v>1</v>
      </c>
      <c r="P1204" s="54" t="s">
        <v>1047</v>
      </c>
      <c r="Q1204" s="54" t="s">
        <v>2948</v>
      </c>
      <c r="R1204" s="61" t="s">
        <v>2972</v>
      </c>
      <c r="S1204" s="55">
        <v>44938</v>
      </c>
      <c r="T1204" s="55">
        <v>44938</v>
      </c>
      <c r="U1204" s="55">
        <v>44944</v>
      </c>
      <c r="V1204" s="56">
        <v>157112.47</v>
      </c>
      <c r="W1204" s="56">
        <v>0</v>
      </c>
      <c r="X1204" s="56">
        <v>157112.47</v>
      </c>
    </row>
    <row r="1205" spans="1:24" x14ac:dyDescent="0.25">
      <c r="A1205" s="59" t="s">
        <v>182</v>
      </c>
      <c r="B1205" s="54" t="s">
        <v>450</v>
      </c>
      <c r="C1205" s="60">
        <v>2023</v>
      </c>
      <c r="D1205" s="60">
        <v>2023</v>
      </c>
      <c r="E1205" s="53">
        <v>7</v>
      </c>
      <c r="F1205" s="54" t="s">
        <v>451</v>
      </c>
      <c r="G1205" s="54" t="s">
        <v>452</v>
      </c>
      <c r="H1205" s="54" t="s">
        <v>453</v>
      </c>
      <c r="I1205" s="54" t="s">
        <v>454</v>
      </c>
      <c r="J1205" s="61" t="s">
        <v>455</v>
      </c>
      <c r="K1205" s="54" t="s">
        <v>3239</v>
      </c>
      <c r="L1205" s="60">
        <v>1</v>
      </c>
      <c r="M1205" s="54" t="s">
        <v>3240</v>
      </c>
      <c r="N1205" s="54" t="s">
        <v>1050</v>
      </c>
      <c r="O1205" s="62">
        <v>1</v>
      </c>
      <c r="P1205" s="54" t="s">
        <v>1051</v>
      </c>
      <c r="Q1205" s="54" t="s">
        <v>2948</v>
      </c>
      <c r="R1205" s="61" t="s">
        <v>2949</v>
      </c>
      <c r="S1205" s="55">
        <v>44946</v>
      </c>
      <c r="T1205" s="55">
        <v>44946</v>
      </c>
      <c r="U1205" s="55">
        <v>44951</v>
      </c>
      <c r="V1205" s="56">
        <v>171813.43</v>
      </c>
      <c r="W1205" s="56">
        <v>0</v>
      </c>
      <c r="X1205" s="56">
        <v>171813.43</v>
      </c>
    </row>
    <row r="1206" spans="1:24" x14ac:dyDescent="0.25">
      <c r="A1206" s="59" t="s">
        <v>183</v>
      </c>
      <c r="B1206" s="54" t="s">
        <v>450</v>
      </c>
      <c r="C1206" s="60">
        <v>2023</v>
      </c>
      <c r="D1206" s="60">
        <v>2023</v>
      </c>
      <c r="E1206" s="53">
        <v>7</v>
      </c>
      <c r="F1206" s="54" t="s">
        <v>451</v>
      </c>
      <c r="G1206" s="54" t="s">
        <v>452</v>
      </c>
      <c r="H1206" s="54" t="s">
        <v>453</v>
      </c>
      <c r="I1206" s="54" t="s">
        <v>454</v>
      </c>
      <c r="J1206" s="61" t="s">
        <v>455</v>
      </c>
      <c r="K1206" s="54" t="s">
        <v>3241</v>
      </c>
      <c r="L1206" s="60">
        <v>1</v>
      </c>
      <c r="M1206" s="54" t="s">
        <v>3242</v>
      </c>
      <c r="N1206" s="54" t="s">
        <v>1054</v>
      </c>
      <c r="O1206" s="62">
        <v>1</v>
      </c>
      <c r="P1206" s="54" t="s">
        <v>1055</v>
      </c>
      <c r="Q1206" s="54" t="s">
        <v>2948</v>
      </c>
      <c r="R1206" s="61" t="s">
        <v>2949</v>
      </c>
      <c r="S1206" s="55">
        <v>44946</v>
      </c>
      <c r="T1206" s="55">
        <v>44946</v>
      </c>
      <c r="U1206" s="55">
        <v>44951</v>
      </c>
      <c r="V1206" s="56">
        <v>202617.45</v>
      </c>
      <c r="W1206" s="56">
        <v>0</v>
      </c>
      <c r="X1206" s="56">
        <v>202617.45</v>
      </c>
    </row>
    <row r="1207" spans="1:24" x14ac:dyDescent="0.25">
      <c r="A1207" s="59" t="s">
        <v>184</v>
      </c>
      <c r="B1207" s="54" t="s">
        <v>450</v>
      </c>
      <c r="C1207" s="60">
        <v>2023</v>
      </c>
      <c r="D1207" s="60">
        <v>2023</v>
      </c>
      <c r="E1207" s="53">
        <v>7</v>
      </c>
      <c r="F1207" s="54" t="s">
        <v>451</v>
      </c>
      <c r="G1207" s="54" t="s">
        <v>452</v>
      </c>
      <c r="H1207" s="54" t="s">
        <v>453</v>
      </c>
      <c r="I1207" s="54" t="s">
        <v>454</v>
      </c>
      <c r="J1207" s="61" t="s">
        <v>455</v>
      </c>
      <c r="K1207" s="54" t="s">
        <v>3243</v>
      </c>
      <c r="L1207" s="60">
        <v>1</v>
      </c>
      <c r="M1207" s="54" t="s">
        <v>3244</v>
      </c>
      <c r="N1207" s="54" t="s">
        <v>1058</v>
      </c>
      <c r="O1207" s="62">
        <v>1</v>
      </c>
      <c r="P1207" s="54" t="s">
        <v>1059</v>
      </c>
      <c r="Q1207" s="54" t="s">
        <v>2948</v>
      </c>
      <c r="R1207" s="61" t="s">
        <v>2949</v>
      </c>
      <c r="S1207" s="55">
        <v>44946</v>
      </c>
      <c r="T1207" s="55">
        <v>44946</v>
      </c>
      <c r="U1207" s="55">
        <v>44951</v>
      </c>
      <c r="V1207" s="56">
        <v>440665.82</v>
      </c>
      <c r="W1207" s="56">
        <v>0</v>
      </c>
      <c r="X1207" s="56">
        <v>440665.82</v>
      </c>
    </row>
    <row r="1208" spans="1:24" x14ac:dyDescent="0.25">
      <c r="A1208" s="59" t="s">
        <v>185</v>
      </c>
      <c r="B1208" s="54" t="s">
        <v>450</v>
      </c>
      <c r="C1208" s="60">
        <v>2023</v>
      </c>
      <c r="D1208" s="60">
        <v>2023</v>
      </c>
      <c r="E1208" s="53">
        <v>7</v>
      </c>
      <c r="F1208" s="54" t="s">
        <v>451</v>
      </c>
      <c r="G1208" s="54" t="s">
        <v>452</v>
      </c>
      <c r="H1208" s="54" t="s">
        <v>453</v>
      </c>
      <c r="I1208" s="54" t="s">
        <v>454</v>
      </c>
      <c r="J1208" s="61" t="s">
        <v>455</v>
      </c>
      <c r="K1208" s="54" t="s">
        <v>3245</v>
      </c>
      <c r="L1208" s="60">
        <v>1</v>
      </c>
      <c r="M1208" s="54" t="s">
        <v>3246</v>
      </c>
      <c r="N1208" s="54" t="s">
        <v>1062</v>
      </c>
      <c r="O1208" s="62">
        <v>1</v>
      </c>
      <c r="P1208" s="54" t="s">
        <v>1063</v>
      </c>
      <c r="Q1208" s="54" t="s">
        <v>2948</v>
      </c>
      <c r="R1208" s="61" t="s">
        <v>2949</v>
      </c>
      <c r="S1208" s="55">
        <v>44946</v>
      </c>
      <c r="T1208" s="55">
        <v>44946</v>
      </c>
      <c r="U1208" s="55">
        <v>44951</v>
      </c>
      <c r="V1208" s="56">
        <v>85522.49</v>
      </c>
      <c r="W1208" s="56">
        <v>0</v>
      </c>
      <c r="X1208" s="56">
        <v>85522.49</v>
      </c>
    </row>
    <row r="1209" spans="1:24" x14ac:dyDescent="0.25">
      <c r="A1209" s="59" t="s">
        <v>186</v>
      </c>
      <c r="B1209" s="54" t="s">
        <v>450</v>
      </c>
      <c r="C1209" s="60">
        <v>2023</v>
      </c>
      <c r="D1209" s="60">
        <v>2023</v>
      </c>
      <c r="E1209" s="53">
        <v>7</v>
      </c>
      <c r="F1209" s="54" t="s">
        <v>451</v>
      </c>
      <c r="G1209" s="54" t="s">
        <v>452</v>
      </c>
      <c r="H1209" s="54" t="s">
        <v>453</v>
      </c>
      <c r="I1209" s="54" t="s">
        <v>454</v>
      </c>
      <c r="J1209" s="61" t="s">
        <v>455</v>
      </c>
      <c r="K1209" s="54" t="s">
        <v>3247</v>
      </c>
      <c r="L1209" s="60">
        <v>1</v>
      </c>
      <c r="M1209" s="54" t="s">
        <v>3248</v>
      </c>
      <c r="N1209" s="54" t="s">
        <v>1066</v>
      </c>
      <c r="O1209" s="62">
        <v>1</v>
      </c>
      <c r="P1209" s="54" t="s">
        <v>1067</v>
      </c>
      <c r="Q1209" s="54" t="s">
        <v>2948</v>
      </c>
      <c r="R1209" s="61" t="s">
        <v>2949</v>
      </c>
      <c r="S1209" s="55">
        <v>44946</v>
      </c>
      <c r="T1209" s="55">
        <v>44946</v>
      </c>
      <c r="U1209" s="55">
        <v>44951</v>
      </c>
      <c r="V1209" s="56">
        <v>362394.1</v>
      </c>
      <c r="W1209" s="56">
        <v>0</v>
      </c>
      <c r="X1209" s="56">
        <v>362394.1</v>
      </c>
    </row>
    <row r="1210" spans="1:24" x14ac:dyDescent="0.25">
      <c r="A1210" s="59" t="s">
        <v>187</v>
      </c>
      <c r="B1210" s="54" t="s">
        <v>450</v>
      </c>
      <c r="C1210" s="60">
        <v>2023</v>
      </c>
      <c r="D1210" s="60">
        <v>2023</v>
      </c>
      <c r="E1210" s="53">
        <v>7</v>
      </c>
      <c r="F1210" s="54" t="s">
        <v>451</v>
      </c>
      <c r="G1210" s="54" t="s">
        <v>452</v>
      </c>
      <c r="H1210" s="54" t="s">
        <v>453</v>
      </c>
      <c r="I1210" s="54" t="s">
        <v>454</v>
      </c>
      <c r="J1210" s="61" t="s">
        <v>455</v>
      </c>
      <c r="K1210" s="54" t="s">
        <v>3249</v>
      </c>
      <c r="L1210" s="60">
        <v>1</v>
      </c>
      <c r="M1210" s="54" t="s">
        <v>3250</v>
      </c>
      <c r="N1210" s="54" t="s">
        <v>1070</v>
      </c>
      <c r="O1210" s="62">
        <v>1</v>
      </c>
      <c r="P1210" s="54" t="s">
        <v>1071</v>
      </c>
      <c r="Q1210" s="54" t="s">
        <v>2948</v>
      </c>
      <c r="R1210" s="61" t="s">
        <v>2949</v>
      </c>
      <c r="S1210" s="55">
        <v>44946</v>
      </c>
      <c r="T1210" s="55">
        <v>44946</v>
      </c>
      <c r="U1210" s="55">
        <v>44951</v>
      </c>
      <c r="V1210" s="56">
        <v>207405.2</v>
      </c>
      <c r="W1210" s="56">
        <v>0</v>
      </c>
      <c r="X1210" s="56">
        <v>207405.2</v>
      </c>
    </row>
    <row r="1211" spans="1:24" x14ac:dyDescent="0.25">
      <c r="A1211" s="59" t="s">
        <v>188</v>
      </c>
      <c r="B1211" s="54" t="s">
        <v>450</v>
      </c>
      <c r="C1211" s="60">
        <v>2023</v>
      </c>
      <c r="D1211" s="60">
        <v>2023</v>
      </c>
      <c r="E1211" s="53">
        <v>7</v>
      </c>
      <c r="F1211" s="54" t="s">
        <v>451</v>
      </c>
      <c r="G1211" s="54" t="s">
        <v>452</v>
      </c>
      <c r="H1211" s="54" t="s">
        <v>453</v>
      </c>
      <c r="I1211" s="54" t="s">
        <v>454</v>
      </c>
      <c r="J1211" s="61" t="s">
        <v>455</v>
      </c>
      <c r="K1211" s="54" t="s">
        <v>3251</v>
      </c>
      <c r="L1211" s="60">
        <v>1</v>
      </c>
      <c r="M1211" s="54" t="s">
        <v>3252</v>
      </c>
      <c r="N1211" s="54" t="s">
        <v>1074</v>
      </c>
      <c r="O1211" s="62">
        <v>1</v>
      </c>
      <c r="P1211" s="54" t="s">
        <v>1075</v>
      </c>
      <c r="Q1211" s="54" t="s">
        <v>2948</v>
      </c>
      <c r="R1211" s="61" t="s">
        <v>2949</v>
      </c>
      <c r="S1211" s="55">
        <v>44946</v>
      </c>
      <c r="T1211" s="55">
        <v>44946</v>
      </c>
      <c r="U1211" s="55">
        <v>44951</v>
      </c>
      <c r="V1211" s="56">
        <v>303265.40999999997</v>
      </c>
      <c r="W1211" s="56">
        <v>0</v>
      </c>
      <c r="X1211" s="56">
        <v>303265.40999999997</v>
      </c>
    </row>
    <row r="1212" spans="1:24" x14ac:dyDescent="0.25">
      <c r="A1212" s="59" t="s">
        <v>189</v>
      </c>
      <c r="B1212" s="54" t="s">
        <v>450</v>
      </c>
      <c r="C1212" s="60">
        <v>2023</v>
      </c>
      <c r="D1212" s="60">
        <v>2023</v>
      </c>
      <c r="E1212" s="53">
        <v>7</v>
      </c>
      <c r="F1212" s="54" t="s">
        <v>451</v>
      </c>
      <c r="G1212" s="54" t="s">
        <v>452</v>
      </c>
      <c r="H1212" s="54" t="s">
        <v>453</v>
      </c>
      <c r="I1212" s="54" t="s">
        <v>454</v>
      </c>
      <c r="J1212" s="61" t="s">
        <v>455</v>
      </c>
      <c r="K1212" s="54" t="s">
        <v>3253</v>
      </c>
      <c r="L1212" s="60">
        <v>1</v>
      </c>
      <c r="M1212" s="54" t="s">
        <v>3254</v>
      </c>
      <c r="N1212" s="54" t="s">
        <v>1078</v>
      </c>
      <c r="O1212" s="62">
        <v>1</v>
      </c>
      <c r="P1212" s="54" t="s">
        <v>1079</v>
      </c>
      <c r="Q1212" s="54" t="s">
        <v>2948</v>
      </c>
      <c r="R1212" s="61" t="s">
        <v>2949</v>
      </c>
      <c r="S1212" s="55">
        <v>44946</v>
      </c>
      <c r="T1212" s="55">
        <v>44946</v>
      </c>
      <c r="U1212" s="55">
        <v>44951</v>
      </c>
      <c r="V1212" s="56">
        <v>128573.07</v>
      </c>
      <c r="W1212" s="56">
        <v>0</v>
      </c>
      <c r="X1212" s="56">
        <v>128573.07</v>
      </c>
    </row>
    <row r="1213" spans="1:24" x14ac:dyDescent="0.25">
      <c r="A1213" s="59" t="s">
        <v>190</v>
      </c>
      <c r="B1213" s="54" t="s">
        <v>450</v>
      </c>
      <c r="C1213" s="60">
        <v>2023</v>
      </c>
      <c r="D1213" s="60">
        <v>2023</v>
      </c>
      <c r="E1213" s="53">
        <v>7</v>
      </c>
      <c r="F1213" s="54" t="s">
        <v>451</v>
      </c>
      <c r="G1213" s="54" t="s">
        <v>452</v>
      </c>
      <c r="H1213" s="54" t="s">
        <v>453</v>
      </c>
      <c r="I1213" s="54" t="s">
        <v>454</v>
      </c>
      <c r="J1213" s="61" t="s">
        <v>455</v>
      </c>
      <c r="K1213" s="54" t="s">
        <v>3255</v>
      </c>
      <c r="L1213" s="60">
        <v>1</v>
      </c>
      <c r="M1213" s="54" t="s">
        <v>3256</v>
      </c>
      <c r="N1213" s="54" t="s">
        <v>1082</v>
      </c>
      <c r="O1213" s="62">
        <v>1</v>
      </c>
      <c r="P1213" s="54" t="s">
        <v>1083</v>
      </c>
      <c r="Q1213" s="54" t="s">
        <v>2948</v>
      </c>
      <c r="R1213" s="61" t="s">
        <v>2949</v>
      </c>
      <c r="S1213" s="55">
        <v>44946</v>
      </c>
      <c r="T1213" s="55">
        <v>44946</v>
      </c>
      <c r="U1213" s="55">
        <v>44951</v>
      </c>
      <c r="V1213" s="56">
        <v>755401.71</v>
      </c>
      <c r="W1213" s="56">
        <v>0</v>
      </c>
      <c r="X1213" s="56">
        <v>755401.71</v>
      </c>
    </row>
    <row r="1214" spans="1:24" x14ac:dyDescent="0.25">
      <c r="A1214" s="59" t="s">
        <v>400</v>
      </c>
      <c r="B1214" s="54" t="s">
        <v>450</v>
      </c>
      <c r="C1214" s="60">
        <v>2023</v>
      </c>
      <c r="D1214" s="60">
        <v>2023</v>
      </c>
      <c r="E1214" s="53">
        <v>7</v>
      </c>
      <c r="F1214" s="54" t="s">
        <v>451</v>
      </c>
      <c r="G1214" s="54" t="s">
        <v>452</v>
      </c>
      <c r="H1214" s="54" t="s">
        <v>453</v>
      </c>
      <c r="I1214" s="54" t="s">
        <v>454</v>
      </c>
      <c r="J1214" s="61" t="s">
        <v>455</v>
      </c>
      <c r="K1214" s="54" t="s">
        <v>3257</v>
      </c>
      <c r="L1214" s="60">
        <v>1</v>
      </c>
      <c r="M1214" s="54" t="s">
        <v>3258</v>
      </c>
      <c r="N1214" s="54" t="s">
        <v>1086</v>
      </c>
      <c r="O1214" s="62">
        <v>1</v>
      </c>
      <c r="P1214" s="54" t="s">
        <v>1087</v>
      </c>
      <c r="Q1214" s="54" t="s">
        <v>2948</v>
      </c>
      <c r="R1214" s="61" t="s">
        <v>2949</v>
      </c>
      <c r="S1214" s="55">
        <v>44946</v>
      </c>
      <c r="T1214" s="55">
        <v>44946</v>
      </c>
      <c r="U1214" s="55">
        <v>44951</v>
      </c>
      <c r="V1214" s="56">
        <v>12233.13</v>
      </c>
      <c r="W1214" s="56">
        <v>0</v>
      </c>
      <c r="X1214" s="56">
        <v>12233.13</v>
      </c>
    </row>
    <row r="1215" spans="1:24" x14ac:dyDescent="0.25">
      <c r="A1215" s="59" t="s">
        <v>191</v>
      </c>
      <c r="B1215" s="54" t="s">
        <v>450</v>
      </c>
      <c r="C1215" s="60">
        <v>2023</v>
      </c>
      <c r="D1215" s="60">
        <v>2023</v>
      </c>
      <c r="E1215" s="53">
        <v>7</v>
      </c>
      <c r="F1215" s="54" t="s">
        <v>451</v>
      </c>
      <c r="G1215" s="54" t="s">
        <v>452</v>
      </c>
      <c r="H1215" s="54" t="s">
        <v>453</v>
      </c>
      <c r="I1215" s="54" t="s">
        <v>454</v>
      </c>
      <c r="J1215" s="61" t="s">
        <v>455</v>
      </c>
      <c r="K1215" s="54" t="s">
        <v>3259</v>
      </c>
      <c r="L1215" s="60">
        <v>1</v>
      </c>
      <c r="M1215" s="54" t="s">
        <v>3260</v>
      </c>
      <c r="N1215" s="54" t="s">
        <v>1090</v>
      </c>
      <c r="O1215" s="62">
        <v>1</v>
      </c>
      <c r="P1215" s="54" t="s">
        <v>1091</v>
      </c>
      <c r="Q1215" s="54" t="s">
        <v>2948</v>
      </c>
      <c r="R1215" s="61" t="s">
        <v>2949</v>
      </c>
      <c r="S1215" s="55">
        <v>44946</v>
      </c>
      <c r="T1215" s="55">
        <v>44946</v>
      </c>
      <c r="U1215" s="55">
        <v>44951</v>
      </c>
      <c r="V1215" s="56">
        <v>1066371.58</v>
      </c>
      <c r="W1215" s="56">
        <v>0</v>
      </c>
      <c r="X1215" s="56">
        <v>1066371.58</v>
      </c>
    </row>
    <row r="1216" spans="1:24" x14ac:dyDescent="0.25">
      <c r="A1216" s="59" t="s">
        <v>192</v>
      </c>
      <c r="B1216" s="54" t="s">
        <v>450</v>
      </c>
      <c r="C1216" s="60">
        <v>2023</v>
      </c>
      <c r="D1216" s="60">
        <v>2023</v>
      </c>
      <c r="E1216" s="53">
        <v>7</v>
      </c>
      <c r="F1216" s="54" t="s">
        <v>451</v>
      </c>
      <c r="G1216" s="54" t="s">
        <v>452</v>
      </c>
      <c r="H1216" s="54" t="s">
        <v>453</v>
      </c>
      <c r="I1216" s="54" t="s">
        <v>454</v>
      </c>
      <c r="J1216" s="61" t="s">
        <v>455</v>
      </c>
      <c r="K1216" s="54" t="s">
        <v>3261</v>
      </c>
      <c r="L1216" s="60">
        <v>1</v>
      </c>
      <c r="M1216" s="54" t="s">
        <v>3262</v>
      </c>
      <c r="N1216" s="54" t="s">
        <v>1096</v>
      </c>
      <c r="O1216" s="62">
        <v>1</v>
      </c>
      <c r="P1216" s="54" t="s">
        <v>1097</v>
      </c>
      <c r="Q1216" s="54" t="s">
        <v>2948</v>
      </c>
      <c r="R1216" s="61" t="s">
        <v>2949</v>
      </c>
      <c r="S1216" s="55">
        <v>44946</v>
      </c>
      <c r="T1216" s="55">
        <v>44946</v>
      </c>
      <c r="U1216" s="55">
        <v>44951</v>
      </c>
      <c r="V1216" s="56">
        <v>290424.82</v>
      </c>
      <c r="W1216" s="56">
        <v>0</v>
      </c>
      <c r="X1216" s="56">
        <v>290424.82</v>
      </c>
    </row>
    <row r="1217" spans="1:24" x14ac:dyDescent="0.25">
      <c r="A1217" s="59" t="s">
        <v>193</v>
      </c>
      <c r="B1217" s="54" t="s">
        <v>450</v>
      </c>
      <c r="C1217" s="60">
        <v>2023</v>
      </c>
      <c r="D1217" s="60">
        <v>2023</v>
      </c>
      <c r="E1217" s="53">
        <v>7</v>
      </c>
      <c r="F1217" s="54" t="s">
        <v>451</v>
      </c>
      <c r="G1217" s="54" t="s">
        <v>452</v>
      </c>
      <c r="H1217" s="54" t="s">
        <v>453</v>
      </c>
      <c r="I1217" s="54" t="s">
        <v>454</v>
      </c>
      <c r="J1217" s="61" t="s">
        <v>455</v>
      </c>
      <c r="K1217" s="54" t="s">
        <v>3263</v>
      </c>
      <c r="L1217" s="60">
        <v>1</v>
      </c>
      <c r="M1217" s="54" t="s">
        <v>3264</v>
      </c>
      <c r="N1217" s="54" t="s">
        <v>1100</v>
      </c>
      <c r="O1217" s="62">
        <v>1</v>
      </c>
      <c r="P1217" s="54" t="s">
        <v>1101</v>
      </c>
      <c r="Q1217" s="54" t="s">
        <v>2948</v>
      </c>
      <c r="R1217" s="61" t="s">
        <v>2949</v>
      </c>
      <c r="S1217" s="55">
        <v>44946</v>
      </c>
      <c r="T1217" s="55">
        <v>44946</v>
      </c>
      <c r="U1217" s="55">
        <v>44951</v>
      </c>
      <c r="V1217" s="56">
        <v>99419.95</v>
      </c>
      <c r="W1217" s="56">
        <v>0</v>
      </c>
      <c r="X1217" s="56">
        <v>99419.95</v>
      </c>
    </row>
    <row r="1218" spans="1:24" x14ac:dyDescent="0.25">
      <c r="A1218" s="59" t="s">
        <v>194</v>
      </c>
      <c r="B1218" s="54" t="s">
        <v>450</v>
      </c>
      <c r="C1218" s="60">
        <v>2023</v>
      </c>
      <c r="D1218" s="60">
        <v>2023</v>
      </c>
      <c r="E1218" s="53">
        <v>7</v>
      </c>
      <c r="F1218" s="54" t="s">
        <v>451</v>
      </c>
      <c r="G1218" s="54" t="s">
        <v>452</v>
      </c>
      <c r="H1218" s="54" t="s">
        <v>453</v>
      </c>
      <c r="I1218" s="54" t="s">
        <v>454</v>
      </c>
      <c r="J1218" s="61" t="s">
        <v>455</v>
      </c>
      <c r="K1218" s="54" t="s">
        <v>3265</v>
      </c>
      <c r="L1218" s="60">
        <v>1</v>
      </c>
      <c r="M1218" s="54" t="s">
        <v>3266</v>
      </c>
      <c r="N1218" s="54" t="s">
        <v>1104</v>
      </c>
      <c r="O1218" s="62">
        <v>1</v>
      </c>
      <c r="P1218" s="54" t="s">
        <v>1105</v>
      </c>
      <c r="Q1218" s="54" t="s">
        <v>2948</v>
      </c>
      <c r="R1218" s="61" t="s">
        <v>2949</v>
      </c>
      <c r="S1218" s="55">
        <v>44946</v>
      </c>
      <c r="T1218" s="55">
        <v>44946</v>
      </c>
      <c r="U1218" s="55">
        <v>44951</v>
      </c>
      <c r="V1218" s="56">
        <v>209664.74</v>
      </c>
      <c r="W1218" s="56">
        <v>0</v>
      </c>
      <c r="X1218" s="56">
        <v>209664.74</v>
      </c>
    </row>
    <row r="1219" spans="1:24" x14ac:dyDescent="0.25">
      <c r="A1219" s="59" t="s">
        <v>195</v>
      </c>
      <c r="B1219" s="54" t="s">
        <v>450</v>
      </c>
      <c r="C1219" s="60">
        <v>2023</v>
      </c>
      <c r="D1219" s="60">
        <v>2023</v>
      </c>
      <c r="E1219" s="53">
        <v>7</v>
      </c>
      <c r="F1219" s="54" t="s">
        <v>451</v>
      </c>
      <c r="G1219" s="54" t="s">
        <v>452</v>
      </c>
      <c r="H1219" s="54" t="s">
        <v>453</v>
      </c>
      <c r="I1219" s="54" t="s">
        <v>454</v>
      </c>
      <c r="J1219" s="61" t="s">
        <v>455</v>
      </c>
      <c r="K1219" s="54" t="s">
        <v>3267</v>
      </c>
      <c r="L1219" s="60">
        <v>1</v>
      </c>
      <c r="M1219" s="54" t="s">
        <v>3268</v>
      </c>
      <c r="N1219" s="54" t="s">
        <v>1108</v>
      </c>
      <c r="O1219" s="62">
        <v>1</v>
      </c>
      <c r="P1219" s="54" t="s">
        <v>1109</v>
      </c>
      <c r="Q1219" s="54" t="s">
        <v>2948</v>
      </c>
      <c r="R1219" s="61" t="s">
        <v>2949</v>
      </c>
      <c r="S1219" s="55">
        <v>44946</v>
      </c>
      <c r="T1219" s="55">
        <v>44946</v>
      </c>
      <c r="U1219" s="55">
        <v>44951</v>
      </c>
      <c r="V1219" s="56">
        <v>135706.64000000001</v>
      </c>
      <c r="W1219" s="56">
        <v>0</v>
      </c>
      <c r="X1219" s="56">
        <v>135706.64000000001</v>
      </c>
    </row>
    <row r="1220" spans="1:24" x14ac:dyDescent="0.25">
      <c r="A1220" s="59" t="s">
        <v>196</v>
      </c>
      <c r="B1220" s="54" t="s">
        <v>450</v>
      </c>
      <c r="C1220" s="60">
        <v>2023</v>
      </c>
      <c r="D1220" s="60">
        <v>2023</v>
      </c>
      <c r="E1220" s="53">
        <v>7</v>
      </c>
      <c r="F1220" s="54" t="s">
        <v>451</v>
      </c>
      <c r="G1220" s="54" t="s">
        <v>452</v>
      </c>
      <c r="H1220" s="54" t="s">
        <v>453</v>
      </c>
      <c r="I1220" s="54" t="s">
        <v>454</v>
      </c>
      <c r="J1220" s="61" t="s">
        <v>455</v>
      </c>
      <c r="K1220" s="54" t="s">
        <v>3269</v>
      </c>
      <c r="L1220" s="60">
        <v>1</v>
      </c>
      <c r="M1220" s="54" t="s">
        <v>3270</v>
      </c>
      <c r="N1220" s="54" t="s">
        <v>1112</v>
      </c>
      <c r="O1220" s="62">
        <v>1</v>
      </c>
      <c r="P1220" s="54" t="s">
        <v>1113</v>
      </c>
      <c r="Q1220" s="54" t="s">
        <v>2948</v>
      </c>
      <c r="R1220" s="61" t="s">
        <v>2949</v>
      </c>
      <c r="S1220" s="55">
        <v>44946</v>
      </c>
      <c r="T1220" s="55">
        <v>44946</v>
      </c>
      <c r="U1220" s="55">
        <v>44951</v>
      </c>
      <c r="V1220" s="56">
        <v>63692.99</v>
      </c>
      <c r="W1220" s="56">
        <v>0</v>
      </c>
      <c r="X1220" s="56">
        <v>63692.99</v>
      </c>
    </row>
    <row r="1221" spans="1:24" x14ac:dyDescent="0.25">
      <c r="A1221" s="59" t="s">
        <v>197</v>
      </c>
      <c r="B1221" s="54" t="s">
        <v>450</v>
      </c>
      <c r="C1221" s="60">
        <v>2023</v>
      </c>
      <c r="D1221" s="60">
        <v>2023</v>
      </c>
      <c r="E1221" s="53">
        <v>7</v>
      </c>
      <c r="F1221" s="54" t="s">
        <v>451</v>
      </c>
      <c r="G1221" s="54" t="s">
        <v>452</v>
      </c>
      <c r="H1221" s="54" t="s">
        <v>453</v>
      </c>
      <c r="I1221" s="54" t="s">
        <v>454</v>
      </c>
      <c r="J1221" s="61" t="s">
        <v>455</v>
      </c>
      <c r="K1221" s="54" t="s">
        <v>3271</v>
      </c>
      <c r="L1221" s="60">
        <v>1</v>
      </c>
      <c r="M1221" s="54" t="s">
        <v>3272</v>
      </c>
      <c r="N1221" s="54" t="s">
        <v>1116</v>
      </c>
      <c r="O1221" s="62">
        <v>1</v>
      </c>
      <c r="P1221" s="54" t="s">
        <v>1117</v>
      </c>
      <c r="Q1221" s="54" t="s">
        <v>2948</v>
      </c>
      <c r="R1221" s="61" t="s">
        <v>2972</v>
      </c>
      <c r="S1221" s="55">
        <v>44938</v>
      </c>
      <c r="T1221" s="55">
        <v>44938</v>
      </c>
      <c r="U1221" s="55">
        <v>44944</v>
      </c>
      <c r="V1221" s="56">
        <v>123344.44</v>
      </c>
      <c r="W1221" s="56">
        <v>0</v>
      </c>
      <c r="X1221" s="56">
        <v>123344.44</v>
      </c>
    </row>
    <row r="1222" spans="1:24" x14ac:dyDescent="0.25">
      <c r="A1222" s="59" t="s">
        <v>199</v>
      </c>
      <c r="B1222" s="54" t="s">
        <v>450</v>
      </c>
      <c r="C1222" s="60">
        <v>2023</v>
      </c>
      <c r="D1222" s="60">
        <v>2023</v>
      </c>
      <c r="E1222" s="53">
        <v>7</v>
      </c>
      <c r="F1222" s="54" t="s">
        <v>451</v>
      </c>
      <c r="G1222" s="54" t="s">
        <v>452</v>
      </c>
      <c r="H1222" s="54" t="s">
        <v>453</v>
      </c>
      <c r="I1222" s="54" t="s">
        <v>454</v>
      </c>
      <c r="J1222" s="61" t="s">
        <v>455</v>
      </c>
      <c r="K1222" s="54" t="s">
        <v>3273</v>
      </c>
      <c r="L1222" s="60">
        <v>1</v>
      </c>
      <c r="M1222" s="54" t="s">
        <v>3274</v>
      </c>
      <c r="N1222" s="54" t="s">
        <v>1124</v>
      </c>
      <c r="O1222" s="62">
        <v>1</v>
      </c>
      <c r="P1222" s="54" t="s">
        <v>1125</v>
      </c>
      <c r="Q1222" s="54" t="s">
        <v>2948</v>
      </c>
      <c r="R1222" s="61" t="s">
        <v>2949</v>
      </c>
      <c r="S1222" s="55">
        <v>44946</v>
      </c>
      <c r="T1222" s="55">
        <v>44946</v>
      </c>
      <c r="U1222" s="55">
        <v>44951</v>
      </c>
      <c r="V1222" s="56">
        <v>2143.94</v>
      </c>
      <c r="W1222" s="56">
        <v>0</v>
      </c>
      <c r="X1222" s="56">
        <v>2143.94</v>
      </c>
    </row>
    <row r="1223" spans="1:24" x14ac:dyDescent="0.25">
      <c r="A1223" s="59" t="s">
        <v>200</v>
      </c>
      <c r="B1223" s="54" t="s">
        <v>450</v>
      </c>
      <c r="C1223" s="60">
        <v>2023</v>
      </c>
      <c r="D1223" s="60">
        <v>2023</v>
      </c>
      <c r="E1223" s="53">
        <v>7</v>
      </c>
      <c r="F1223" s="54" t="s">
        <v>451</v>
      </c>
      <c r="G1223" s="54" t="s">
        <v>452</v>
      </c>
      <c r="H1223" s="54" t="s">
        <v>453</v>
      </c>
      <c r="I1223" s="54" t="s">
        <v>454</v>
      </c>
      <c r="J1223" s="61" t="s">
        <v>455</v>
      </c>
      <c r="K1223" s="54" t="s">
        <v>3275</v>
      </c>
      <c r="L1223" s="60">
        <v>1</v>
      </c>
      <c r="M1223" s="54" t="s">
        <v>3276</v>
      </c>
      <c r="N1223" s="54" t="s">
        <v>1128</v>
      </c>
      <c r="O1223" s="62">
        <v>1</v>
      </c>
      <c r="P1223" s="54" t="s">
        <v>1129</v>
      </c>
      <c r="Q1223" s="54" t="s">
        <v>2948</v>
      </c>
      <c r="R1223" s="61" t="s">
        <v>2949</v>
      </c>
      <c r="S1223" s="55">
        <v>44946</v>
      </c>
      <c r="T1223" s="55">
        <v>44946</v>
      </c>
      <c r="U1223" s="55">
        <v>44951</v>
      </c>
      <c r="V1223" s="56">
        <v>1307899.6599999999</v>
      </c>
      <c r="W1223" s="56">
        <v>0</v>
      </c>
      <c r="X1223" s="56">
        <v>1307899.6599999999</v>
      </c>
    </row>
    <row r="1224" spans="1:24" x14ac:dyDescent="0.25">
      <c r="A1224" s="59" t="s">
        <v>201</v>
      </c>
      <c r="B1224" s="54" t="s">
        <v>450</v>
      </c>
      <c r="C1224" s="60">
        <v>2023</v>
      </c>
      <c r="D1224" s="60">
        <v>2023</v>
      </c>
      <c r="E1224" s="53">
        <v>7</v>
      </c>
      <c r="F1224" s="54" t="s">
        <v>451</v>
      </c>
      <c r="G1224" s="54" t="s">
        <v>452</v>
      </c>
      <c r="H1224" s="54" t="s">
        <v>453</v>
      </c>
      <c r="I1224" s="54" t="s">
        <v>454</v>
      </c>
      <c r="J1224" s="61" t="s">
        <v>455</v>
      </c>
      <c r="K1224" s="54" t="s">
        <v>3277</v>
      </c>
      <c r="L1224" s="60">
        <v>1</v>
      </c>
      <c r="M1224" s="54" t="s">
        <v>3278</v>
      </c>
      <c r="N1224" s="54" t="s">
        <v>1132</v>
      </c>
      <c r="O1224" s="62">
        <v>1</v>
      </c>
      <c r="P1224" s="54" t="s">
        <v>1133</v>
      </c>
      <c r="Q1224" s="54" t="s">
        <v>2948</v>
      </c>
      <c r="R1224" s="61" t="s">
        <v>2949</v>
      </c>
      <c r="S1224" s="55">
        <v>44946</v>
      </c>
      <c r="T1224" s="55">
        <v>44946</v>
      </c>
      <c r="U1224" s="55">
        <v>44951</v>
      </c>
      <c r="V1224" s="56">
        <v>1435501.74</v>
      </c>
      <c r="W1224" s="56">
        <v>0</v>
      </c>
      <c r="X1224" s="56">
        <v>1435501.74</v>
      </c>
    </row>
    <row r="1225" spans="1:24" x14ac:dyDescent="0.25">
      <c r="A1225" s="59" t="s">
        <v>202</v>
      </c>
      <c r="B1225" s="54" t="s">
        <v>450</v>
      </c>
      <c r="C1225" s="60">
        <v>2023</v>
      </c>
      <c r="D1225" s="60">
        <v>2023</v>
      </c>
      <c r="E1225" s="53">
        <v>7</v>
      </c>
      <c r="F1225" s="54" t="s">
        <v>451</v>
      </c>
      <c r="G1225" s="54" t="s">
        <v>452</v>
      </c>
      <c r="H1225" s="54" t="s">
        <v>453</v>
      </c>
      <c r="I1225" s="54" t="s">
        <v>454</v>
      </c>
      <c r="J1225" s="61" t="s">
        <v>455</v>
      </c>
      <c r="K1225" s="54" t="s">
        <v>3279</v>
      </c>
      <c r="L1225" s="60">
        <v>1</v>
      </c>
      <c r="M1225" s="54" t="s">
        <v>3280</v>
      </c>
      <c r="N1225" s="54" t="s">
        <v>1136</v>
      </c>
      <c r="O1225" s="62">
        <v>1</v>
      </c>
      <c r="P1225" s="54" t="s">
        <v>1137</v>
      </c>
      <c r="Q1225" s="54" t="s">
        <v>2948</v>
      </c>
      <c r="R1225" s="61" t="s">
        <v>2949</v>
      </c>
      <c r="S1225" s="55">
        <v>44946</v>
      </c>
      <c r="T1225" s="55">
        <v>44946</v>
      </c>
      <c r="U1225" s="55">
        <v>44951</v>
      </c>
      <c r="V1225" s="56">
        <v>10612705.880000001</v>
      </c>
      <c r="W1225" s="56">
        <v>0</v>
      </c>
      <c r="X1225" s="56">
        <v>10612705.880000001</v>
      </c>
    </row>
    <row r="1226" spans="1:24" x14ac:dyDescent="0.25">
      <c r="A1226" s="59" t="s">
        <v>204</v>
      </c>
      <c r="B1226" s="54" t="s">
        <v>450</v>
      </c>
      <c r="C1226" s="60">
        <v>2023</v>
      </c>
      <c r="D1226" s="60">
        <v>2023</v>
      </c>
      <c r="E1226" s="53">
        <v>7</v>
      </c>
      <c r="F1226" s="54" t="s">
        <v>451</v>
      </c>
      <c r="G1226" s="54" t="s">
        <v>452</v>
      </c>
      <c r="H1226" s="54" t="s">
        <v>453</v>
      </c>
      <c r="I1226" s="54" t="s">
        <v>454</v>
      </c>
      <c r="J1226" s="61" t="s">
        <v>455</v>
      </c>
      <c r="K1226" s="54" t="s">
        <v>3281</v>
      </c>
      <c r="L1226" s="60">
        <v>1</v>
      </c>
      <c r="M1226" s="54" t="s">
        <v>3282</v>
      </c>
      <c r="N1226" s="54" t="s">
        <v>1144</v>
      </c>
      <c r="O1226" s="62">
        <v>1</v>
      </c>
      <c r="P1226" s="54" t="s">
        <v>1145</v>
      </c>
      <c r="Q1226" s="54" t="s">
        <v>2948</v>
      </c>
      <c r="R1226" s="61" t="s">
        <v>2949</v>
      </c>
      <c r="S1226" s="55">
        <v>44946</v>
      </c>
      <c r="T1226" s="55">
        <v>44946</v>
      </c>
      <c r="U1226" s="55">
        <v>44951</v>
      </c>
      <c r="V1226" s="56">
        <v>166421.9</v>
      </c>
      <c r="W1226" s="56">
        <v>0</v>
      </c>
      <c r="X1226" s="56">
        <v>166421.9</v>
      </c>
    </row>
    <row r="1227" spans="1:24" x14ac:dyDescent="0.25">
      <c r="A1227" s="59" t="s">
        <v>209</v>
      </c>
      <c r="B1227" s="54" t="s">
        <v>450</v>
      </c>
      <c r="C1227" s="60">
        <v>2023</v>
      </c>
      <c r="D1227" s="60">
        <v>2023</v>
      </c>
      <c r="E1227" s="53">
        <v>7</v>
      </c>
      <c r="F1227" s="54" t="s">
        <v>451</v>
      </c>
      <c r="G1227" s="54" t="s">
        <v>452</v>
      </c>
      <c r="H1227" s="54" t="s">
        <v>453</v>
      </c>
      <c r="I1227" s="54" t="s">
        <v>454</v>
      </c>
      <c r="J1227" s="61" t="s">
        <v>455</v>
      </c>
      <c r="K1227" s="54" t="s">
        <v>3283</v>
      </c>
      <c r="L1227" s="60">
        <v>1</v>
      </c>
      <c r="M1227" s="54" t="s">
        <v>3284</v>
      </c>
      <c r="N1227" s="54" t="s">
        <v>1160</v>
      </c>
      <c r="O1227" s="62">
        <v>1</v>
      </c>
      <c r="P1227" s="54" t="s">
        <v>1161</v>
      </c>
      <c r="Q1227" s="54" t="s">
        <v>2948</v>
      </c>
      <c r="R1227" s="61" t="s">
        <v>2949</v>
      </c>
      <c r="S1227" s="55">
        <v>44946</v>
      </c>
      <c r="T1227" s="55">
        <v>44946</v>
      </c>
      <c r="U1227" s="55">
        <v>44951</v>
      </c>
      <c r="V1227" s="56">
        <v>461951.58</v>
      </c>
      <c r="W1227" s="56">
        <v>0</v>
      </c>
      <c r="X1227" s="56">
        <v>461951.58</v>
      </c>
    </row>
    <row r="1228" spans="1:24" x14ac:dyDescent="0.25">
      <c r="A1228" s="59" t="s">
        <v>210</v>
      </c>
      <c r="B1228" s="54" t="s">
        <v>450</v>
      </c>
      <c r="C1228" s="60">
        <v>2023</v>
      </c>
      <c r="D1228" s="60">
        <v>2023</v>
      </c>
      <c r="E1228" s="53">
        <v>7</v>
      </c>
      <c r="F1228" s="54" t="s">
        <v>451</v>
      </c>
      <c r="G1228" s="54" t="s">
        <v>452</v>
      </c>
      <c r="H1228" s="54" t="s">
        <v>453</v>
      </c>
      <c r="I1228" s="54" t="s">
        <v>454</v>
      </c>
      <c r="J1228" s="61" t="s">
        <v>455</v>
      </c>
      <c r="K1228" s="54" t="s">
        <v>3285</v>
      </c>
      <c r="L1228" s="60">
        <v>1</v>
      </c>
      <c r="M1228" s="54" t="s">
        <v>3286</v>
      </c>
      <c r="N1228" s="54" t="s">
        <v>1164</v>
      </c>
      <c r="O1228" s="62">
        <v>1</v>
      </c>
      <c r="P1228" s="54" t="s">
        <v>1165</v>
      </c>
      <c r="Q1228" s="54" t="s">
        <v>2948</v>
      </c>
      <c r="R1228" s="61" t="s">
        <v>2949</v>
      </c>
      <c r="S1228" s="55">
        <v>44946</v>
      </c>
      <c r="T1228" s="55">
        <v>44946</v>
      </c>
      <c r="U1228" s="55">
        <v>44951</v>
      </c>
      <c r="V1228" s="56">
        <v>396590.01</v>
      </c>
      <c r="W1228" s="56">
        <v>0</v>
      </c>
      <c r="X1228" s="56">
        <v>396590.01</v>
      </c>
    </row>
    <row r="1229" spans="1:24" x14ac:dyDescent="0.25">
      <c r="A1229" s="59" t="s">
        <v>211</v>
      </c>
      <c r="B1229" s="54" t="s">
        <v>450</v>
      </c>
      <c r="C1229" s="60">
        <v>2023</v>
      </c>
      <c r="D1229" s="60">
        <v>2023</v>
      </c>
      <c r="E1229" s="53">
        <v>7</v>
      </c>
      <c r="F1229" s="54" t="s">
        <v>451</v>
      </c>
      <c r="G1229" s="54" t="s">
        <v>452</v>
      </c>
      <c r="H1229" s="54" t="s">
        <v>453</v>
      </c>
      <c r="I1229" s="54" t="s">
        <v>454</v>
      </c>
      <c r="J1229" s="61" t="s">
        <v>455</v>
      </c>
      <c r="K1229" s="54" t="s">
        <v>3287</v>
      </c>
      <c r="L1229" s="60">
        <v>1</v>
      </c>
      <c r="M1229" s="54" t="s">
        <v>3288</v>
      </c>
      <c r="N1229" s="54" t="s">
        <v>1168</v>
      </c>
      <c r="O1229" s="62">
        <v>1</v>
      </c>
      <c r="P1229" s="54" t="s">
        <v>1169</v>
      </c>
      <c r="Q1229" s="54" t="s">
        <v>2948</v>
      </c>
      <c r="R1229" s="61" t="s">
        <v>2949</v>
      </c>
      <c r="S1229" s="55">
        <v>44946</v>
      </c>
      <c r="T1229" s="55">
        <v>44946</v>
      </c>
      <c r="U1229" s="55">
        <v>44951</v>
      </c>
      <c r="V1229" s="56">
        <v>200315.53</v>
      </c>
      <c r="W1229" s="56">
        <v>0</v>
      </c>
      <c r="X1229" s="56">
        <v>200315.53</v>
      </c>
    </row>
    <row r="1230" spans="1:24" x14ac:dyDescent="0.25">
      <c r="A1230" s="59" t="s">
        <v>212</v>
      </c>
      <c r="B1230" s="54" t="s">
        <v>450</v>
      </c>
      <c r="C1230" s="60">
        <v>2023</v>
      </c>
      <c r="D1230" s="60">
        <v>2023</v>
      </c>
      <c r="E1230" s="53">
        <v>7</v>
      </c>
      <c r="F1230" s="54" t="s">
        <v>451</v>
      </c>
      <c r="G1230" s="54" t="s">
        <v>452</v>
      </c>
      <c r="H1230" s="54" t="s">
        <v>453</v>
      </c>
      <c r="I1230" s="54" t="s">
        <v>454</v>
      </c>
      <c r="J1230" s="61" t="s">
        <v>455</v>
      </c>
      <c r="K1230" s="54" t="s">
        <v>3289</v>
      </c>
      <c r="L1230" s="60">
        <v>1</v>
      </c>
      <c r="M1230" s="54" t="s">
        <v>3290</v>
      </c>
      <c r="N1230" s="54" t="s">
        <v>1172</v>
      </c>
      <c r="O1230" s="62">
        <v>1</v>
      </c>
      <c r="P1230" s="54" t="s">
        <v>1173</v>
      </c>
      <c r="Q1230" s="54" t="s">
        <v>2948</v>
      </c>
      <c r="R1230" s="61" t="s">
        <v>2949</v>
      </c>
      <c r="S1230" s="55">
        <v>44946</v>
      </c>
      <c r="T1230" s="55">
        <v>44946</v>
      </c>
      <c r="U1230" s="55">
        <v>44951</v>
      </c>
      <c r="V1230" s="56">
        <v>73764.75</v>
      </c>
      <c r="W1230" s="56">
        <v>0</v>
      </c>
      <c r="X1230" s="56">
        <v>73764.75</v>
      </c>
    </row>
    <row r="1231" spans="1:24" x14ac:dyDescent="0.25">
      <c r="A1231" s="59" t="s">
        <v>37</v>
      </c>
      <c r="B1231" s="54" t="s">
        <v>450</v>
      </c>
      <c r="C1231" s="60">
        <v>2023</v>
      </c>
      <c r="D1231" s="60">
        <v>2023</v>
      </c>
      <c r="E1231" s="53">
        <v>8</v>
      </c>
      <c r="F1231" s="54" t="s">
        <v>451</v>
      </c>
      <c r="G1231" s="54" t="s">
        <v>452</v>
      </c>
      <c r="H1231" s="54" t="s">
        <v>453</v>
      </c>
      <c r="I1231" s="54" t="s">
        <v>454</v>
      </c>
      <c r="J1231" s="61" t="s">
        <v>455</v>
      </c>
      <c r="K1231" s="54" t="s">
        <v>3291</v>
      </c>
      <c r="L1231" s="60">
        <v>1</v>
      </c>
      <c r="M1231" s="54" t="s">
        <v>3292</v>
      </c>
      <c r="N1231" s="54" t="s">
        <v>458</v>
      </c>
      <c r="O1231" s="62">
        <v>1</v>
      </c>
      <c r="P1231" s="54" t="s">
        <v>459</v>
      </c>
      <c r="Q1231" s="54" t="s">
        <v>3293</v>
      </c>
      <c r="R1231" s="61" t="s">
        <v>3294</v>
      </c>
      <c r="S1231" s="55">
        <v>44978</v>
      </c>
      <c r="T1231" s="55">
        <v>44978</v>
      </c>
      <c r="U1231" s="55">
        <v>44981</v>
      </c>
      <c r="V1231" s="56">
        <v>3586845.27</v>
      </c>
      <c r="W1231" s="56">
        <v>0</v>
      </c>
      <c r="X1231" s="56">
        <v>3586845.27</v>
      </c>
    </row>
    <row r="1232" spans="1:24" x14ac:dyDescent="0.25">
      <c r="A1232" s="59" t="s">
        <v>38</v>
      </c>
      <c r="B1232" s="54" t="s">
        <v>450</v>
      </c>
      <c r="C1232" s="60">
        <v>2023</v>
      </c>
      <c r="D1232" s="60">
        <v>2023</v>
      </c>
      <c r="E1232" s="53">
        <v>8</v>
      </c>
      <c r="F1232" s="54" t="s">
        <v>451</v>
      </c>
      <c r="G1232" s="54" t="s">
        <v>452</v>
      </c>
      <c r="H1232" s="54" t="s">
        <v>453</v>
      </c>
      <c r="I1232" s="54" t="s">
        <v>454</v>
      </c>
      <c r="J1232" s="61" t="s">
        <v>455</v>
      </c>
      <c r="K1232" s="54" t="s">
        <v>3295</v>
      </c>
      <c r="L1232" s="60">
        <v>1</v>
      </c>
      <c r="M1232" s="54" t="s">
        <v>3296</v>
      </c>
      <c r="N1232" s="54" t="s">
        <v>463</v>
      </c>
      <c r="O1232" s="62">
        <v>1</v>
      </c>
      <c r="P1232" s="54" t="s">
        <v>464</v>
      </c>
      <c r="Q1232" s="54" t="s">
        <v>3293</v>
      </c>
      <c r="R1232" s="61" t="s">
        <v>3294</v>
      </c>
      <c r="S1232" s="55">
        <v>44978</v>
      </c>
      <c r="T1232" s="55">
        <v>44978</v>
      </c>
      <c r="U1232" s="55">
        <v>44981</v>
      </c>
      <c r="V1232" s="56">
        <v>20167807.75</v>
      </c>
      <c r="W1232" s="56">
        <v>0</v>
      </c>
      <c r="X1232" s="56">
        <v>20167807.75</v>
      </c>
    </row>
    <row r="1233" spans="1:24" x14ac:dyDescent="0.25">
      <c r="A1233" s="59" t="s">
        <v>39</v>
      </c>
      <c r="B1233" s="54" t="s">
        <v>450</v>
      </c>
      <c r="C1233" s="60">
        <v>2023</v>
      </c>
      <c r="D1233" s="60">
        <v>2023</v>
      </c>
      <c r="E1233" s="53">
        <v>8</v>
      </c>
      <c r="F1233" s="54" t="s">
        <v>451</v>
      </c>
      <c r="G1233" s="54" t="s">
        <v>452</v>
      </c>
      <c r="H1233" s="54" t="s">
        <v>453</v>
      </c>
      <c r="I1233" s="54" t="s">
        <v>454</v>
      </c>
      <c r="J1233" s="61" t="s">
        <v>455</v>
      </c>
      <c r="K1233" s="54" t="s">
        <v>3297</v>
      </c>
      <c r="L1233" s="60">
        <v>1</v>
      </c>
      <c r="M1233" s="54" t="s">
        <v>3298</v>
      </c>
      <c r="N1233" s="54" t="s">
        <v>467</v>
      </c>
      <c r="O1233" s="62">
        <v>1</v>
      </c>
      <c r="P1233" s="54" t="s">
        <v>468</v>
      </c>
      <c r="Q1233" s="54" t="s">
        <v>3293</v>
      </c>
      <c r="R1233" s="61" t="s">
        <v>3294</v>
      </c>
      <c r="S1233" s="55">
        <v>44978</v>
      </c>
      <c r="T1233" s="55">
        <v>44978</v>
      </c>
      <c r="U1233" s="55">
        <v>44981</v>
      </c>
      <c r="V1233" s="56">
        <v>2830890.33</v>
      </c>
      <c r="W1233" s="56">
        <v>0</v>
      </c>
      <c r="X1233" s="56">
        <v>2830890.33</v>
      </c>
    </row>
    <row r="1234" spans="1:24" x14ac:dyDescent="0.25">
      <c r="A1234" s="59" t="s">
        <v>40</v>
      </c>
      <c r="B1234" s="54" t="s">
        <v>450</v>
      </c>
      <c r="C1234" s="60">
        <v>2023</v>
      </c>
      <c r="D1234" s="60">
        <v>2023</v>
      </c>
      <c r="E1234" s="53">
        <v>8</v>
      </c>
      <c r="F1234" s="54" t="s">
        <v>451</v>
      </c>
      <c r="G1234" s="54" t="s">
        <v>452</v>
      </c>
      <c r="H1234" s="54" t="s">
        <v>453</v>
      </c>
      <c r="I1234" s="54" t="s">
        <v>454</v>
      </c>
      <c r="J1234" s="61" t="s">
        <v>455</v>
      </c>
      <c r="K1234" s="54" t="s">
        <v>3299</v>
      </c>
      <c r="L1234" s="60">
        <v>1</v>
      </c>
      <c r="M1234" s="54" t="s">
        <v>3300</v>
      </c>
      <c r="N1234" s="54" t="s">
        <v>471</v>
      </c>
      <c r="O1234" s="62">
        <v>1</v>
      </c>
      <c r="P1234" s="54" t="s">
        <v>472</v>
      </c>
      <c r="Q1234" s="54" t="s">
        <v>3293</v>
      </c>
      <c r="R1234" s="61" t="s">
        <v>3294</v>
      </c>
      <c r="S1234" s="55">
        <v>44978</v>
      </c>
      <c r="T1234" s="55">
        <v>44978</v>
      </c>
      <c r="U1234" s="55">
        <v>44981</v>
      </c>
      <c r="V1234" s="56">
        <v>11175194.42</v>
      </c>
      <c r="W1234" s="56">
        <v>0</v>
      </c>
      <c r="X1234" s="56">
        <v>11175194.42</v>
      </c>
    </row>
    <row r="1235" spans="1:24" x14ac:dyDescent="0.25">
      <c r="A1235" s="59" t="s">
        <v>41</v>
      </c>
      <c r="B1235" s="54" t="s">
        <v>450</v>
      </c>
      <c r="C1235" s="60">
        <v>2023</v>
      </c>
      <c r="D1235" s="60">
        <v>2023</v>
      </c>
      <c r="E1235" s="53">
        <v>8</v>
      </c>
      <c r="F1235" s="54" t="s">
        <v>451</v>
      </c>
      <c r="G1235" s="54" t="s">
        <v>452</v>
      </c>
      <c r="H1235" s="54" t="s">
        <v>453</v>
      </c>
      <c r="I1235" s="54" t="s">
        <v>454</v>
      </c>
      <c r="J1235" s="61" t="s">
        <v>455</v>
      </c>
      <c r="K1235" s="54" t="s">
        <v>3301</v>
      </c>
      <c r="L1235" s="60">
        <v>1</v>
      </c>
      <c r="M1235" s="54" t="s">
        <v>3302</v>
      </c>
      <c r="N1235" s="54" t="s">
        <v>475</v>
      </c>
      <c r="O1235" s="62">
        <v>1</v>
      </c>
      <c r="P1235" s="54" t="s">
        <v>476</v>
      </c>
      <c r="Q1235" s="54" t="s">
        <v>3293</v>
      </c>
      <c r="R1235" s="61" t="s">
        <v>3294</v>
      </c>
      <c r="S1235" s="55">
        <v>44978</v>
      </c>
      <c r="T1235" s="55">
        <v>44978</v>
      </c>
      <c r="U1235" s="55">
        <v>44981</v>
      </c>
      <c r="V1235" s="56">
        <v>263040.37</v>
      </c>
      <c r="W1235" s="56">
        <v>0</v>
      </c>
      <c r="X1235" s="56">
        <v>263040.37</v>
      </c>
    </row>
    <row r="1236" spans="1:24" x14ac:dyDescent="0.25">
      <c r="A1236" s="59" t="s">
        <v>42</v>
      </c>
      <c r="B1236" s="54" t="s">
        <v>450</v>
      </c>
      <c r="C1236" s="60">
        <v>2023</v>
      </c>
      <c r="D1236" s="60">
        <v>2023</v>
      </c>
      <c r="E1236" s="53">
        <v>8</v>
      </c>
      <c r="F1236" s="54" t="s">
        <v>451</v>
      </c>
      <c r="G1236" s="54" t="s">
        <v>452</v>
      </c>
      <c r="H1236" s="54" t="s">
        <v>453</v>
      </c>
      <c r="I1236" s="54" t="s">
        <v>454</v>
      </c>
      <c r="J1236" s="61" t="s">
        <v>455</v>
      </c>
      <c r="K1236" s="54" t="s">
        <v>3303</v>
      </c>
      <c r="L1236" s="60">
        <v>1</v>
      </c>
      <c r="M1236" s="54" t="s">
        <v>3304</v>
      </c>
      <c r="N1236" s="54" t="s">
        <v>479</v>
      </c>
      <c r="O1236" s="62">
        <v>1</v>
      </c>
      <c r="P1236" s="54" t="s">
        <v>480</v>
      </c>
      <c r="Q1236" s="54" t="s">
        <v>3293</v>
      </c>
      <c r="R1236" s="61" t="s">
        <v>3294</v>
      </c>
      <c r="S1236" s="55">
        <v>44978</v>
      </c>
      <c r="T1236" s="55">
        <v>44978</v>
      </c>
      <c r="U1236" s="55">
        <v>44981</v>
      </c>
      <c r="V1236" s="56">
        <v>669764.68999999994</v>
      </c>
      <c r="W1236" s="56">
        <v>0</v>
      </c>
      <c r="X1236" s="56">
        <v>669764.68999999994</v>
      </c>
    </row>
    <row r="1237" spans="1:24" x14ac:dyDescent="0.25">
      <c r="A1237" s="59" t="s">
        <v>43</v>
      </c>
      <c r="B1237" s="54" t="s">
        <v>450</v>
      </c>
      <c r="C1237" s="60">
        <v>2023</v>
      </c>
      <c r="D1237" s="60">
        <v>2023</v>
      </c>
      <c r="E1237" s="53">
        <v>8</v>
      </c>
      <c r="F1237" s="54" t="s">
        <v>451</v>
      </c>
      <c r="G1237" s="54" t="s">
        <v>452</v>
      </c>
      <c r="H1237" s="54" t="s">
        <v>453</v>
      </c>
      <c r="I1237" s="54" t="s">
        <v>454</v>
      </c>
      <c r="J1237" s="61" t="s">
        <v>455</v>
      </c>
      <c r="K1237" s="54" t="s">
        <v>3305</v>
      </c>
      <c r="L1237" s="60">
        <v>1</v>
      </c>
      <c r="M1237" s="54" t="s">
        <v>3306</v>
      </c>
      <c r="N1237" s="54" t="s">
        <v>483</v>
      </c>
      <c r="O1237" s="62">
        <v>1</v>
      </c>
      <c r="P1237" s="54" t="s">
        <v>484</v>
      </c>
      <c r="Q1237" s="54" t="s">
        <v>3293</v>
      </c>
      <c r="R1237" s="61" t="s">
        <v>3294</v>
      </c>
      <c r="S1237" s="55">
        <v>44978</v>
      </c>
      <c r="T1237" s="55">
        <v>44978</v>
      </c>
      <c r="U1237" s="55">
        <v>44981</v>
      </c>
      <c r="V1237" s="56">
        <v>4814128.42</v>
      </c>
      <c r="W1237" s="56">
        <v>0</v>
      </c>
      <c r="X1237" s="56">
        <v>4814128.42</v>
      </c>
    </row>
    <row r="1238" spans="1:24" x14ac:dyDescent="0.25">
      <c r="A1238" s="59" t="s">
        <v>44</v>
      </c>
      <c r="B1238" s="54" t="s">
        <v>450</v>
      </c>
      <c r="C1238" s="60">
        <v>2023</v>
      </c>
      <c r="D1238" s="60">
        <v>2023</v>
      </c>
      <c r="E1238" s="53">
        <v>8</v>
      </c>
      <c r="F1238" s="54" t="s">
        <v>451</v>
      </c>
      <c r="G1238" s="54" t="s">
        <v>452</v>
      </c>
      <c r="H1238" s="54" t="s">
        <v>453</v>
      </c>
      <c r="I1238" s="54" t="s">
        <v>454</v>
      </c>
      <c r="J1238" s="61" t="s">
        <v>455</v>
      </c>
      <c r="K1238" s="54" t="s">
        <v>3307</v>
      </c>
      <c r="L1238" s="60">
        <v>1</v>
      </c>
      <c r="M1238" s="54" t="s">
        <v>3308</v>
      </c>
      <c r="N1238" s="54" t="s">
        <v>487</v>
      </c>
      <c r="O1238" s="62">
        <v>1</v>
      </c>
      <c r="P1238" s="54" t="s">
        <v>488</v>
      </c>
      <c r="Q1238" s="54" t="s">
        <v>3293</v>
      </c>
      <c r="R1238" s="61" t="s">
        <v>3294</v>
      </c>
      <c r="S1238" s="55">
        <v>44978</v>
      </c>
      <c r="T1238" s="55">
        <v>44978</v>
      </c>
      <c r="U1238" s="55">
        <v>44981</v>
      </c>
      <c r="V1238" s="56">
        <v>1355615.1</v>
      </c>
      <c r="W1238" s="56">
        <v>0</v>
      </c>
      <c r="X1238" s="56">
        <v>1355615.1</v>
      </c>
    </row>
    <row r="1239" spans="1:24" x14ac:dyDescent="0.25">
      <c r="A1239" s="59" t="s">
        <v>45</v>
      </c>
      <c r="B1239" s="54" t="s">
        <v>450</v>
      </c>
      <c r="C1239" s="60">
        <v>2023</v>
      </c>
      <c r="D1239" s="60">
        <v>2023</v>
      </c>
      <c r="E1239" s="53">
        <v>8</v>
      </c>
      <c r="F1239" s="54" t="s">
        <v>451</v>
      </c>
      <c r="G1239" s="54" t="s">
        <v>452</v>
      </c>
      <c r="H1239" s="54" t="s">
        <v>453</v>
      </c>
      <c r="I1239" s="54" t="s">
        <v>454</v>
      </c>
      <c r="J1239" s="61" t="s">
        <v>455</v>
      </c>
      <c r="K1239" s="54" t="s">
        <v>3309</v>
      </c>
      <c r="L1239" s="60">
        <v>1</v>
      </c>
      <c r="M1239" s="54" t="s">
        <v>3310</v>
      </c>
      <c r="N1239" s="54" t="s">
        <v>491</v>
      </c>
      <c r="O1239" s="62">
        <v>1</v>
      </c>
      <c r="P1239" s="54" t="s">
        <v>492</v>
      </c>
      <c r="Q1239" s="54" t="s">
        <v>3293</v>
      </c>
      <c r="R1239" s="61" t="s">
        <v>3294</v>
      </c>
      <c r="S1239" s="55">
        <v>44978</v>
      </c>
      <c r="T1239" s="55">
        <v>44978</v>
      </c>
      <c r="U1239" s="55">
        <v>44981</v>
      </c>
      <c r="V1239" s="56">
        <v>172568.88</v>
      </c>
      <c r="W1239" s="56">
        <v>0</v>
      </c>
      <c r="X1239" s="56">
        <v>172568.88</v>
      </c>
    </row>
    <row r="1240" spans="1:24" x14ac:dyDescent="0.25">
      <c r="A1240" s="59" t="s">
        <v>46</v>
      </c>
      <c r="B1240" s="54" t="s">
        <v>450</v>
      </c>
      <c r="C1240" s="60">
        <v>2023</v>
      </c>
      <c r="D1240" s="60">
        <v>2023</v>
      </c>
      <c r="E1240" s="53">
        <v>8</v>
      </c>
      <c r="F1240" s="54" t="s">
        <v>451</v>
      </c>
      <c r="G1240" s="54" t="s">
        <v>452</v>
      </c>
      <c r="H1240" s="54" t="s">
        <v>453</v>
      </c>
      <c r="I1240" s="54" t="s">
        <v>454</v>
      </c>
      <c r="J1240" s="61" t="s">
        <v>455</v>
      </c>
      <c r="K1240" s="54" t="s">
        <v>3311</v>
      </c>
      <c r="L1240" s="60">
        <v>1</v>
      </c>
      <c r="M1240" s="54" t="s">
        <v>3312</v>
      </c>
      <c r="N1240" s="54" t="s">
        <v>495</v>
      </c>
      <c r="O1240" s="62">
        <v>1</v>
      </c>
      <c r="P1240" s="54" t="s">
        <v>496</v>
      </c>
      <c r="Q1240" s="54" t="s">
        <v>3293</v>
      </c>
      <c r="R1240" s="61" t="s">
        <v>3294</v>
      </c>
      <c r="S1240" s="55">
        <v>44978</v>
      </c>
      <c r="T1240" s="55">
        <v>44978</v>
      </c>
      <c r="U1240" s="55">
        <v>44981</v>
      </c>
      <c r="V1240" s="56">
        <v>494235.17</v>
      </c>
      <c r="W1240" s="56">
        <v>0</v>
      </c>
      <c r="X1240" s="56">
        <v>494235.17</v>
      </c>
    </row>
    <row r="1241" spans="1:24" x14ac:dyDescent="0.25">
      <c r="A1241" s="59" t="s">
        <v>47</v>
      </c>
      <c r="B1241" s="54" t="s">
        <v>450</v>
      </c>
      <c r="C1241" s="60">
        <v>2023</v>
      </c>
      <c r="D1241" s="60">
        <v>2023</v>
      </c>
      <c r="E1241" s="53">
        <v>8</v>
      </c>
      <c r="F1241" s="54" t="s">
        <v>451</v>
      </c>
      <c r="G1241" s="54" t="s">
        <v>452</v>
      </c>
      <c r="H1241" s="54" t="s">
        <v>453</v>
      </c>
      <c r="I1241" s="54" t="s">
        <v>454</v>
      </c>
      <c r="J1241" s="61" t="s">
        <v>455</v>
      </c>
      <c r="K1241" s="54" t="s">
        <v>3313</v>
      </c>
      <c r="L1241" s="60">
        <v>1</v>
      </c>
      <c r="M1241" s="54" t="s">
        <v>3314</v>
      </c>
      <c r="N1241" s="54" t="s">
        <v>499</v>
      </c>
      <c r="O1241" s="62">
        <v>1</v>
      </c>
      <c r="P1241" s="54" t="s">
        <v>500</v>
      </c>
      <c r="Q1241" s="54" t="s">
        <v>3293</v>
      </c>
      <c r="R1241" s="61" t="s">
        <v>3294</v>
      </c>
      <c r="S1241" s="55">
        <v>44978</v>
      </c>
      <c r="T1241" s="55">
        <v>44978</v>
      </c>
      <c r="U1241" s="55">
        <v>44981</v>
      </c>
      <c r="V1241" s="56">
        <v>576689.23</v>
      </c>
      <c r="W1241" s="56">
        <v>0</v>
      </c>
      <c r="X1241" s="56">
        <v>576689.23</v>
      </c>
    </row>
    <row r="1242" spans="1:24" x14ac:dyDescent="0.25">
      <c r="A1242" s="59" t="s">
        <v>48</v>
      </c>
      <c r="B1242" s="54" t="s">
        <v>450</v>
      </c>
      <c r="C1242" s="60">
        <v>2023</v>
      </c>
      <c r="D1242" s="60">
        <v>2023</v>
      </c>
      <c r="E1242" s="53">
        <v>8</v>
      </c>
      <c r="F1242" s="54" t="s">
        <v>451</v>
      </c>
      <c r="G1242" s="54" t="s">
        <v>452</v>
      </c>
      <c r="H1242" s="54" t="s">
        <v>453</v>
      </c>
      <c r="I1242" s="54" t="s">
        <v>454</v>
      </c>
      <c r="J1242" s="61" t="s">
        <v>455</v>
      </c>
      <c r="K1242" s="54" t="s">
        <v>3315</v>
      </c>
      <c r="L1242" s="60">
        <v>1</v>
      </c>
      <c r="M1242" s="54" t="s">
        <v>3316</v>
      </c>
      <c r="N1242" s="54" t="s">
        <v>503</v>
      </c>
      <c r="O1242" s="62">
        <v>1</v>
      </c>
      <c r="P1242" s="54" t="s">
        <v>504</v>
      </c>
      <c r="Q1242" s="54" t="s">
        <v>3293</v>
      </c>
      <c r="R1242" s="61" t="s">
        <v>3317</v>
      </c>
      <c r="S1242" s="55">
        <v>44971</v>
      </c>
      <c r="T1242" s="55">
        <v>44971</v>
      </c>
      <c r="U1242" s="55">
        <v>44974</v>
      </c>
      <c r="V1242" s="56">
        <v>29577413.739999998</v>
      </c>
      <c r="W1242" s="56">
        <v>0</v>
      </c>
      <c r="X1242" s="56">
        <v>29577413.739999998</v>
      </c>
    </row>
    <row r="1243" spans="1:24" x14ac:dyDescent="0.25">
      <c r="A1243" s="59" t="s">
        <v>49</v>
      </c>
      <c r="B1243" s="54" t="s">
        <v>450</v>
      </c>
      <c r="C1243" s="60">
        <v>2023</v>
      </c>
      <c r="D1243" s="60">
        <v>2023</v>
      </c>
      <c r="E1243" s="53">
        <v>8</v>
      </c>
      <c r="F1243" s="54" t="s">
        <v>451</v>
      </c>
      <c r="G1243" s="54" t="s">
        <v>452</v>
      </c>
      <c r="H1243" s="54" t="s">
        <v>453</v>
      </c>
      <c r="I1243" s="54" t="s">
        <v>454</v>
      </c>
      <c r="J1243" s="61" t="s">
        <v>455</v>
      </c>
      <c r="K1243" s="54" t="s">
        <v>3318</v>
      </c>
      <c r="L1243" s="60">
        <v>1</v>
      </c>
      <c r="M1243" s="54" t="s">
        <v>3319</v>
      </c>
      <c r="N1243" s="54" t="s">
        <v>508</v>
      </c>
      <c r="O1243" s="62">
        <v>1</v>
      </c>
      <c r="P1243" s="54" t="s">
        <v>509</v>
      </c>
      <c r="Q1243" s="54" t="s">
        <v>3293</v>
      </c>
      <c r="R1243" s="61" t="s">
        <v>3317</v>
      </c>
      <c r="S1243" s="55">
        <v>44971</v>
      </c>
      <c r="T1243" s="55">
        <v>44971</v>
      </c>
      <c r="U1243" s="55">
        <v>44974</v>
      </c>
      <c r="V1243" s="56">
        <v>5625696.1299999999</v>
      </c>
      <c r="W1243" s="56">
        <v>0</v>
      </c>
      <c r="X1243" s="56">
        <v>5625696.1299999999</v>
      </c>
    </row>
    <row r="1244" spans="1:24" x14ac:dyDescent="0.25">
      <c r="A1244" s="59" t="s">
        <v>50</v>
      </c>
      <c r="B1244" s="54" t="s">
        <v>450</v>
      </c>
      <c r="C1244" s="60">
        <v>2023</v>
      </c>
      <c r="D1244" s="60">
        <v>2023</v>
      </c>
      <c r="E1244" s="53">
        <v>8</v>
      </c>
      <c r="F1244" s="54" t="s">
        <v>451</v>
      </c>
      <c r="G1244" s="54" t="s">
        <v>452</v>
      </c>
      <c r="H1244" s="54" t="s">
        <v>453</v>
      </c>
      <c r="I1244" s="54" t="s">
        <v>454</v>
      </c>
      <c r="J1244" s="61" t="s">
        <v>455</v>
      </c>
      <c r="K1244" s="54" t="s">
        <v>3320</v>
      </c>
      <c r="L1244" s="60">
        <v>1</v>
      </c>
      <c r="M1244" s="54" t="s">
        <v>3321</v>
      </c>
      <c r="N1244" s="54" t="s">
        <v>512</v>
      </c>
      <c r="O1244" s="62">
        <v>1</v>
      </c>
      <c r="P1244" s="54" t="s">
        <v>513</v>
      </c>
      <c r="Q1244" s="54" t="s">
        <v>3293</v>
      </c>
      <c r="R1244" s="61" t="s">
        <v>3294</v>
      </c>
      <c r="S1244" s="55">
        <v>44978</v>
      </c>
      <c r="T1244" s="55">
        <v>44978</v>
      </c>
      <c r="U1244" s="55">
        <v>44981</v>
      </c>
      <c r="V1244" s="56">
        <v>225404.19</v>
      </c>
      <c r="W1244" s="56">
        <v>0</v>
      </c>
      <c r="X1244" s="56">
        <v>225404.19</v>
      </c>
    </row>
    <row r="1245" spans="1:24" x14ac:dyDescent="0.25">
      <c r="A1245" s="59" t="s">
        <v>51</v>
      </c>
      <c r="B1245" s="54" t="s">
        <v>450</v>
      </c>
      <c r="C1245" s="60">
        <v>2023</v>
      </c>
      <c r="D1245" s="60">
        <v>2023</v>
      </c>
      <c r="E1245" s="53">
        <v>8</v>
      </c>
      <c r="F1245" s="54" t="s">
        <v>451</v>
      </c>
      <c r="G1245" s="54" t="s">
        <v>452</v>
      </c>
      <c r="H1245" s="54" t="s">
        <v>453</v>
      </c>
      <c r="I1245" s="54" t="s">
        <v>454</v>
      </c>
      <c r="J1245" s="61" t="s">
        <v>455</v>
      </c>
      <c r="K1245" s="54" t="s">
        <v>3322</v>
      </c>
      <c r="L1245" s="60">
        <v>1</v>
      </c>
      <c r="M1245" s="54" t="s">
        <v>3323</v>
      </c>
      <c r="N1245" s="54" t="s">
        <v>516</v>
      </c>
      <c r="O1245" s="62">
        <v>1</v>
      </c>
      <c r="P1245" s="54" t="s">
        <v>517</v>
      </c>
      <c r="Q1245" s="54" t="s">
        <v>3293</v>
      </c>
      <c r="R1245" s="61" t="s">
        <v>3294</v>
      </c>
      <c r="S1245" s="55">
        <v>44978</v>
      </c>
      <c r="T1245" s="55">
        <v>44978</v>
      </c>
      <c r="U1245" s="55">
        <v>44981</v>
      </c>
      <c r="V1245" s="56">
        <v>22782995.73</v>
      </c>
      <c r="W1245" s="56">
        <v>0</v>
      </c>
      <c r="X1245" s="56">
        <v>22782995.73</v>
      </c>
    </row>
    <row r="1246" spans="1:24" x14ac:dyDescent="0.25">
      <c r="A1246" s="59" t="s">
        <v>52</v>
      </c>
      <c r="B1246" s="54" t="s">
        <v>450</v>
      </c>
      <c r="C1246" s="60">
        <v>2023</v>
      </c>
      <c r="D1246" s="60">
        <v>2023</v>
      </c>
      <c r="E1246" s="53">
        <v>8</v>
      </c>
      <c r="F1246" s="54" t="s">
        <v>451</v>
      </c>
      <c r="G1246" s="54" t="s">
        <v>452</v>
      </c>
      <c r="H1246" s="54" t="s">
        <v>453</v>
      </c>
      <c r="I1246" s="54" t="s">
        <v>454</v>
      </c>
      <c r="J1246" s="61" t="s">
        <v>455</v>
      </c>
      <c r="K1246" s="54" t="s">
        <v>3324</v>
      </c>
      <c r="L1246" s="60">
        <v>1</v>
      </c>
      <c r="M1246" s="54" t="s">
        <v>3325</v>
      </c>
      <c r="N1246" s="54" t="s">
        <v>520</v>
      </c>
      <c r="O1246" s="62">
        <v>1</v>
      </c>
      <c r="P1246" s="54" t="s">
        <v>521</v>
      </c>
      <c r="Q1246" s="54" t="s">
        <v>3293</v>
      </c>
      <c r="R1246" s="61" t="s">
        <v>3294</v>
      </c>
      <c r="S1246" s="55">
        <v>44978</v>
      </c>
      <c r="T1246" s="55">
        <v>44978</v>
      </c>
      <c r="U1246" s="55">
        <v>44981</v>
      </c>
      <c r="V1246" s="56">
        <v>4228979.4000000004</v>
      </c>
      <c r="W1246" s="56">
        <v>0</v>
      </c>
      <c r="X1246" s="56">
        <v>4228979.4000000004</v>
      </c>
    </row>
    <row r="1247" spans="1:24" x14ac:dyDescent="0.25">
      <c r="A1247" s="59" t="s">
        <v>53</v>
      </c>
      <c r="B1247" s="54" t="s">
        <v>450</v>
      </c>
      <c r="C1247" s="60">
        <v>2023</v>
      </c>
      <c r="D1247" s="60">
        <v>2023</v>
      </c>
      <c r="E1247" s="53">
        <v>8</v>
      </c>
      <c r="F1247" s="54" t="s">
        <v>451</v>
      </c>
      <c r="G1247" s="54" t="s">
        <v>452</v>
      </c>
      <c r="H1247" s="54" t="s">
        <v>453</v>
      </c>
      <c r="I1247" s="54" t="s">
        <v>454</v>
      </c>
      <c r="J1247" s="61" t="s">
        <v>455</v>
      </c>
      <c r="K1247" s="54" t="s">
        <v>3326</v>
      </c>
      <c r="L1247" s="60">
        <v>1</v>
      </c>
      <c r="M1247" s="54" t="s">
        <v>3327</v>
      </c>
      <c r="N1247" s="54" t="s">
        <v>524</v>
      </c>
      <c r="O1247" s="62">
        <v>1</v>
      </c>
      <c r="P1247" s="54" t="s">
        <v>525</v>
      </c>
      <c r="Q1247" s="54" t="s">
        <v>3293</v>
      </c>
      <c r="R1247" s="61" t="s">
        <v>3294</v>
      </c>
      <c r="S1247" s="55">
        <v>44978</v>
      </c>
      <c r="T1247" s="55">
        <v>44978</v>
      </c>
      <c r="U1247" s="55">
        <v>44981</v>
      </c>
      <c r="V1247" s="56">
        <v>553946.07999999996</v>
      </c>
      <c r="W1247" s="56">
        <v>0</v>
      </c>
      <c r="X1247" s="56">
        <v>553946.07999999996</v>
      </c>
    </row>
    <row r="1248" spans="1:24" x14ac:dyDescent="0.25">
      <c r="A1248" s="59" t="s">
        <v>54</v>
      </c>
      <c r="B1248" s="54" t="s">
        <v>450</v>
      </c>
      <c r="C1248" s="60">
        <v>2023</v>
      </c>
      <c r="D1248" s="60">
        <v>2023</v>
      </c>
      <c r="E1248" s="53">
        <v>8</v>
      </c>
      <c r="F1248" s="54" t="s">
        <v>451</v>
      </c>
      <c r="G1248" s="54" t="s">
        <v>452</v>
      </c>
      <c r="H1248" s="54" t="s">
        <v>453</v>
      </c>
      <c r="I1248" s="54" t="s">
        <v>454</v>
      </c>
      <c r="J1248" s="61" t="s">
        <v>455</v>
      </c>
      <c r="K1248" s="54" t="s">
        <v>3328</v>
      </c>
      <c r="L1248" s="60">
        <v>1</v>
      </c>
      <c r="M1248" s="54" t="s">
        <v>3329</v>
      </c>
      <c r="N1248" s="54" t="s">
        <v>528</v>
      </c>
      <c r="O1248" s="62">
        <v>1</v>
      </c>
      <c r="P1248" s="54" t="s">
        <v>529</v>
      </c>
      <c r="Q1248" s="54" t="s">
        <v>3293</v>
      </c>
      <c r="R1248" s="61" t="s">
        <v>3294</v>
      </c>
      <c r="S1248" s="55">
        <v>44978</v>
      </c>
      <c r="T1248" s="55">
        <v>44978</v>
      </c>
      <c r="U1248" s="55">
        <v>44981</v>
      </c>
      <c r="V1248" s="56">
        <v>183603.67</v>
      </c>
      <c r="W1248" s="56">
        <v>0</v>
      </c>
      <c r="X1248" s="56">
        <v>183603.67</v>
      </c>
    </row>
    <row r="1249" spans="1:24" x14ac:dyDescent="0.25">
      <c r="A1249" s="59" t="s">
        <v>55</v>
      </c>
      <c r="B1249" s="54" t="s">
        <v>450</v>
      </c>
      <c r="C1249" s="60">
        <v>2023</v>
      </c>
      <c r="D1249" s="60">
        <v>2023</v>
      </c>
      <c r="E1249" s="53">
        <v>8</v>
      </c>
      <c r="F1249" s="54" t="s">
        <v>451</v>
      </c>
      <c r="G1249" s="54" t="s">
        <v>452</v>
      </c>
      <c r="H1249" s="54" t="s">
        <v>453</v>
      </c>
      <c r="I1249" s="54" t="s">
        <v>454</v>
      </c>
      <c r="J1249" s="61" t="s">
        <v>455</v>
      </c>
      <c r="K1249" s="54" t="s">
        <v>3330</v>
      </c>
      <c r="L1249" s="60">
        <v>1</v>
      </c>
      <c r="M1249" s="54" t="s">
        <v>3331</v>
      </c>
      <c r="N1249" s="54" t="s">
        <v>532</v>
      </c>
      <c r="O1249" s="62">
        <v>1</v>
      </c>
      <c r="P1249" s="54" t="s">
        <v>533</v>
      </c>
      <c r="Q1249" s="54" t="s">
        <v>3293</v>
      </c>
      <c r="R1249" s="61" t="s">
        <v>3294</v>
      </c>
      <c r="S1249" s="55">
        <v>44978</v>
      </c>
      <c r="T1249" s="55">
        <v>44978</v>
      </c>
      <c r="U1249" s="55">
        <v>44981</v>
      </c>
      <c r="V1249" s="56">
        <v>30773.599999999999</v>
      </c>
      <c r="W1249" s="56">
        <v>0</v>
      </c>
      <c r="X1249" s="56">
        <v>30773.599999999999</v>
      </c>
    </row>
    <row r="1250" spans="1:24" x14ac:dyDescent="0.25">
      <c r="A1250" s="59" t="s">
        <v>56</v>
      </c>
      <c r="B1250" s="54" t="s">
        <v>450</v>
      </c>
      <c r="C1250" s="60">
        <v>2023</v>
      </c>
      <c r="D1250" s="60">
        <v>2023</v>
      </c>
      <c r="E1250" s="53">
        <v>8</v>
      </c>
      <c r="F1250" s="54" t="s">
        <v>451</v>
      </c>
      <c r="G1250" s="54" t="s">
        <v>452</v>
      </c>
      <c r="H1250" s="54" t="s">
        <v>453</v>
      </c>
      <c r="I1250" s="54" t="s">
        <v>454</v>
      </c>
      <c r="J1250" s="61" t="s">
        <v>455</v>
      </c>
      <c r="K1250" s="54" t="s">
        <v>3332</v>
      </c>
      <c r="L1250" s="60">
        <v>1</v>
      </c>
      <c r="M1250" s="54" t="s">
        <v>3333</v>
      </c>
      <c r="N1250" s="54" t="s">
        <v>536</v>
      </c>
      <c r="O1250" s="62">
        <v>1</v>
      </c>
      <c r="P1250" s="54" t="s">
        <v>537</v>
      </c>
      <c r="Q1250" s="54" t="s">
        <v>3293</v>
      </c>
      <c r="R1250" s="61" t="s">
        <v>3294</v>
      </c>
      <c r="S1250" s="55">
        <v>44978</v>
      </c>
      <c r="T1250" s="55">
        <v>44978</v>
      </c>
      <c r="U1250" s="55">
        <v>44981</v>
      </c>
      <c r="V1250" s="56">
        <v>213809.16</v>
      </c>
      <c r="W1250" s="56">
        <v>0</v>
      </c>
      <c r="X1250" s="56">
        <v>213809.16</v>
      </c>
    </row>
    <row r="1251" spans="1:24" x14ac:dyDescent="0.25">
      <c r="A1251" s="59" t="s">
        <v>57</v>
      </c>
      <c r="B1251" s="54" t="s">
        <v>450</v>
      </c>
      <c r="C1251" s="60">
        <v>2023</v>
      </c>
      <c r="D1251" s="60">
        <v>2023</v>
      </c>
      <c r="E1251" s="53">
        <v>8</v>
      </c>
      <c r="F1251" s="54" t="s">
        <v>451</v>
      </c>
      <c r="G1251" s="54" t="s">
        <v>452</v>
      </c>
      <c r="H1251" s="54" t="s">
        <v>453</v>
      </c>
      <c r="I1251" s="54" t="s">
        <v>454</v>
      </c>
      <c r="J1251" s="61" t="s">
        <v>455</v>
      </c>
      <c r="K1251" s="54" t="s">
        <v>3334</v>
      </c>
      <c r="L1251" s="60">
        <v>1</v>
      </c>
      <c r="M1251" s="54" t="s">
        <v>3335</v>
      </c>
      <c r="N1251" s="54" t="s">
        <v>540</v>
      </c>
      <c r="O1251" s="62">
        <v>1</v>
      </c>
      <c r="P1251" s="54" t="s">
        <v>541</v>
      </c>
      <c r="Q1251" s="54" t="s">
        <v>3293</v>
      </c>
      <c r="R1251" s="61" t="s">
        <v>3294</v>
      </c>
      <c r="S1251" s="55">
        <v>44978</v>
      </c>
      <c r="T1251" s="55">
        <v>44978</v>
      </c>
      <c r="U1251" s="55">
        <v>44981</v>
      </c>
      <c r="V1251" s="56">
        <v>165888.1</v>
      </c>
      <c r="W1251" s="56">
        <v>0</v>
      </c>
      <c r="X1251" s="56">
        <v>165888.1</v>
      </c>
    </row>
    <row r="1252" spans="1:24" x14ac:dyDescent="0.25">
      <c r="A1252" s="59" t="s">
        <v>58</v>
      </c>
      <c r="B1252" s="54" t="s">
        <v>450</v>
      </c>
      <c r="C1252" s="60">
        <v>2023</v>
      </c>
      <c r="D1252" s="60">
        <v>2023</v>
      </c>
      <c r="E1252" s="53">
        <v>8</v>
      </c>
      <c r="F1252" s="54" t="s">
        <v>451</v>
      </c>
      <c r="G1252" s="54" t="s">
        <v>452</v>
      </c>
      <c r="H1252" s="54" t="s">
        <v>453</v>
      </c>
      <c r="I1252" s="54" t="s">
        <v>454</v>
      </c>
      <c r="J1252" s="61" t="s">
        <v>455</v>
      </c>
      <c r="K1252" s="54" t="s">
        <v>3336</v>
      </c>
      <c r="L1252" s="60">
        <v>1</v>
      </c>
      <c r="M1252" s="54" t="s">
        <v>3337</v>
      </c>
      <c r="N1252" s="54" t="s">
        <v>544</v>
      </c>
      <c r="O1252" s="62">
        <v>1</v>
      </c>
      <c r="P1252" s="54" t="s">
        <v>545</v>
      </c>
      <c r="Q1252" s="54" t="s">
        <v>3293</v>
      </c>
      <c r="R1252" s="61" t="s">
        <v>3294</v>
      </c>
      <c r="S1252" s="55">
        <v>44978</v>
      </c>
      <c r="T1252" s="55">
        <v>44978</v>
      </c>
      <c r="U1252" s="55">
        <v>44981</v>
      </c>
      <c r="V1252" s="56">
        <v>56041.3</v>
      </c>
      <c r="W1252" s="56">
        <v>0</v>
      </c>
      <c r="X1252" s="56">
        <v>56041.3</v>
      </c>
    </row>
    <row r="1253" spans="1:24" x14ac:dyDescent="0.25">
      <c r="A1253" s="59" t="s">
        <v>59</v>
      </c>
      <c r="B1253" s="54" t="s">
        <v>450</v>
      </c>
      <c r="C1253" s="60">
        <v>2023</v>
      </c>
      <c r="D1253" s="60">
        <v>2023</v>
      </c>
      <c r="E1253" s="53">
        <v>8</v>
      </c>
      <c r="F1253" s="54" t="s">
        <v>451</v>
      </c>
      <c r="G1253" s="54" t="s">
        <v>452</v>
      </c>
      <c r="H1253" s="54" t="s">
        <v>453</v>
      </c>
      <c r="I1253" s="54" t="s">
        <v>454</v>
      </c>
      <c r="J1253" s="61" t="s">
        <v>455</v>
      </c>
      <c r="K1253" s="54" t="s">
        <v>3338</v>
      </c>
      <c r="L1253" s="60">
        <v>1</v>
      </c>
      <c r="M1253" s="54" t="s">
        <v>3339</v>
      </c>
      <c r="N1253" s="54" t="s">
        <v>548</v>
      </c>
      <c r="O1253" s="62">
        <v>1</v>
      </c>
      <c r="P1253" s="54" t="s">
        <v>549</v>
      </c>
      <c r="Q1253" s="54" t="s">
        <v>3293</v>
      </c>
      <c r="R1253" s="61" t="s">
        <v>3294</v>
      </c>
      <c r="S1253" s="55">
        <v>44978</v>
      </c>
      <c r="T1253" s="55">
        <v>44978</v>
      </c>
      <c r="U1253" s="55">
        <v>44981</v>
      </c>
      <c r="V1253" s="56">
        <v>509484.2</v>
      </c>
      <c r="W1253" s="56">
        <v>0</v>
      </c>
      <c r="X1253" s="56">
        <v>509484.2</v>
      </c>
    </row>
    <row r="1254" spans="1:24" x14ac:dyDescent="0.25">
      <c r="A1254" s="59" t="s">
        <v>60</v>
      </c>
      <c r="B1254" s="54" t="s">
        <v>450</v>
      </c>
      <c r="C1254" s="60">
        <v>2023</v>
      </c>
      <c r="D1254" s="60">
        <v>2023</v>
      </c>
      <c r="E1254" s="53">
        <v>8</v>
      </c>
      <c r="F1254" s="54" t="s">
        <v>451</v>
      </c>
      <c r="G1254" s="54" t="s">
        <v>452</v>
      </c>
      <c r="H1254" s="54" t="s">
        <v>453</v>
      </c>
      <c r="I1254" s="54" t="s">
        <v>454</v>
      </c>
      <c r="J1254" s="61" t="s">
        <v>455</v>
      </c>
      <c r="K1254" s="54" t="s">
        <v>3340</v>
      </c>
      <c r="L1254" s="60">
        <v>1</v>
      </c>
      <c r="M1254" s="54" t="s">
        <v>3341</v>
      </c>
      <c r="N1254" s="54" t="s">
        <v>552</v>
      </c>
      <c r="O1254" s="62">
        <v>1</v>
      </c>
      <c r="P1254" s="54" t="s">
        <v>553</v>
      </c>
      <c r="Q1254" s="54" t="s">
        <v>3293</v>
      </c>
      <c r="R1254" s="61" t="s">
        <v>3294</v>
      </c>
      <c r="S1254" s="55">
        <v>44978</v>
      </c>
      <c r="T1254" s="55">
        <v>44978</v>
      </c>
      <c r="U1254" s="55">
        <v>44981</v>
      </c>
      <c r="V1254" s="56">
        <v>220458.26</v>
      </c>
      <c r="W1254" s="56">
        <v>0</v>
      </c>
      <c r="X1254" s="56">
        <v>220458.26</v>
      </c>
    </row>
    <row r="1255" spans="1:24" x14ac:dyDescent="0.25">
      <c r="A1255" s="59" t="s">
        <v>61</v>
      </c>
      <c r="B1255" s="54" t="s">
        <v>450</v>
      </c>
      <c r="C1255" s="60">
        <v>2023</v>
      </c>
      <c r="D1255" s="60">
        <v>2023</v>
      </c>
      <c r="E1255" s="53">
        <v>8</v>
      </c>
      <c r="F1255" s="54" t="s">
        <v>451</v>
      </c>
      <c r="G1255" s="54" t="s">
        <v>452</v>
      </c>
      <c r="H1255" s="54" t="s">
        <v>453</v>
      </c>
      <c r="I1255" s="54" t="s">
        <v>454</v>
      </c>
      <c r="J1255" s="61" t="s">
        <v>455</v>
      </c>
      <c r="K1255" s="54" t="s">
        <v>3342</v>
      </c>
      <c r="L1255" s="60">
        <v>1</v>
      </c>
      <c r="M1255" s="54" t="s">
        <v>3343</v>
      </c>
      <c r="N1255" s="54" t="s">
        <v>556</v>
      </c>
      <c r="O1255" s="62">
        <v>1</v>
      </c>
      <c r="P1255" s="54" t="s">
        <v>557</v>
      </c>
      <c r="Q1255" s="54" t="s">
        <v>3293</v>
      </c>
      <c r="R1255" s="61" t="s">
        <v>3294</v>
      </c>
      <c r="S1255" s="55">
        <v>44978</v>
      </c>
      <c r="T1255" s="55">
        <v>44978</v>
      </c>
      <c r="U1255" s="55">
        <v>44981</v>
      </c>
      <c r="V1255" s="56">
        <v>11312448.390000001</v>
      </c>
      <c r="W1255" s="56">
        <v>0</v>
      </c>
      <c r="X1255" s="56">
        <v>11312448.390000001</v>
      </c>
    </row>
    <row r="1256" spans="1:24" x14ac:dyDescent="0.25">
      <c r="A1256" s="59" t="s">
        <v>62</v>
      </c>
      <c r="B1256" s="54" t="s">
        <v>450</v>
      </c>
      <c r="C1256" s="60">
        <v>2023</v>
      </c>
      <c r="D1256" s="60">
        <v>2023</v>
      </c>
      <c r="E1256" s="53">
        <v>8</v>
      </c>
      <c r="F1256" s="54" t="s">
        <v>451</v>
      </c>
      <c r="G1256" s="54" t="s">
        <v>452</v>
      </c>
      <c r="H1256" s="54" t="s">
        <v>453</v>
      </c>
      <c r="I1256" s="54" t="s">
        <v>454</v>
      </c>
      <c r="J1256" s="61" t="s">
        <v>455</v>
      </c>
      <c r="K1256" s="54" t="s">
        <v>3344</v>
      </c>
      <c r="L1256" s="60">
        <v>1</v>
      </c>
      <c r="M1256" s="54" t="s">
        <v>3345</v>
      </c>
      <c r="N1256" s="54" t="s">
        <v>560</v>
      </c>
      <c r="O1256" s="62">
        <v>1</v>
      </c>
      <c r="P1256" s="54" t="s">
        <v>561</v>
      </c>
      <c r="Q1256" s="54" t="s">
        <v>3293</v>
      </c>
      <c r="R1256" s="61" t="s">
        <v>3294</v>
      </c>
      <c r="S1256" s="55">
        <v>44978</v>
      </c>
      <c r="T1256" s="55">
        <v>44978</v>
      </c>
      <c r="U1256" s="55">
        <v>44981</v>
      </c>
      <c r="V1256" s="56">
        <v>4210531.7300000004</v>
      </c>
      <c r="W1256" s="56">
        <v>0</v>
      </c>
      <c r="X1256" s="56">
        <v>4210531.7300000004</v>
      </c>
    </row>
    <row r="1257" spans="1:24" x14ac:dyDescent="0.25">
      <c r="A1257" s="59" t="s">
        <v>63</v>
      </c>
      <c r="B1257" s="54" t="s">
        <v>450</v>
      </c>
      <c r="C1257" s="60">
        <v>2023</v>
      </c>
      <c r="D1257" s="60">
        <v>2023</v>
      </c>
      <c r="E1257" s="53">
        <v>8</v>
      </c>
      <c r="F1257" s="54" t="s">
        <v>451</v>
      </c>
      <c r="G1257" s="54" t="s">
        <v>452</v>
      </c>
      <c r="H1257" s="54" t="s">
        <v>453</v>
      </c>
      <c r="I1257" s="54" t="s">
        <v>454</v>
      </c>
      <c r="J1257" s="61" t="s">
        <v>455</v>
      </c>
      <c r="K1257" s="54" t="s">
        <v>3346</v>
      </c>
      <c r="L1257" s="60">
        <v>1</v>
      </c>
      <c r="M1257" s="54" t="s">
        <v>3347</v>
      </c>
      <c r="N1257" s="54" t="s">
        <v>564</v>
      </c>
      <c r="O1257" s="62">
        <v>1</v>
      </c>
      <c r="P1257" s="54" t="s">
        <v>565</v>
      </c>
      <c r="Q1257" s="54" t="s">
        <v>3293</v>
      </c>
      <c r="R1257" s="61" t="s">
        <v>3294</v>
      </c>
      <c r="S1257" s="55">
        <v>44978</v>
      </c>
      <c r="T1257" s="55">
        <v>44978</v>
      </c>
      <c r="U1257" s="55">
        <v>44981</v>
      </c>
      <c r="V1257" s="56">
        <v>289701.40000000002</v>
      </c>
      <c r="W1257" s="56">
        <v>0</v>
      </c>
      <c r="X1257" s="56">
        <v>289701.40000000002</v>
      </c>
    </row>
    <row r="1258" spans="1:24" x14ac:dyDescent="0.25">
      <c r="A1258" s="59" t="s">
        <v>64</v>
      </c>
      <c r="B1258" s="54" t="s">
        <v>450</v>
      </c>
      <c r="C1258" s="60">
        <v>2023</v>
      </c>
      <c r="D1258" s="60">
        <v>2023</v>
      </c>
      <c r="E1258" s="53">
        <v>8</v>
      </c>
      <c r="F1258" s="54" t="s">
        <v>451</v>
      </c>
      <c r="G1258" s="54" t="s">
        <v>452</v>
      </c>
      <c r="H1258" s="54" t="s">
        <v>453</v>
      </c>
      <c r="I1258" s="54" t="s">
        <v>454</v>
      </c>
      <c r="J1258" s="61" t="s">
        <v>455</v>
      </c>
      <c r="K1258" s="54" t="s">
        <v>3348</v>
      </c>
      <c r="L1258" s="60">
        <v>1</v>
      </c>
      <c r="M1258" s="54" t="s">
        <v>3349</v>
      </c>
      <c r="N1258" s="54" t="s">
        <v>568</v>
      </c>
      <c r="O1258" s="62">
        <v>1</v>
      </c>
      <c r="P1258" s="54" t="s">
        <v>569</v>
      </c>
      <c r="Q1258" s="54" t="s">
        <v>3293</v>
      </c>
      <c r="R1258" s="61" t="s">
        <v>3294</v>
      </c>
      <c r="S1258" s="55">
        <v>44978</v>
      </c>
      <c r="T1258" s="55">
        <v>44978</v>
      </c>
      <c r="U1258" s="55">
        <v>44981</v>
      </c>
      <c r="V1258" s="56">
        <v>477726.84</v>
      </c>
      <c r="W1258" s="56">
        <v>0</v>
      </c>
      <c r="X1258" s="56">
        <v>477726.84</v>
      </c>
    </row>
    <row r="1259" spans="1:24" x14ac:dyDescent="0.25">
      <c r="A1259" s="59" t="s">
        <v>65</v>
      </c>
      <c r="B1259" s="54" t="s">
        <v>450</v>
      </c>
      <c r="C1259" s="60">
        <v>2023</v>
      </c>
      <c r="D1259" s="60">
        <v>2023</v>
      </c>
      <c r="E1259" s="53">
        <v>8</v>
      </c>
      <c r="F1259" s="54" t="s">
        <v>451</v>
      </c>
      <c r="G1259" s="54" t="s">
        <v>452</v>
      </c>
      <c r="H1259" s="54" t="s">
        <v>453</v>
      </c>
      <c r="I1259" s="54" t="s">
        <v>454</v>
      </c>
      <c r="J1259" s="61" t="s">
        <v>455</v>
      </c>
      <c r="K1259" s="54" t="s">
        <v>3350</v>
      </c>
      <c r="L1259" s="60">
        <v>1</v>
      </c>
      <c r="M1259" s="54" t="s">
        <v>3351</v>
      </c>
      <c r="N1259" s="54" t="s">
        <v>572</v>
      </c>
      <c r="O1259" s="62">
        <v>1</v>
      </c>
      <c r="P1259" s="54" t="s">
        <v>573</v>
      </c>
      <c r="Q1259" s="54" t="s">
        <v>3293</v>
      </c>
      <c r="R1259" s="61" t="s">
        <v>3294</v>
      </c>
      <c r="S1259" s="55">
        <v>44978</v>
      </c>
      <c r="T1259" s="55">
        <v>44978</v>
      </c>
      <c r="U1259" s="55">
        <v>44981</v>
      </c>
      <c r="V1259" s="56">
        <v>98731.57</v>
      </c>
      <c r="W1259" s="56">
        <v>0</v>
      </c>
      <c r="X1259" s="56">
        <v>98731.57</v>
      </c>
    </row>
    <row r="1260" spans="1:24" x14ac:dyDescent="0.25">
      <c r="A1260" s="59" t="s">
        <v>66</v>
      </c>
      <c r="B1260" s="54" t="s">
        <v>450</v>
      </c>
      <c r="C1260" s="60">
        <v>2023</v>
      </c>
      <c r="D1260" s="60">
        <v>2023</v>
      </c>
      <c r="E1260" s="53">
        <v>8</v>
      </c>
      <c r="F1260" s="54" t="s">
        <v>451</v>
      </c>
      <c r="G1260" s="54" t="s">
        <v>452</v>
      </c>
      <c r="H1260" s="54" t="s">
        <v>453</v>
      </c>
      <c r="I1260" s="54" t="s">
        <v>454</v>
      </c>
      <c r="J1260" s="61" t="s">
        <v>455</v>
      </c>
      <c r="K1260" s="54" t="s">
        <v>3352</v>
      </c>
      <c r="L1260" s="60">
        <v>1</v>
      </c>
      <c r="M1260" s="54" t="s">
        <v>3353</v>
      </c>
      <c r="N1260" s="54" t="s">
        <v>576</v>
      </c>
      <c r="O1260" s="62">
        <v>1</v>
      </c>
      <c r="P1260" s="54" t="s">
        <v>577</v>
      </c>
      <c r="Q1260" s="54" t="s">
        <v>3293</v>
      </c>
      <c r="R1260" s="61" t="s">
        <v>3294</v>
      </c>
      <c r="S1260" s="55">
        <v>44978</v>
      </c>
      <c r="T1260" s="55">
        <v>44978</v>
      </c>
      <c r="U1260" s="55">
        <v>44981</v>
      </c>
      <c r="V1260" s="56">
        <v>144512.26999999999</v>
      </c>
      <c r="W1260" s="56">
        <v>0</v>
      </c>
      <c r="X1260" s="56">
        <v>144512.26999999999</v>
      </c>
    </row>
    <row r="1261" spans="1:24" x14ac:dyDescent="0.25">
      <c r="A1261" s="59" t="s">
        <v>67</v>
      </c>
      <c r="B1261" s="54" t="s">
        <v>450</v>
      </c>
      <c r="C1261" s="60">
        <v>2023</v>
      </c>
      <c r="D1261" s="60">
        <v>2023</v>
      </c>
      <c r="E1261" s="53">
        <v>8</v>
      </c>
      <c r="F1261" s="54" t="s">
        <v>451</v>
      </c>
      <c r="G1261" s="54" t="s">
        <v>452</v>
      </c>
      <c r="H1261" s="54" t="s">
        <v>453</v>
      </c>
      <c r="I1261" s="54" t="s">
        <v>454</v>
      </c>
      <c r="J1261" s="61" t="s">
        <v>455</v>
      </c>
      <c r="K1261" s="54" t="s">
        <v>3354</v>
      </c>
      <c r="L1261" s="60">
        <v>1</v>
      </c>
      <c r="M1261" s="54" t="s">
        <v>3355</v>
      </c>
      <c r="N1261" s="54" t="s">
        <v>580</v>
      </c>
      <c r="O1261" s="62">
        <v>1</v>
      </c>
      <c r="P1261" s="54" t="s">
        <v>581</v>
      </c>
      <c r="Q1261" s="54" t="s">
        <v>3293</v>
      </c>
      <c r="R1261" s="61" t="s">
        <v>3294</v>
      </c>
      <c r="S1261" s="55">
        <v>44978</v>
      </c>
      <c r="T1261" s="55">
        <v>44978</v>
      </c>
      <c r="U1261" s="55">
        <v>44981</v>
      </c>
      <c r="V1261" s="56">
        <v>228994.8</v>
      </c>
      <c r="W1261" s="56">
        <v>0</v>
      </c>
      <c r="X1261" s="56">
        <v>228994.8</v>
      </c>
    </row>
    <row r="1262" spans="1:24" x14ac:dyDescent="0.25">
      <c r="A1262" s="59" t="s">
        <v>68</v>
      </c>
      <c r="B1262" s="54" t="s">
        <v>450</v>
      </c>
      <c r="C1262" s="60">
        <v>2023</v>
      </c>
      <c r="D1262" s="60">
        <v>2023</v>
      </c>
      <c r="E1262" s="53">
        <v>8</v>
      </c>
      <c r="F1262" s="54" t="s">
        <v>451</v>
      </c>
      <c r="G1262" s="54" t="s">
        <v>452</v>
      </c>
      <c r="H1262" s="54" t="s">
        <v>453</v>
      </c>
      <c r="I1262" s="54" t="s">
        <v>454</v>
      </c>
      <c r="J1262" s="61" t="s">
        <v>455</v>
      </c>
      <c r="K1262" s="54" t="s">
        <v>3356</v>
      </c>
      <c r="L1262" s="60">
        <v>1</v>
      </c>
      <c r="M1262" s="54" t="s">
        <v>3357</v>
      </c>
      <c r="N1262" s="54" t="s">
        <v>584</v>
      </c>
      <c r="O1262" s="62">
        <v>1</v>
      </c>
      <c r="P1262" s="54" t="s">
        <v>585</v>
      </c>
      <c r="Q1262" s="54" t="s">
        <v>3293</v>
      </c>
      <c r="R1262" s="61" t="s">
        <v>3294</v>
      </c>
      <c r="S1262" s="55">
        <v>44978</v>
      </c>
      <c r="T1262" s="55">
        <v>44978</v>
      </c>
      <c r="U1262" s="55">
        <v>44981</v>
      </c>
      <c r="V1262" s="56">
        <v>768294.06</v>
      </c>
      <c r="W1262" s="56">
        <v>0</v>
      </c>
      <c r="X1262" s="56">
        <v>768294.06</v>
      </c>
    </row>
    <row r="1263" spans="1:24" x14ac:dyDescent="0.25">
      <c r="A1263" s="59" t="s">
        <v>69</v>
      </c>
      <c r="B1263" s="54" t="s">
        <v>450</v>
      </c>
      <c r="C1263" s="60">
        <v>2023</v>
      </c>
      <c r="D1263" s="60">
        <v>2023</v>
      </c>
      <c r="E1263" s="53">
        <v>8</v>
      </c>
      <c r="F1263" s="54" t="s">
        <v>451</v>
      </c>
      <c r="G1263" s="54" t="s">
        <v>452</v>
      </c>
      <c r="H1263" s="54" t="s">
        <v>453</v>
      </c>
      <c r="I1263" s="54" t="s">
        <v>454</v>
      </c>
      <c r="J1263" s="61" t="s">
        <v>455</v>
      </c>
      <c r="K1263" s="54" t="s">
        <v>3358</v>
      </c>
      <c r="L1263" s="60">
        <v>1</v>
      </c>
      <c r="M1263" s="54" t="s">
        <v>3359</v>
      </c>
      <c r="N1263" s="54" t="s">
        <v>588</v>
      </c>
      <c r="O1263" s="62">
        <v>1</v>
      </c>
      <c r="P1263" s="54" t="s">
        <v>589</v>
      </c>
      <c r="Q1263" s="54" t="s">
        <v>3293</v>
      </c>
      <c r="R1263" s="61" t="s">
        <v>3294</v>
      </c>
      <c r="S1263" s="55">
        <v>44978</v>
      </c>
      <c r="T1263" s="55">
        <v>44978</v>
      </c>
      <c r="U1263" s="55">
        <v>44981</v>
      </c>
      <c r="V1263" s="56">
        <v>326824.62</v>
      </c>
      <c r="W1263" s="56">
        <v>0</v>
      </c>
      <c r="X1263" s="56">
        <v>326824.62</v>
      </c>
    </row>
    <row r="1264" spans="1:24" x14ac:dyDescent="0.25">
      <c r="A1264" s="59" t="s">
        <v>70</v>
      </c>
      <c r="B1264" s="54" t="s">
        <v>450</v>
      </c>
      <c r="C1264" s="60">
        <v>2023</v>
      </c>
      <c r="D1264" s="60">
        <v>2023</v>
      </c>
      <c r="E1264" s="53">
        <v>8</v>
      </c>
      <c r="F1264" s="54" t="s">
        <v>451</v>
      </c>
      <c r="G1264" s="54" t="s">
        <v>452</v>
      </c>
      <c r="H1264" s="54" t="s">
        <v>453</v>
      </c>
      <c r="I1264" s="54" t="s">
        <v>454</v>
      </c>
      <c r="J1264" s="61" t="s">
        <v>455</v>
      </c>
      <c r="K1264" s="54" t="s">
        <v>3360</v>
      </c>
      <c r="L1264" s="60">
        <v>1</v>
      </c>
      <c r="M1264" s="54" t="s">
        <v>3361</v>
      </c>
      <c r="N1264" s="54" t="s">
        <v>592</v>
      </c>
      <c r="O1264" s="62">
        <v>1</v>
      </c>
      <c r="P1264" s="54" t="s">
        <v>593</v>
      </c>
      <c r="Q1264" s="54" t="s">
        <v>3293</v>
      </c>
      <c r="R1264" s="61" t="s">
        <v>3294</v>
      </c>
      <c r="S1264" s="55">
        <v>44978</v>
      </c>
      <c r="T1264" s="55">
        <v>44978</v>
      </c>
      <c r="U1264" s="55">
        <v>44981</v>
      </c>
      <c r="V1264" s="56">
        <v>167847.09</v>
      </c>
      <c r="W1264" s="56">
        <v>0</v>
      </c>
      <c r="X1264" s="56">
        <v>167847.09</v>
      </c>
    </row>
    <row r="1265" spans="1:24" x14ac:dyDescent="0.25">
      <c r="A1265" s="59" t="s">
        <v>71</v>
      </c>
      <c r="B1265" s="54" t="s">
        <v>450</v>
      </c>
      <c r="C1265" s="60">
        <v>2023</v>
      </c>
      <c r="D1265" s="60">
        <v>2023</v>
      </c>
      <c r="E1265" s="53">
        <v>8</v>
      </c>
      <c r="F1265" s="54" t="s">
        <v>451</v>
      </c>
      <c r="G1265" s="54" t="s">
        <v>452</v>
      </c>
      <c r="H1265" s="54" t="s">
        <v>453</v>
      </c>
      <c r="I1265" s="54" t="s">
        <v>454</v>
      </c>
      <c r="J1265" s="61" t="s">
        <v>455</v>
      </c>
      <c r="K1265" s="54" t="s">
        <v>3362</v>
      </c>
      <c r="L1265" s="60">
        <v>1</v>
      </c>
      <c r="M1265" s="54" t="s">
        <v>3363</v>
      </c>
      <c r="N1265" s="54" t="s">
        <v>596</v>
      </c>
      <c r="O1265" s="62">
        <v>1</v>
      </c>
      <c r="P1265" s="54" t="s">
        <v>597</v>
      </c>
      <c r="Q1265" s="54" t="s">
        <v>3293</v>
      </c>
      <c r="R1265" s="61" t="s">
        <v>3294</v>
      </c>
      <c r="S1265" s="55">
        <v>44978</v>
      </c>
      <c r="T1265" s="55">
        <v>44978</v>
      </c>
      <c r="U1265" s="55">
        <v>44981</v>
      </c>
      <c r="V1265" s="56">
        <v>164305.70000000001</v>
      </c>
      <c r="W1265" s="56">
        <v>0</v>
      </c>
      <c r="X1265" s="56">
        <v>164305.70000000001</v>
      </c>
    </row>
    <row r="1266" spans="1:24" x14ac:dyDescent="0.25">
      <c r="A1266" s="59" t="s">
        <v>72</v>
      </c>
      <c r="B1266" s="54" t="s">
        <v>450</v>
      </c>
      <c r="C1266" s="60">
        <v>2023</v>
      </c>
      <c r="D1266" s="60">
        <v>2023</v>
      </c>
      <c r="E1266" s="53">
        <v>8</v>
      </c>
      <c r="F1266" s="54" t="s">
        <v>451</v>
      </c>
      <c r="G1266" s="54" t="s">
        <v>452</v>
      </c>
      <c r="H1266" s="54" t="s">
        <v>453</v>
      </c>
      <c r="I1266" s="54" t="s">
        <v>454</v>
      </c>
      <c r="J1266" s="61" t="s">
        <v>455</v>
      </c>
      <c r="K1266" s="54" t="s">
        <v>3364</v>
      </c>
      <c r="L1266" s="60">
        <v>1</v>
      </c>
      <c r="M1266" s="54" t="s">
        <v>3365</v>
      </c>
      <c r="N1266" s="54" t="s">
        <v>600</v>
      </c>
      <c r="O1266" s="62">
        <v>1</v>
      </c>
      <c r="P1266" s="54" t="s">
        <v>601</v>
      </c>
      <c r="Q1266" s="54" t="s">
        <v>3293</v>
      </c>
      <c r="R1266" s="61" t="s">
        <v>3317</v>
      </c>
      <c r="S1266" s="55">
        <v>44971</v>
      </c>
      <c r="T1266" s="55">
        <v>44971</v>
      </c>
      <c r="U1266" s="55">
        <v>44974</v>
      </c>
      <c r="V1266" s="56">
        <v>150579.26</v>
      </c>
      <c r="W1266" s="56">
        <v>0</v>
      </c>
      <c r="X1266" s="56">
        <v>150579.26</v>
      </c>
    </row>
    <row r="1267" spans="1:24" x14ac:dyDescent="0.25">
      <c r="A1267" s="59" t="s">
        <v>73</v>
      </c>
      <c r="B1267" s="54" t="s">
        <v>450</v>
      </c>
      <c r="C1267" s="60">
        <v>2023</v>
      </c>
      <c r="D1267" s="60">
        <v>2023</v>
      </c>
      <c r="E1267" s="53">
        <v>8</v>
      </c>
      <c r="F1267" s="54" t="s">
        <v>451</v>
      </c>
      <c r="G1267" s="54" t="s">
        <v>452</v>
      </c>
      <c r="H1267" s="54" t="s">
        <v>453</v>
      </c>
      <c r="I1267" s="54" t="s">
        <v>454</v>
      </c>
      <c r="J1267" s="61" t="s">
        <v>455</v>
      </c>
      <c r="K1267" s="54" t="s">
        <v>3366</v>
      </c>
      <c r="L1267" s="60">
        <v>1</v>
      </c>
      <c r="M1267" s="54" t="s">
        <v>3367</v>
      </c>
      <c r="N1267" s="54" t="s">
        <v>604</v>
      </c>
      <c r="O1267" s="62">
        <v>1</v>
      </c>
      <c r="P1267" s="54" t="s">
        <v>605</v>
      </c>
      <c r="Q1267" s="54" t="s">
        <v>3293</v>
      </c>
      <c r="R1267" s="61" t="s">
        <v>3294</v>
      </c>
      <c r="S1267" s="55">
        <v>44978</v>
      </c>
      <c r="T1267" s="55">
        <v>44978</v>
      </c>
      <c r="U1267" s="55">
        <v>44981</v>
      </c>
      <c r="V1267" s="56">
        <v>291080.90999999997</v>
      </c>
      <c r="W1267" s="56">
        <v>0</v>
      </c>
      <c r="X1267" s="56">
        <v>291080.90999999997</v>
      </c>
    </row>
    <row r="1268" spans="1:24" x14ac:dyDescent="0.25">
      <c r="A1268" s="59" t="s">
        <v>74</v>
      </c>
      <c r="B1268" s="54" t="s">
        <v>450</v>
      </c>
      <c r="C1268" s="60">
        <v>2023</v>
      </c>
      <c r="D1268" s="60">
        <v>2023</v>
      </c>
      <c r="E1268" s="53">
        <v>8</v>
      </c>
      <c r="F1268" s="54" t="s">
        <v>451</v>
      </c>
      <c r="G1268" s="54" t="s">
        <v>452</v>
      </c>
      <c r="H1268" s="54" t="s">
        <v>453</v>
      </c>
      <c r="I1268" s="54" t="s">
        <v>454</v>
      </c>
      <c r="J1268" s="61" t="s">
        <v>455</v>
      </c>
      <c r="K1268" s="54" t="s">
        <v>3368</v>
      </c>
      <c r="L1268" s="60">
        <v>1</v>
      </c>
      <c r="M1268" s="54" t="s">
        <v>3369</v>
      </c>
      <c r="N1268" s="54" t="s">
        <v>608</v>
      </c>
      <c r="O1268" s="62">
        <v>1</v>
      </c>
      <c r="P1268" s="54" t="s">
        <v>609</v>
      </c>
      <c r="Q1268" s="54" t="s">
        <v>3293</v>
      </c>
      <c r="R1268" s="61" t="s">
        <v>3317</v>
      </c>
      <c r="S1268" s="55">
        <v>44971</v>
      </c>
      <c r="T1268" s="55">
        <v>44971</v>
      </c>
      <c r="U1268" s="55">
        <v>44974</v>
      </c>
      <c r="V1268" s="56">
        <v>55247.77</v>
      </c>
      <c r="W1268" s="56">
        <v>0</v>
      </c>
      <c r="X1268" s="56">
        <v>55247.77</v>
      </c>
    </row>
    <row r="1269" spans="1:24" x14ac:dyDescent="0.25">
      <c r="A1269" s="59" t="s">
        <v>75</v>
      </c>
      <c r="B1269" s="54" t="s">
        <v>450</v>
      </c>
      <c r="C1269" s="60">
        <v>2023</v>
      </c>
      <c r="D1269" s="60">
        <v>2023</v>
      </c>
      <c r="E1269" s="53">
        <v>8</v>
      </c>
      <c r="F1269" s="54" t="s">
        <v>451</v>
      </c>
      <c r="G1269" s="54" t="s">
        <v>452</v>
      </c>
      <c r="H1269" s="54" t="s">
        <v>453</v>
      </c>
      <c r="I1269" s="54" t="s">
        <v>454</v>
      </c>
      <c r="J1269" s="61" t="s">
        <v>455</v>
      </c>
      <c r="K1269" s="54" t="s">
        <v>3370</v>
      </c>
      <c r="L1269" s="60">
        <v>1</v>
      </c>
      <c r="M1269" s="54" t="s">
        <v>3371</v>
      </c>
      <c r="N1269" s="54" t="s">
        <v>612</v>
      </c>
      <c r="O1269" s="62">
        <v>1</v>
      </c>
      <c r="P1269" s="54" t="s">
        <v>613</v>
      </c>
      <c r="Q1269" s="54" t="s">
        <v>3293</v>
      </c>
      <c r="R1269" s="61" t="s">
        <v>3294</v>
      </c>
      <c r="S1269" s="55">
        <v>44978</v>
      </c>
      <c r="T1269" s="55">
        <v>44978</v>
      </c>
      <c r="U1269" s="55">
        <v>44981</v>
      </c>
      <c r="V1269" s="56">
        <v>2656682.59</v>
      </c>
      <c r="W1269" s="56">
        <v>0</v>
      </c>
      <c r="X1269" s="56">
        <v>2656682.59</v>
      </c>
    </row>
    <row r="1270" spans="1:24" x14ac:dyDescent="0.25">
      <c r="A1270" s="59" t="s">
        <v>76</v>
      </c>
      <c r="B1270" s="54" t="s">
        <v>450</v>
      </c>
      <c r="C1270" s="60">
        <v>2023</v>
      </c>
      <c r="D1270" s="60">
        <v>2023</v>
      </c>
      <c r="E1270" s="53">
        <v>8</v>
      </c>
      <c r="F1270" s="54" t="s">
        <v>451</v>
      </c>
      <c r="G1270" s="54" t="s">
        <v>452</v>
      </c>
      <c r="H1270" s="54" t="s">
        <v>453</v>
      </c>
      <c r="I1270" s="54" t="s">
        <v>454</v>
      </c>
      <c r="J1270" s="61" t="s">
        <v>455</v>
      </c>
      <c r="K1270" s="54" t="s">
        <v>3372</v>
      </c>
      <c r="L1270" s="60">
        <v>1</v>
      </c>
      <c r="M1270" s="54" t="s">
        <v>3373</v>
      </c>
      <c r="N1270" s="54" t="s">
        <v>616</v>
      </c>
      <c r="O1270" s="62">
        <v>1</v>
      </c>
      <c r="P1270" s="54" t="s">
        <v>617</v>
      </c>
      <c r="Q1270" s="54" t="s">
        <v>3293</v>
      </c>
      <c r="R1270" s="61" t="s">
        <v>3317</v>
      </c>
      <c r="S1270" s="55">
        <v>44971</v>
      </c>
      <c r="T1270" s="55">
        <v>44971</v>
      </c>
      <c r="U1270" s="55">
        <v>44974</v>
      </c>
      <c r="V1270" s="56">
        <v>22357442.530000001</v>
      </c>
      <c r="W1270" s="56">
        <v>0</v>
      </c>
      <c r="X1270" s="56">
        <v>22357442.530000001</v>
      </c>
    </row>
    <row r="1271" spans="1:24" x14ac:dyDescent="0.25">
      <c r="A1271" s="59" t="s">
        <v>77</v>
      </c>
      <c r="B1271" s="54" t="s">
        <v>450</v>
      </c>
      <c r="C1271" s="60">
        <v>2023</v>
      </c>
      <c r="D1271" s="60">
        <v>2023</v>
      </c>
      <c r="E1271" s="53">
        <v>8</v>
      </c>
      <c r="F1271" s="54" t="s">
        <v>451</v>
      </c>
      <c r="G1271" s="54" t="s">
        <v>452</v>
      </c>
      <c r="H1271" s="54" t="s">
        <v>453</v>
      </c>
      <c r="I1271" s="54" t="s">
        <v>454</v>
      </c>
      <c r="J1271" s="61" t="s">
        <v>455</v>
      </c>
      <c r="K1271" s="54" t="s">
        <v>3374</v>
      </c>
      <c r="L1271" s="60">
        <v>1</v>
      </c>
      <c r="M1271" s="54" t="s">
        <v>3375</v>
      </c>
      <c r="N1271" s="54" t="s">
        <v>620</v>
      </c>
      <c r="O1271" s="62">
        <v>1</v>
      </c>
      <c r="P1271" s="54" t="s">
        <v>621</v>
      </c>
      <c r="Q1271" s="54" t="s">
        <v>3293</v>
      </c>
      <c r="R1271" s="61" t="s">
        <v>3294</v>
      </c>
      <c r="S1271" s="55">
        <v>44978</v>
      </c>
      <c r="T1271" s="55">
        <v>44978</v>
      </c>
      <c r="U1271" s="55">
        <v>44981</v>
      </c>
      <c r="V1271" s="56">
        <v>167593.47</v>
      </c>
      <c r="W1271" s="56">
        <v>0</v>
      </c>
      <c r="X1271" s="56">
        <v>167593.47</v>
      </c>
    </row>
    <row r="1272" spans="1:24" x14ac:dyDescent="0.25">
      <c r="A1272" s="59" t="s">
        <v>78</v>
      </c>
      <c r="B1272" s="54" t="s">
        <v>450</v>
      </c>
      <c r="C1272" s="60">
        <v>2023</v>
      </c>
      <c r="D1272" s="60">
        <v>2023</v>
      </c>
      <c r="E1272" s="53">
        <v>8</v>
      </c>
      <c r="F1272" s="54" t="s">
        <v>451</v>
      </c>
      <c r="G1272" s="54" t="s">
        <v>452</v>
      </c>
      <c r="H1272" s="54" t="s">
        <v>453</v>
      </c>
      <c r="I1272" s="54" t="s">
        <v>454</v>
      </c>
      <c r="J1272" s="61" t="s">
        <v>455</v>
      </c>
      <c r="K1272" s="54" t="s">
        <v>3376</v>
      </c>
      <c r="L1272" s="60">
        <v>1</v>
      </c>
      <c r="M1272" s="54" t="s">
        <v>3377</v>
      </c>
      <c r="N1272" s="54" t="s">
        <v>624</v>
      </c>
      <c r="O1272" s="62">
        <v>1</v>
      </c>
      <c r="P1272" s="54" t="s">
        <v>625</v>
      </c>
      <c r="Q1272" s="54" t="s">
        <v>3293</v>
      </c>
      <c r="R1272" s="61" t="s">
        <v>3317</v>
      </c>
      <c r="S1272" s="55">
        <v>44971</v>
      </c>
      <c r="T1272" s="55">
        <v>44971</v>
      </c>
      <c r="U1272" s="55">
        <v>44974</v>
      </c>
      <c r="V1272" s="56">
        <v>26728621.280000001</v>
      </c>
      <c r="W1272" s="56">
        <v>0</v>
      </c>
      <c r="X1272" s="56">
        <v>26728621.280000001</v>
      </c>
    </row>
    <row r="1273" spans="1:24" x14ac:dyDescent="0.25">
      <c r="A1273" s="59" t="s">
        <v>79</v>
      </c>
      <c r="B1273" s="54" t="s">
        <v>450</v>
      </c>
      <c r="C1273" s="60">
        <v>2023</v>
      </c>
      <c r="D1273" s="60">
        <v>2023</v>
      </c>
      <c r="E1273" s="53">
        <v>8</v>
      </c>
      <c r="F1273" s="54" t="s">
        <v>451</v>
      </c>
      <c r="G1273" s="54" t="s">
        <v>452</v>
      </c>
      <c r="H1273" s="54" t="s">
        <v>453</v>
      </c>
      <c r="I1273" s="54" t="s">
        <v>454</v>
      </c>
      <c r="J1273" s="61" t="s">
        <v>455</v>
      </c>
      <c r="K1273" s="54" t="s">
        <v>3378</v>
      </c>
      <c r="L1273" s="60">
        <v>1</v>
      </c>
      <c r="M1273" s="54" t="s">
        <v>3379</v>
      </c>
      <c r="N1273" s="54" t="s">
        <v>628</v>
      </c>
      <c r="O1273" s="62">
        <v>1</v>
      </c>
      <c r="P1273" s="54" t="s">
        <v>629</v>
      </c>
      <c r="Q1273" s="54" t="s">
        <v>3293</v>
      </c>
      <c r="R1273" s="61" t="s">
        <v>3317</v>
      </c>
      <c r="S1273" s="55">
        <v>44971</v>
      </c>
      <c r="T1273" s="55">
        <v>44971</v>
      </c>
      <c r="U1273" s="55">
        <v>44974</v>
      </c>
      <c r="V1273" s="56">
        <v>2101228.5499999998</v>
      </c>
      <c r="W1273" s="56">
        <v>0</v>
      </c>
      <c r="X1273" s="56">
        <v>2101228.5499999998</v>
      </c>
    </row>
    <row r="1274" spans="1:24" x14ac:dyDescent="0.25">
      <c r="A1274" s="59" t="s">
        <v>80</v>
      </c>
      <c r="B1274" s="54" t="s">
        <v>450</v>
      </c>
      <c r="C1274" s="60">
        <v>2023</v>
      </c>
      <c r="D1274" s="60">
        <v>2023</v>
      </c>
      <c r="E1274" s="53">
        <v>8</v>
      </c>
      <c r="F1274" s="54" t="s">
        <v>451</v>
      </c>
      <c r="G1274" s="54" t="s">
        <v>452</v>
      </c>
      <c r="H1274" s="54" t="s">
        <v>453</v>
      </c>
      <c r="I1274" s="54" t="s">
        <v>454</v>
      </c>
      <c r="J1274" s="61" t="s">
        <v>455</v>
      </c>
      <c r="K1274" s="54" t="s">
        <v>3380</v>
      </c>
      <c r="L1274" s="60">
        <v>1</v>
      </c>
      <c r="M1274" s="54" t="s">
        <v>3381</v>
      </c>
      <c r="N1274" s="54" t="s">
        <v>632</v>
      </c>
      <c r="O1274" s="62">
        <v>1</v>
      </c>
      <c r="P1274" s="54" t="s">
        <v>633</v>
      </c>
      <c r="Q1274" s="54" t="s">
        <v>3293</v>
      </c>
      <c r="R1274" s="61" t="s">
        <v>3294</v>
      </c>
      <c r="S1274" s="55">
        <v>44978</v>
      </c>
      <c r="T1274" s="55">
        <v>44978</v>
      </c>
      <c r="U1274" s="55">
        <v>44981</v>
      </c>
      <c r="V1274" s="56">
        <v>1006929.66</v>
      </c>
      <c r="W1274" s="56">
        <v>0</v>
      </c>
      <c r="X1274" s="56">
        <v>1006929.66</v>
      </c>
    </row>
    <row r="1275" spans="1:24" x14ac:dyDescent="0.25">
      <c r="A1275" s="59" t="s">
        <v>81</v>
      </c>
      <c r="B1275" s="54" t="s">
        <v>450</v>
      </c>
      <c r="C1275" s="60">
        <v>2023</v>
      </c>
      <c r="D1275" s="60">
        <v>2023</v>
      </c>
      <c r="E1275" s="53">
        <v>8</v>
      </c>
      <c r="F1275" s="54" t="s">
        <v>451</v>
      </c>
      <c r="G1275" s="54" t="s">
        <v>452</v>
      </c>
      <c r="H1275" s="54" t="s">
        <v>453</v>
      </c>
      <c r="I1275" s="54" t="s">
        <v>454</v>
      </c>
      <c r="J1275" s="61" t="s">
        <v>455</v>
      </c>
      <c r="K1275" s="54" t="s">
        <v>3382</v>
      </c>
      <c r="L1275" s="60">
        <v>1</v>
      </c>
      <c r="M1275" s="54" t="s">
        <v>3383</v>
      </c>
      <c r="N1275" s="54" t="s">
        <v>636</v>
      </c>
      <c r="O1275" s="62">
        <v>1</v>
      </c>
      <c r="P1275" s="54" t="s">
        <v>637</v>
      </c>
      <c r="Q1275" s="54" t="s">
        <v>3293</v>
      </c>
      <c r="R1275" s="61" t="s">
        <v>3294</v>
      </c>
      <c r="S1275" s="55">
        <v>44978</v>
      </c>
      <c r="T1275" s="55">
        <v>44978</v>
      </c>
      <c r="U1275" s="55">
        <v>44981</v>
      </c>
      <c r="V1275" s="56">
        <v>222866.45</v>
      </c>
      <c r="W1275" s="56">
        <v>0</v>
      </c>
      <c r="X1275" s="56">
        <v>222866.45</v>
      </c>
    </row>
    <row r="1276" spans="1:24" x14ac:dyDescent="0.25">
      <c r="A1276" s="59" t="s">
        <v>82</v>
      </c>
      <c r="B1276" s="54" t="s">
        <v>450</v>
      </c>
      <c r="C1276" s="60">
        <v>2023</v>
      </c>
      <c r="D1276" s="60">
        <v>2023</v>
      </c>
      <c r="E1276" s="53">
        <v>8</v>
      </c>
      <c r="F1276" s="54" t="s">
        <v>451</v>
      </c>
      <c r="G1276" s="54" t="s">
        <v>452</v>
      </c>
      <c r="H1276" s="54" t="s">
        <v>453</v>
      </c>
      <c r="I1276" s="54" t="s">
        <v>454</v>
      </c>
      <c r="J1276" s="61" t="s">
        <v>455</v>
      </c>
      <c r="K1276" s="54" t="s">
        <v>3384</v>
      </c>
      <c r="L1276" s="60">
        <v>1</v>
      </c>
      <c r="M1276" s="54" t="s">
        <v>3385</v>
      </c>
      <c r="N1276" s="54" t="s">
        <v>640</v>
      </c>
      <c r="O1276" s="62">
        <v>1</v>
      </c>
      <c r="P1276" s="54" t="s">
        <v>641</v>
      </c>
      <c r="Q1276" s="54" t="s">
        <v>3293</v>
      </c>
      <c r="R1276" s="61" t="s">
        <v>3294</v>
      </c>
      <c r="S1276" s="55">
        <v>44978</v>
      </c>
      <c r="T1276" s="55">
        <v>44978</v>
      </c>
      <c r="U1276" s="55">
        <v>44981</v>
      </c>
      <c r="V1276" s="56">
        <v>278156.46999999997</v>
      </c>
      <c r="W1276" s="56">
        <v>0</v>
      </c>
      <c r="X1276" s="56">
        <v>278156.46999999997</v>
      </c>
    </row>
    <row r="1277" spans="1:24" x14ac:dyDescent="0.25">
      <c r="A1277" s="59" t="s">
        <v>83</v>
      </c>
      <c r="B1277" s="54" t="s">
        <v>450</v>
      </c>
      <c r="C1277" s="60">
        <v>2023</v>
      </c>
      <c r="D1277" s="60">
        <v>2023</v>
      </c>
      <c r="E1277" s="53">
        <v>8</v>
      </c>
      <c r="F1277" s="54" t="s">
        <v>451</v>
      </c>
      <c r="G1277" s="54" t="s">
        <v>452</v>
      </c>
      <c r="H1277" s="54" t="s">
        <v>453</v>
      </c>
      <c r="I1277" s="54" t="s">
        <v>454</v>
      </c>
      <c r="J1277" s="61" t="s">
        <v>455</v>
      </c>
      <c r="K1277" s="54" t="s">
        <v>3386</v>
      </c>
      <c r="L1277" s="60">
        <v>1</v>
      </c>
      <c r="M1277" s="54" t="s">
        <v>3387</v>
      </c>
      <c r="N1277" s="54" t="s">
        <v>644</v>
      </c>
      <c r="O1277" s="62">
        <v>1</v>
      </c>
      <c r="P1277" s="54" t="s">
        <v>645</v>
      </c>
      <c r="Q1277" s="54" t="s">
        <v>3293</v>
      </c>
      <c r="R1277" s="61" t="s">
        <v>3294</v>
      </c>
      <c r="S1277" s="55">
        <v>44978</v>
      </c>
      <c r="T1277" s="55">
        <v>44978</v>
      </c>
      <c r="U1277" s="55">
        <v>44981</v>
      </c>
      <c r="V1277" s="56">
        <v>237002.32</v>
      </c>
      <c r="W1277" s="56">
        <v>0</v>
      </c>
      <c r="X1277" s="56">
        <v>237002.32</v>
      </c>
    </row>
    <row r="1278" spans="1:24" x14ac:dyDescent="0.25">
      <c r="A1278" s="59" t="s">
        <v>84</v>
      </c>
      <c r="B1278" s="54" t="s">
        <v>450</v>
      </c>
      <c r="C1278" s="60">
        <v>2023</v>
      </c>
      <c r="D1278" s="60">
        <v>2023</v>
      </c>
      <c r="E1278" s="53">
        <v>8</v>
      </c>
      <c r="F1278" s="54" t="s">
        <v>451</v>
      </c>
      <c r="G1278" s="54" t="s">
        <v>452</v>
      </c>
      <c r="H1278" s="54" t="s">
        <v>453</v>
      </c>
      <c r="I1278" s="54" t="s">
        <v>454</v>
      </c>
      <c r="J1278" s="61" t="s">
        <v>455</v>
      </c>
      <c r="K1278" s="54" t="s">
        <v>3388</v>
      </c>
      <c r="L1278" s="60">
        <v>1</v>
      </c>
      <c r="M1278" s="54" t="s">
        <v>3389</v>
      </c>
      <c r="N1278" s="54" t="s">
        <v>648</v>
      </c>
      <c r="O1278" s="62">
        <v>1</v>
      </c>
      <c r="P1278" s="54" t="s">
        <v>649</v>
      </c>
      <c r="Q1278" s="54" t="s">
        <v>3293</v>
      </c>
      <c r="R1278" s="61" t="s">
        <v>3294</v>
      </c>
      <c r="S1278" s="55">
        <v>44978</v>
      </c>
      <c r="T1278" s="55">
        <v>44978</v>
      </c>
      <c r="U1278" s="55">
        <v>44981</v>
      </c>
      <c r="V1278" s="56">
        <v>51063.56</v>
      </c>
      <c r="W1278" s="56">
        <v>0</v>
      </c>
      <c r="X1278" s="56">
        <v>51063.56</v>
      </c>
    </row>
    <row r="1279" spans="1:24" x14ac:dyDescent="0.25">
      <c r="A1279" s="59" t="s">
        <v>85</v>
      </c>
      <c r="B1279" s="54" t="s">
        <v>450</v>
      </c>
      <c r="C1279" s="60">
        <v>2023</v>
      </c>
      <c r="D1279" s="60">
        <v>2023</v>
      </c>
      <c r="E1279" s="53">
        <v>8</v>
      </c>
      <c r="F1279" s="54" t="s">
        <v>451</v>
      </c>
      <c r="G1279" s="54" t="s">
        <v>452</v>
      </c>
      <c r="H1279" s="54" t="s">
        <v>453</v>
      </c>
      <c r="I1279" s="54" t="s">
        <v>454</v>
      </c>
      <c r="J1279" s="61" t="s">
        <v>455</v>
      </c>
      <c r="K1279" s="54" t="s">
        <v>3390</v>
      </c>
      <c r="L1279" s="60">
        <v>1</v>
      </c>
      <c r="M1279" s="54" t="s">
        <v>3391</v>
      </c>
      <c r="N1279" s="54" t="s">
        <v>652</v>
      </c>
      <c r="O1279" s="62">
        <v>1</v>
      </c>
      <c r="P1279" s="54" t="s">
        <v>653</v>
      </c>
      <c r="Q1279" s="54" t="s">
        <v>3293</v>
      </c>
      <c r="R1279" s="61" t="s">
        <v>3294</v>
      </c>
      <c r="S1279" s="55">
        <v>44978</v>
      </c>
      <c r="T1279" s="55">
        <v>44978</v>
      </c>
      <c r="U1279" s="55">
        <v>44981</v>
      </c>
      <c r="V1279" s="56">
        <v>290656.8</v>
      </c>
      <c r="W1279" s="56">
        <v>0</v>
      </c>
      <c r="X1279" s="56">
        <v>290656.8</v>
      </c>
    </row>
    <row r="1280" spans="1:24" x14ac:dyDescent="0.25">
      <c r="A1280" s="59" t="s">
        <v>86</v>
      </c>
      <c r="B1280" s="54" t="s">
        <v>450</v>
      </c>
      <c r="C1280" s="60">
        <v>2023</v>
      </c>
      <c r="D1280" s="60">
        <v>2023</v>
      </c>
      <c r="E1280" s="53">
        <v>8</v>
      </c>
      <c r="F1280" s="54" t="s">
        <v>451</v>
      </c>
      <c r="G1280" s="54" t="s">
        <v>452</v>
      </c>
      <c r="H1280" s="54" t="s">
        <v>453</v>
      </c>
      <c r="I1280" s="54" t="s">
        <v>454</v>
      </c>
      <c r="J1280" s="61" t="s">
        <v>455</v>
      </c>
      <c r="K1280" s="54" t="s">
        <v>3392</v>
      </c>
      <c r="L1280" s="60">
        <v>1</v>
      </c>
      <c r="M1280" s="54" t="s">
        <v>3393</v>
      </c>
      <c r="N1280" s="54" t="s">
        <v>656</v>
      </c>
      <c r="O1280" s="62">
        <v>1</v>
      </c>
      <c r="P1280" s="54" t="s">
        <v>657</v>
      </c>
      <c r="Q1280" s="54" t="s">
        <v>3293</v>
      </c>
      <c r="R1280" s="61" t="s">
        <v>3294</v>
      </c>
      <c r="S1280" s="55">
        <v>44978</v>
      </c>
      <c r="T1280" s="55">
        <v>44978</v>
      </c>
      <c r="U1280" s="55">
        <v>44981</v>
      </c>
      <c r="V1280" s="56">
        <v>8555923.1300000008</v>
      </c>
      <c r="W1280" s="56">
        <v>0</v>
      </c>
      <c r="X1280" s="56">
        <v>8555923.1300000008</v>
      </c>
    </row>
    <row r="1281" spans="1:24" x14ac:dyDescent="0.25">
      <c r="A1281" s="59" t="s">
        <v>87</v>
      </c>
      <c r="B1281" s="54" t="s">
        <v>450</v>
      </c>
      <c r="C1281" s="60">
        <v>2023</v>
      </c>
      <c r="D1281" s="60">
        <v>2023</v>
      </c>
      <c r="E1281" s="53">
        <v>8</v>
      </c>
      <c r="F1281" s="54" t="s">
        <v>451</v>
      </c>
      <c r="G1281" s="54" t="s">
        <v>452</v>
      </c>
      <c r="H1281" s="54" t="s">
        <v>453</v>
      </c>
      <c r="I1281" s="54" t="s">
        <v>454</v>
      </c>
      <c r="J1281" s="61" t="s">
        <v>455</v>
      </c>
      <c r="K1281" s="54" t="s">
        <v>3394</v>
      </c>
      <c r="L1281" s="60">
        <v>1</v>
      </c>
      <c r="M1281" s="54" t="s">
        <v>3395</v>
      </c>
      <c r="N1281" s="54" t="s">
        <v>660</v>
      </c>
      <c r="O1281" s="62">
        <v>1</v>
      </c>
      <c r="P1281" s="54" t="s">
        <v>661</v>
      </c>
      <c r="Q1281" s="54" t="s">
        <v>3293</v>
      </c>
      <c r="R1281" s="61" t="s">
        <v>3294</v>
      </c>
      <c r="S1281" s="55">
        <v>44978</v>
      </c>
      <c r="T1281" s="55">
        <v>44978</v>
      </c>
      <c r="U1281" s="55">
        <v>44981</v>
      </c>
      <c r="V1281" s="56">
        <v>5393511.9800000004</v>
      </c>
      <c r="W1281" s="56">
        <v>0</v>
      </c>
      <c r="X1281" s="56">
        <v>5393511.9800000004</v>
      </c>
    </row>
    <row r="1282" spans="1:24" x14ac:dyDescent="0.25">
      <c r="A1282" s="59" t="s">
        <v>88</v>
      </c>
      <c r="B1282" s="54" t="s">
        <v>450</v>
      </c>
      <c r="C1282" s="60">
        <v>2023</v>
      </c>
      <c r="D1282" s="60">
        <v>2023</v>
      </c>
      <c r="E1282" s="53">
        <v>8</v>
      </c>
      <c r="F1282" s="54" t="s">
        <v>451</v>
      </c>
      <c r="G1282" s="54" t="s">
        <v>452</v>
      </c>
      <c r="H1282" s="54" t="s">
        <v>453</v>
      </c>
      <c r="I1282" s="54" t="s">
        <v>454</v>
      </c>
      <c r="J1282" s="61" t="s">
        <v>455</v>
      </c>
      <c r="K1282" s="54" t="s">
        <v>3396</v>
      </c>
      <c r="L1282" s="60">
        <v>1</v>
      </c>
      <c r="M1282" s="54" t="s">
        <v>3397</v>
      </c>
      <c r="N1282" s="54" t="s">
        <v>664</v>
      </c>
      <c r="O1282" s="62">
        <v>1</v>
      </c>
      <c r="P1282" s="54" t="s">
        <v>665</v>
      </c>
      <c r="Q1282" s="54" t="s">
        <v>3293</v>
      </c>
      <c r="R1282" s="61" t="s">
        <v>3294</v>
      </c>
      <c r="S1282" s="55">
        <v>44978</v>
      </c>
      <c r="T1282" s="55">
        <v>44978</v>
      </c>
      <c r="U1282" s="55">
        <v>44981</v>
      </c>
      <c r="V1282" s="56">
        <v>5775964.0099999998</v>
      </c>
      <c r="W1282" s="56">
        <v>0</v>
      </c>
      <c r="X1282" s="56">
        <v>5775964.0099999998</v>
      </c>
    </row>
    <row r="1283" spans="1:24" x14ac:dyDescent="0.25">
      <c r="A1283" s="59" t="s">
        <v>89</v>
      </c>
      <c r="B1283" s="54" t="s">
        <v>450</v>
      </c>
      <c r="C1283" s="60">
        <v>2023</v>
      </c>
      <c r="D1283" s="60">
        <v>2023</v>
      </c>
      <c r="E1283" s="53">
        <v>8</v>
      </c>
      <c r="F1283" s="54" t="s">
        <v>451</v>
      </c>
      <c r="G1283" s="54" t="s">
        <v>452</v>
      </c>
      <c r="H1283" s="54" t="s">
        <v>453</v>
      </c>
      <c r="I1283" s="54" t="s">
        <v>454</v>
      </c>
      <c r="J1283" s="61" t="s">
        <v>455</v>
      </c>
      <c r="K1283" s="54" t="s">
        <v>3398</v>
      </c>
      <c r="L1283" s="60">
        <v>1</v>
      </c>
      <c r="M1283" s="54" t="s">
        <v>3399</v>
      </c>
      <c r="N1283" s="54" t="s">
        <v>668</v>
      </c>
      <c r="O1283" s="62">
        <v>1</v>
      </c>
      <c r="P1283" s="54" t="s">
        <v>669</v>
      </c>
      <c r="Q1283" s="54" t="s">
        <v>3293</v>
      </c>
      <c r="R1283" s="61" t="s">
        <v>3294</v>
      </c>
      <c r="S1283" s="55">
        <v>44978</v>
      </c>
      <c r="T1283" s="55">
        <v>44978</v>
      </c>
      <c r="U1283" s="55">
        <v>44981</v>
      </c>
      <c r="V1283" s="56">
        <v>12165303.83</v>
      </c>
      <c r="W1283" s="56">
        <v>0</v>
      </c>
      <c r="X1283" s="56">
        <v>12165303.83</v>
      </c>
    </row>
    <row r="1284" spans="1:24" x14ac:dyDescent="0.25">
      <c r="A1284" s="59" t="s">
        <v>90</v>
      </c>
      <c r="B1284" s="54" t="s">
        <v>450</v>
      </c>
      <c r="C1284" s="60">
        <v>2023</v>
      </c>
      <c r="D1284" s="60">
        <v>2023</v>
      </c>
      <c r="E1284" s="53">
        <v>8</v>
      </c>
      <c r="F1284" s="54" t="s">
        <v>451</v>
      </c>
      <c r="G1284" s="54" t="s">
        <v>452</v>
      </c>
      <c r="H1284" s="54" t="s">
        <v>453</v>
      </c>
      <c r="I1284" s="54" t="s">
        <v>454</v>
      </c>
      <c r="J1284" s="61" t="s">
        <v>455</v>
      </c>
      <c r="K1284" s="54" t="s">
        <v>3400</v>
      </c>
      <c r="L1284" s="60">
        <v>1</v>
      </c>
      <c r="M1284" s="54" t="s">
        <v>3401</v>
      </c>
      <c r="N1284" s="54" t="s">
        <v>672</v>
      </c>
      <c r="O1284" s="62">
        <v>1</v>
      </c>
      <c r="P1284" s="54" t="s">
        <v>673</v>
      </c>
      <c r="Q1284" s="54" t="s">
        <v>3293</v>
      </c>
      <c r="R1284" s="61" t="s">
        <v>3294</v>
      </c>
      <c r="S1284" s="55">
        <v>44978</v>
      </c>
      <c r="T1284" s="55">
        <v>44978</v>
      </c>
      <c r="U1284" s="55">
        <v>44981</v>
      </c>
      <c r="V1284" s="56">
        <v>1619580.61</v>
      </c>
      <c r="W1284" s="56">
        <v>0</v>
      </c>
      <c r="X1284" s="56">
        <v>1619580.61</v>
      </c>
    </row>
    <row r="1285" spans="1:24" x14ac:dyDescent="0.25">
      <c r="A1285" s="59" t="s">
        <v>91</v>
      </c>
      <c r="B1285" s="54" t="s">
        <v>450</v>
      </c>
      <c r="C1285" s="60">
        <v>2023</v>
      </c>
      <c r="D1285" s="60">
        <v>2023</v>
      </c>
      <c r="E1285" s="53">
        <v>8</v>
      </c>
      <c r="F1285" s="54" t="s">
        <v>451</v>
      </c>
      <c r="G1285" s="54" t="s">
        <v>452</v>
      </c>
      <c r="H1285" s="54" t="s">
        <v>453</v>
      </c>
      <c r="I1285" s="54" t="s">
        <v>454</v>
      </c>
      <c r="J1285" s="61" t="s">
        <v>455</v>
      </c>
      <c r="K1285" s="54" t="s">
        <v>3402</v>
      </c>
      <c r="L1285" s="60">
        <v>1</v>
      </c>
      <c r="M1285" s="54" t="s">
        <v>3403</v>
      </c>
      <c r="N1285" s="54" t="s">
        <v>676</v>
      </c>
      <c r="O1285" s="62">
        <v>1</v>
      </c>
      <c r="P1285" s="54" t="s">
        <v>677</v>
      </c>
      <c r="Q1285" s="54" t="s">
        <v>3293</v>
      </c>
      <c r="R1285" s="61" t="s">
        <v>3294</v>
      </c>
      <c r="S1285" s="55">
        <v>44978</v>
      </c>
      <c r="T1285" s="55">
        <v>44978</v>
      </c>
      <c r="U1285" s="55">
        <v>44981</v>
      </c>
      <c r="V1285" s="56">
        <v>713116.41</v>
      </c>
      <c r="W1285" s="56">
        <v>0</v>
      </c>
      <c r="X1285" s="56">
        <v>713116.41</v>
      </c>
    </row>
    <row r="1286" spans="1:24" x14ac:dyDescent="0.25">
      <c r="A1286" s="59" t="s">
        <v>92</v>
      </c>
      <c r="B1286" s="54" t="s">
        <v>450</v>
      </c>
      <c r="C1286" s="60">
        <v>2023</v>
      </c>
      <c r="D1286" s="60">
        <v>2023</v>
      </c>
      <c r="E1286" s="53">
        <v>8</v>
      </c>
      <c r="F1286" s="54" t="s">
        <v>451</v>
      </c>
      <c r="G1286" s="54" t="s">
        <v>452</v>
      </c>
      <c r="H1286" s="54" t="s">
        <v>453</v>
      </c>
      <c r="I1286" s="54" t="s">
        <v>454</v>
      </c>
      <c r="J1286" s="61" t="s">
        <v>455</v>
      </c>
      <c r="K1286" s="54" t="s">
        <v>3404</v>
      </c>
      <c r="L1286" s="60">
        <v>1</v>
      </c>
      <c r="M1286" s="54" t="s">
        <v>3405</v>
      </c>
      <c r="N1286" s="54" t="s">
        <v>680</v>
      </c>
      <c r="O1286" s="62">
        <v>1</v>
      </c>
      <c r="P1286" s="54" t="s">
        <v>681</v>
      </c>
      <c r="Q1286" s="54" t="s">
        <v>3293</v>
      </c>
      <c r="R1286" s="61" t="s">
        <v>3294</v>
      </c>
      <c r="S1286" s="55">
        <v>44978</v>
      </c>
      <c r="T1286" s="55">
        <v>44978</v>
      </c>
      <c r="U1286" s="55">
        <v>44981</v>
      </c>
      <c r="V1286" s="56">
        <v>13325846.140000001</v>
      </c>
      <c r="W1286" s="56">
        <v>0</v>
      </c>
      <c r="X1286" s="56">
        <v>13325846.140000001</v>
      </c>
    </row>
    <row r="1287" spans="1:24" x14ac:dyDescent="0.25">
      <c r="A1287" s="59" t="s">
        <v>93</v>
      </c>
      <c r="B1287" s="54" t="s">
        <v>450</v>
      </c>
      <c r="C1287" s="60">
        <v>2023</v>
      </c>
      <c r="D1287" s="60">
        <v>2023</v>
      </c>
      <c r="E1287" s="53">
        <v>8</v>
      </c>
      <c r="F1287" s="54" t="s">
        <v>451</v>
      </c>
      <c r="G1287" s="54" t="s">
        <v>452</v>
      </c>
      <c r="H1287" s="54" t="s">
        <v>453</v>
      </c>
      <c r="I1287" s="54" t="s">
        <v>454</v>
      </c>
      <c r="J1287" s="61" t="s">
        <v>455</v>
      </c>
      <c r="K1287" s="54" t="s">
        <v>3406</v>
      </c>
      <c r="L1287" s="60">
        <v>1</v>
      </c>
      <c r="M1287" s="54" t="s">
        <v>3407</v>
      </c>
      <c r="N1287" s="54" t="s">
        <v>684</v>
      </c>
      <c r="O1287" s="62">
        <v>1</v>
      </c>
      <c r="P1287" s="54" t="s">
        <v>685</v>
      </c>
      <c r="Q1287" s="54" t="s">
        <v>3293</v>
      </c>
      <c r="R1287" s="61" t="s">
        <v>3294</v>
      </c>
      <c r="S1287" s="55">
        <v>44978</v>
      </c>
      <c r="T1287" s="55">
        <v>44978</v>
      </c>
      <c r="U1287" s="55">
        <v>44981</v>
      </c>
      <c r="V1287" s="56">
        <v>744091.96</v>
      </c>
      <c r="W1287" s="56">
        <v>0</v>
      </c>
      <c r="X1287" s="56">
        <v>744091.96</v>
      </c>
    </row>
    <row r="1288" spans="1:24" x14ac:dyDescent="0.25">
      <c r="A1288" s="59" t="s">
        <v>94</v>
      </c>
      <c r="B1288" s="54" t="s">
        <v>450</v>
      </c>
      <c r="C1288" s="60">
        <v>2023</v>
      </c>
      <c r="D1288" s="60">
        <v>2023</v>
      </c>
      <c r="E1288" s="53">
        <v>8</v>
      </c>
      <c r="F1288" s="54" t="s">
        <v>451</v>
      </c>
      <c r="G1288" s="54" t="s">
        <v>452</v>
      </c>
      <c r="H1288" s="54" t="s">
        <v>453</v>
      </c>
      <c r="I1288" s="54" t="s">
        <v>454</v>
      </c>
      <c r="J1288" s="61" t="s">
        <v>455</v>
      </c>
      <c r="K1288" s="54" t="s">
        <v>3408</v>
      </c>
      <c r="L1288" s="60">
        <v>1</v>
      </c>
      <c r="M1288" s="54" t="s">
        <v>3409</v>
      </c>
      <c r="N1288" s="54" t="s">
        <v>688</v>
      </c>
      <c r="O1288" s="62">
        <v>1</v>
      </c>
      <c r="P1288" s="54" t="s">
        <v>689</v>
      </c>
      <c r="Q1288" s="54" t="s">
        <v>3293</v>
      </c>
      <c r="R1288" s="61" t="s">
        <v>3294</v>
      </c>
      <c r="S1288" s="55">
        <v>44978</v>
      </c>
      <c r="T1288" s="55">
        <v>44978</v>
      </c>
      <c r="U1288" s="55">
        <v>44981</v>
      </c>
      <c r="V1288" s="56">
        <v>390442.85</v>
      </c>
      <c r="W1288" s="56">
        <v>0</v>
      </c>
      <c r="X1288" s="56">
        <v>390442.85</v>
      </c>
    </row>
    <row r="1289" spans="1:24" x14ac:dyDescent="0.25">
      <c r="A1289" s="59" t="s">
        <v>95</v>
      </c>
      <c r="B1289" s="54" t="s">
        <v>450</v>
      </c>
      <c r="C1289" s="60">
        <v>2023</v>
      </c>
      <c r="D1289" s="60">
        <v>2023</v>
      </c>
      <c r="E1289" s="53">
        <v>8</v>
      </c>
      <c r="F1289" s="54" t="s">
        <v>451</v>
      </c>
      <c r="G1289" s="54" t="s">
        <v>452</v>
      </c>
      <c r="H1289" s="54" t="s">
        <v>453</v>
      </c>
      <c r="I1289" s="54" t="s">
        <v>454</v>
      </c>
      <c r="J1289" s="61" t="s">
        <v>455</v>
      </c>
      <c r="K1289" s="54" t="s">
        <v>3410</v>
      </c>
      <c r="L1289" s="60">
        <v>1</v>
      </c>
      <c r="M1289" s="54" t="s">
        <v>3411</v>
      </c>
      <c r="N1289" s="54" t="s">
        <v>692</v>
      </c>
      <c r="O1289" s="62">
        <v>1</v>
      </c>
      <c r="P1289" s="54" t="s">
        <v>693</v>
      </c>
      <c r="Q1289" s="54" t="s">
        <v>3293</v>
      </c>
      <c r="R1289" s="61" t="s">
        <v>3294</v>
      </c>
      <c r="S1289" s="55">
        <v>44978</v>
      </c>
      <c r="T1289" s="55">
        <v>44978</v>
      </c>
      <c r="U1289" s="55">
        <v>44981</v>
      </c>
      <c r="V1289" s="56">
        <v>270420.8</v>
      </c>
      <c r="W1289" s="56">
        <v>0</v>
      </c>
      <c r="X1289" s="56">
        <v>270420.8</v>
      </c>
    </row>
    <row r="1290" spans="1:24" x14ac:dyDescent="0.25">
      <c r="A1290" s="59" t="s">
        <v>96</v>
      </c>
      <c r="B1290" s="54" t="s">
        <v>450</v>
      </c>
      <c r="C1290" s="60">
        <v>2023</v>
      </c>
      <c r="D1290" s="60">
        <v>2023</v>
      </c>
      <c r="E1290" s="53">
        <v>8</v>
      </c>
      <c r="F1290" s="54" t="s">
        <v>451</v>
      </c>
      <c r="G1290" s="54" t="s">
        <v>452</v>
      </c>
      <c r="H1290" s="54" t="s">
        <v>453</v>
      </c>
      <c r="I1290" s="54" t="s">
        <v>454</v>
      </c>
      <c r="J1290" s="61" t="s">
        <v>455</v>
      </c>
      <c r="K1290" s="54" t="s">
        <v>3412</v>
      </c>
      <c r="L1290" s="60">
        <v>1</v>
      </c>
      <c r="M1290" s="54" t="s">
        <v>3413</v>
      </c>
      <c r="N1290" s="54" t="s">
        <v>696</v>
      </c>
      <c r="O1290" s="62">
        <v>1</v>
      </c>
      <c r="P1290" s="54" t="s">
        <v>697</v>
      </c>
      <c r="Q1290" s="54" t="s">
        <v>3293</v>
      </c>
      <c r="R1290" s="61" t="s">
        <v>3294</v>
      </c>
      <c r="S1290" s="55">
        <v>44978</v>
      </c>
      <c r="T1290" s="55">
        <v>44978</v>
      </c>
      <c r="U1290" s="55">
        <v>44981</v>
      </c>
      <c r="V1290" s="56">
        <v>2974797.63</v>
      </c>
      <c r="W1290" s="56">
        <v>0</v>
      </c>
      <c r="X1290" s="56">
        <v>2974797.63</v>
      </c>
    </row>
    <row r="1291" spans="1:24" x14ac:dyDescent="0.25">
      <c r="A1291" s="59" t="s">
        <v>97</v>
      </c>
      <c r="B1291" s="54" t="s">
        <v>450</v>
      </c>
      <c r="C1291" s="60">
        <v>2023</v>
      </c>
      <c r="D1291" s="60">
        <v>2023</v>
      </c>
      <c r="E1291" s="53">
        <v>8</v>
      </c>
      <c r="F1291" s="54" t="s">
        <v>451</v>
      </c>
      <c r="G1291" s="54" t="s">
        <v>452</v>
      </c>
      <c r="H1291" s="54" t="s">
        <v>453</v>
      </c>
      <c r="I1291" s="54" t="s">
        <v>454</v>
      </c>
      <c r="J1291" s="61" t="s">
        <v>455</v>
      </c>
      <c r="K1291" s="54" t="s">
        <v>3414</v>
      </c>
      <c r="L1291" s="60">
        <v>1</v>
      </c>
      <c r="M1291" s="54" t="s">
        <v>3415</v>
      </c>
      <c r="N1291" s="54" t="s">
        <v>700</v>
      </c>
      <c r="O1291" s="62">
        <v>1</v>
      </c>
      <c r="P1291" s="54" t="s">
        <v>701</v>
      </c>
      <c r="Q1291" s="54" t="s">
        <v>3293</v>
      </c>
      <c r="R1291" s="61" t="s">
        <v>3294</v>
      </c>
      <c r="S1291" s="55">
        <v>44978</v>
      </c>
      <c r="T1291" s="55">
        <v>44978</v>
      </c>
      <c r="U1291" s="55">
        <v>44981</v>
      </c>
      <c r="V1291" s="56">
        <v>17365910.68</v>
      </c>
      <c r="W1291" s="56">
        <v>0</v>
      </c>
      <c r="X1291" s="56">
        <v>17365910.68</v>
      </c>
    </row>
    <row r="1292" spans="1:24" x14ac:dyDescent="0.25">
      <c r="A1292" s="59" t="s">
        <v>98</v>
      </c>
      <c r="B1292" s="54" t="s">
        <v>450</v>
      </c>
      <c r="C1292" s="60">
        <v>2023</v>
      </c>
      <c r="D1292" s="60">
        <v>2023</v>
      </c>
      <c r="E1292" s="53">
        <v>8</v>
      </c>
      <c r="F1292" s="54" t="s">
        <v>451</v>
      </c>
      <c r="G1292" s="54" t="s">
        <v>452</v>
      </c>
      <c r="H1292" s="54" t="s">
        <v>453</v>
      </c>
      <c r="I1292" s="54" t="s">
        <v>454</v>
      </c>
      <c r="J1292" s="61" t="s">
        <v>455</v>
      </c>
      <c r="K1292" s="54" t="s">
        <v>3416</v>
      </c>
      <c r="L1292" s="60">
        <v>1</v>
      </c>
      <c r="M1292" s="54" t="s">
        <v>3417</v>
      </c>
      <c r="N1292" s="54" t="s">
        <v>704</v>
      </c>
      <c r="O1292" s="62">
        <v>1</v>
      </c>
      <c r="P1292" s="54" t="s">
        <v>705</v>
      </c>
      <c r="Q1292" s="54" t="s">
        <v>3293</v>
      </c>
      <c r="R1292" s="61" t="s">
        <v>3294</v>
      </c>
      <c r="S1292" s="55">
        <v>44978</v>
      </c>
      <c r="T1292" s="55">
        <v>44978</v>
      </c>
      <c r="U1292" s="55">
        <v>44981</v>
      </c>
      <c r="V1292" s="56">
        <v>184526.67</v>
      </c>
      <c r="W1292" s="56">
        <v>0</v>
      </c>
      <c r="X1292" s="56">
        <v>184526.67</v>
      </c>
    </row>
    <row r="1293" spans="1:24" x14ac:dyDescent="0.25">
      <c r="A1293" s="59" t="s">
        <v>99</v>
      </c>
      <c r="B1293" s="54" t="s">
        <v>450</v>
      </c>
      <c r="C1293" s="60">
        <v>2023</v>
      </c>
      <c r="D1293" s="60">
        <v>2023</v>
      </c>
      <c r="E1293" s="53">
        <v>8</v>
      </c>
      <c r="F1293" s="54" t="s">
        <v>451</v>
      </c>
      <c r="G1293" s="54" t="s">
        <v>452</v>
      </c>
      <c r="H1293" s="54" t="s">
        <v>453</v>
      </c>
      <c r="I1293" s="54" t="s">
        <v>454</v>
      </c>
      <c r="J1293" s="61" t="s">
        <v>455</v>
      </c>
      <c r="K1293" s="54" t="s">
        <v>3418</v>
      </c>
      <c r="L1293" s="60">
        <v>1</v>
      </c>
      <c r="M1293" s="54" t="s">
        <v>3419</v>
      </c>
      <c r="N1293" s="54" t="s">
        <v>708</v>
      </c>
      <c r="O1293" s="62">
        <v>1</v>
      </c>
      <c r="P1293" s="54" t="s">
        <v>709</v>
      </c>
      <c r="Q1293" s="54" t="s">
        <v>3293</v>
      </c>
      <c r="R1293" s="61" t="s">
        <v>3294</v>
      </c>
      <c r="S1293" s="55">
        <v>44978</v>
      </c>
      <c r="T1293" s="55">
        <v>44978</v>
      </c>
      <c r="U1293" s="55">
        <v>44981</v>
      </c>
      <c r="V1293" s="56">
        <v>272676.40000000002</v>
      </c>
      <c r="W1293" s="56">
        <v>0</v>
      </c>
      <c r="X1293" s="56">
        <v>272676.40000000002</v>
      </c>
    </row>
    <row r="1294" spans="1:24" x14ac:dyDescent="0.25">
      <c r="A1294" s="59" t="s">
        <v>100</v>
      </c>
      <c r="B1294" s="54" t="s">
        <v>450</v>
      </c>
      <c r="C1294" s="60">
        <v>2023</v>
      </c>
      <c r="D1294" s="60">
        <v>2023</v>
      </c>
      <c r="E1294" s="53">
        <v>8</v>
      </c>
      <c r="F1294" s="54" t="s">
        <v>451</v>
      </c>
      <c r="G1294" s="54" t="s">
        <v>452</v>
      </c>
      <c r="H1294" s="54" t="s">
        <v>453</v>
      </c>
      <c r="I1294" s="54" t="s">
        <v>454</v>
      </c>
      <c r="J1294" s="61" t="s">
        <v>455</v>
      </c>
      <c r="K1294" s="54" t="s">
        <v>3420</v>
      </c>
      <c r="L1294" s="60">
        <v>1</v>
      </c>
      <c r="M1294" s="54" t="s">
        <v>3421</v>
      </c>
      <c r="N1294" s="54" t="s">
        <v>712</v>
      </c>
      <c r="O1294" s="62">
        <v>1</v>
      </c>
      <c r="P1294" s="54" t="s">
        <v>713</v>
      </c>
      <c r="Q1294" s="54" t="s">
        <v>3293</v>
      </c>
      <c r="R1294" s="61" t="s">
        <v>3294</v>
      </c>
      <c r="S1294" s="55">
        <v>44978</v>
      </c>
      <c r="T1294" s="55">
        <v>44978</v>
      </c>
      <c r="U1294" s="55">
        <v>44981</v>
      </c>
      <c r="V1294" s="56">
        <v>1880580.52</v>
      </c>
      <c r="W1294" s="56">
        <v>0</v>
      </c>
      <c r="X1294" s="56">
        <v>1880580.52</v>
      </c>
    </row>
    <row r="1295" spans="1:24" x14ac:dyDescent="0.25">
      <c r="A1295" s="59" t="s">
        <v>101</v>
      </c>
      <c r="B1295" s="54" t="s">
        <v>450</v>
      </c>
      <c r="C1295" s="60">
        <v>2023</v>
      </c>
      <c r="D1295" s="60">
        <v>2023</v>
      </c>
      <c r="E1295" s="53">
        <v>8</v>
      </c>
      <c r="F1295" s="54" t="s">
        <v>451</v>
      </c>
      <c r="G1295" s="54" t="s">
        <v>452</v>
      </c>
      <c r="H1295" s="54" t="s">
        <v>453</v>
      </c>
      <c r="I1295" s="54" t="s">
        <v>454</v>
      </c>
      <c r="J1295" s="61" t="s">
        <v>455</v>
      </c>
      <c r="K1295" s="54" t="s">
        <v>3422</v>
      </c>
      <c r="L1295" s="60">
        <v>1</v>
      </c>
      <c r="M1295" s="54" t="s">
        <v>3423</v>
      </c>
      <c r="N1295" s="54" t="s">
        <v>716</v>
      </c>
      <c r="O1295" s="62">
        <v>1</v>
      </c>
      <c r="P1295" s="54" t="s">
        <v>717</v>
      </c>
      <c r="Q1295" s="54" t="s">
        <v>3293</v>
      </c>
      <c r="R1295" s="61" t="s">
        <v>3294</v>
      </c>
      <c r="S1295" s="55">
        <v>44978</v>
      </c>
      <c r="T1295" s="55">
        <v>44978</v>
      </c>
      <c r="U1295" s="55">
        <v>44981</v>
      </c>
      <c r="V1295" s="56">
        <v>790336.34</v>
      </c>
      <c r="W1295" s="56">
        <v>0</v>
      </c>
      <c r="X1295" s="56">
        <v>790336.34</v>
      </c>
    </row>
    <row r="1296" spans="1:24" x14ac:dyDescent="0.25">
      <c r="A1296" s="59" t="s">
        <v>102</v>
      </c>
      <c r="B1296" s="54" t="s">
        <v>450</v>
      </c>
      <c r="C1296" s="60">
        <v>2023</v>
      </c>
      <c r="D1296" s="60">
        <v>2023</v>
      </c>
      <c r="E1296" s="53">
        <v>8</v>
      </c>
      <c r="F1296" s="54" t="s">
        <v>451</v>
      </c>
      <c r="G1296" s="54" t="s">
        <v>452</v>
      </c>
      <c r="H1296" s="54" t="s">
        <v>453</v>
      </c>
      <c r="I1296" s="54" t="s">
        <v>454</v>
      </c>
      <c r="J1296" s="61" t="s">
        <v>455</v>
      </c>
      <c r="K1296" s="54" t="s">
        <v>3424</v>
      </c>
      <c r="L1296" s="60">
        <v>1</v>
      </c>
      <c r="M1296" s="54" t="s">
        <v>3425</v>
      </c>
      <c r="N1296" s="54" t="s">
        <v>720</v>
      </c>
      <c r="O1296" s="62">
        <v>1</v>
      </c>
      <c r="P1296" s="54" t="s">
        <v>721</v>
      </c>
      <c r="Q1296" s="54" t="s">
        <v>3293</v>
      </c>
      <c r="R1296" s="61" t="s">
        <v>3294</v>
      </c>
      <c r="S1296" s="55">
        <v>44978</v>
      </c>
      <c r="T1296" s="55">
        <v>44978</v>
      </c>
      <c r="U1296" s="55">
        <v>44981</v>
      </c>
      <c r="V1296" s="56">
        <v>77187.48</v>
      </c>
      <c r="W1296" s="56">
        <v>0</v>
      </c>
      <c r="X1296" s="56">
        <v>77187.48</v>
      </c>
    </row>
    <row r="1297" spans="1:24" x14ac:dyDescent="0.25">
      <c r="A1297" s="59" t="s">
        <v>103</v>
      </c>
      <c r="B1297" s="54" t="s">
        <v>450</v>
      </c>
      <c r="C1297" s="60">
        <v>2023</v>
      </c>
      <c r="D1297" s="60">
        <v>2023</v>
      </c>
      <c r="E1297" s="53">
        <v>8</v>
      </c>
      <c r="F1297" s="54" t="s">
        <v>451</v>
      </c>
      <c r="G1297" s="54" t="s">
        <v>452</v>
      </c>
      <c r="H1297" s="54" t="s">
        <v>453</v>
      </c>
      <c r="I1297" s="54" t="s">
        <v>454</v>
      </c>
      <c r="J1297" s="61" t="s">
        <v>455</v>
      </c>
      <c r="K1297" s="54" t="s">
        <v>3426</v>
      </c>
      <c r="L1297" s="60">
        <v>1</v>
      </c>
      <c r="M1297" s="54" t="s">
        <v>3427</v>
      </c>
      <c r="N1297" s="54" t="s">
        <v>724</v>
      </c>
      <c r="O1297" s="62">
        <v>1</v>
      </c>
      <c r="P1297" s="54" t="s">
        <v>725</v>
      </c>
      <c r="Q1297" s="54" t="s">
        <v>3293</v>
      </c>
      <c r="R1297" s="61" t="s">
        <v>3294</v>
      </c>
      <c r="S1297" s="55">
        <v>44978</v>
      </c>
      <c r="T1297" s="55">
        <v>44978</v>
      </c>
      <c r="U1297" s="55">
        <v>44981</v>
      </c>
      <c r="V1297" s="56">
        <v>2420956.5499999998</v>
      </c>
      <c r="W1297" s="56">
        <v>0</v>
      </c>
      <c r="X1297" s="56">
        <v>2420956.5499999998</v>
      </c>
    </row>
    <row r="1298" spans="1:24" x14ac:dyDescent="0.25">
      <c r="A1298" s="59" t="s">
        <v>104</v>
      </c>
      <c r="B1298" s="54" t="s">
        <v>450</v>
      </c>
      <c r="C1298" s="60">
        <v>2023</v>
      </c>
      <c r="D1298" s="60">
        <v>2023</v>
      </c>
      <c r="E1298" s="53">
        <v>8</v>
      </c>
      <c r="F1298" s="54" t="s">
        <v>451</v>
      </c>
      <c r="G1298" s="54" t="s">
        <v>452</v>
      </c>
      <c r="H1298" s="54" t="s">
        <v>453</v>
      </c>
      <c r="I1298" s="54" t="s">
        <v>454</v>
      </c>
      <c r="J1298" s="61" t="s">
        <v>455</v>
      </c>
      <c r="K1298" s="54" t="s">
        <v>3428</v>
      </c>
      <c r="L1298" s="60">
        <v>1</v>
      </c>
      <c r="M1298" s="54" t="s">
        <v>3429</v>
      </c>
      <c r="N1298" s="54" t="s">
        <v>728</v>
      </c>
      <c r="O1298" s="62">
        <v>1</v>
      </c>
      <c r="P1298" s="54" t="s">
        <v>729</v>
      </c>
      <c r="Q1298" s="54" t="s">
        <v>3293</v>
      </c>
      <c r="R1298" s="61" t="s">
        <v>3294</v>
      </c>
      <c r="S1298" s="55">
        <v>44978</v>
      </c>
      <c r="T1298" s="55">
        <v>44978</v>
      </c>
      <c r="U1298" s="55">
        <v>44981</v>
      </c>
      <c r="V1298" s="56">
        <v>3022610.75</v>
      </c>
      <c r="W1298" s="56">
        <v>0</v>
      </c>
      <c r="X1298" s="56">
        <v>3022610.75</v>
      </c>
    </row>
    <row r="1299" spans="1:24" x14ac:dyDescent="0.25">
      <c r="A1299" s="59" t="s">
        <v>105</v>
      </c>
      <c r="B1299" s="54" t="s">
        <v>450</v>
      </c>
      <c r="C1299" s="60">
        <v>2023</v>
      </c>
      <c r="D1299" s="60">
        <v>2023</v>
      </c>
      <c r="E1299" s="53">
        <v>8</v>
      </c>
      <c r="F1299" s="54" t="s">
        <v>451</v>
      </c>
      <c r="G1299" s="54" t="s">
        <v>452</v>
      </c>
      <c r="H1299" s="54" t="s">
        <v>453</v>
      </c>
      <c r="I1299" s="54" t="s">
        <v>454</v>
      </c>
      <c r="J1299" s="61" t="s">
        <v>455</v>
      </c>
      <c r="K1299" s="54" t="s">
        <v>3430</v>
      </c>
      <c r="L1299" s="60">
        <v>1</v>
      </c>
      <c r="M1299" s="54" t="s">
        <v>3431</v>
      </c>
      <c r="N1299" s="54" t="s">
        <v>732</v>
      </c>
      <c r="O1299" s="62">
        <v>1</v>
      </c>
      <c r="P1299" s="54" t="s">
        <v>733</v>
      </c>
      <c r="Q1299" s="54" t="s">
        <v>3293</v>
      </c>
      <c r="R1299" s="61" t="s">
        <v>3294</v>
      </c>
      <c r="S1299" s="55">
        <v>44978</v>
      </c>
      <c r="T1299" s="55">
        <v>44978</v>
      </c>
      <c r="U1299" s="55">
        <v>44981</v>
      </c>
      <c r="V1299" s="56">
        <v>607215.64</v>
      </c>
      <c r="W1299" s="56">
        <v>0</v>
      </c>
      <c r="X1299" s="56">
        <v>607215.64</v>
      </c>
    </row>
    <row r="1300" spans="1:24" x14ac:dyDescent="0.25">
      <c r="A1300" s="59" t="s">
        <v>106</v>
      </c>
      <c r="B1300" s="54" t="s">
        <v>450</v>
      </c>
      <c r="C1300" s="60">
        <v>2023</v>
      </c>
      <c r="D1300" s="60">
        <v>2023</v>
      </c>
      <c r="E1300" s="53">
        <v>8</v>
      </c>
      <c r="F1300" s="54" t="s">
        <v>451</v>
      </c>
      <c r="G1300" s="54" t="s">
        <v>452</v>
      </c>
      <c r="H1300" s="54" t="s">
        <v>453</v>
      </c>
      <c r="I1300" s="54" t="s">
        <v>454</v>
      </c>
      <c r="J1300" s="61" t="s">
        <v>455</v>
      </c>
      <c r="K1300" s="54" t="s">
        <v>3432</v>
      </c>
      <c r="L1300" s="60">
        <v>1</v>
      </c>
      <c r="M1300" s="54" t="s">
        <v>3433</v>
      </c>
      <c r="N1300" s="54" t="s">
        <v>736</v>
      </c>
      <c r="O1300" s="62">
        <v>1</v>
      </c>
      <c r="P1300" s="54" t="s">
        <v>737</v>
      </c>
      <c r="Q1300" s="54" t="s">
        <v>3293</v>
      </c>
      <c r="R1300" s="61" t="s">
        <v>3294</v>
      </c>
      <c r="S1300" s="55">
        <v>44978</v>
      </c>
      <c r="T1300" s="55">
        <v>44978</v>
      </c>
      <c r="U1300" s="55">
        <v>44981</v>
      </c>
      <c r="V1300" s="56">
        <v>204535.42</v>
      </c>
      <c r="W1300" s="56">
        <v>0</v>
      </c>
      <c r="X1300" s="56">
        <v>204535.42</v>
      </c>
    </row>
    <row r="1301" spans="1:24" x14ac:dyDescent="0.25">
      <c r="A1301" s="59" t="s">
        <v>107</v>
      </c>
      <c r="B1301" s="54" t="s">
        <v>450</v>
      </c>
      <c r="C1301" s="60">
        <v>2023</v>
      </c>
      <c r="D1301" s="60">
        <v>2023</v>
      </c>
      <c r="E1301" s="53">
        <v>8</v>
      </c>
      <c r="F1301" s="54" t="s">
        <v>451</v>
      </c>
      <c r="G1301" s="54" t="s">
        <v>452</v>
      </c>
      <c r="H1301" s="54" t="s">
        <v>453</v>
      </c>
      <c r="I1301" s="54" t="s">
        <v>454</v>
      </c>
      <c r="J1301" s="61" t="s">
        <v>455</v>
      </c>
      <c r="K1301" s="54" t="s">
        <v>3434</v>
      </c>
      <c r="L1301" s="60">
        <v>1</v>
      </c>
      <c r="M1301" s="54" t="s">
        <v>3435</v>
      </c>
      <c r="N1301" s="54" t="s">
        <v>740</v>
      </c>
      <c r="O1301" s="62">
        <v>1</v>
      </c>
      <c r="P1301" s="54" t="s">
        <v>741</v>
      </c>
      <c r="Q1301" s="54" t="s">
        <v>3293</v>
      </c>
      <c r="R1301" s="61" t="s">
        <v>3294</v>
      </c>
      <c r="S1301" s="55">
        <v>44978</v>
      </c>
      <c r="T1301" s="55">
        <v>44978</v>
      </c>
      <c r="U1301" s="55">
        <v>44981</v>
      </c>
      <c r="V1301" s="56">
        <v>267822.92</v>
      </c>
      <c r="W1301" s="56">
        <v>0</v>
      </c>
      <c r="X1301" s="56">
        <v>267822.92</v>
      </c>
    </row>
    <row r="1302" spans="1:24" x14ac:dyDescent="0.25">
      <c r="A1302" s="59" t="s">
        <v>108</v>
      </c>
      <c r="B1302" s="54" t="s">
        <v>450</v>
      </c>
      <c r="C1302" s="60">
        <v>2023</v>
      </c>
      <c r="D1302" s="60">
        <v>2023</v>
      </c>
      <c r="E1302" s="53">
        <v>8</v>
      </c>
      <c r="F1302" s="54" t="s">
        <v>451</v>
      </c>
      <c r="G1302" s="54" t="s">
        <v>452</v>
      </c>
      <c r="H1302" s="54" t="s">
        <v>453</v>
      </c>
      <c r="I1302" s="54" t="s">
        <v>454</v>
      </c>
      <c r="J1302" s="61" t="s">
        <v>455</v>
      </c>
      <c r="K1302" s="54" t="s">
        <v>3436</v>
      </c>
      <c r="L1302" s="60">
        <v>1</v>
      </c>
      <c r="M1302" s="54" t="s">
        <v>3437</v>
      </c>
      <c r="N1302" s="54" t="s">
        <v>744</v>
      </c>
      <c r="O1302" s="62">
        <v>1</v>
      </c>
      <c r="P1302" s="54" t="s">
        <v>745</v>
      </c>
      <c r="Q1302" s="54" t="s">
        <v>3293</v>
      </c>
      <c r="R1302" s="61" t="s">
        <v>3317</v>
      </c>
      <c r="S1302" s="55">
        <v>44971</v>
      </c>
      <c r="T1302" s="55">
        <v>44971</v>
      </c>
      <c r="U1302" s="55">
        <v>44974</v>
      </c>
      <c r="V1302" s="56">
        <v>85501.2</v>
      </c>
      <c r="W1302" s="56">
        <v>0</v>
      </c>
      <c r="X1302" s="56">
        <v>85501.2</v>
      </c>
    </row>
    <row r="1303" spans="1:24" x14ac:dyDescent="0.25">
      <c r="A1303" s="59" t="s">
        <v>109</v>
      </c>
      <c r="B1303" s="54" t="s">
        <v>450</v>
      </c>
      <c r="C1303" s="60">
        <v>2023</v>
      </c>
      <c r="D1303" s="60">
        <v>2023</v>
      </c>
      <c r="E1303" s="53">
        <v>8</v>
      </c>
      <c r="F1303" s="54" t="s">
        <v>451</v>
      </c>
      <c r="G1303" s="54" t="s">
        <v>452</v>
      </c>
      <c r="H1303" s="54" t="s">
        <v>453</v>
      </c>
      <c r="I1303" s="54" t="s">
        <v>454</v>
      </c>
      <c r="J1303" s="61" t="s">
        <v>455</v>
      </c>
      <c r="K1303" s="54" t="s">
        <v>3438</v>
      </c>
      <c r="L1303" s="60">
        <v>1</v>
      </c>
      <c r="M1303" s="54" t="s">
        <v>3439</v>
      </c>
      <c r="N1303" s="54" t="s">
        <v>748</v>
      </c>
      <c r="O1303" s="62">
        <v>1</v>
      </c>
      <c r="P1303" s="54" t="s">
        <v>749</v>
      </c>
      <c r="Q1303" s="54" t="s">
        <v>3293</v>
      </c>
      <c r="R1303" s="61" t="s">
        <v>3294</v>
      </c>
      <c r="S1303" s="55">
        <v>44978</v>
      </c>
      <c r="T1303" s="55">
        <v>44978</v>
      </c>
      <c r="U1303" s="55">
        <v>44981</v>
      </c>
      <c r="V1303" s="56">
        <v>535912.44999999995</v>
      </c>
      <c r="W1303" s="56">
        <v>0</v>
      </c>
      <c r="X1303" s="56">
        <v>535912.44999999995</v>
      </c>
    </row>
    <row r="1304" spans="1:24" x14ac:dyDescent="0.25">
      <c r="A1304" s="59" t="s">
        <v>110</v>
      </c>
      <c r="B1304" s="54" t="s">
        <v>450</v>
      </c>
      <c r="C1304" s="60">
        <v>2023</v>
      </c>
      <c r="D1304" s="60">
        <v>2023</v>
      </c>
      <c r="E1304" s="53">
        <v>8</v>
      </c>
      <c r="F1304" s="54" t="s">
        <v>451</v>
      </c>
      <c r="G1304" s="54" t="s">
        <v>452</v>
      </c>
      <c r="H1304" s="54" t="s">
        <v>453</v>
      </c>
      <c r="I1304" s="54" t="s">
        <v>454</v>
      </c>
      <c r="J1304" s="61" t="s">
        <v>455</v>
      </c>
      <c r="K1304" s="54" t="s">
        <v>3440</v>
      </c>
      <c r="L1304" s="60">
        <v>1</v>
      </c>
      <c r="M1304" s="54" t="s">
        <v>3441</v>
      </c>
      <c r="N1304" s="54" t="s">
        <v>752</v>
      </c>
      <c r="O1304" s="62">
        <v>1</v>
      </c>
      <c r="P1304" s="54" t="s">
        <v>753</v>
      </c>
      <c r="Q1304" s="54" t="s">
        <v>3293</v>
      </c>
      <c r="R1304" s="61" t="s">
        <v>3294</v>
      </c>
      <c r="S1304" s="55">
        <v>44978</v>
      </c>
      <c r="T1304" s="55">
        <v>44978</v>
      </c>
      <c r="U1304" s="55">
        <v>44981</v>
      </c>
      <c r="V1304" s="56">
        <v>33095</v>
      </c>
      <c r="W1304" s="56">
        <v>0</v>
      </c>
      <c r="X1304" s="56">
        <v>33095</v>
      </c>
    </row>
    <row r="1305" spans="1:24" x14ac:dyDescent="0.25">
      <c r="A1305" s="59" t="s">
        <v>111</v>
      </c>
      <c r="B1305" s="54" t="s">
        <v>450</v>
      </c>
      <c r="C1305" s="60">
        <v>2023</v>
      </c>
      <c r="D1305" s="60">
        <v>2023</v>
      </c>
      <c r="E1305" s="53">
        <v>8</v>
      </c>
      <c r="F1305" s="54" t="s">
        <v>451</v>
      </c>
      <c r="G1305" s="54" t="s">
        <v>452</v>
      </c>
      <c r="H1305" s="54" t="s">
        <v>453</v>
      </c>
      <c r="I1305" s="54" t="s">
        <v>454</v>
      </c>
      <c r="J1305" s="61" t="s">
        <v>455</v>
      </c>
      <c r="K1305" s="54" t="s">
        <v>3442</v>
      </c>
      <c r="L1305" s="60">
        <v>1</v>
      </c>
      <c r="M1305" s="54" t="s">
        <v>3443</v>
      </c>
      <c r="N1305" s="54" t="s">
        <v>756</v>
      </c>
      <c r="O1305" s="62">
        <v>1</v>
      </c>
      <c r="P1305" s="54" t="s">
        <v>757</v>
      </c>
      <c r="Q1305" s="54" t="s">
        <v>3293</v>
      </c>
      <c r="R1305" s="61" t="s">
        <v>3294</v>
      </c>
      <c r="S1305" s="55">
        <v>44978</v>
      </c>
      <c r="T1305" s="55">
        <v>44978</v>
      </c>
      <c r="U1305" s="55">
        <v>44981</v>
      </c>
      <c r="V1305" s="56">
        <v>171879.49</v>
      </c>
      <c r="W1305" s="56">
        <v>0</v>
      </c>
      <c r="X1305" s="56">
        <v>171879.49</v>
      </c>
    </row>
    <row r="1306" spans="1:24" x14ac:dyDescent="0.25">
      <c r="A1306" s="59" t="s">
        <v>112</v>
      </c>
      <c r="B1306" s="54" t="s">
        <v>450</v>
      </c>
      <c r="C1306" s="60">
        <v>2023</v>
      </c>
      <c r="D1306" s="60">
        <v>2023</v>
      </c>
      <c r="E1306" s="53">
        <v>8</v>
      </c>
      <c r="F1306" s="54" t="s">
        <v>451</v>
      </c>
      <c r="G1306" s="54" t="s">
        <v>452</v>
      </c>
      <c r="H1306" s="54" t="s">
        <v>453</v>
      </c>
      <c r="I1306" s="54" t="s">
        <v>454</v>
      </c>
      <c r="J1306" s="61" t="s">
        <v>455</v>
      </c>
      <c r="K1306" s="54" t="s">
        <v>3444</v>
      </c>
      <c r="L1306" s="60">
        <v>1</v>
      </c>
      <c r="M1306" s="54" t="s">
        <v>3445</v>
      </c>
      <c r="N1306" s="54" t="s">
        <v>760</v>
      </c>
      <c r="O1306" s="62">
        <v>1</v>
      </c>
      <c r="P1306" s="54" t="s">
        <v>761</v>
      </c>
      <c r="Q1306" s="54" t="s">
        <v>3293</v>
      </c>
      <c r="R1306" s="61" t="s">
        <v>3294</v>
      </c>
      <c r="S1306" s="55">
        <v>44978</v>
      </c>
      <c r="T1306" s="55">
        <v>44978</v>
      </c>
      <c r="U1306" s="55">
        <v>44981</v>
      </c>
      <c r="V1306" s="56">
        <v>193245.43</v>
      </c>
      <c r="W1306" s="56">
        <v>0</v>
      </c>
      <c r="X1306" s="56">
        <v>193245.43</v>
      </c>
    </row>
    <row r="1307" spans="1:24" x14ac:dyDescent="0.25">
      <c r="A1307" s="59" t="s">
        <v>113</v>
      </c>
      <c r="B1307" s="54" t="s">
        <v>450</v>
      </c>
      <c r="C1307" s="60">
        <v>2023</v>
      </c>
      <c r="D1307" s="60">
        <v>2023</v>
      </c>
      <c r="E1307" s="53">
        <v>8</v>
      </c>
      <c r="F1307" s="54" t="s">
        <v>451</v>
      </c>
      <c r="G1307" s="54" t="s">
        <v>452</v>
      </c>
      <c r="H1307" s="54" t="s">
        <v>453</v>
      </c>
      <c r="I1307" s="54" t="s">
        <v>454</v>
      </c>
      <c r="J1307" s="61" t="s">
        <v>455</v>
      </c>
      <c r="K1307" s="54" t="s">
        <v>3446</v>
      </c>
      <c r="L1307" s="60">
        <v>1</v>
      </c>
      <c r="M1307" s="54" t="s">
        <v>3447</v>
      </c>
      <c r="N1307" s="54" t="s">
        <v>764</v>
      </c>
      <c r="O1307" s="62">
        <v>1</v>
      </c>
      <c r="P1307" s="54" t="s">
        <v>765</v>
      </c>
      <c r="Q1307" s="54" t="s">
        <v>3293</v>
      </c>
      <c r="R1307" s="61" t="s">
        <v>3294</v>
      </c>
      <c r="S1307" s="55">
        <v>44978</v>
      </c>
      <c r="T1307" s="55">
        <v>44978</v>
      </c>
      <c r="U1307" s="55">
        <v>44981</v>
      </c>
      <c r="V1307" s="56">
        <v>11398.93</v>
      </c>
      <c r="W1307" s="56">
        <v>0</v>
      </c>
      <c r="X1307" s="56">
        <v>11398.93</v>
      </c>
    </row>
    <row r="1308" spans="1:24" x14ac:dyDescent="0.25">
      <c r="A1308" s="59" t="s">
        <v>114</v>
      </c>
      <c r="B1308" s="54" t="s">
        <v>450</v>
      </c>
      <c r="C1308" s="60">
        <v>2023</v>
      </c>
      <c r="D1308" s="60">
        <v>2023</v>
      </c>
      <c r="E1308" s="53">
        <v>8</v>
      </c>
      <c r="F1308" s="54" t="s">
        <v>451</v>
      </c>
      <c r="G1308" s="54" t="s">
        <v>452</v>
      </c>
      <c r="H1308" s="54" t="s">
        <v>453</v>
      </c>
      <c r="I1308" s="54" t="s">
        <v>454</v>
      </c>
      <c r="J1308" s="61" t="s">
        <v>455</v>
      </c>
      <c r="K1308" s="54" t="s">
        <v>3448</v>
      </c>
      <c r="L1308" s="60">
        <v>1</v>
      </c>
      <c r="M1308" s="54" t="s">
        <v>3449</v>
      </c>
      <c r="N1308" s="54" t="s">
        <v>768</v>
      </c>
      <c r="O1308" s="62">
        <v>1</v>
      </c>
      <c r="P1308" s="54" t="s">
        <v>769</v>
      </c>
      <c r="Q1308" s="54" t="s">
        <v>3293</v>
      </c>
      <c r="R1308" s="61" t="s">
        <v>3294</v>
      </c>
      <c r="S1308" s="55">
        <v>44978</v>
      </c>
      <c r="T1308" s="55">
        <v>44978</v>
      </c>
      <c r="U1308" s="55">
        <v>44981</v>
      </c>
      <c r="V1308" s="56">
        <v>32661713.109999999</v>
      </c>
      <c r="W1308" s="56">
        <v>0</v>
      </c>
      <c r="X1308" s="56">
        <v>32661713.109999999</v>
      </c>
    </row>
    <row r="1309" spans="1:24" x14ac:dyDescent="0.25">
      <c r="A1309" s="59" t="s">
        <v>115</v>
      </c>
      <c r="B1309" s="54" t="s">
        <v>450</v>
      </c>
      <c r="C1309" s="60">
        <v>2023</v>
      </c>
      <c r="D1309" s="60">
        <v>2023</v>
      </c>
      <c r="E1309" s="53">
        <v>8</v>
      </c>
      <c r="F1309" s="54" t="s">
        <v>451</v>
      </c>
      <c r="G1309" s="54" t="s">
        <v>452</v>
      </c>
      <c r="H1309" s="54" t="s">
        <v>453</v>
      </c>
      <c r="I1309" s="54" t="s">
        <v>454</v>
      </c>
      <c r="J1309" s="61" t="s">
        <v>455</v>
      </c>
      <c r="K1309" s="54" t="s">
        <v>3450</v>
      </c>
      <c r="L1309" s="60">
        <v>1</v>
      </c>
      <c r="M1309" s="54" t="s">
        <v>3451</v>
      </c>
      <c r="N1309" s="54" t="s">
        <v>772</v>
      </c>
      <c r="O1309" s="62">
        <v>1</v>
      </c>
      <c r="P1309" s="54" t="s">
        <v>773</v>
      </c>
      <c r="Q1309" s="54" t="s">
        <v>3293</v>
      </c>
      <c r="R1309" s="61" t="s">
        <v>3294</v>
      </c>
      <c r="S1309" s="55">
        <v>44978</v>
      </c>
      <c r="T1309" s="55">
        <v>44978</v>
      </c>
      <c r="U1309" s="55">
        <v>44981</v>
      </c>
      <c r="V1309" s="56">
        <v>187036.77</v>
      </c>
      <c r="W1309" s="56">
        <v>0</v>
      </c>
      <c r="X1309" s="56">
        <v>187036.77</v>
      </c>
    </row>
    <row r="1310" spans="1:24" x14ac:dyDescent="0.25">
      <c r="A1310" s="59" t="s">
        <v>116</v>
      </c>
      <c r="B1310" s="54" t="s">
        <v>450</v>
      </c>
      <c r="C1310" s="60">
        <v>2023</v>
      </c>
      <c r="D1310" s="60">
        <v>2023</v>
      </c>
      <c r="E1310" s="53">
        <v>8</v>
      </c>
      <c r="F1310" s="54" t="s">
        <v>451</v>
      </c>
      <c r="G1310" s="54" t="s">
        <v>452</v>
      </c>
      <c r="H1310" s="54" t="s">
        <v>453</v>
      </c>
      <c r="I1310" s="54" t="s">
        <v>454</v>
      </c>
      <c r="J1310" s="61" t="s">
        <v>455</v>
      </c>
      <c r="K1310" s="54" t="s">
        <v>3452</v>
      </c>
      <c r="L1310" s="60">
        <v>1</v>
      </c>
      <c r="M1310" s="54" t="s">
        <v>3453</v>
      </c>
      <c r="N1310" s="54" t="s">
        <v>776</v>
      </c>
      <c r="O1310" s="62">
        <v>1</v>
      </c>
      <c r="P1310" s="54" t="s">
        <v>777</v>
      </c>
      <c r="Q1310" s="54" t="s">
        <v>3293</v>
      </c>
      <c r="R1310" s="61" t="s">
        <v>3294</v>
      </c>
      <c r="S1310" s="55">
        <v>44978</v>
      </c>
      <c r="T1310" s="55">
        <v>44978</v>
      </c>
      <c r="U1310" s="55">
        <v>44981</v>
      </c>
      <c r="V1310" s="56">
        <v>301092.78999999998</v>
      </c>
      <c r="W1310" s="56">
        <v>0</v>
      </c>
      <c r="X1310" s="56">
        <v>301092.78999999998</v>
      </c>
    </row>
    <row r="1311" spans="1:24" x14ac:dyDescent="0.25">
      <c r="A1311" s="59" t="s">
        <v>117</v>
      </c>
      <c r="B1311" s="54" t="s">
        <v>450</v>
      </c>
      <c r="C1311" s="60">
        <v>2023</v>
      </c>
      <c r="D1311" s="60">
        <v>2023</v>
      </c>
      <c r="E1311" s="53">
        <v>8</v>
      </c>
      <c r="F1311" s="54" t="s">
        <v>451</v>
      </c>
      <c r="G1311" s="54" t="s">
        <v>452</v>
      </c>
      <c r="H1311" s="54" t="s">
        <v>453</v>
      </c>
      <c r="I1311" s="54" t="s">
        <v>454</v>
      </c>
      <c r="J1311" s="61" t="s">
        <v>455</v>
      </c>
      <c r="K1311" s="54" t="s">
        <v>3454</v>
      </c>
      <c r="L1311" s="60">
        <v>1</v>
      </c>
      <c r="M1311" s="54" t="s">
        <v>3455</v>
      </c>
      <c r="N1311" s="54" t="s">
        <v>780</v>
      </c>
      <c r="O1311" s="62">
        <v>1</v>
      </c>
      <c r="P1311" s="54" t="s">
        <v>781</v>
      </c>
      <c r="Q1311" s="54" t="s">
        <v>3293</v>
      </c>
      <c r="R1311" s="61" t="s">
        <v>3294</v>
      </c>
      <c r="S1311" s="55">
        <v>44978</v>
      </c>
      <c r="T1311" s="55">
        <v>44978</v>
      </c>
      <c r="U1311" s="55">
        <v>44981</v>
      </c>
      <c r="V1311" s="56">
        <v>124543.07</v>
      </c>
      <c r="W1311" s="56">
        <v>0</v>
      </c>
      <c r="X1311" s="56">
        <v>124543.07</v>
      </c>
    </row>
    <row r="1312" spans="1:24" x14ac:dyDescent="0.25">
      <c r="A1312" s="59" t="s">
        <v>118</v>
      </c>
      <c r="B1312" s="54" t="s">
        <v>450</v>
      </c>
      <c r="C1312" s="60">
        <v>2023</v>
      </c>
      <c r="D1312" s="60">
        <v>2023</v>
      </c>
      <c r="E1312" s="53">
        <v>8</v>
      </c>
      <c r="F1312" s="54" t="s">
        <v>451</v>
      </c>
      <c r="G1312" s="54" t="s">
        <v>452</v>
      </c>
      <c r="H1312" s="54" t="s">
        <v>453</v>
      </c>
      <c r="I1312" s="54" t="s">
        <v>454</v>
      </c>
      <c r="J1312" s="61" t="s">
        <v>455</v>
      </c>
      <c r="K1312" s="54" t="s">
        <v>3456</v>
      </c>
      <c r="L1312" s="60">
        <v>1</v>
      </c>
      <c r="M1312" s="54" t="s">
        <v>3457</v>
      </c>
      <c r="N1312" s="54" t="s">
        <v>784</v>
      </c>
      <c r="O1312" s="62">
        <v>1</v>
      </c>
      <c r="P1312" s="54" t="s">
        <v>785</v>
      </c>
      <c r="Q1312" s="54" t="s">
        <v>3293</v>
      </c>
      <c r="R1312" s="61" t="s">
        <v>3294</v>
      </c>
      <c r="S1312" s="55">
        <v>44978</v>
      </c>
      <c r="T1312" s="55">
        <v>44978</v>
      </c>
      <c r="U1312" s="55">
        <v>44981</v>
      </c>
      <c r="V1312" s="56">
        <v>109833.94</v>
      </c>
      <c r="W1312" s="56">
        <v>0</v>
      </c>
      <c r="X1312" s="56">
        <v>109833.94</v>
      </c>
    </row>
    <row r="1313" spans="1:24" x14ac:dyDescent="0.25">
      <c r="A1313" s="59" t="s">
        <v>119</v>
      </c>
      <c r="B1313" s="54" t="s">
        <v>450</v>
      </c>
      <c r="C1313" s="60">
        <v>2023</v>
      </c>
      <c r="D1313" s="60">
        <v>2023</v>
      </c>
      <c r="E1313" s="53">
        <v>8</v>
      </c>
      <c r="F1313" s="54" t="s">
        <v>451</v>
      </c>
      <c r="G1313" s="54" t="s">
        <v>452</v>
      </c>
      <c r="H1313" s="54" t="s">
        <v>453</v>
      </c>
      <c r="I1313" s="54" t="s">
        <v>454</v>
      </c>
      <c r="J1313" s="61" t="s">
        <v>455</v>
      </c>
      <c r="K1313" s="54" t="s">
        <v>3458</v>
      </c>
      <c r="L1313" s="60">
        <v>1</v>
      </c>
      <c r="M1313" s="54" t="s">
        <v>3459</v>
      </c>
      <c r="N1313" s="54" t="s">
        <v>788</v>
      </c>
      <c r="O1313" s="62">
        <v>1</v>
      </c>
      <c r="P1313" s="54" t="s">
        <v>789</v>
      </c>
      <c r="Q1313" s="54" t="s">
        <v>3293</v>
      </c>
      <c r="R1313" s="61" t="s">
        <v>3294</v>
      </c>
      <c r="S1313" s="55">
        <v>44978</v>
      </c>
      <c r="T1313" s="55">
        <v>44978</v>
      </c>
      <c r="U1313" s="55">
        <v>44981</v>
      </c>
      <c r="V1313" s="56">
        <v>202559.24</v>
      </c>
      <c r="W1313" s="56">
        <v>0</v>
      </c>
      <c r="X1313" s="56">
        <v>202559.24</v>
      </c>
    </row>
    <row r="1314" spans="1:24" x14ac:dyDescent="0.25">
      <c r="A1314" s="59" t="s">
        <v>120</v>
      </c>
      <c r="B1314" s="54" t="s">
        <v>450</v>
      </c>
      <c r="C1314" s="60">
        <v>2023</v>
      </c>
      <c r="D1314" s="60">
        <v>2023</v>
      </c>
      <c r="E1314" s="53">
        <v>8</v>
      </c>
      <c r="F1314" s="54" t="s">
        <v>451</v>
      </c>
      <c r="G1314" s="54" t="s">
        <v>452</v>
      </c>
      <c r="H1314" s="54" t="s">
        <v>453</v>
      </c>
      <c r="I1314" s="54" t="s">
        <v>454</v>
      </c>
      <c r="J1314" s="61" t="s">
        <v>455</v>
      </c>
      <c r="K1314" s="54" t="s">
        <v>3460</v>
      </c>
      <c r="L1314" s="60">
        <v>1</v>
      </c>
      <c r="M1314" s="54" t="s">
        <v>3461</v>
      </c>
      <c r="N1314" s="54" t="s">
        <v>792</v>
      </c>
      <c r="O1314" s="62">
        <v>1</v>
      </c>
      <c r="P1314" s="54" t="s">
        <v>793</v>
      </c>
      <c r="Q1314" s="54" t="s">
        <v>3293</v>
      </c>
      <c r="R1314" s="61" t="s">
        <v>3294</v>
      </c>
      <c r="S1314" s="55">
        <v>44978</v>
      </c>
      <c r="T1314" s="55">
        <v>44978</v>
      </c>
      <c r="U1314" s="55">
        <v>44981</v>
      </c>
      <c r="V1314" s="56">
        <v>124941.73</v>
      </c>
      <c r="W1314" s="56">
        <v>0</v>
      </c>
      <c r="X1314" s="56">
        <v>124941.73</v>
      </c>
    </row>
    <row r="1315" spans="1:24" x14ac:dyDescent="0.25">
      <c r="A1315" s="59" t="s">
        <v>121</v>
      </c>
      <c r="B1315" s="54" t="s">
        <v>450</v>
      </c>
      <c r="C1315" s="60">
        <v>2023</v>
      </c>
      <c r="D1315" s="60">
        <v>2023</v>
      </c>
      <c r="E1315" s="53">
        <v>8</v>
      </c>
      <c r="F1315" s="54" t="s">
        <v>451</v>
      </c>
      <c r="G1315" s="54" t="s">
        <v>452</v>
      </c>
      <c r="H1315" s="54" t="s">
        <v>453</v>
      </c>
      <c r="I1315" s="54" t="s">
        <v>454</v>
      </c>
      <c r="J1315" s="61" t="s">
        <v>455</v>
      </c>
      <c r="K1315" s="54" t="s">
        <v>3462</v>
      </c>
      <c r="L1315" s="60">
        <v>1</v>
      </c>
      <c r="M1315" s="54" t="s">
        <v>3463</v>
      </c>
      <c r="N1315" s="54" t="s">
        <v>796</v>
      </c>
      <c r="O1315" s="62">
        <v>1</v>
      </c>
      <c r="P1315" s="54" t="s">
        <v>797</v>
      </c>
      <c r="Q1315" s="54" t="s">
        <v>3293</v>
      </c>
      <c r="R1315" s="61" t="s">
        <v>3294</v>
      </c>
      <c r="S1315" s="55">
        <v>44978</v>
      </c>
      <c r="T1315" s="55">
        <v>44978</v>
      </c>
      <c r="U1315" s="55">
        <v>44981</v>
      </c>
      <c r="V1315" s="56">
        <v>356434.74</v>
      </c>
      <c r="W1315" s="56">
        <v>0</v>
      </c>
      <c r="X1315" s="56">
        <v>356434.74</v>
      </c>
    </row>
    <row r="1316" spans="1:24" x14ac:dyDescent="0.25">
      <c r="A1316" s="59" t="s">
        <v>122</v>
      </c>
      <c r="B1316" s="54" t="s">
        <v>450</v>
      </c>
      <c r="C1316" s="60">
        <v>2023</v>
      </c>
      <c r="D1316" s="60">
        <v>2023</v>
      </c>
      <c r="E1316" s="53">
        <v>8</v>
      </c>
      <c r="F1316" s="54" t="s">
        <v>451</v>
      </c>
      <c r="G1316" s="54" t="s">
        <v>452</v>
      </c>
      <c r="H1316" s="54" t="s">
        <v>453</v>
      </c>
      <c r="I1316" s="54" t="s">
        <v>454</v>
      </c>
      <c r="J1316" s="61" t="s">
        <v>455</v>
      </c>
      <c r="K1316" s="54" t="s">
        <v>3464</v>
      </c>
      <c r="L1316" s="60">
        <v>1</v>
      </c>
      <c r="M1316" s="54" t="s">
        <v>3465</v>
      </c>
      <c r="N1316" s="54" t="s">
        <v>804</v>
      </c>
      <c r="O1316" s="62">
        <v>1</v>
      </c>
      <c r="P1316" s="54" t="s">
        <v>805</v>
      </c>
      <c r="Q1316" s="54" t="s">
        <v>3293</v>
      </c>
      <c r="R1316" s="61" t="s">
        <v>3294</v>
      </c>
      <c r="S1316" s="55">
        <v>44978</v>
      </c>
      <c r="T1316" s="55">
        <v>44978</v>
      </c>
      <c r="U1316" s="55">
        <v>44981</v>
      </c>
      <c r="V1316" s="56">
        <v>29133.01</v>
      </c>
      <c r="W1316" s="56">
        <v>0</v>
      </c>
      <c r="X1316" s="56">
        <v>29133.01</v>
      </c>
    </row>
    <row r="1317" spans="1:24" x14ac:dyDescent="0.25">
      <c r="A1317" s="59" t="s">
        <v>123</v>
      </c>
      <c r="B1317" s="54" t="s">
        <v>450</v>
      </c>
      <c r="C1317" s="60">
        <v>2023</v>
      </c>
      <c r="D1317" s="60">
        <v>2023</v>
      </c>
      <c r="E1317" s="53">
        <v>8</v>
      </c>
      <c r="F1317" s="54" t="s">
        <v>451</v>
      </c>
      <c r="G1317" s="54" t="s">
        <v>452</v>
      </c>
      <c r="H1317" s="54" t="s">
        <v>453</v>
      </c>
      <c r="I1317" s="54" t="s">
        <v>454</v>
      </c>
      <c r="J1317" s="61" t="s">
        <v>455</v>
      </c>
      <c r="K1317" s="54" t="s">
        <v>3466</v>
      </c>
      <c r="L1317" s="60">
        <v>1</v>
      </c>
      <c r="M1317" s="54" t="s">
        <v>3467</v>
      </c>
      <c r="N1317" s="54" t="s">
        <v>808</v>
      </c>
      <c r="O1317" s="62">
        <v>1</v>
      </c>
      <c r="P1317" s="54" t="s">
        <v>809</v>
      </c>
      <c r="Q1317" s="54" t="s">
        <v>3293</v>
      </c>
      <c r="R1317" s="61" t="s">
        <v>3294</v>
      </c>
      <c r="S1317" s="55">
        <v>44978</v>
      </c>
      <c r="T1317" s="55">
        <v>44978</v>
      </c>
      <c r="U1317" s="55">
        <v>44981</v>
      </c>
      <c r="V1317" s="56">
        <v>3117916.92</v>
      </c>
      <c r="W1317" s="56">
        <v>0</v>
      </c>
      <c r="X1317" s="56">
        <v>3117916.92</v>
      </c>
    </row>
    <row r="1318" spans="1:24" x14ac:dyDescent="0.25">
      <c r="A1318" s="59" t="s">
        <v>124</v>
      </c>
      <c r="B1318" s="54" t="s">
        <v>450</v>
      </c>
      <c r="C1318" s="60">
        <v>2023</v>
      </c>
      <c r="D1318" s="60">
        <v>2023</v>
      </c>
      <c r="E1318" s="53">
        <v>8</v>
      </c>
      <c r="F1318" s="54" t="s">
        <v>451</v>
      </c>
      <c r="G1318" s="54" t="s">
        <v>452</v>
      </c>
      <c r="H1318" s="54" t="s">
        <v>453</v>
      </c>
      <c r="I1318" s="54" t="s">
        <v>454</v>
      </c>
      <c r="J1318" s="61" t="s">
        <v>455</v>
      </c>
      <c r="K1318" s="54" t="s">
        <v>3468</v>
      </c>
      <c r="L1318" s="60">
        <v>1</v>
      </c>
      <c r="M1318" s="54" t="s">
        <v>3469</v>
      </c>
      <c r="N1318" s="54" t="s">
        <v>812</v>
      </c>
      <c r="O1318" s="62">
        <v>1</v>
      </c>
      <c r="P1318" s="54" t="s">
        <v>813</v>
      </c>
      <c r="Q1318" s="54" t="s">
        <v>3293</v>
      </c>
      <c r="R1318" s="61" t="s">
        <v>3294</v>
      </c>
      <c r="S1318" s="55">
        <v>44978</v>
      </c>
      <c r="T1318" s="55">
        <v>44978</v>
      </c>
      <c r="U1318" s="55">
        <v>44981</v>
      </c>
      <c r="V1318" s="56">
        <v>915408.77</v>
      </c>
      <c r="W1318" s="56">
        <v>0</v>
      </c>
      <c r="X1318" s="56">
        <v>915408.77</v>
      </c>
    </row>
    <row r="1319" spans="1:24" x14ac:dyDescent="0.25">
      <c r="A1319" s="59" t="s">
        <v>125</v>
      </c>
      <c r="B1319" s="54" t="s">
        <v>450</v>
      </c>
      <c r="C1319" s="60">
        <v>2023</v>
      </c>
      <c r="D1319" s="60">
        <v>2023</v>
      </c>
      <c r="E1319" s="53">
        <v>8</v>
      </c>
      <c r="F1319" s="54" t="s">
        <v>451</v>
      </c>
      <c r="G1319" s="54" t="s">
        <v>452</v>
      </c>
      <c r="H1319" s="54" t="s">
        <v>453</v>
      </c>
      <c r="I1319" s="54" t="s">
        <v>454</v>
      </c>
      <c r="J1319" s="61" t="s">
        <v>455</v>
      </c>
      <c r="K1319" s="54" t="s">
        <v>3470</v>
      </c>
      <c r="L1319" s="60">
        <v>1</v>
      </c>
      <c r="M1319" s="54" t="s">
        <v>3471</v>
      </c>
      <c r="N1319" s="54" t="s">
        <v>816</v>
      </c>
      <c r="O1319" s="62">
        <v>1</v>
      </c>
      <c r="P1319" s="54" t="s">
        <v>817</v>
      </c>
      <c r="Q1319" s="54" t="s">
        <v>3293</v>
      </c>
      <c r="R1319" s="61" t="s">
        <v>3294</v>
      </c>
      <c r="S1319" s="55">
        <v>44978</v>
      </c>
      <c r="T1319" s="55">
        <v>44978</v>
      </c>
      <c r="U1319" s="55">
        <v>44981</v>
      </c>
      <c r="V1319" s="56">
        <v>616074.26</v>
      </c>
      <c r="W1319" s="56">
        <v>0</v>
      </c>
      <c r="X1319" s="56">
        <v>616074.26</v>
      </c>
    </row>
    <row r="1320" spans="1:24" x14ac:dyDescent="0.25">
      <c r="A1320" s="59" t="s">
        <v>126</v>
      </c>
      <c r="B1320" s="54" t="s">
        <v>450</v>
      </c>
      <c r="C1320" s="60">
        <v>2023</v>
      </c>
      <c r="D1320" s="60">
        <v>2023</v>
      </c>
      <c r="E1320" s="53">
        <v>8</v>
      </c>
      <c r="F1320" s="54" t="s">
        <v>451</v>
      </c>
      <c r="G1320" s="54" t="s">
        <v>452</v>
      </c>
      <c r="H1320" s="54" t="s">
        <v>453</v>
      </c>
      <c r="I1320" s="54" t="s">
        <v>454</v>
      </c>
      <c r="J1320" s="61" t="s">
        <v>455</v>
      </c>
      <c r="K1320" s="54" t="s">
        <v>3472</v>
      </c>
      <c r="L1320" s="60">
        <v>1</v>
      </c>
      <c r="M1320" s="54" t="s">
        <v>3473</v>
      </c>
      <c r="N1320" s="54" t="s">
        <v>820</v>
      </c>
      <c r="O1320" s="62">
        <v>1</v>
      </c>
      <c r="P1320" s="54" t="s">
        <v>821</v>
      </c>
      <c r="Q1320" s="54" t="s">
        <v>3293</v>
      </c>
      <c r="R1320" s="61" t="s">
        <v>3294</v>
      </c>
      <c r="S1320" s="55">
        <v>44978</v>
      </c>
      <c r="T1320" s="55">
        <v>44978</v>
      </c>
      <c r="U1320" s="55">
        <v>44981</v>
      </c>
      <c r="V1320" s="56">
        <v>12407057.77</v>
      </c>
      <c r="W1320" s="56">
        <v>0</v>
      </c>
      <c r="X1320" s="56">
        <v>12407057.77</v>
      </c>
    </row>
    <row r="1321" spans="1:24" x14ac:dyDescent="0.25">
      <c r="A1321" s="59" t="s">
        <v>127</v>
      </c>
      <c r="B1321" s="54" t="s">
        <v>450</v>
      </c>
      <c r="C1321" s="60">
        <v>2023</v>
      </c>
      <c r="D1321" s="60">
        <v>2023</v>
      </c>
      <c r="E1321" s="53">
        <v>8</v>
      </c>
      <c r="F1321" s="54" t="s">
        <v>451</v>
      </c>
      <c r="G1321" s="54" t="s">
        <v>452</v>
      </c>
      <c r="H1321" s="54" t="s">
        <v>453</v>
      </c>
      <c r="I1321" s="54" t="s">
        <v>454</v>
      </c>
      <c r="J1321" s="61" t="s">
        <v>455</v>
      </c>
      <c r="K1321" s="54" t="s">
        <v>3474</v>
      </c>
      <c r="L1321" s="60">
        <v>1</v>
      </c>
      <c r="M1321" s="54" t="s">
        <v>3475</v>
      </c>
      <c r="N1321" s="54" t="s">
        <v>824</v>
      </c>
      <c r="O1321" s="62">
        <v>1</v>
      </c>
      <c r="P1321" s="54" t="s">
        <v>825</v>
      </c>
      <c r="Q1321" s="54" t="s">
        <v>3293</v>
      </c>
      <c r="R1321" s="61" t="s">
        <v>3294</v>
      </c>
      <c r="S1321" s="55">
        <v>44978</v>
      </c>
      <c r="T1321" s="55">
        <v>44978</v>
      </c>
      <c r="U1321" s="55">
        <v>44981</v>
      </c>
      <c r="V1321" s="56">
        <v>4954286.5999999996</v>
      </c>
      <c r="W1321" s="56">
        <v>0</v>
      </c>
      <c r="X1321" s="56">
        <v>4954286.5999999996</v>
      </c>
    </row>
    <row r="1322" spans="1:24" x14ac:dyDescent="0.25">
      <c r="A1322" s="59" t="s">
        <v>128</v>
      </c>
      <c r="B1322" s="54" t="s">
        <v>450</v>
      </c>
      <c r="C1322" s="60">
        <v>2023</v>
      </c>
      <c r="D1322" s="60">
        <v>2023</v>
      </c>
      <c r="E1322" s="53">
        <v>8</v>
      </c>
      <c r="F1322" s="54" t="s">
        <v>451</v>
      </c>
      <c r="G1322" s="54" t="s">
        <v>452</v>
      </c>
      <c r="H1322" s="54" t="s">
        <v>453</v>
      </c>
      <c r="I1322" s="54" t="s">
        <v>454</v>
      </c>
      <c r="J1322" s="61" t="s">
        <v>455</v>
      </c>
      <c r="K1322" s="54" t="s">
        <v>3476</v>
      </c>
      <c r="L1322" s="60">
        <v>1</v>
      </c>
      <c r="M1322" s="54" t="s">
        <v>3477</v>
      </c>
      <c r="N1322" s="54" t="s">
        <v>828</v>
      </c>
      <c r="O1322" s="62">
        <v>1</v>
      </c>
      <c r="P1322" s="54" t="s">
        <v>829</v>
      </c>
      <c r="Q1322" s="54" t="s">
        <v>3293</v>
      </c>
      <c r="R1322" s="61" t="s">
        <v>3294</v>
      </c>
      <c r="S1322" s="55">
        <v>44978</v>
      </c>
      <c r="T1322" s="55">
        <v>44978</v>
      </c>
      <c r="U1322" s="55">
        <v>44981</v>
      </c>
      <c r="V1322" s="56">
        <v>35534.78</v>
      </c>
      <c r="W1322" s="56">
        <v>0</v>
      </c>
      <c r="X1322" s="56">
        <v>35534.78</v>
      </c>
    </row>
    <row r="1323" spans="1:24" x14ac:dyDescent="0.25">
      <c r="A1323" s="59" t="s">
        <v>129</v>
      </c>
      <c r="B1323" s="54" t="s">
        <v>450</v>
      </c>
      <c r="C1323" s="60">
        <v>2023</v>
      </c>
      <c r="D1323" s="60">
        <v>2023</v>
      </c>
      <c r="E1323" s="53">
        <v>8</v>
      </c>
      <c r="F1323" s="54" t="s">
        <v>451</v>
      </c>
      <c r="G1323" s="54" t="s">
        <v>452</v>
      </c>
      <c r="H1323" s="54" t="s">
        <v>453</v>
      </c>
      <c r="I1323" s="54" t="s">
        <v>454</v>
      </c>
      <c r="J1323" s="61" t="s">
        <v>455</v>
      </c>
      <c r="K1323" s="54" t="s">
        <v>3478</v>
      </c>
      <c r="L1323" s="60">
        <v>1</v>
      </c>
      <c r="M1323" s="54" t="s">
        <v>3479</v>
      </c>
      <c r="N1323" s="54" t="s">
        <v>832</v>
      </c>
      <c r="O1323" s="62">
        <v>1</v>
      </c>
      <c r="P1323" s="54" t="s">
        <v>833</v>
      </c>
      <c r="Q1323" s="54" t="s">
        <v>3293</v>
      </c>
      <c r="R1323" s="61" t="s">
        <v>3294</v>
      </c>
      <c r="S1323" s="55">
        <v>44978</v>
      </c>
      <c r="T1323" s="55">
        <v>44978</v>
      </c>
      <c r="U1323" s="55">
        <v>44981</v>
      </c>
      <c r="V1323" s="56">
        <v>572090.01</v>
      </c>
      <c r="W1323" s="56">
        <v>0</v>
      </c>
      <c r="X1323" s="56">
        <v>572090.01</v>
      </c>
    </row>
    <row r="1324" spans="1:24" x14ac:dyDescent="0.25">
      <c r="A1324" s="59" t="s">
        <v>130</v>
      </c>
      <c r="B1324" s="54" t="s">
        <v>450</v>
      </c>
      <c r="C1324" s="60">
        <v>2023</v>
      </c>
      <c r="D1324" s="60">
        <v>2023</v>
      </c>
      <c r="E1324" s="53">
        <v>8</v>
      </c>
      <c r="F1324" s="54" t="s">
        <v>451</v>
      </c>
      <c r="G1324" s="54" t="s">
        <v>452</v>
      </c>
      <c r="H1324" s="54" t="s">
        <v>453</v>
      </c>
      <c r="I1324" s="54" t="s">
        <v>454</v>
      </c>
      <c r="J1324" s="61" t="s">
        <v>455</v>
      </c>
      <c r="K1324" s="54" t="s">
        <v>3480</v>
      </c>
      <c r="L1324" s="60">
        <v>1</v>
      </c>
      <c r="M1324" s="54" t="s">
        <v>3481</v>
      </c>
      <c r="N1324" s="54" t="s">
        <v>836</v>
      </c>
      <c r="O1324" s="62">
        <v>1</v>
      </c>
      <c r="P1324" s="54" t="s">
        <v>837</v>
      </c>
      <c r="Q1324" s="54" t="s">
        <v>3293</v>
      </c>
      <c r="R1324" s="61" t="s">
        <v>3294</v>
      </c>
      <c r="S1324" s="55">
        <v>44978</v>
      </c>
      <c r="T1324" s="55">
        <v>44978</v>
      </c>
      <c r="U1324" s="55">
        <v>44981</v>
      </c>
      <c r="V1324" s="56">
        <v>243842.78</v>
      </c>
      <c r="W1324" s="56">
        <v>0</v>
      </c>
      <c r="X1324" s="56">
        <v>243842.78</v>
      </c>
    </row>
    <row r="1325" spans="1:24" x14ac:dyDescent="0.25">
      <c r="A1325" s="59" t="s">
        <v>131</v>
      </c>
      <c r="B1325" s="54" t="s">
        <v>450</v>
      </c>
      <c r="C1325" s="60">
        <v>2023</v>
      </c>
      <c r="D1325" s="60">
        <v>2023</v>
      </c>
      <c r="E1325" s="53">
        <v>8</v>
      </c>
      <c r="F1325" s="54" t="s">
        <v>451</v>
      </c>
      <c r="G1325" s="54" t="s">
        <v>452</v>
      </c>
      <c r="H1325" s="54" t="s">
        <v>453</v>
      </c>
      <c r="I1325" s="54" t="s">
        <v>454</v>
      </c>
      <c r="J1325" s="61" t="s">
        <v>455</v>
      </c>
      <c r="K1325" s="54" t="s">
        <v>3482</v>
      </c>
      <c r="L1325" s="60">
        <v>1</v>
      </c>
      <c r="M1325" s="54" t="s">
        <v>3483</v>
      </c>
      <c r="N1325" s="54" t="s">
        <v>840</v>
      </c>
      <c r="O1325" s="62">
        <v>1</v>
      </c>
      <c r="P1325" s="54" t="s">
        <v>841</v>
      </c>
      <c r="Q1325" s="54" t="s">
        <v>3293</v>
      </c>
      <c r="R1325" s="61" t="s">
        <v>3294</v>
      </c>
      <c r="S1325" s="55">
        <v>44978</v>
      </c>
      <c r="T1325" s="55">
        <v>44978</v>
      </c>
      <c r="U1325" s="55">
        <v>44981</v>
      </c>
      <c r="V1325" s="56">
        <v>206614.95</v>
      </c>
      <c r="W1325" s="56">
        <v>0</v>
      </c>
      <c r="X1325" s="56">
        <v>206614.95</v>
      </c>
    </row>
    <row r="1326" spans="1:24" x14ac:dyDescent="0.25">
      <c r="A1326" s="59" t="s">
        <v>132</v>
      </c>
      <c r="B1326" s="54" t="s">
        <v>450</v>
      </c>
      <c r="C1326" s="60">
        <v>2023</v>
      </c>
      <c r="D1326" s="60">
        <v>2023</v>
      </c>
      <c r="E1326" s="53">
        <v>8</v>
      </c>
      <c r="F1326" s="54" t="s">
        <v>451</v>
      </c>
      <c r="G1326" s="54" t="s">
        <v>452</v>
      </c>
      <c r="H1326" s="54" t="s">
        <v>453</v>
      </c>
      <c r="I1326" s="54" t="s">
        <v>454</v>
      </c>
      <c r="J1326" s="61" t="s">
        <v>455</v>
      </c>
      <c r="K1326" s="54" t="s">
        <v>3484</v>
      </c>
      <c r="L1326" s="60">
        <v>1</v>
      </c>
      <c r="M1326" s="54" t="s">
        <v>3485</v>
      </c>
      <c r="N1326" s="54" t="s">
        <v>844</v>
      </c>
      <c r="O1326" s="62">
        <v>1</v>
      </c>
      <c r="P1326" s="54" t="s">
        <v>845</v>
      </c>
      <c r="Q1326" s="54" t="s">
        <v>3293</v>
      </c>
      <c r="R1326" s="61" t="s">
        <v>3294</v>
      </c>
      <c r="S1326" s="55">
        <v>44978</v>
      </c>
      <c r="T1326" s="55">
        <v>44978</v>
      </c>
      <c r="U1326" s="55">
        <v>44981</v>
      </c>
      <c r="V1326" s="56">
        <v>118746.84</v>
      </c>
      <c r="W1326" s="56">
        <v>0</v>
      </c>
      <c r="X1326" s="56">
        <v>118746.84</v>
      </c>
    </row>
    <row r="1327" spans="1:24" x14ac:dyDescent="0.25">
      <c r="A1327" s="59" t="s">
        <v>133</v>
      </c>
      <c r="B1327" s="54" t="s">
        <v>450</v>
      </c>
      <c r="C1327" s="60">
        <v>2023</v>
      </c>
      <c r="D1327" s="60">
        <v>2023</v>
      </c>
      <c r="E1327" s="53">
        <v>8</v>
      </c>
      <c r="F1327" s="54" t="s">
        <v>451</v>
      </c>
      <c r="G1327" s="54" t="s">
        <v>452</v>
      </c>
      <c r="H1327" s="54" t="s">
        <v>453</v>
      </c>
      <c r="I1327" s="54" t="s">
        <v>454</v>
      </c>
      <c r="J1327" s="61" t="s">
        <v>455</v>
      </c>
      <c r="K1327" s="54" t="s">
        <v>3486</v>
      </c>
      <c r="L1327" s="60">
        <v>1</v>
      </c>
      <c r="M1327" s="54" t="s">
        <v>3487</v>
      </c>
      <c r="N1327" s="54" t="s">
        <v>848</v>
      </c>
      <c r="O1327" s="62">
        <v>1</v>
      </c>
      <c r="P1327" s="54" t="s">
        <v>849</v>
      </c>
      <c r="Q1327" s="54" t="s">
        <v>3293</v>
      </c>
      <c r="R1327" s="61" t="s">
        <v>3294</v>
      </c>
      <c r="S1327" s="55">
        <v>44978</v>
      </c>
      <c r="T1327" s="55">
        <v>44978</v>
      </c>
      <c r="U1327" s="55">
        <v>44981</v>
      </c>
      <c r="V1327" s="56">
        <v>288609.28999999998</v>
      </c>
      <c r="W1327" s="56">
        <v>0</v>
      </c>
      <c r="X1327" s="56">
        <v>288609.28999999998</v>
      </c>
    </row>
    <row r="1328" spans="1:24" x14ac:dyDescent="0.25">
      <c r="A1328" s="59" t="s">
        <v>134</v>
      </c>
      <c r="B1328" s="54" t="s">
        <v>450</v>
      </c>
      <c r="C1328" s="60">
        <v>2023</v>
      </c>
      <c r="D1328" s="60">
        <v>2023</v>
      </c>
      <c r="E1328" s="53">
        <v>8</v>
      </c>
      <c r="F1328" s="54" t="s">
        <v>451</v>
      </c>
      <c r="G1328" s="54" t="s">
        <v>452</v>
      </c>
      <c r="H1328" s="54" t="s">
        <v>453</v>
      </c>
      <c r="I1328" s="54" t="s">
        <v>454</v>
      </c>
      <c r="J1328" s="61" t="s">
        <v>455</v>
      </c>
      <c r="K1328" s="54" t="s">
        <v>3488</v>
      </c>
      <c r="L1328" s="60">
        <v>1</v>
      </c>
      <c r="M1328" s="54" t="s">
        <v>3489</v>
      </c>
      <c r="N1328" s="54" t="s">
        <v>852</v>
      </c>
      <c r="O1328" s="62">
        <v>1</v>
      </c>
      <c r="P1328" s="54" t="s">
        <v>853</v>
      </c>
      <c r="Q1328" s="54" t="s">
        <v>3293</v>
      </c>
      <c r="R1328" s="61" t="s">
        <v>3294</v>
      </c>
      <c r="S1328" s="55">
        <v>44978</v>
      </c>
      <c r="T1328" s="55">
        <v>44978</v>
      </c>
      <c r="U1328" s="55">
        <v>44981</v>
      </c>
      <c r="V1328" s="56">
        <v>40511.56</v>
      </c>
      <c r="W1328" s="56">
        <v>0</v>
      </c>
      <c r="X1328" s="56">
        <v>40511.56</v>
      </c>
    </row>
    <row r="1329" spans="1:24" x14ac:dyDescent="0.25">
      <c r="A1329" s="59" t="s">
        <v>135</v>
      </c>
      <c r="B1329" s="54" t="s">
        <v>450</v>
      </c>
      <c r="C1329" s="60">
        <v>2023</v>
      </c>
      <c r="D1329" s="60">
        <v>2023</v>
      </c>
      <c r="E1329" s="53">
        <v>8</v>
      </c>
      <c r="F1329" s="54" t="s">
        <v>451</v>
      </c>
      <c r="G1329" s="54" t="s">
        <v>452</v>
      </c>
      <c r="H1329" s="54" t="s">
        <v>453</v>
      </c>
      <c r="I1329" s="54" t="s">
        <v>454</v>
      </c>
      <c r="J1329" s="61" t="s">
        <v>455</v>
      </c>
      <c r="K1329" s="54" t="s">
        <v>3490</v>
      </c>
      <c r="L1329" s="60">
        <v>1</v>
      </c>
      <c r="M1329" s="54" t="s">
        <v>3491</v>
      </c>
      <c r="N1329" s="54" t="s">
        <v>856</v>
      </c>
      <c r="O1329" s="62">
        <v>1</v>
      </c>
      <c r="P1329" s="54" t="s">
        <v>857</v>
      </c>
      <c r="Q1329" s="54" t="s">
        <v>3293</v>
      </c>
      <c r="R1329" s="61" t="s">
        <v>3294</v>
      </c>
      <c r="S1329" s="55">
        <v>44978</v>
      </c>
      <c r="T1329" s="55">
        <v>44978</v>
      </c>
      <c r="U1329" s="55">
        <v>44981</v>
      </c>
      <c r="V1329" s="56">
        <v>134231.01999999999</v>
      </c>
      <c r="W1329" s="56">
        <v>0</v>
      </c>
      <c r="X1329" s="56">
        <v>134231.01999999999</v>
      </c>
    </row>
    <row r="1330" spans="1:24" x14ac:dyDescent="0.25">
      <c r="A1330" s="59" t="s">
        <v>136</v>
      </c>
      <c r="B1330" s="54" t="s">
        <v>450</v>
      </c>
      <c r="C1330" s="60">
        <v>2023</v>
      </c>
      <c r="D1330" s="60">
        <v>2023</v>
      </c>
      <c r="E1330" s="53">
        <v>8</v>
      </c>
      <c r="F1330" s="54" t="s">
        <v>451</v>
      </c>
      <c r="G1330" s="54" t="s">
        <v>452</v>
      </c>
      <c r="H1330" s="54" t="s">
        <v>453</v>
      </c>
      <c r="I1330" s="54" t="s">
        <v>454</v>
      </c>
      <c r="J1330" s="61" t="s">
        <v>455</v>
      </c>
      <c r="K1330" s="54" t="s">
        <v>3492</v>
      </c>
      <c r="L1330" s="60">
        <v>1</v>
      </c>
      <c r="M1330" s="54" t="s">
        <v>3493</v>
      </c>
      <c r="N1330" s="54" t="s">
        <v>860</v>
      </c>
      <c r="O1330" s="62">
        <v>1</v>
      </c>
      <c r="P1330" s="54" t="s">
        <v>861</v>
      </c>
      <c r="Q1330" s="54" t="s">
        <v>3293</v>
      </c>
      <c r="R1330" s="61" t="s">
        <v>3294</v>
      </c>
      <c r="S1330" s="55">
        <v>44978</v>
      </c>
      <c r="T1330" s="55">
        <v>44978</v>
      </c>
      <c r="U1330" s="55">
        <v>44981</v>
      </c>
      <c r="V1330" s="56">
        <v>257359.72</v>
      </c>
      <c r="W1330" s="56">
        <v>0</v>
      </c>
      <c r="X1330" s="56">
        <v>257359.72</v>
      </c>
    </row>
    <row r="1331" spans="1:24" x14ac:dyDescent="0.25">
      <c r="A1331" s="59" t="s">
        <v>137</v>
      </c>
      <c r="B1331" s="54" t="s">
        <v>450</v>
      </c>
      <c r="C1331" s="60">
        <v>2023</v>
      </c>
      <c r="D1331" s="60">
        <v>2023</v>
      </c>
      <c r="E1331" s="53">
        <v>8</v>
      </c>
      <c r="F1331" s="54" t="s">
        <v>451</v>
      </c>
      <c r="G1331" s="54" t="s">
        <v>452</v>
      </c>
      <c r="H1331" s="54" t="s">
        <v>453</v>
      </c>
      <c r="I1331" s="54" t="s">
        <v>454</v>
      </c>
      <c r="J1331" s="61" t="s">
        <v>455</v>
      </c>
      <c r="K1331" s="54" t="s">
        <v>3494</v>
      </c>
      <c r="L1331" s="60">
        <v>1</v>
      </c>
      <c r="M1331" s="54" t="s">
        <v>3495</v>
      </c>
      <c r="N1331" s="54" t="s">
        <v>864</v>
      </c>
      <c r="O1331" s="62">
        <v>1</v>
      </c>
      <c r="P1331" s="54" t="s">
        <v>865</v>
      </c>
      <c r="Q1331" s="54" t="s">
        <v>3293</v>
      </c>
      <c r="R1331" s="61" t="s">
        <v>3294</v>
      </c>
      <c r="S1331" s="55">
        <v>44978</v>
      </c>
      <c r="T1331" s="55">
        <v>44978</v>
      </c>
      <c r="U1331" s="55">
        <v>44981</v>
      </c>
      <c r="V1331" s="56">
        <v>64205.69</v>
      </c>
      <c r="W1331" s="56">
        <v>0</v>
      </c>
      <c r="X1331" s="56">
        <v>64205.69</v>
      </c>
    </row>
    <row r="1332" spans="1:24" x14ac:dyDescent="0.25">
      <c r="A1332" s="59" t="s">
        <v>138</v>
      </c>
      <c r="B1332" s="54" t="s">
        <v>450</v>
      </c>
      <c r="C1332" s="60">
        <v>2023</v>
      </c>
      <c r="D1332" s="60">
        <v>2023</v>
      </c>
      <c r="E1332" s="53">
        <v>8</v>
      </c>
      <c r="F1332" s="54" t="s">
        <v>451</v>
      </c>
      <c r="G1332" s="54" t="s">
        <v>452</v>
      </c>
      <c r="H1332" s="54" t="s">
        <v>453</v>
      </c>
      <c r="I1332" s="54" t="s">
        <v>454</v>
      </c>
      <c r="J1332" s="61" t="s">
        <v>455</v>
      </c>
      <c r="K1332" s="54" t="s">
        <v>3496</v>
      </c>
      <c r="L1332" s="60">
        <v>1</v>
      </c>
      <c r="M1332" s="54" t="s">
        <v>3497</v>
      </c>
      <c r="N1332" s="54" t="s">
        <v>868</v>
      </c>
      <c r="O1332" s="62">
        <v>1</v>
      </c>
      <c r="P1332" s="54" t="s">
        <v>2452</v>
      </c>
      <c r="Q1332" s="54" t="s">
        <v>3293</v>
      </c>
      <c r="R1332" s="61" t="s">
        <v>3317</v>
      </c>
      <c r="S1332" s="55">
        <v>44971</v>
      </c>
      <c r="T1332" s="55">
        <v>44971</v>
      </c>
      <c r="U1332" s="55">
        <v>44974</v>
      </c>
      <c r="V1332" s="56">
        <v>1030925.38</v>
      </c>
      <c r="W1332" s="56">
        <v>0</v>
      </c>
      <c r="X1332" s="56">
        <v>1030925.38</v>
      </c>
    </row>
    <row r="1333" spans="1:24" x14ac:dyDescent="0.25">
      <c r="A1333" s="59" t="s">
        <v>139</v>
      </c>
      <c r="B1333" s="54" t="s">
        <v>450</v>
      </c>
      <c r="C1333" s="60">
        <v>2023</v>
      </c>
      <c r="D1333" s="60">
        <v>2023</v>
      </c>
      <c r="E1333" s="53">
        <v>8</v>
      </c>
      <c r="F1333" s="54" t="s">
        <v>451</v>
      </c>
      <c r="G1333" s="54" t="s">
        <v>452</v>
      </c>
      <c r="H1333" s="54" t="s">
        <v>453</v>
      </c>
      <c r="I1333" s="54" t="s">
        <v>454</v>
      </c>
      <c r="J1333" s="61" t="s">
        <v>455</v>
      </c>
      <c r="K1333" s="54" t="s">
        <v>3498</v>
      </c>
      <c r="L1333" s="60">
        <v>1</v>
      </c>
      <c r="M1333" s="54" t="s">
        <v>3499</v>
      </c>
      <c r="N1333" s="54" t="s">
        <v>872</v>
      </c>
      <c r="O1333" s="62">
        <v>1</v>
      </c>
      <c r="P1333" s="54" t="s">
        <v>873</v>
      </c>
      <c r="Q1333" s="54" t="s">
        <v>3293</v>
      </c>
      <c r="R1333" s="61" t="s">
        <v>3294</v>
      </c>
      <c r="S1333" s="55">
        <v>44978</v>
      </c>
      <c r="T1333" s="55">
        <v>44978</v>
      </c>
      <c r="U1333" s="55">
        <v>44981</v>
      </c>
      <c r="V1333" s="56">
        <v>160495.93</v>
      </c>
      <c r="W1333" s="56">
        <v>0</v>
      </c>
      <c r="X1333" s="56">
        <v>160495.93</v>
      </c>
    </row>
    <row r="1334" spans="1:24" x14ac:dyDescent="0.25">
      <c r="A1334" s="59" t="s">
        <v>140</v>
      </c>
      <c r="B1334" s="54" t="s">
        <v>450</v>
      </c>
      <c r="C1334" s="60">
        <v>2023</v>
      </c>
      <c r="D1334" s="60">
        <v>2023</v>
      </c>
      <c r="E1334" s="53">
        <v>8</v>
      </c>
      <c r="F1334" s="54" t="s">
        <v>451</v>
      </c>
      <c r="G1334" s="54" t="s">
        <v>452</v>
      </c>
      <c r="H1334" s="54" t="s">
        <v>453</v>
      </c>
      <c r="I1334" s="54" t="s">
        <v>454</v>
      </c>
      <c r="J1334" s="61" t="s">
        <v>455</v>
      </c>
      <c r="K1334" s="54" t="s">
        <v>3500</v>
      </c>
      <c r="L1334" s="60">
        <v>1</v>
      </c>
      <c r="M1334" s="54" t="s">
        <v>3501</v>
      </c>
      <c r="N1334" s="54" t="s">
        <v>876</v>
      </c>
      <c r="O1334" s="62">
        <v>1</v>
      </c>
      <c r="P1334" s="54" t="s">
        <v>877</v>
      </c>
      <c r="Q1334" s="54" t="s">
        <v>3293</v>
      </c>
      <c r="R1334" s="61" t="s">
        <v>3294</v>
      </c>
      <c r="S1334" s="55">
        <v>44978</v>
      </c>
      <c r="T1334" s="55">
        <v>44978</v>
      </c>
      <c r="U1334" s="55">
        <v>44981</v>
      </c>
      <c r="V1334" s="56">
        <v>239211.97</v>
      </c>
      <c r="W1334" s="56">
        <v>0</v>
      </c>
      <c r="X1334" s="56">
        <v>239211.97</v>
      </c>
    </row>
    <row r="1335" spans="1:24" x14ac:dyDescent="0.25">
      <c r="A1335" s="59" t="s">
        <v>141</v>
      </c>
      <c r="B1335" s="54" t="s">
        <v>450</v>
      </c>
      <c r="C1335" s="60">
        <v>2023</v>
      </c>
      <c r="D1335" s="60">
        <v>2023</v>
      </c>
      <c r="E1335" s="53">
        <v>8</v>
      </c>
      <c r="F1335" s="54" t="s">
        <v>451</v>
      </c>
      <c r="G1335" s="54" t="s">
        <v>452</v>
      </c>
      <c r="H1335" s="54" t="s">
        <v>453</v>
      </c>
      <c r="I1335" s="54" t="s">
        <v>454</v>
      </c>
      <c r="J1335" s="61" t="s">
        <v>455</v>
      </c>
      <c r="K1335" s="54" t="s">
        <v>3502</v>
      </c>
      <c r="L1335" s="60">
        <v>1</v>
      </c>
      <c r="M1335" s="54" t="s">
        <v>3503</v>
      </c>
      <c r="N1335" s="54" t="s">
        <v>880</v>
      </c>
      <c r="O1335" s="62">
        <v>1</v>
      </c>
      <c r="P1335" s="54" t="s">
        <v>881</v>
      </c>
      <c r="Q1335" s="54" t="s">
        <v>3293</v>
      </c>
      <c r="R1335" s="61" t="s">
        <v>3294</v>
      </c>
      <c r="S1335" s="55">
        <v>44978</v>
      </c>
      <c r="T1335" s="55">
        <v>44978</v>
      </c>
      <c r="U1335" s="55">
        <v>44981</v>
      </c>
      <c r="V1335" s="56">
        <v>126069.89</v>
      </c>
      <c r="W1335" s="56">
        <v>0</v>
      </c>
      <c r="X1335" s="56">
        <v>126069.89</v>
      </c>
    </row>
    <row r="1336" spans="1:24" x14ac:dyDescent="0.25">
      <c r="A1336" s="59" t="s">
        <v>142</v>
      </c>
      <c r="B1336" s="54" t="s">
        <v>450</v>
      </c>
      <c r="C1336" s="60">
        <v>2023</v>
      </c>
      <c r="D1336" s="60">
        <v>2023</v>
      </c>
      <c r="E1336" s="53">
        <v>8</v>
      </c>
      <c r="F1336" s="54" t="s">
        <v>451</v>
      </c>
      <c r="G1336" s="54" t="s">
        <v>452</v>
      </c>
      <c r="H1336" s="54" t="s">
        <v>453</v>
      </c>
      <c r="I1336" s="54" t="s">
        <v>454</v>
      </c>
      <c r="J1336" s="61" t="s">
        <v>455</v>
      </c>
      <c r="K1336" s="54" t="s">
        <v>3504</v>
      </c>
      <c r="L1336" s="60">
        <v>1</v>
      </c>
      <c r="M1336" s="54" t="s">
        <v>3505</v>
      </c>
      <c r="N1336" s="54" t="s">
        <v>884</v>
      </c>
      <c r="O1336" s="62">
        <v>1</v>
      </c>
      <c r="P1336" s="54" t="s">
        <v>885</v>
      </c>
      <c r="Q1336" s="54" t="s">
        <v>3293</v>
      </c>
      <c r="R1336" s="61" t="s">
        <v>3294</v>
      </c>
      <c r="S1336" s="55">
        <v>44978</v>
      </c>
      <c r="T1336" s="55">
        <v>44978</v>
      </c>
      <c r="U1336" s="55">
        <v>44981</v>
      </c>
      <c r="V1336" s="56">
        <v>120383.49</v>
      </c>
      <c r="W1336" s="56">
        <v>0</v>
      </c>
      <c r="X1336" s="56">
        <v>120383.49</v>
      </c>
    </row>
    <row r="1337" spans="1:24" x14ac:dyDescent="0.25">
      <c r="A1337" s="59" t="s">
        <v>143</v>
      </c>
      <c r="B1337" s="54" t="s">
        <v>450</v>
      </c>
      <c r="C1337" s="60">
        <v>2023</v>
      </c>
      <c r="D1337" s="60">
        <v>2023</v>
      </c>
      <c r="E1337" s="53">
        <v>8</v>
      </c>
      <c r="F1337" s="54" t="s">
        <v>451</v>
      </c>
      <c r="G1337" s="54" t="s">
        <v>452</v>
      </c>
      <c r="H1337" s="54" t="s">
        <v>453</v>
      </c>
      <c r="I1337" s="54" t="s">
        <v>454</v>
      </c>
      <c r="J1337" s="61" t="s">
        <v>455</v>
      </c>
      <c r="K1337" s="54" t="s">
        <v>3506</v>
      </c>
      <c r="L1337" s="60">
        <v>1</v>
      </c>
      <c r="M1337" s="54" t="s">
        <v>3507</v>
      </c>
      <c r="N1337" s="54" t="s">
        <v>888</v>
      </c>
      <c r="O1337" s="62">
        <v>1</v>
      </c>
      <c r="P1337" s="54" t="s">
        <v>889</v>
      </c>
      <c r="Q1337" s="54" t="s">
        <v>3293</v>
      </c>
      <c r="R1337" s="61" t="s">
        <v>3294</v>
      </c>
      <c r="S1337" s="55">
        <v>44978</v>
      </c>
      <c r="T1337" s="55">
        <v>44978</v>
      </c>
      <c r="U1337" s="55">
        <v>44981</v>
      </c>
      <c r="V1337" s="56">
        <v>99691.48</v>
      </c>
      <c r="W1337" s="56">
        <v>0</v>
      </c>
      <c r="X1337" s="56">
        <v>99691.48</v>
      </c>
    </row>
    <row r="1338" spans="1:24" x14ac:dyDescent="0.25">
      <c r="A1338" s="59" t="s">
        <v>144</v>
      </c>
      <c r="B1338" s="54" t="s">
        <v>450</v>
      </c>
      <c r="C1338" s="60">
        <v>2023</v>
      </c>
      <c r="D1338" s="60">
        <v>2023</v>
      </c>
      <c r="E1338" s="53">
        <v>8</v>
      </c>
      <c r="F1338" s="54" t="s">
        <v>451</v>
      </c>
      <c r="G1338" s="54" t="s">
        <v>452</v>
      </c>
      <c r="H1338" s="54" t="s">
        <v>453</v>
      </c>
      <c r="I1338" s="54" t="s">
        <v>454</v>
      </c>
      <c r="J1338" s="61" t="s">
        <v>455</v>
      </c>
      <c r="K1338" s="54" t="s">
        <v>3508</v>
      </c>
      <c r="L1338" s="60">
        <v>1</v>
      </c>
      <c r="M1338" s="54" t="s">
        <v>3509</v>
      </c>
      <c r="N1338" s="54" t="s">
        <v>892</v>
      </c>
      <c r="O1338" s="62">
        <v>1</v>
      </c>
      <c r="P1338" s="54" t="s">
        <v>893</v>
      </c>
      <c r="Q1338" s="54" t="s">
        <v>3293</v>
      </c>
      <c r="R1338" s="61" t="s">
        <v>3294</v>
      </c>
      <c r="S1338" s="55">
        <v>44978</v>
      </c>
      <c r="T1338" s="55">
        <v>44978</v>
      </c>
      <c r="U1338" s="55">
        <v>44981</v>
      </c>
      <c r="V1338" s="56">
        <v>10550060.24</v>
      </c>
      <c r="W1338" s="56">
        <v>0</v>
      </c>
      <c r="X1338" s="56">
        <v>10550060.24</v>
      </c>
    </row>
    <row r="1339" spans="1:24" x14ac:dyDescent="0.25">
      <c r="A1339" s="59" t="s">
        <v>145</v>
      </c>
      <c r="B1339" s="54" t="s">
        <v>450</v>
      </c>
      <c r="C1339" s="60">
        <v>2023</v>
      </c>
      <c r="D1339" s="60">
        <v>2023</v>
      </c>
      <c r="E1339" s="53">
        <v>8</v>
      </c>
      <c r="F1339" s="54" t="s">
        <v>451</v>
      </c>
      <c r="G1339" s="54" t="s">
        <v>452</v>
      </c>
      <c r="H1339" s="54" t="s">
        <v>453</v>
      </c>
      <c r="I1339" s="54" t="s">
        <v>454</v>
      </c>
      <c r="J1339" s="61" t="s">
        <v>455</v>
      </c>
      <c r="K1339" s="54" t="s">
        <v>3510</v>
      </c>
      <c r="L1339" s="60">
        <v>1</v>
      </c>
      <c r="M1339" s="54" t="s">
        <v>3511</v>
      </c>
      <c r="N1339" s="54" t="s">
        <v>896</v>
      </c>
      <c r="O1339" s="62">
        <v>1</v>
      </c>
      <c r="P1339" s="54" t="s">
        <v>897</v>
      </c>
      <c r="Q1339" s="54" t="s">
        <v>3293</v>
      </c>
      <c r="R1339" s="61" t="s">
        <v>3294</v>
      </c>
      <c r="S1339" s="55">
        <v>44978</v>
      </c>
      <c r="T1339" s="55">
        <v>44978</v>
      </c>
      <c r="U1339" s="55">
        <v>44981</v>
      </c>
      <c r="V1339" s="56">
        <v>40639.58</v>
      </c>
      <c r="W1339" s="56">
        <v>0</v>
      </c>
      <c r="X1339" s="56">
        <v>40639.58</v>
      </c>
    </row>
    <row r="1340" spans="1:24" x14ac:dyDescent="0.25">
      <c r="A1340" s="59" t="s">
        <v>146</v>
      </c>
      <c r="B1340" s="54" t="s">
        <v>450</v>
      </c>
      <c r="C1340" s="60">
        <v>2023</v>
      </c>
      <c r="D1340" s="60">
        <v>2023</v>
      </c>
      <c r="E1340" s="53">
        <v>8</v>
      </c>
      <c r="F1340" s="54" t="s">
        <v>451</v>
      </c>
      <c r="G1340" s="54" t="s">
        <v>452</v>
      </c>
      <c r="H1340" s="54" t="s">
        <v>453</v>
      </c>
      <c r="I1340" s="54" t="s">
        <v>454</v>
      </c>
      <c r="J1340" s="61" t="s">
        <v>455</v>
      </c>
      <c r="K1340" s="54" t="s">
        <v>3512</v>
      </c>
      <c r="L1340" s="60">
        <v>1</v>
      </c>
      <c r="M1340" s="54" t="s">
        <v>3513</v>
      </c>
      <c r="N1340" s="54" t="s">
        <v>900</v>
      </c>
      <c r="O1340" s="62">
        <v>1</v>
      </c>
      <c r="P1340" s="54" t="s">
        <v>901</v>
      </c>
      <c r="Q1340" s="54" t="s">
        <v>3293</v>
      </c>
      <c r="R1340" s="61" t="s">
        <v>3294</v>
      </c>
      <c r="S1340" s="55">
        <v>44978</v>
      </c>
      <c r="T1340" s="55">
        <v>44978</v>
      </c>
      <c r="U1340" s="55">
        <v>44981</v>
      </c>
      <c r="V1340" s="56">
        <v>729955.33</v>
      </c>
      <c r="W1340" s="56">
        <v>0</v>
      </c>
      <c r="X1340" s="56">
        <v>729955.33</v>
      </c>
    </row>
    <row r="1341" spans="1:24" x14ac:dyDescent="0.25">
      <c r="A1341" s="59" t="s">
        <v>147</v>
      </c>
      <c r="B1341" s="54" t="s">
        <v>450</v>
      </c>
      <c r="C1341" s="60">
        <v>2023</v>
      </c>
      <c r="D1341" s="60">
        <v>2023</v>
      </c>
      <c r="E1341" s="53">
        <v>8</v>
      </c>
      <c r="F1341" s="54" t="s">
        <v>451</v>
      </c>
      <c r="G1341" s="54" t="s">
        <v>452</v>
      </c>
      <c r="H1341" s="54" t="s">
        <v>453</v>
      </c>
      <c r="I1341" s="54" t="s">
        <v>454</v>
      </c>
      <c r="J1341" s="61" t="s">
        <v>455</v>
      </c>
      <c r="K1341" s="54" t="s">
        <v>3514</v>
      </c>
      <c r="L1341" s="60">
        <v>1</v>
      </c>
      <c r="M1341" s="54" t="s">
        <v>3515</v>
      </c>
      <c r="N1341" s="54" t="s">
        <v>904</v>
      </c>
      <c r="O1341" s="62">
        <v>1</v>
      </c>
      <c r="P1341" s="54" t="s">
        <v>905</v>
      </c>
      <c r="Q1341" s="54" t="s">
        <v>3293</v>
      </c>
      <c r="R1341" s="61" t="s">
        <v>3294</v>
      </c>
      <c r="S1341" s="55">
        <v>44978</v>
      </c>
      <c r="T1341" s="55">
        <v>44978</v>
      </c>
      <c r="U1341" s="55">
        <v>44981</v>
      </c>
      <c r="V1341" s="56">
        <v>1000662.5</v>
      </c>
      <c r="W1341" s="56">
        <v>0</v>
      </c>
      <c r="X1341" s="56">
        <v>1000662.5</v>
      </c>
    </row>
    <row r="1342" spans="1:24" x14ac:dyDescent="0.25">
      <c r="A1342" s="59" t="s">
        <v>148</v>
      </c>
      <c r="B1342" s="54" t="s">
        <v>450</v>
      </c>
      <c r="C1342" s="60">
        <v>2023</v>
      </c>
      <c r="D1342" s="60">
        <v>2023</v>
      </c>
      <c r="E1342" s="53">
        <v>8</v>
      </c>
      <c r="F1342" s="54" t="s">
        <v>451</v>
      </c>
      <c r="G1342" s="54" t="s">
        <v>452</v>
      </c>
      <c r="H1342" s="54" t="s">
        <v>453</v>
      </c>
      <c r="I1342" s="54" t="s">
        <v>454</v>
      </c>
      <c r="J1342" s="61" t="s">
        <v>455</v>
      </c>
      <c r="K1342" s="54" t="s">
        <v>3516</v>
      </c>
      <c r="L1342" s="60">
        <v>1</v>
      </c>
      <c r="M1342" s="54" t="s">
        <v>3517</v>
      </c>
      <c r="N1342" s="54" t="s">
        <v>908</v>
      </c>
      <c r="O1342" s="62">
        <v>1</v>
      </c>
      <c r="P1342" s="54" t="s">
        <v>909</v>
      </c>
      <c r="Q1342" s="54" t="s">
        <v>3293</v>
      </c>
      <c r="R1342" s="61" t="s">
        <v>3294</v>
      </c>
      <c r="S1342" s="55">
        <v>44978</v>
      </c>
      <c r="T1342" s="55">
        <v>44978</v>
      </c>
      <c r="U1342" s="55">
        <v>44981</v>
      </c>
      <c r="V1342" s="56">
        <v>426301.24</v>
      </c>
      <c r="W1342" s="56">
        <v>0</v>
      </c>
      <c r="X1342" s="56">
        <v>426301.24</v>
      </c>
    </row>
    <row r="1343" spans="1:24" x14ac:dyDescent="0.25">
      <c r="A1343" s="59" t="s">
        <v>149</v>
      </c>
      <c r="B1343" s="54" t="s">
        <v>450</v>
      </c>
      <c r="C1343" s="60">
        <v>2023</v>
      </c>
      <c r="D1343" s="60">
        <v>2023</v>
      </c>
      <c r="E1343" s="53">
        <v>8</v>
      </c>
      <c r="F1343" s="54" t="s">
        <v>451</v>
      </c>
      <c r="G1343" s="54" t="s">
        <v>452</v>
      </c>
      <c r="H1343" s="54" t="s">
        <v>453</v>
      </c>
      <c r="I1343" s="54" t="s">
        <v>454</v>
      </c>
      <c r="J1343" s="61" t="s">
        <v>455</v>
      </c>
      <c r="K1343" s="54" t="s">
        <v>3518</v>
      </c>
      <c r="L1343" s="60">
        <v>1</v>
      </c>
      <c r="M1343" s="54" t="s">
        <v>3519</v>
      </c>
      <c r="N1343" s="54" t="s">
        <v>912</v>
      </c>
      <c r="O1343" s="62">
        <v>1</v>
      </c>
      <c r="P1343" s="54" t="s">
        <v>913</v>
      </c>
      <c r="Q1343" s="54" t="s">
        <v>3293</v>
      </c>
      <c r="R1343" s="61" t="s">
        <v>3294</v>
      </c>
      <c r="S1343" s="55">
        <v>44978</v>
      </c>
      <c r="T1343" s="55">
        <v>44978</v>
      </c>
      <c r="U1343" s="55">
        <v>44981</v>
      </c>
      <c r="V1343" s="56">
        <v>353561.55</v>
      </c>
      <c r="W1343" s="56">
        <v>0</v>
      </c>
      <c r="X1343" s="56">
        <v>353561.55</v>
      </c>
    </row>
    <row r="1344" spans="1:24" x14ac:dyDescent="0.25">
      <c r="A1344" s="59" t="s">
        <v>150</v>
      </c>
      <c r="B1344" s="54" t="s">
        <v>450</v>
      </c>
      <c r="C1344" s="60">
        <v>2023</v>
      </c>
      <c r="D1344" s="60">
        <v>2023</v>
      </c>
      <c r="E1344" s="53">
        <v>8</v>
      </c>
      <c r="F1344" s="54" t="s">
        <v>451</v>
      </c>
      <c r="G1344" s="54" t="s">
        <v>452</v>
      </c>
      <c r="H1344" s="54" t="s">
        <v>453</v>
      </c>
      <c r="I1344" s="54" t="s">
        <v>454</v>
      </c>
      <c r="J1344" s="61" t="s">
        <v>455</v>
      </c>
      <c r="K1344" s="54" t="s">
        <v>3520</v>
      </c>
      <c r="L1344" s="60">
        <v>1</v>
      </c>
      <c r="M1344" s="54" t="s">
        <v>3521</v>
      </c>
      <c r="N1344" s="54" t="s">
        <v>916</v>
      </c>
      <c r="O1344" s="62">
        <v>1</v>
      </c>
      <c r="P1344" s="54" t="s">
        <v>917</v>
      </c>
      <c r="Q1344" s="54" t="s">
        <v>3293</v>
      </c>
      <c r="R1344" s="61" t="s">
        <v>3294</v>
      </c>
      <c r="S1344" s="55">
        <v>44978</v>
      </c>
      <c r="T1344" s="55">
        <v>44978</v>
      </c>
      <c r="U1344" s="55">
        <v>44981</v>
      </c>
      <c r="V1344" s="56">
        <v>3116361.58</v>
      </c>
      <c r="W1344" s="56">
        <v>0</v>
      </c>
      <c r="X1344" s="56">
        <v>3116361.58</v>
      </c>
    </row>
    <row r="1345" spans="1:24" x14ac:dyDescent="0.25">
      <c r="A1345" s="59" t="s">
        <v>151</v>
      </c>
      <c r="B1345" s="54" t="s">
        <v>450</v>
      </c>
      <c r="C1345" s="60">
        <v>2023</v>
      </c>
      <c r="D1345" s="60">
        <v>2023</v>
      </c>
      <c r="E1345" s="53">
        <v>8</v>
      </c>
      <c r="F1345" s="54" t="s">
        <v>451</v>
      </c>
      <c r="G1345" s="54" t="s">
        <v>452</v>
      </c>
      <c r="H1345" s="54" t="s">
        <v>453</v>
      </c>
      <c r="I1345" s="54" t="s">
        <v>454</v>
      </c>
      <c r="J1345" s="61" t="s">
        <v>455</v>
      </c>
      <c r="K1345" s="54" t="s">
        <v>3522</v>
      </c>
      <c r="L1345" s="60">
        <v>1</v>
      </c>
      <c r="M1345" s="54" t="s">
        <v>3523</v>
      </c>
      <c r="N1345" s="54" t="s">
        <v>920</v>
      </c>
      <c r="O1345" s="62">
        <v>1</v>
      </c>
      <c r="P1345" s="54" t="s">
        <v>921</v>
      </c>
      <c r="Q1345" s="54" t="s">
        <v>3293</v>
      </c>
      <c r="R1345" s="61" t="s">
        <v>3294</v>
      </c>
      <c r="S1345" s="55">
        <v>44978</v>
      </c>
      <c r="T1345" s="55">
        <v>44978</v>
      </c>
      <c r="U1345" s="55">
        <v>44981</v>
      </c>
      <c r="V1345" s="56">
        <v>259045.02</v>
      </c>
      <c r="W1345" s="56">
        <v>0</v>
      </c>
      <c r="X1345" s="56">
        <v>259045.02</v>
      </c>
    </row>
    <row r="1346" spans="1:24" x14ac:dyDescent="0.25">
      <c r="A1346" s="59" t="s">
        <v>152</v>
      </c>
      <c r="B1346" s="54" t="s">
        <v>450</v>
      </c>
      <c r="C1346" s="60">
        <v>2023</v>
      </c>
      <c r="D1346" s="60">
        <v>2023</v>
      </c>
      <c r="E1346" s="53">
        <v>8</v>
      </c>
      <c r="F1346" s="54" t="s">
        <v>451</v>
      </c>
      <c r="G1346" s="54" t="s">
        <v>452</v>
      </c>
      <c r="H1346" s="54" t="s">
        <v>453</v>
      </c>
      <c r="I1346" s="54" t="s">
        <v>454</v>
      </c>
      <c r="J1346" s="61" t="s">
        <v>455</v>
      </c>
      <c r="K1346" s="54" t="s">
        <v>3524</v>
      </c>
      <c r="L1346" s="60">
        <v>1</v>
      </c>
      <c r="M1346" s="54" t="s">
        <v>3525</v>
      </c>
      <c r="N1346" s="54" t="s">
        <v>924</v>
      </c>
      <c r="O1346" s="62">
        <v>1</v>
      </c>
      <c r="P1346" s="54" t="s">
        <v>925</v>
      </c>
      <c r="Q1346" s="54" t="s">
        <v>3293</v>
      </c>
      <c r="R1346" s="61" t="s">
        <v>3294</v>
      </c>
      <c r="S1346" s="55">
        <v>44978</v>
      </c>
      <c r="T1346" s="55">
        <v>44978</v>
      </c>
      <c r="U1346" s="55">
        <v>44981</v>
      </c>
      <c r="V1346" s="56">
        <v>515870.02</v>
      </c>
      <c r="W1346" s="56">
        <v>0</v>
      </c>
      <c r="X1346" s="56">
        <v>515870.02</v>
      </c>
    </row>
    <row r="1347" spans="1:24" x14ac:dyDescent="0.25">
      <c r="A1347" s="59" t="s">
        <v>153</v>
      </c>
      <c r="B1347" s="54" t="s">
        <v>450</v>
      </c>
      <c r="C1347" s="60">
        <v>2023</v>
      </c>
      <c r="D1347" s="60">
        <v>2023</v>
      </c>
      <c r="E1347" s="53">
        <v>8</v>
      </c>
      <c r="F1347" s="54" t="s">
        <v>451</v>
      </c>
      <c r="G1347" s="54" t="s">
        <v>452</v>
      </c>
      <c r="H1347" s="54" t="s">
        <v>453</v>
      </c>
      <c r="I1347" s="54" t="s">
        <v>454</v>
      </c>
      <c r="J1347" s="61" t="s">
        <v>455</v>
      </c>
      <c r="K1347" s="54" t="s">
        <v>3526</v>
      </c>
      <c r="L1347" s="60">
        <v>1</v>
      </c>
      <c r="M1347" s="54" t="s">
        <v>3527</v>
      </c>
      <c r="N1347" s="54" t="s">
        <v>928</v>
      </c>
      <c r="O1347" s="62">
        <v>1</v>
      </c>
      <c r="P1347" s="54" t="s">
        <v>929</v>
      </c>
      <c r="Q1347" s="54" t="s">
        <v>3293</v>
      </c>
      <c r="R1347" s="61" t="s">
        <v>3294</v>
      </c>
      <c r="S1347" s="55">
        <v>44978</v>
      </c>
      <c r="T1347" s="55">
        <v>44978</v>
      </c>
      <c r="U1347" s="55">
        <v>44981</v>
      </c>
      <c r="V1347" s="56">
        <v>1944740.11</v>
      </c>
      <c r="W1347" s="56">
        <v>0</v>
      </c>
      <c r="X1347" s="56">
        <v>1944740.11</v>
      </c>
    </row>
    <row r="1348" spans="1:24" x14ac:dyDescent="0.25">
      <c r="A1348" s="59" t="s">
        <v>154</v>
      </c>
      <c r="B1348" s="54" t="s">
        <v>450</v>
      </c>
      <c r="C1348" s="60">
        <v>2023</v>
      </c>
      <c r="D1348" s="60">
        <v>2023</v>
      </c>
      <c r="E1348" s="53">
        <v>8</v>
      </c>
      <c r="F1348" s="54" t="s">
        <v>451</v>
      </c>
      <c r="G1348" s="54" t="s">
        <v>452</v>
      </c>
      <c r="H1348" s="54" t="s">
        <v>453</v>
      </c>
      <c r="I1348" s="54" t="s">
        <v>454</v>
      </c>
      <c r="J1348" s="61" t="s">
        <v>455</v>
      </c>
      <c r="K1348" s="54" t="s">
        <v>3528</v>
      </c>
      <c r="L1348" s="60">
        <v>1</v>
      </c>
      <c r="M1348" s="54" t="s">
        <v>3529</v>
      </c>
      <c r="N1348" s="54" t="s">
        <v>932</v>
      </c>
      <c r="O1348" s="62">
        <v>1</v>
      </c>
      <c r="P1348" s="54" t="s">
        <v>933</v>
      </c>
      <c r="Q1348" s="54" t="s">
        <v>3293</v>
      </c>
      <c r="R1348" s="61" t="s">
        <v>3294</v>
      </c>
      <c r="S1348" s="55">
        <v>44978</v>
      </c>
      <c r="T1348" s="55">
        <v>44978</v>
      </c>
      <c r="U1348" s="55">
        <v>44981</v>
      </c>
      <c r="V1348" s="56">
        <v>202560.8</v>
      </c>
      <c r="W1348" s="56">
        <v>0</v>
      </c>
      <c r="X1348" s="56">
        <v>202560.8</v>
      </c>
    </row>
    <row r="1349" spans="1:24" x14ac:dyDescent="0.25">
      <c r="A1349" s="59" t="s">
        <v>156</v>
      </c>
      <c r="B1349" s="54" t="s">
        <v>450</v>
      </c>
      <c r="C1349" s="60">
        <v>2023</v>
      </c>
      <c r="D1349" s="60">
        <v>2023</v>
      </c>
      <c r="E1349" s="53">
        <v>8</v>
      </c>
      <c r="F1349" s="54" t="s">
        <v>451</v>
      </c>
      <c r="G1349" s="54" t="s">
        <v>452</v>
      </c>
      <c r="H1349" s="54" t="s">
        <v>453</v>
      </c>
      <c r="I1349" s="54" t="s">
        <v>454</v>
      </c>
      <c r="J1349" s="61" t="s">
        <v>455</v>
      </c>
      <c r="K1349" s="54" t="s">
        <v>3530</v>
      </c>
      <c r="L1349" s="60">
        <v>1</v>
      </c>
      <c r="M1349" s="54" t="s">
        <v>3531</v>
      </c>
      <c r="N1349" s="54" t="s">
        <v>940</v>
      </c>
      <c r="O1349" s="62">
        <v>1</v>
      </c>
      <c r="P1349" s="54" t="s">
        <v>941</v>
      </c>
      <c r="Q1349" s="54" t="s">
        <v>3293</v>
      </c>
      <c r="R1349" s="61" t="s">
        <v>3294</v>
      </c>
      <c r="S1349" s="55">
        <v>44978</v>
      </c>
      <c r="T1349" s="55">
        <v>44978</v>
      </c>
      <c r="U1349" s="55">
        <v>44981</v>
      </c>
      <c r="V1349" s="56">
        <v>991703.87</v>
      </c>
      <c r="W1349" s="56">
        <v>0</v>
      </c>
      <c r="X1349" s="56">
        <v>991703.87</v>
      </c>
    </row>
    <row r="1350" spans="1:24" x14ac:dyDescent="0.25">
      <c r="A1350" s="59" t="s">
        <v>157</v>
      </c>
      <c r="B1350" s="54" t="s">
        <v>450</v>
      </c>
      <c r="C1350" s="60">
        <v>2023</v>
      </c>
      <c r="D1350" s="60">
        <v>2023</v>
      </c>
      <c r="E1350" s="53">
        <v>8</v>
      </c>
      <c r="F1350" s="54" t="s">
        <v>451</v>
      </c>
      <c r="G1350" s="54" t="s">
        <v>452</v>
      </c>
      <c r="H1350" s="54" t="s">
        <v>453</v>
      </c>
      <c r="I1350" s="54" t="s">
        <v>454</v>
      </c>
      <c r="J1350" s="61" t="s">
        <v>455</v>
      </c>
      <c r="K1350" s="54" t="s">
        <v>3532</v>
      </c>
      <c r="L1350" s="60">
        <v>1</v>
      </c>
      <c r="M1350" s="54" t="s">
        <v>3533</v>
      </c>
      <c r="N1350" s="54" t="s">
        <v>944</v>
      </c>
      <c r="O1350" s="62">
        <v>1</v>
      </c>
      <c r="P1350" s="54" t="s">
        <v>945</v>
      </c>
      <c r="Q1350" s="54" t="s">
        <v>3293</v>
      </c>
      <c r="R1350" s="61" t="s">
        <v>3294</v>
      </c>
      <c r="S1350" s="55">
        <v>44978</v>
      </c>
      <c r="T1350" s="55">
        <v>44978</v>
      </c>
      <c r="U1350" s="55">
        <v>44981</v>
      </c>
      <c r="V1350" s="56">
        <v>526651.77</v>
      </c>
      <c r="W1350" s="56">
        <v>0</v>
      </c>
      <c r="X1350" s="56">
        <v>526651.77</v>
      </c>
    </row>
    <row r="1351" spans="1:24" x14ac:dyDescent="0.25">
      <c r="A1351" s="59" t="s">
        <v>158</v>
      </c>
      <c r="B1351" s="54" t="s">
        <v>450</v>
      </c>
      <c r="C1351" s="60">
        <v>2023</v>
      </c>
      <c r="D1351" s="60">
        <v>2023</v>
      </c>
      <c r="E1351" s="53">
        <v>8</v>
      </c>
      <c r="F1351" s="54" t="s">
        <v>451</v>
      </c>
      <c r="G1351" s="54" t="s">
        <v>452</v>
      </c>
      <c r="H1351" s="54" t="s">
        <v>453</v>
      </c>
      <c r="I1351" s="54" t="s">
        <v>454</v>
      </c>
      <c r="J1351" s="61" t="s">
        <v>455</v>
      </c>
      <c r="K1351" s="54" t="s">
        <v>3534</v>
      </c>
      <c r="L1351" s="60">
        <v>1</v>
      </c>
      <c r="M1351" s="54" t="s">
        <v>3535</v>
      </c>
      <c r="N1351" s="54" t="s">
        <v>948</v>
      </c>
      <c r="O1351" s="62">
        <v>1</v>
      </c>
      <c r="P1351" s="54" t="s">
        <v>949</v>
      </c>
      <c r="Q1351" s="54" t="s">
        <v>3293</v>
      </c>
      <c r="R1351" s="61" t="s">
        <v>3294</v>
      </c>
      <c r="S1351" s="55">
        <v>44978</v>
      </c>
      <c r="T1351" s="55">
        <v>44978</v>
      </c>
      <c r="U1351" s="55">
        <v>44981</v>
      </c>
      <c r="V1351" s="56">
        <v>210812.74</v>
      </c>
      <c r="W1351" s="56">
        <v>0</v>
      </c>
      <c r="X1351" s="56">
        <v>210812.74</v>
      </c>
    </row>
    <row r="1352" spans="1:24" x14ac:dyDescent="0.25">
      <c r="A1352" s="59" t="s">
        <v>159</v>
      </c>
      <c r="B1352" s="54" t="s">
        <v>450</v>
      </c>
      <c r="C1352" s="60">
        <v>2023</v>
      </c>
      <c r="D1352" s="60">
        <v>2023</v>
      </c>
      <c r="E1352" s="53">
        <v>8</v>
      </c>
      <c r="F1352" s="54" t="s">
        <v>451</v>
      </c>
      <c r="G1352" s="54" t="s">
        <v>452</v>
      </c>
      <c r="H1352" s="54" t="s">
        <v>453</v>
      </c>
      <c r="I1352" s="54" t="s">
        <v>454</v>
      </c>
      <c r="J1352" s="61" t="s">
        <v>455</v>
      </c>
      <c r="K1352" s="54" t="s">
        <v>3536</v>
      </c>
      <c r="L1352" s="60">
        <v>1</v>
      </c>
      <c r="M1352" s="54" t="s">
        <v>3537</v>
      </c>
      <c r="N1352" s="54" t="s">
        <v>952</v>
      </c>
      <c r="O1352" s="62">
        <v>1</v>
      </c>
      <c r="P1352" s="54" t="s">
        <v>953</v>
      </c>
      <c r="Q1352" s="54" t="s">
        <v>3293</v>
      </c>
      <c r="R1352" s="61" t="s">
        <v>3294</v>
      </c>
      <c r="S1352" s="55">
        <v>44978</v>
      </c>
      <c r="T1352" s="55">
        <v>44978</v>
      </c>
      <c r="U1352" s="55">
        <v>44981</v>
      </c>
      <c r="V1352" s="56">
        <v>283795.53999999998</v>
      </c>
      <c r="W1352" s="56">
        <v>0</v>
      </c>
      <c r="X1352" s="56">
        <v>283795.53999999998</v>
      </c>
    </row>
    <row r="1353" spans="1:24" x14ac:dyDescent="0.25">
      <c r="A1353" s="59" t="s">
        <v>160</v>
      </c>
      <c r="B1353" s="54" t="s">
        <v>450</v>
      </c>
      <c r="C1353" s="60">
        <v>2023</v>
      </c>
      <c r="D1353" s="60">
        <v>2023</v>
      </c>
      <c r="E1353" s="53">
        <v>8</v>
      </c>
      <c r="F1353" s="54" t="s">
        <v>451</v>
      </c>
      <c r="G1353" s="54" t="s">
        <v>452</v>
      </c>
      <c r="H1353" s="54" t="s">
        <v>453</v>
      </c>
      <c r="I1353" s="54" t="s">
        <v>454</v>
      </c>
      <c r="J1353" s="61" t="s">
        <v>455</v>
      </c>
      <c r="K1353" s="54" t="s">
        <v>3538</v>
      </c>
      <c r="L1353" s="60">
        <v>1</v>
      </c>
      <c r="M1353" s="54" t="s">
        <v>3539</v>
      </c>
      <c r="N1353" s="54" t="s">
        <v>956</v>
      </c>
      <c r="O1353" s="62">
        <v>1</v>
      </c>
      <c r="P1353" s="54" t="s">
        <v>957</v>
      </c>
      <c r="Q1353" s="54" t="s">
        <v>3293</v>
      </c>
      <c r="R1353" s="61" t="s">
        <v>3294</v>
      </c>
      <c r="S1353" s="55">
        <v>44978</v>
      </c>
      <c r="T1353" s="55">
        <v>44978</v>
      </c>
      <c r="U1353" s="55">
        <v>44981</v>
      </c>
      <c r="V1353" s="56">
        <v>256396.95</v>
      </c>
      <c r="W1353" s="56">
        <v>0</v>
      </c>
      <c r="X1353" s="56">
        <v>256396.95</v>
      </c>
    </row>
    <row r="1354" spans="1:24" x14ac:dyDescent="0.25">
      <c r="A1354" s="59" t="s">
        <v>161</v>
      </c>
      <c r="B1354" s="54" t="s">
        <v>450</v>
      </c>
      <c r="C1354" s="60">
        <v>2023</v>
      </c>
      <c r="D1354" s="60">
        <v>2023</v>
      </c>
      <c r="E1354" s="53">
        <v>8</v>
      </c>
      <c r="F1354" s="54" t="s">
        <v>451</v>
      </c>
      <c r="G1354" s="54" t="s">
        <v>452</v>
      </c>
      <c r="H1354" s="54" t="s">
        <v>453</v>
      </c>
      <c r="I1354" s="54" t="s">
        <v>454</v>
      </c>
      <c r="J1354" s="61" t="s">
        <v>455</v>
      </c>
      <c r="K1354" s="54" t="s">
        <v>3540</v>
      </c>
      <c r="L1354" s="60">
        <v>1</v>
      </c>
      <c r="M1354" s="54" t="s">
        <v>3541</v>
      </c>
      <c r="N1354" s="54" t="s">
        <v>960</v>
      </c>
      <c r="O1354" s="62">
        <v>1</v>
      </c>
      <c r="P1354" s="54" t="s">
        <v>961</v>
      </c>
      <c r="Q1354" s="54" t="s">
        <v>3293</v>
      </c>
      <c r="R1354" s="61" t="s">
        <v>3294</v>
      </c>
      <c r="S1354" s="55">
        <v>44978</v>
      </c>
      <c r="T1354" s="55">
        <v>44978</v>
      </c>
      <c r="U1354" s="55">
        <v>44981</v>
      </c>
      <c r="V1354" s="56">
        <v>285068.2</v>
      </c>
      <c r="W1354" s="56">
        <v>0</v>
      </c>
      <c r="X1354" s="56">
        <v>285068.2</v>
      </c>
    </row>
    <row r="1355" spans="1:24" x14ac:dyDescent="0.25">
      <c r="A1355" s="59" t="s">
        <v>162</v>
      </c>
      <c r="B1355" s="54" t="s">
        <v>450</v>
      </c>
      <c r="C1355" s="60">
        <v>2023</v>
      </c>
      <c r="D1355" s="60">
        <v>2023</v>
      </c>
      <c r="E1355" s="53">
        <v>8</v>
      </c>
      <c r="F1355" s="54" t="s">
        <v>451</v>
      </c>
      <c r="G1355" s="54" t="s">
        <v>452</v>
      </c>
      <c r="H1355" s="54" t="s">
        <v>453</v>
      </c>
      <c r="I1355" s="54" t="s">
        <v>454</v>
      </c>
      <c r="J1355" s="61" t="s">
        <v>455</v>
      </c>
      <c r="K1355" s="54" t="s">
        <v>3542</v>
      </c>
      <c r="L1355" s="60">
        <v>1</v>
      </c>
      <c r="M1355" s="54" t="s">
        <v>3543</v>
      </c>
      <c r="N1355" s="54" t="s">
        <v>964</v>
      </c>
      <c r="O1355" s="62">
        <v>1</v>
      </c>
      <c r="P1355" s="54" t="s">
        <v>965</v>
      </c>
      <c r="Q1355" s="54" t="s">
        <v>3293</v>
      </c>
      <c r="R1355" s="61" t="s">
        <v>3294</v>
      </c>
      <c r="S1355" s="55">
        <v>44978</v>
      </c>
      <c r="T1355" s="55">
        <v>44978</v>
      </c>
      <c r="U1355" s="55">
        <v>44981</v>
      </c>
      <c r="V1355" s="56">
        <v>111016.67</v>
      </c>
      <c r="W1355" s="56">
        <v>0</v>
      </c>
      <c r="X1355" s="56">
        <v>111016.67</v>
      </c>
    </row>
    <row r="1356" spans="1:24" x14ac:dyDescent="0.25">
      <c r="A1356" s="59" t="s">
        <v>163</v>
      </c>
      <c r="B1356" s="54" t="s">
        <v>450</v>
      </c>
      <c r="C1356" s="60">
        <v>2023</v>
      </c>
      <c r="D1356" s="60">
        <v>2023</v>
      </c>
      <c r="E1356" s="53">
        <v>8</v>
      </c>
      <c r="F1356" s="54" t="s">
        <v>451</v>
      </c>
      <c r="G1356" s="54" t="s">
        <v>452</v>
      </c>
      <c r="H1356" s="54" t="s">
        <v>453</v>
      </c>
      <c r="I1356" s="54" t="s">
        <v>454</v>
      </c>
      <c r="J1356" s="61" t="s">
        <v>455</v>
      </c>
      <c r="K1356" s="54" t="s">
        <v>3544</v>
      </c>
      <c r="L1356" s="60">
        <v>1</v>
      </c>
      <c r="M1356" s="54" t="s">
        <v>3545</v>
      </c>
      <c r="N1356" s="54" t="s">
        <v>968</v>
      </c>
      <c r="O1356" s="62">
        <v>1</v>
      </c>
      <c r="P1356" s="54" t="s">
        <v>969</v>
      </c>
      <c r="Q1356" s="54" t="s">
        <v>3293</v>
      </c>
      <c r="R1356" s="61" t="s">
        <v>3294</v>
      </c>
      <c r="S1356" s="55">
        <v>44978</v>
      </c>
      <c r="T1356" s="55">
        <v>44978</v>
      </c>
      <c r="U1356" s="55">
        <v>44981</v>
      </c>
      <c r="V1356" s="56">
        <v>179152.28</v>
      </c>
      <c r="W1356" s="56">
        <v>0</v>
      </c>
      <c r="X1356" s="56">
        <v>179152.28</v>
      </c>
    </row>
    <row r="1357" spans="1:24" x14ac:dyDescent="0.25">
      <c r="A1357" s="59" t="s">
        <v>164</v>
      </c>
      <c r="B1357" s="54" t="s">
        <v>450</v>
      </c>
      <c r="C1357" s="60">
        <v>2023</v>
      </c>
      <c r="D1357" s="60">
        <v>2023</v>
      </c>
      <c r="E1357" s="53">
        <v>8</v>
      </c>
      <c r="F1357" s="54" t="s">
        <v>451</v>
      </c>
      <c r="G1357" s="54" t="s">
        <v>452</v>
      </c>
      <c r="H1357" s="54" t="s">
        <v>453</v>
      </c>
      <c r="I1357" s="54" t="s">
        <v>454</v>
      </c>
      <c r="J1357" s="61" t="s">
        <v>455</v>
      </c>
      <c r="K1357" s="54" t="s">
        <v>3546</v>
      </c>
      <c r="L1357" s="60">
        <v>1</v>
      </c>
      <c r="M1357" s="54" t="s">
        <v>3547</v>
      </c>
      <c r="N1357" s="54" t="s">
        <v>972</v>
      </c>
      <c r="O1357" s="62">
        <v>1</v>
      </c>
      <c r="P1357" s="54" t="s">
        <v>973</v>
      </c>
      <c r="Q1357" s="54" t="s">
        <v>3293</v>
      </c>
      <c r="R1357" s="61" t="s">
        <v>3294</v>
      </c>
      <c r="S1357" s="55">
        <v>44978</v>
      </c>
      <c r="T1357" s="55">
        <v>44978</v>
      </c>
      <c r="U1357" s="55">
        <v>44981</v>
      </c>
      <c r="V1357" s="56">
        <v>356581.6</v>
      </c>
      <c r="W1357" s="56">
        <v>0</v>
      </c>
      <c r="X1357" s="56">
        <v>356581.6</v>
      </c>
    </row>
    <row r="1358" spans="1:24" x14ac:dyDescent="0.25">
      <c r="A1358" s="59" t="s">
        <v>165</v>
      </c>
      <c r="B1358" s="54" t="s">
        <v>450</v>
      </c>
      <c r="C1358" s="60">
        <v>2023</v>
      </c>
      <c r="D1358" s="60">
        <v>2023</v>
      </c>
      <c r="E1358" s="53">
        <v>8</v>
      </c>
      <c r="F1358" s="54" t="s">
        <v>451</v>
      </c>
      <c r="G1358" s="54" t="s">
        <v>452</v>
      </c>
      <c r="H1358" s="54" t="s">
        <v>453</v>
      </c>
      <c r="I1358" s="54" t="s">
        <v>454</v>
      </c>
      <c r="J1358" s="61" t="s">
        <v>455</v>
      </c>
      <c r="K1358" s="54" t="s">
        <v>3548</v>
      </c>
      <c r="L1358" s="60">
        <v>1</v>
      </c>
      <c r="M1358" s="54" t="s">
        <v>3549</v>
      </c>
      <c r="N1358" s="54" t="s">
        <v>976</v>
      </c>
      <c r="O1358" s="62">
        <v>1</v>
      </c>
      <c r="P1358" s="54" t="s">
        <v>977</v>
      </c>
      <c r="Q1358" s="54" t="s">
        <v>3293</v>
      </c>
      <c r="R1358" s="61" t="s">
        <v>3294</v>
      </c>
      <c r="S1358" s="55">
        <v>44978</v>
      </c>
      <c r="T1358" s="55">
        <v>44978</v>
      </c>
      <c r="U1358" s="55">
        <v>44981</v>
      </c>
      <c r="V1358" s="56">
        <v>91633.15</v>
      </c>
      <c r="W1358" s="56">
        <v>0</v>
      </c>
      <c r="X1358" s="56">
        <v>91633.15</v>
      </c>
    </row>
    <row r="1359" spans="1:24" x14ac:dyDescent="0.25">
      <c r="A1359" s="59" t="s">
        <v>166</v>
      </c>
      <c r="B1359" s="54" t="s">
        <v>450</v>
      </c>
      <c r="C1359" s="60">
        <v>2023</v>
      </c>
      <c r="D1359" s="60">
        <v>2023</v>
      </c>
      <c r="E1359" s="53">
        <v>8</v>
      </c>
      <c r="F1359" s="54" t="s">
        <v>451</v>
      </c>
      <c r="G1359" s="54" t="s">
        <v>452</v>
      </c>
      <c r="H1359" s="54" t="s">
        <v>453</v>
      </c>
      <c r="I1359" s="54" t="s">
        <v>454</v>
      </c>
      <c r="J1359" s="61" t="s">
        <v>455</v>
      </c>
      <c r="K1359" s="54" t="s">
        <v>3550</v>
      </c>
      <c r="L1359" s="60">
        <v>1</v>
      </c>
      <c r="M1359" s="54" t="s">
        <v>3551</v>
      </c>
      <c r="N1359" s="54" t="s">
        <v>980</v>
      </c>
      <c r="O1359" s="62">
        <v>1</v>
      </c>
      <c r="P1359" s="54" t="s">
        <v>981</v>
      </c>
      <c r="Q1359" s="54" t="s">
        <v>3293</v>
      </c>
      <c r="R1359" s="61" t="s">
        <v>3294</v>
      </c>
      <c r="S1359" s="55">
        <v>44978</v>
      </c>
      <c r="T1359" s="55">
        <v>44978</v>
      </c>
      <c r="U1359" s="55">
        <v>44981</v>
      </c>
      <c r="V1359" s="56">
        <v>319588.19</v>
      </c>
      <c r="W1359" s="56">
        <v>0</v>
      </c>
      <c r="X1359" s="56">
        <v>319588.19</v>
      </c>
    </row>
    <row r="1360" spans="1:24" x14ac:dyDescent="0.25">
      <c r="A1360" s="59" t="s">
        <v>167</v>
      </c>
      <c r="B1360" s="54" t="s">
        <v>450</v>
      </c>
      <c r="C1360" s="60">
        <v>2023</v>
      </c>
      <c r="D1360" s="60">
        <v>2023</v>
      </c>
      <c r="E1360" s="53">
        <v>8</v>
      </c>
      <c r="F1360" s="54" t="s">
        <v>451</v>
      </c>
      <c r="G1360" s="54" t="s">
        <v>452</v>
      </c>
      <c r="H1360" s="54" t="s">
        <v>453</v>
      </c>
      <c r="I1360" s="54" t="s">
        <v>454</v>
      </c>
      <c r="J1360" s="61" t="s">
        <v>455</v>
      </c>
      <c r="K1360" s="54" t="s">
        <v>3552</v>
      </c>
      <c r="L1360" s="60">
        <v>1</v>
      </c>
      <c r="M1360" s="54" t="s">
        <v>3553</v>
      </c>
      <c r="N1360" s="54" t="s">
        <v>984</v>
      </c>
      <c r="O1360" s="62">
        <v>1</v>
      </c>
      <c r="P1360" s="54" t="s">
        <v>985</v>
      </c>
      <c r="Q1360" s="54" t="s">
        <v>3293</v>
      </c>
      <c r="R1360" s="61" t="s">
        <v>3294</v>
      </c>
      <c r="S1360" s="55">
        <v>44978</v>
      </c>
      <c r="T1360" s="55">
        <v>44978</v>
      </c>
      <c r="U1360" s="55">
        <v>44981</v>
      </c>
      <c r="V1360" s="56">
        <v>214340.53</v>
      </c>
      <c r="W1360" s="56">
        <v>0</v>
      </c>
      <c r="X1360" s="56">
        <v>214340.53</v>
      </c>
    </row>
    <row r="1361" spans="1:24" x14ac:dyDescent="0.25">
      <c r="A1361" s="59" t="s">
        <v>168</v>
      </c>
      <c r="B1361" s="54" t="s">
        <v>450</v>
      </c>
      <c r="C1361" s="60">
        <v>2023</v>
      </c>
      <c r="D1361" s="60">
        <v>2023</v>
      </c>
      <c r="E1361" s="53">
        <v>8</v>
      </c>
      <c r="F1361" s="54" t="s">
        <v>451</v>
      </c>
      <c r="G1361" s="54" t="s">
        <v>452</v>
      </c>
      <c r="H1361" s="54" t="s">
        <v>453</v>
      </c>
      <c r="I1361" s="54" t="s">
        <v>454</v>
      </c>
      <c r="J1361" s="61" t="s">
        <v>455</v>
      </c>
      <c r="K1361" s="54" t="s">
        <v>3554</v>
      </c>
      <c r="L1361" s="60">
        <v>1</v>
      </c>
      <c r="M1361" s="54" t="s">
        <v>3555</v>
      </c>
      <c r="N1361" s="54" t="s">
        <v>988</v>
      </c>
      <c r="O1361" s="62">
        <v>1</v>
      </c>
      <c r="P1361" s="54" t="s">
        <v>989</v>
      </c>
      <c r="Q1361" s="54" t="s">
        <v>3293</v>
      </c>
      <c r="R1361" s="61" t="s">
        <v>3294</v>
      </c>
      <c r="S1361" s="55">
        <v>44978</v>
      </c>
      <c r="T1361" s="55">
        <v>44978</v>
      </c>
      <c r="U1361" s="55">
        <v>44981</v>
      </c>
      <c r="V1361" s="56">
        <v>200163.65</v>
      </c>
      <c r="W1361" s="56">
        <v>0</v>
      </c>
      <c r="X1361" s="56">
        <v>200163.65</v>
      </c>
    </row>
    <row r="1362" spans="1:24" x14ac:dyDescent="0.25">
      <c r="A1362" s="59" t="s">
        <v>169</v>
      </c>
      <c r="B1362" s="54" t="s">
        <v>450</v>
      </c>
      <c r="C1362" s="60">
        <v>2023</v>
      </c>
      <c r="D1362" s="60">
        <v>2023</v>
      </c>
      <c r="E1362" s="53">
        <v>8</v>
      </c>
      <c r="F1362" s="54" t="s">
        <v>451</v>
      </c>
      <c r="G1362" s="54" t="s">
        <v>452</v>
      </c>
      <c r="H1362" s="54" t="s">
        <v>453</v>
      </c>
      <c r="I1362" s="54" t="s">
        <v>454</v>
      </c>
      <c r="J1362" s="61" t="s">
        <v>455</v>
      </c>
      <c r="K1362" s="54" t="s">
        <v>3556</v>
      </c>
      <c r="L1362" s="60">
        <v>1</v>
      </c>
      <c r="M1362" s="54" t="s">
        <v>3557</v>
      </c>
      <c r="N1362" s="54" t="s">
        <v>992</v>
      </c>
      <c r="O1362" s="62">
        <v>1</v>
      </c>
      <c r="P1362" s="54" t="s">
        <v>993</v>
      </c>
      <c r="Q1362" s="54" t="s">
        <v>3293</v>
      </c>
      <c r="R1362" s="61" t="s">
        <v>3294</v>
      </c>
      <c r="S1362" s="55">
        <v>44978</v>
      </c>
      <c r="T1362" s="55">
        <v>44978</v>
      </c>
      <c r="U1362" s="55">
        <v>44981</v>
      </c>
      <c r="V1362" s="56">
        <v>220936.94</v>
      </c>
      <c r="W1362" s="56">
        <v>0</v>
      </c>
      <c r="X1362" s="56">
        <v>220936.94</v>
      </c>
    </row>
    <row r="1363" spans="1:24" x14ac:dyDescent="0.25">
      <c r="A1363" s="59" t="s">
        <v>170</v>
      </c>
      <c r="B1363" s="54" t="s">
        <v>450</v>
      </c>
      <c r="C1363" s="60">
        <v>2023</v>
      </c>
      <c r="D1363" s="60">
        <v>2023</v>
      </c>
      <c r="E1363" s="53">
        <v>8</v>
      </c>
      <c r="F1363" s="54" t="s">
        <v>451</v>
      </c>
      <c r="G1363" s="54" t="s">
        <v>452</v>
      </c>
      <c r="H1363" s="54" t="s">
        <v>453</v>
      </c>
      <c r="I1363" s="54" t="s">
        <v>454</v>
      </c>
      <c r="J1363" s="61" t="s">
        <v>455</v>
      </c>
      <c r="K1363" s="54" t="s">
        <v>3558</v>
      </c>
      <c r="L1363" s="60">
        <v>1</v>
      </c>
      <c r="M1363" s="54" t="s">
        <v>3559</v>
      </c>
      <c r="N1363" s="54" t="s">
        <v>996</v>
      </c>
      <c r="O1363" s="62">
        <v>1</v>
      </c>
      <c r="P1363" s="54" t="s">
        <v>997</v>
      </c>
      <c r="Q1363" s="54" t="s">
        <v>3293</v>
      </c>
      <c r="R1363" s="61" t="s">
        <v>3294</v>
      </c>
      <c r="S1363" s="55">
        <v>44978</v>
      </c>
      <c r="T1363" s="55">
        <v>44978</v>
      </c>
      <c r="U1363" s="55">
        <v>44981</v>
      </c>
      <c r="V1363" s="56">
        <v>1022614.07</v>
      </c>
      <c r="W1363" s="56">
        <v>0</v>
      </c>
      <c r="X1363" s="56">
        <v>1022614.07</v>
      </c>
    </row>
    <row r="1364" spans="1:24" x14ac:dyDescent="0.25">
      <c r="A1364" s="59" t="s">
        <v>171</v>
      </c>
      <c r="B1364" s="54" t="s">
        <v>450</v>
      </c>
      <c r="C1364" s="60">
        <v>2023</v>
      </c>
      <c r="D1364" s="60">
        <v>2023</v>
      </c>
      <c r="E1364" s="53">
        <v>8</v>
      </c>
      <c r="F1364" s="54" t="s">
        <v>451</v>
      </c>
      <c r="G1364" s="54" t="s">
        <v>452</v>
      </c>
      <c r="H1364" s="54" t="s">
        <v>453</v>
      </c>
      <c r="I1364" s="54" t="s">
        <v>454</v>
      </c>
      <c r="J1364" s="61" t="s">
        <v>455</v>
      </c>
      <c r="K1364" s="54" t="s">
        <v>3560</v>
      </c>
      <c r="L1364" s="60">
        <v>1</v>
      </c>
      <c r="M1364" s="54" t="s">
        <v>3561</v>
      </c>
      <c r="N1364" s="54" t="s">
        <v>1000</v>
      </c>
      <c r="O1364" s="62">
        <v>1</v>
      </c>
      <c r="P1364" s="54" t="s">
        <v>1001</v>
      </c>
      <c r="Q1364" s="54" t="s">
        <v>3293</v>
      </c>
      <c r="R1364" s="61" t="s">
        <v>3294</v>
      </c>
      <c r="S1364" s="55">
        <v>44978</v>
      </c>
      <c r="T1364" s="55">
        <v>44978</v>
      </c>
      <c r="U1364" s="55">
        <v>44981</v>
      </c>
      <c r="V1364" s="56">
        <v>208364.67</v>
      </c>
      <c r="W1364" s="56">
        <v>0</v>
      </c>
      <c r="X1364" s="56">
        <v>208364.67</v>
      </c>
    </row>
    <row r="1365" spans="1:24" x14ac:dyDescent="0.25">
      <c r="A1365" s="59" t="s">
        <v>172</v>
      </c>
      <c r="B1365" s="54" t="s">
        <v>450</v>
      </c>
      <c r="C1365" s="60">
        <v>2023</v>
      </c>
      <c r="D1365" s="60">
        <v>2023</v>
      </c>
      <c r="E1365" s="53">
        <v>8</v>
      </c>
      <c r="F1365" s="54" t="s">
        <v>451</v>
      </c>
      <c r="G1365" s="54" t="s">
        <v>452</v>
      </c>
      <c r="H1365" s="54" t="s">
        <v>453</v>
      </c>
      <c r="I1365" s="54" t="s">
        <v>454</v>
      </c>
      <c r="J1365" s="61" t="s">
        <v>455</v>
      </c>
      <c r="K1365" s="54" t="s">
        <v>3562</v>
      </c>
      <c r="L1365" s="60">
        <v>1</v>
      </c>
      <c r="M1365" s="54" t="s">
        <v>3563</v>
      </c>
      <c r="N1365" s="54" t="s">
        <v>1004</v>
      </c>
      <c r="O1365" s="62">
        <v>1</v>
      </c>
      <c r="P1365" s="54" t="s">
        <v>1005</v>
      </c>
      <c r="Q1365" s="54" t="s">
        <v>3293</v>
      </c>
      <c r="R1365" s="61" t="s">
        <v>3294</v>
      </c>
      <c r="S1365" s="55">
        <v>44978</v>
      </c>
      <c r="T1365" s="55">
        <v>44978</v>
      </c>
      <c r="U1365" s="55">
        <v>44981</v>
      </c>
      <c r="V1365" s="56">
        <v>240810.84</v>
      </c>
      <c r="W1365" s="56">
        <v>0</v>
      </c>
      <c r="X1365" s="56">
        <v>240810.84</v>
      </c>
    </row>
    <row r="1366" spans="1:24" x14ac:dyDescent="0.25">
      <c r="A1366" s="59" t="s">
        <v>173</v>
      </c>
      <c r="B1366" s="54" t="s">
        <v>450</v>
      </c>
      <c r="C1366" s="60">
        <v>2023</v>
      </c>
      <c r="D1366" s="60">
        <v>2023</v>
      </c>
      <c r="E1366" s="53">
        <v>8</v>
      </c>
      <c r="F1366" s="54" t="s">
        <v>451</v>
      </c>
      <c r="G1366" s="54" t="s">
        <v>452</v>
      </c>
      <c r="H1366" s="54" t="s">
        <v>453</v>
      </c>
      <c r="I1366" s="54" t="s">
        <v>454</v>
      </c>
      <c r="J1366" s="61" t="s">
        <v>455</v>
      </c>
      <c r="K1366" s="54" t="s">
        <v>3564</v>
      </c>
      <c r="L1366" s="60">
        <v>1</v>
      </c>
      <c r="M1366" s="54" t="s">
        <v>3565</v>
      </c>
      <c r="N1366" s="54" t="s">
        <v>1008</v>
      </c>
      <c r="O1366" s="62">
        <v>1</v>
      </c>
      <c r="P1366" s="54" t="s">
        <v>1009</v>
      </c>
      <c r="Q1366" s="54" t="s">
        <v>3293</v>
      </c>
      <c r="R1366" s="61" t="s">
        <v>3294</v>
      </c>
      <c r="S1366" s="55">
        <v>44978</v>
      </c>
      <c r="T1366" s="55">
        <v>44978</v>
      </c>
      <c r="U1366" s="55">
        <v>44981</v>
      </c>
      <c r="V1366" s="56">
        <v>9458336.2899999991</v>
      </c>
      <c r="W1366" s="56">
        <v>0</v>
      </c>
      <c r="X1366" s="56">
        <v>9458336.2899999991</v>
      </c>
    </row>
    <row r="1367" spans="1:24" x14ac:dyDescent="0.25">
      <c r="A1367" s="59" t="s">
        <v>174</v>
      </c>
      <c r="B1367" s="54" t="s">
        <v>450</v>
      </c>
      <c r="C1367" s="60">
        <v>2023</v>
      </c>
      <c r="D1367" s="60">
        <v>2023</v>
      </c>
      <c r="E1367" s="53">
        <v>8</v>
      </c>
      <c r="F1367" s="54" t="s">
        <v>451</v>
      </c>
      <c r="G1367" s="54" t="s">
        <v>452</v>
      </c>
      <c r="H1367" s="54" t="s">
        <v>453</v>
      </c>
      <c r="I1367" s="54" t="s">
        <v>454</v>
      </c>
      <c r="J1367" s="61" t="s">
        <v>455</v>
      </c>
      <c r="K1367" s="54" t="s">
        <v>3566</v>
      </c>
      <c r="L1367" s="60">
        <v>1</v>
      </c>
      <c r="M1367" s="54" t="s">
        <v>3567</v>
      </c>
      <c r="N1367" s="54" t="s">
        <v>1012</v>
      </c>
      <c r="O1367" s="62">
        <v>1</v>
      </c>
      <c r="P1367" s="54" t="s">
        <v>1013</v>
      </c>
      <c r="Q1367" s="54" t="s">
        <v>3293</v>
      </c>
      <c r="R1367" s="61" t="s">
        <v>3294</v>
      </c>
      <c r="S1367" s="55">
        <v>44978</v>
      </c>
      <c r="T1367" s="55">
        <v>44978</v>
      </c>
      <c r="U1367" s="55">
        <v>44981</v>
      </c>
      <c r="V1367" s="56">
        <v>5384451.9400000004</v>
      </c>
      <c r="W1367" s="56">
        <v>0</v>
      </c>
      <c r="X1367" s="56">
        <v>5384451.9400000004</v>
      </c>
    </row>
    <row r="1368" spans="1:24" x14ac:dyDescent="0.25">
      <c r="A1368" s="59" t="s">
        <v>175</v>
      </c>
      <c r="B1368" s="54" t="s">
        <v>450</v>
      </c>
      <c r="C1368" s="60">
        <v>2023</v>
      </c>
      <c r="D1368" s="60">
        <v>2023</v>
      </c>
      <c r="E1368" s="53">
        <v>8</v>
      </c>
      <c r="F1368" s="54" t="s">
        <v>451</v>
      </c>
      <c r="G1368" s="54" t="s">
        <v>452</v>
      </c>
      <c r="H1368" s="54" t="s">
        <v>453</v>
      </c>
      <c r="I1368" s="54" t="s">
        <v>454</v>
      </c>
      <c r="J1368" s="61" t="s">
        <v>455</v>
      </c>
      <c r="K1368" s="54" t="s">
        <v>3568</v>
      </c>
      <c r="L1368" s="60">
        <v>1</v>
      </c>
      <c r="M1368" s="54" t="s">
        <v>3569</v>
      </c>
      <c r="N1368" s="54" t="s">
        <v>1018</v>
      </c>
      <c r="O1368" s="62">
        <v>1</v>
      </c>
      <c r="P1368" s="54" t="s">
        <v>1019</v>
      </c>
      <c r="Q1368" s="54" t="s">
        <v>3293</v>
      </c>
      <c r="R1368" s="61" t="s">
        <v>3294</v>
      </c>
      <c r="S1368" s="55">
        <v>44978</v>
      </c>
      <c r="T1368" s="55">
        <v>44978</v>
      </c>
      <c r="U1368" s="55">
        <v>44981</v>
      </c>
      <c r="V1368" s="56">
        <v>275505.68</v>
      </c>
      <c r="W1368" s="56">
        <v>0</v>
      </c>
      <c r="X1368" s="56">
        <v>275505.68</v>
      </c>
    </row>
    <row r="1369" spans="1:24" x14ac:dyDescent="0.25">
      <c r="A1369" s="59" t="s">
        <v>176</v>
      </c>
      <c r="B1369" s="54" t="s">
        <v>450</v>
      </c>
      <c r="C1369" s="60">
        <v>2023</v>
      </c>
      <c r="D1369" s="60">
        <v>2023</v>
      </c>
      <c r="E1369" s="53">
        <v>8</v>
      </c>
      <c r="F1369" s="54" t="s">
        <v>451</v>
      </c>
      <c r="G1369" s="54" t="s">
        <v>452</v>
      </c>
      <c r="H1369" s="54" t="s">
        <v>453</v>
      </c>
      <c r="I1369" s="54" t="s">
        <v>454</v>
      </c>
      <c r="J1369" s="61" t="s">
        <v>455</v>
      </c>
      <c r="K1369" s="54" t="s">
        <v>3570</v>
      </c>
      <c r="L1369" s="60">
        <v>1</v>
      </c>
      <c r="M1369" s="54" t="s">
        <v>3571</v>
      </c>
      <c r="N1369" s="54" t="s">
        <v>1022</v>
      </c>
      <c r="O1369" s="62">
        <v>1</v>
      </c>
      <c r="P1369" s="54" t="s">
        <v>1023</v>
      </c>
      <c r="Q1369" s="54" t="s">
        <v>3293</v>
      </c>
      <c r="R1369" s="61" t="s">
        <v>3294</v>
      </c>
      <c r="S1369" s="55">
        <v>44978</v>
      </c>
      <c r="T1369" s="55">
        <v>44978</v>
      </c>
      <c r="U1369" s="55">
        <v>44981</v>
      </c>
      <c r="V1369" s="56">
        <v>285293.46000000002</v>
      </c>
      <c r="W1369" s="56">
        <v>0</v>
      </c>
      <c r="X1369" s="56">
        <v>285293.46000000002</v>
      </c>
    </row>
    <row r="1370" spans="1:24" x14ac:dyDescent="0.25">
      <c r="A1370" s="59" t="s">
        <v>177</v>
      </c>
      <c r="B1370" s="54" t="s">
        <v>450</v>
      </c>
      <c r="C1370" s="60">
        <v>2023</v>
      </c>
      <c r="D1370" s="60">
        <v>2023</v>
      </c>
      <c r="E1370" s="53">
        <v>8</v>
      </c>
      <c r="F1370" s="54" t="s">
        <v>451</v>
      </c>
      <c r="G1370" s="54" t="s">
        <v>452</v>
      </c>
      <c r="H1370" s="54" t="s">
        <v>453</v>
      </c>
      <c r="I1370" s="54" t="s">
        <v>454</v>
      </c>
      <c r="J1370" s="61" t="s">
        <v>455</v>
      </c>
      <c r="K1370" s="54" t="s">
        <v>3572</v>
      </c>
      <c r="L1370" s="60">
        <v>1</v>
      </c>
      <c r="M1370" s="54" t="s">
        <v>3573</v>
      </c>
      <c r="N1370" s="54" t="s">
        <v>1026</v>
      </c>
      <c r="O1370" s="62">
        <v>1</v>
      </c>
      <c r="P1370" s="54" t="s">
        <v>1027</v>
      </c>
      <c r="Q1370" s="54" t="s">
        <v>3293</v>
      </c>
      <c r="R1370" s="61" t="s">
        <v>3294</v>
      </c>
      <c r="S1370" s="55">
        <v>44978</v>
      </c>
      <c r="T1370" s="55">
        <v>44978</v>
      </c>
      <c r="U1370" s="55">
        <v>44981</v>
      </c>
      <c r="V1370" s="56">
        <v>211790.29</v>
      </c>
      <c r="W1370" s="56">
        <v>0</v>
      </c>
      <c r="X1370" s="56">
        <v>211790.29</v>
      </c>
    </row>
    <row r="1371" spans="1:24" x14ac:dyDescent="0.25">
      <c r="A1371" s="59" t="s">
        <v>178</v>
      </c>
      <c r="B1371" s="54" t="s">
        <v>450</v>
      </c>
      <c r="C1371" s="60">
        <v>2023</v>
      </c>
      <c r="D1371" s="60">
        <v>2023</v>
      </c>
      <c r="E1371" s="53">
        <v>8</v>
      </c>
      <c r="F1371" s="54" t="s">
        <v>451</v>
      </c>
      <c r="G1371" s="54" t="s">
        <v>452</v>
      </c>
      <c r="H1371" s="54" t="s">
        <v>453</v>
      </c>
      <c r="I1371" s="54" t="s">
        <v>454</v>
      </c>
      <c r="J1371" s="61" t="s">
        <v>455</v>
      </c>
      <c r="K1371" s="54" t="s">
        <v>3574</v>
      </c>
      <c r="L1371" s="60">
        <v>1</v>
      </c>
      <c r="M1371" s="54" t="s">
        <v>3575</v>
      </c>
      <c r="N1371" s="54" t="s">
        <v>1030</v>
      </c>
      <c r="O1371" s="62">
        <v>1</v>
      </c>
      <c r="P1371" s="54" t="s">
        <v>1031</v>
      </c>
      <c r="Q1371" s="54" t="s">
        <v>3293</v>
      </c>
      <c r="R1371" s="61" t="s">
        <v>3294</v>
      </c>
      <c r="S1371" s="55">
        <v>44978</v>
      </c>
      <c r="T1371" s="55">
        <v>44978</v>
      </c>
      <c r="U1371" s="55">
        <v>44981</v>
      </c>
      <c r="V1371" s="56">
        <v>690699.27</v>
      </c>
      <c r="W1371" s="56">
        <v>0</v>
      </c>
      <c r="X1371" s="56">
        <v>690699.27</v>
      </c>
    </row>
    <row r="1372" spans="1:24" x14ac:dyDescent="0.25">
      <c r="A1372" s="59" t="s">
        <v>179</v>
      </c>
      <c r="B1372" s="54" t="s">
        <v>450</v>
      </c>
      <c r="C1372" s="60">
        <v>2023</v>
      </c>
      <c r="D1372" s="60">
        <v>2023</v>
      </c>
      <c r="E1372" s="53">
        <v>8</v>
      </c>
      <c r="F1372" s="54" t="s">
        <v>451</v>
      </c>
      <c r="G1372" s="54" t="s">
        <v>452</v>
      </c>
      <c r="H1372" s="54" t="s">
        <v>453</v>
      </c>
      <c r="I1372" s="54" t="s">
        <v>454</v>
      </c>
      <c r="J1372" s="61" t="s">
        <v>455</v>
      </c>
      <c r="K1372" s="54" t="s">
        <v>3576</v>
      </c>
      <c r="L1372" s="60">
        <v>1</v>
      </c>
      <c r="M1372" s="54" t="s">
        <v>3577</v>
      </c>
      <c r="N1372" s="54" t="s">
        <v>1034</v>
      </c>
      <c r="O1372" s="62">
        <v>1</v>
      </c>
      <c r="P1372" s="54" t="s">
        <v>1035</v>
      </c>
      <c r="Q1372" s="54" t="s">
        <v>3293</v>
      </c>
      <c r="R1372" s="61" t="s">
        <v>3294</v>
      </c>
      <c r="S1372" s="55">
        <v>44978</v>
      </c>
      <c r="T1372" s="55">
        <v>44978</v>
      </c>
      <c r="U1372" s="55">
        <v>44981</v>
      </c>
      <c r="V1372" s="56">
        <v>230513.63</v>
      </c>
      <c r="W1372" s="56">
        <v>0</v>
      </c>
      <c r="X1372" s="56">
        <v>230513.63</v>
      </c>
    </row>
    <row r="1373" spans="1:24" x14ac:dyDescent="0.25">
      <c r="A1373" s="59" t="s">
        <v>1</v>
      </c>
      <c r="B1373" s="54" t="s">
        <v>450</v>
      </c>
      <c r="C1373" s="60">
        <v>2023</v>
      </c>
      <c r="D1373" s="60">
        <v>2023</v>
      </c>
      <c r="E1373" s="53">
        <v>8</v>
      </c>
      <c r="F1373" s="54" t="s">
        <v>451</v>
      </c>
      <c r="G1373" s="54" t="s">
        <v>452</v>
      </c>
      <c r="H1373" s="54" t="s">
        <v>453</v>
      </c>
      <c r="I1373" s="54" t="s">
        <v>454</v>
      </c>
      <c r="J1373" s="61" t="s">
        <v>455</v>
      </c>
      <c r="K1373" s="54" t="s">
        <v>3578</v>
      </c>
      <c r="L1373" s="60">
        <v>1</v>
      </c>
      <c r="M1373" s="54" t="s">
        <v>3579</v>
      </c>
      <c r="N1373" s="54" t="s">
        <v>1038</v>
      </c>
      <c r="O1373" s="62">
        <v>1</v>
      </c>
      <c r="P1373" s="54" t="s">
        <v>1039</v>
      </c>
      <c r="Q1373" s="54" t="s">
        <v>3293</v>
      </c>
      <c r="R1373" s="61" t="s">
        <v>3317</v>
      </c>
      <c r="S1373" s="55">
        <v>44971</v>
      </c>
      <c r="T1373" s="55">
        <v>44971</v>
      </c>
      <c r="U1373" s="55">
        <v>44974</v>
      </c>
      <c r="V1373" s="56">
        <v>163109.39000000001</v>
      </c>
      <c r="W1373" s="56">
        <v>0</v>
      </c>
      <c r="X1373" s="56">
        <v>163109.39000000001</v>
      </c>
    </row>
    <row r="1374" spans="1:24" x14ac:dyDescent="0.25">
      <c r="A1374" s="59" t="s">
        <v>180</v>
      </c>
      <c r="B1374" s="54" t="s">
        <v>450</v>
      </c>
      <c r="C1374" s="60">
        <v>2023</v>
      </c>
      <c r="D1374" s="60">
        <v>2023</v>
      </c>
      <c r="E1374" s="53">
        <v>8</v>
      </c>
      <c r="F1374" s="54" t="s">
        <v>451</v>
      </c>
      <c r="G1374" s="54" t="s">
        <v>452</v>
      </c>
      <c r="H1374" s="54" t="s">
        <v>453</v>
      </c>
      <c r="I1374" s="54" t="s">
        <v>454</v>
      </c>
      <c r="J1374" s="61" t="s">
        <v>455</v>
      </c>
      <c r="K1374" s="54" t="s">
        <v>3580</v>
      </c>
      <c r="L1374" s="60">
        <v>1</v>
      </c>
      <c r="M1374" s="54" t="s">
        <v>3581</v>
      </c>
      <c r="N1374" s="54" t="s">
        <v>1042</v>
      </c>
      <c r="O1374" s="62">
        <v>1</v>
      </c>
      <c r="P1374" s="54" t="s">
        <v>1043</v>
      </c>
      <c r="Q1374" s="54" t="s">
        <v>3293</v>
      </c>
      <c r="R1374" s="61" t="s">
        <v>3294</v>
      </c>
      <c r="S1374" s="55">
        <v>44978</v>
      </c>
      <c r="T1374" s="55">
        <v>44978</v>
      </c>
      <c r="U1374" s="55">
        <v>44981</v>
      </c>
      <c r="V1374" s="56">
        <v>1198967.32</v>
      </c>
      <c r="W1374" s="56">
        <v>0</v>
      </c>
      <c r="X1374" s="56">
        <v>1198967.32</v>
      </c>
    </row>
    <row r="1375" spans="1:24" x14ac:dyDescent="0.25">
      <c r="A1375" s="59" t="s">
        <v>181</v>
      </c>
      <c r="B1375" s="54" t="s">
        <v>450</v>
      </c>
      <c r="C1375" s="60">
        <v>2023</v>
      </c>
      <c r="D1375" s="60">
        <v>2023</v>
      </c>
      <c r="E1375" s="53">
        <v>8</v>
      </c>
      <c r="F1375" s="54" t="s">
        <v>451</v>
      </c>
      <c r="G1375" s="54" t="s">
        <v>452</v>
      </c>
      <c r="H1375" s="54" t="s">
        <v>453</v>
      </c>
      <c r="I1375" s="54" t="s">
        <v>454</v>
      </c>
      <c r="J1375" s="61" t="s">
        <v>455</v>
      </c>
      <c r="K1375" s="54" t="s">
        <v>3582</v>
      </c>
      <c r="L1375" s="60">
        <v>1</v>
      </c>
      <c r="M1375" s="54" t="s">
        <v>3583</v>
      </c>
      <c r="N1375" s="54" t="s">
        <v>1046</v>
      </c>
      <c r="O1375" s="62">
        <v>1</v>
      </c>
      <c r="P1375" s="54" t="s">
        <v>1047</v>
      </c>
      <c r="Q1375" s="54" t="s">
        <v>3293</v>
      </c>
      <c r="R1375" s="61" t="s">
        <v>3317</v>
      </c>
      <c r="S1375" s="55">
        <v>44971</v>
      </c>
      <c r="T1375" s="55">
        <v>44971</v>
      </c>
      <c r="U1375" s="55">
        <v>44974</v>
      </c>
      <c r="V1375" s="56">
        <v>157112.47</v>
      </c>
      <c r="W1375" s="56">
        <v>0</v>
      </c>
      <c r="X1375" s="56">
        <v>157112.47</v>
      </c>
    </row>
    <row r="1376" spans="1:24" x14ac:dyDescent="0.25">
      <c r="A1376" s="59" t="s">
        <v>182</v>
      </c>
      <c r="B1376" s="54" t="s">
        <v>450</v>
      </c>
      <c r="C1376" s="60">
        <v>2023</v>
      </c>
      <c r="D1376" s="60">
        <v>2023</v>
      </c>
      <c r="E1376" s="53">
        <v>8</v>
      </c>
      <c r="F1376" s="54" t="s">
        <v>451</v>
      </c>
      <c r="G1376" s="54" t="s">
        <v>452</v>
      </c>
      <c r="H1376" s="54" t="s">
        <v>453</v>
      </c>
      <c r="I1376" s="54" t="s">
        <v>454</v>
      </c>
      <c r="J1376" s="61" t="s">
        <v>455</v>
      </c>
      <c r="K1376" s="54" t="s">
        <v>3584</v>
      </c>
      <c r="L1376" s="60">
        <v>1</v>
      </c>
      <c r="M1376" s="54" t="s">
        <v>3585</v>
      </c>
      <c r="N1376" s="54" t="s">
        <v>1050</v>
      </c>
      <c r="O1376" s="62">
        <v>1</v>
      </c>
      <c r="P1376" s="54" t="s">
        <v>1051</v>
      </c>
      <c r="Q1376" s="54" t="s">
        <v>3293</v>
      </c>
      <c r="R1376" s="61" t="s">
        <v>3294</v>
      </c>
      <c r="S1376" s="55">
        <v>44978</v>
      </c>
      <c r="T1376" s="55">
        <v>44978</v>
      </c>
      <c r="U1376" s="55">
        <v>44981</v>
      </c>
      <c r="V1376" s="56">
        <v>171813.43</v>
      </c>
      <c r="W1376" s="56">
        <v>0</v>
      </c>
      <c r="X1376" s="56">
        <v>171813.43</v>
      </c>
    </row>
    <row r="1377" spans="1:24" x14ac:dyDescent="0.25">
      <c r="A1377" s="59" t="s">
        <v>183</v>
      </c>
      <c r="B1377" s="54" t="s">
        <v>450</v>
      </c>
      <c r="C1377" s="60">
        <v>2023</v>
      </c>
      <c r="D1377" s="60">
        <v>2023</v>
      </c>
      <c r="E1377" s="53">
        <v>8</v>
      </c>
      <c r="F1377" s="54" t="s">
        <v>451</v>
      </c>
      <c r="G1377" s="54" t="s">
        <v>452</v>
      </c>
      <c r="H1377" s="54" t="s">
        <v>453</v>
      </c>
      <c r="I1377" s="54" t="s">
        <v>454</v>
      </c>
      <c r="J1377" s="61" t="s">
        <v>455</v>
      </c>
      <c r="K1377" s="54" t="s">
        <v>3586</v>
      </c>
      <c r="L1377" s="60">
        <v>1</v>
      </c>
      <c r="M1377" s="54" t="s">
        <v>3587</v>
      </c>
      <c r="N1377" s="54" t="s">
        <v>1054</v>
      </c>
      <c r="O1377" s="62">
        <v>1</v>
      </c>
      <c r="P1377" s="54" t="s">
        <v>1055</v>
      </c>
      <c r="Q1377" s="54" t="s">
        <v>3293</v>
      </c>
      <c r="R1377" s="61" t="s">
        <v>3294</v>
      </c>
      <c r="S1377" s="55">
        <v>44978</v>
      </c>
      <c r="T1377" s="55">
        <v>44978</v>
      </c>
      <c r="U1377" s="55">
        <v>44981</v>
      </c>
      <c r="V1377" s="56">
        <v>202617.45</v>
      </c>
      <c r="W1377" s="56">
        <v>0</v>
      </c>
      <c r="X1377" s="56">
        <v>202617.45</v>
      </c>
    </row>
    <row r="1378" spans="1:24" x14ac:dyDescent="0.25">
      <c r="A1378" s="59" t="s">
        <v>184</v>
      </c>
      <c r="B1378" s="54" t="s">
        <v>450</v>
      </c>
      <c r="C1378" s="60">
        <v>2023</v>
      </c>
      <c r="D1378" s="60">
        <v>2023</v>
      </c>
      <c r="E1378" s="53">
        <v>8</v>
      </c>
      <c r="F1378" s="54" t="s">
        <v>451</v>
      </c>
      <c r="G1378" s="54" t="s">
        <v>452</v>
      </c>
      <c r="H1378" s="54" t="s">
        <v>453</v>
      </c>
      <c r="I1378" s="54" t="s">
        <v>454</v>
      </c>
      <c r="J1378" s="61" t="s">
        <v>455</v>
      </c>
      <c r="K1378" s="54" t="s">
        <v>3588</v>
      </c>
      <c r="L1378" s="60">
        <v>1</v>
      </c>
      <c r="M1378" s="54" t="s">
        <v>3589</v>
      </c>
      <c r="N1378" s="54" t="s">
        <v>1058</v>
      </c>
      <c r="O1378" s="62">
        <v>1</v>
      </c>
      <c r="P1378" s="54" t="s">
        <v>1059</v>
      </c>
      <c r="Q1378" s="54" t="s">
        <v>3293</v>
      </c>
      <c r="R1378" s="61" t="s">
        <v>3294</v>
      </c>
      <c r="S1378" s="55">
        <v>44978</v>
      </c>
      <c r="T1378" s="55">
        <v>44978</v>
      </c>
      <c r="U1378" s="55">
        <v>44981</v>
      </c>
      <c r="V1378" s="56">
        <v>440665.82</v>
      </c>
      <c r="W1378" s="56">
        <v>0</v>
      </c>
      <c r="X1378" s="56">
        <v>440665.82</v>
      </c>
    </row>
    <row r="1379" spans="1:24" x14ac:dyDescent="0.25">
      <c r="A1379" s="59" t="s">
        <v>185</v>
      </c>
      <c r="B1379" s="54" t="s">
        <v>450</v>
      </c>
      <c r="C1379" s="60">
        <v>2023</v>
      </c>
      <c r="D1379" s="60">
        <v>2023</v>
      </c>
      <c r="E1379" s="53">
        <v>8</v>
      </c>
      <c r="F1379" s="54" t="s">
        <v>451</v>
      </c>
      <c r="G1379" s="54" t="s">
        <v>452</v>
      </c>
      <c r="H1379" s="54" t="s">
        <v>453</v>
      </c>
      <c r="I1379" s="54" t="s">
        <v>454</v>
      </c>
      <c r="J1379" s="61" t="s">
        <v>455</v>
      </c>
      <c r="K1379" s="54" t="s">
        <v>3590</v>
      </c>
      <c r="L1379" s="60">
        <v>1</v>
      </c>
      <c r="M1379" s="54" t="s">
        <v>3591</v>
      </c>
      <c r="N1379" s="54" t="s">
        <v>1062</v>
      </c>
      <c r="O1379" s="62">
        <v>1</v>
      </c>
      <c r="P1379" s="54" t="s">
        <v>1063</v>
      </c>
      <c r="Q1379" s="54" t="s">
        <v>3293</v>
      </c>
      <c r="R1379" s="61" t="s">
        <v>3294</v>
      </c>
      <c r="S1379" s="55">
        <v>44978</v>
      </c>
      <c r="T1379" s="55">
        <v>44978</v>
      </c>
      <c r="U1379" s="55">
        <v>44981</v>
      </c>
      <c r="V1379" s="56">
        <v>85522.48</v>
      </c>
      <c r="W1379" s="56">
        <v>0</v>
      </c>
      <c r="X1379" s="56">
        <v>85522.48</v>
      </c>
    </row>
    <row r="1380" spans="1:24" x14ac:dyDescent="0.25">
      <c r="A1380" s="59" t="s">
        <v>186</v>
      </c>
      <c r="B1380" s="54" t="s">
        <v>450</v>
      </c>
      <c r="C1380" s="60">
        <v>2023</v>
      </c>
      <c r="D1380" s="60">
        <v>2023</v>
      </c>
      <c r="E1380" s="53">
        <v>8</v>
      </c>
      <c r="F1380" s="54" t="s">
        <v>451</v>
      </c>
      <c r="G1380" s="54" t="s">
        <v>452</v>
      </c>
      <c r="H1380" s="54" t="s">
        <v>453</v>
      </c>
      <c r="I1380" s="54" t="s">
        <v>454</v>
      </c>
      <c r="J1380" s="61" t="s">
        <v>455</v>
      </c>
      <c r="K1380" s="54" t="s">
        <v>3592</v>
      </c>
      <c r="L1380" s="60">
        <v>1</v>
      </c>
      <c r="M1380" s="54" t="s">
        <v>3593</v>
      </c>
      <c r="N1380" s="54" t="s">
        <v>1066</v>
      </c>
      <c r="O1380" s="62">
        <v>1</v>
      </c>
      <c r="P1380" s="54" t="s">
        <v>1067</v>
      </c>
      <c r="Q1380" s="54" t="s">
        <v>3293</v>
      </c>
      <c r="R1380" s="61" t="s">
        <v>3294</v>
      </c>
      <c r="S1380" s="55">
        <v>44978</v>
      </c>
      <c r="T1380" s="55">
        <v>44978</v>
      </c>
      <c r="U1380" s="55">
        <v>44981</v>
      </c>
      <c r="V1380" s="56">
        <v>362394.1</v>
      </c>
      <c r="W1380" s="56">
        <v>0</v>
      </c>
      <c r="X1380" s="56">
        <v>362394.1</v>
      </c>
    </row>
    <row r="1381" spans="1:24" x14ac:dyDescent="0.25">
      <c r="A1381" s="59" t="s">
        <v>187</v>
      </c>
      <c r="B1381" s="54" t="s">
        <v>450</v>
      </c>
      <c r="C1381" s="60">
        <v>2023</v>
      </c>
      <c r="D1381" s="60">
        <v>2023</v>
      </c>
      <c r="E1381" s="53">
        <v>8</v>
      </c>
      <c r="F1381" s="54" t="s">
        <v>451</v>
      </c>
      <c r="G1381" s="54" t="s">
        <v>452</v>
      </c>
      <c r="H1381" s="54" t="s">
        <v>453</v>
      </c>
      <c r="I1381" s="54" t="s">
        <v>454</v>
      </c>
      <c r="J1381" s="61" t="s">
        <v>455</v>
      </c>
      <c r="K1381" s="54" t="s">
        <v>3594</v>
      </c>
      <c r="L1381" s="60">
        <v>1</v>
      </c>
      <c r="M1381" s="54" t="s">
        <v>3595</v>
      </c>
      <c r="N1381" s="54" t="s">
        <v>1070</v>
      </c>
      <c r="O1381" s="62">
        <v>1</v>
      </c>
      <c r="P1381" s="54" t="s">
        <v>1071</v>
      </c>
      <c r="Q1381" s="54" t="s">
        <v>3293</v>
      </c>
      <c r="R1381" s="61" t="s">
        <v>3294</v>
      </c>
      <c r="S1381" s="55">
        <v>44978</v>
      </c>
      <c r="T1381" s="55">
        <v>44978</v>
      </c>
      <c r="U1381" s="55">
        <v>44981</v>
      </c>
      <c r="V1381" s="56">
        <v>207405.2</v>
      </c>
      <c r="W1381" s="56">
        <v>0</v>
      </c>
      <c r="X1381" s="56">
        <v>207405.2</v>
      </c>
    </row>
    <row r="1382" spans="1:24" x14ac:dyDescent="0.25">
      <c r="A1382" s="59" t="s">
        <v>188</v>
      </c>
      <c r="B1382" s="54" t="s">
        <v>450</v>
      </c>
      <c r="C1382" s="60">
        <v>2023</v>
      </c>
      <c r="D1382" s="60">
        <v>2023</v>
      </c>
      <c r="E1382" s="53">
        <v>8</v>
      </c>
      <c r="F1382" s="54" t="s">
        <v>451</v>
      </c>
      <c r="G1382" s="54" t="s">
        <v>452</v>
      </c>
      <c r="H1382" s="54" t="s">
        <v>453</v>
      </c>
      <c r="I1382" s="54" t="s">
        <v>454</v>
      </c>
      <c r="J1382" s="61" t="s">
        <v>455</v>
      </c>
      <c r="K1382" s="54" t="s">
        <v>3596</v>
      </c>
      <c r="L1382" s="60">
        <v>1</v>
      </c>
      <c r="M1382" s="54" t="s">
        <v>3597</v>
      </c>
      <c r="N1382" s="54" t="s">
        <v>1074</v>
      </c>
      <c r="O1382" s="62">
        <v>1</v>
      </c>
      <c r="P1382" s="54" t="s">
        <v>1075</v>
      </c>
      <c r="Q1382" s="54" t="s">
        <v>3293</v>
      </c>
      <c r="R1382" s="61" t="s">
        <v>3294</v>
      </c>
      <c r="S1382" s="55">
        <v>44978</v>
      </c>
      <c r="T1382" s="55">
        <v>44978</v>
      </c>
      <c r="U1382" s="55">
        <v>44981</v>
      </c>
      <c r="V1382" s="56">
        <v>303265.40999999997</v>
      </c>
      <c r="W1382" s="56">
        <v>0</v>
      </c>
      <c r="X1382" s="56">
        <v>303265.40999999997</v>
      </c>
    </row>
    <row r="1383" spans="1:24" x14ac:dyDescent="0.25">
      <c r="A1383" s="59" t="s">
        <v>189</v>
      </c>
      <c r="B1383" s="54" t="s">
        <v>450</v>
      </c>
      <c r="C1383" s="60">
        <v>2023</v>
      </c>
      <c r="D1383" s="60">
        <v>2023</v>
      </c>
      <c r="E1383" s="53">
        <v>8</v>
      </c>
      <c r="F1383" s="54" t="s">
        <v>451</v>
      </c>
      <c r="G1383" s="54" t="s">
        <v>452</v>
      </c>
      <c r="H1383" s="54" t="s">
        <v>453</v>
      </c>
      <c r="I1383" s="54" t="s">
        <v>454</v>
      </c>
      <c r="J1383" s="61" t="s">
        <v>455</v>
      </c>
      <c r="K1383" s="54" t="s">
        <v>3598</v>
      </c>
      <c r="L1383" s="60">
        <v>1</v>
      </c>
      <c r="M1383" s="54" t="s">
        <v>3599</v>
      </c>
      <c r="N1383" s="54" t="s">
        <v>1078</v>
      </c>
      <c r="O1383" s="62">
        <v>1</v>
      </c>
      <c r="P1383" s="54" t="s">
        <v>1079</v>
      </c>
      <c r="Q1383" s="54" t="s">
        <v>3293</v>
      </c>
      <c r="R1383" s="61" t="s">
        <v>3294</v>
      </c>
      <c r="S1383" s="55">
        <v>44978</v>
      </c>
      <c r="T1383" s="55">
        <v>44978</v>
      </c>
      <c r="U1383" s="55">
        <v>44981</v>
      </c>
      <c r="V1383" s="56">
        <v>128573.07</v>
      </c>
      <c r="W1383" s="56">
        <v>0</v>
      </c>
      <c r="X1383" s="56">
        <v>128573.07</v>
      </c>
    </row>
    <row r="1384" spans="1:24" x14ac:dyDescent="0.25">
      <c r="A1384" s="59" t="s">
        <v>190</v>
      </c>
      <c r="B1384" s="54" t="s">
        <v>450</v>
      </c>
      <c r="C1384" s="60">
        <v>2023</v>
      </c>
      <c r="D1384" s="60">
        <v>2023</v>
      </c>
      <c r="E1384" s="53">
        <v>8</v>
      </c>
      <c r="F1384" s="54" t="s">
        <v>451</v>
      </c>
      <c r="G1384" s="54" t="s">
        <v>452</v>
      </c>
      <c r="H1384" s="54" t="s">
        <v>453</v>
      </c>
      <c r="I1384" s="54" t="s">
        <v>454</v>
      </c>
      <c r="J1384" s="61" t="s">
        <v>455</v>
      </c>
      <c r="K1384" s="54" t="s">
        <v>3600</v>
      </c>
      <c r="L1384" s="60">
        <v>1</v>
      </c>
      <c r="M1384" s="54" t="s">
        <v>3601</v>
      </c>
      <c r="N1384" s="54" t="s">
        <v>1082</v>
      </c>
      <c r="O1384" s="62">
        <v>1</v>
      </c>
      <c r="P1384" s="54" t="s">
        <v>1083</v>
      </c>
      <c r="Q1384" s="54" t="s">
        <v>3293</v>
      </c>
      <c r="R1384" s="61" t="s">
        <v>3294</v>
      </c>
      <c r="S1384" s="55">
        <v>44978</v>
      </c>
      <c r="T1384" s="55">
        <v>44978</v>
      </c>
      <c r="U1384" s="55">
        <v>44981</v>
      </c>
      <c r="V1384" s="56">
        <v>755401.71</v>
      </c>
      <c r="W1384" s="56">
        <v>0</v>
      </c>
      <c r="X1384" s="56">
        <v>755401.71</v>
      </c>
    </row>
    <row r="1385" spans="1:24" x14ac:dyDescent="0.25">
      <c r="A1385" s="59" t="s">
        <v>400</v>
      </c>
      <c r="B1385" s="54" t="s">
        <v>450</v>
      </c>
      <c r="C1385" s="60">
        <v>2023</v>
      </c>
      <c r="D1385" s="60">
        <v>2023</v>
      </c>
      <c r="E1385" s="53">
        <v>8</v>
      </c>
      <c r="F1385" s="54" t="s">
        <v>451</v>
      </c>
      <c r="G1385" s="54" t="s">
        <v>452</v>
      </c>
      <c r="H1385" s="54" t="s">
        <v>453</v>
      </c>
      <c r="I1385" s="54" t="s">
        <v>454</v>
      </c>
      <c r="J1385" s="61" t="s">
        <v>455</v>
      </c>
      <c r="K1385" s="54" t="s">
        <v>3602</v>
      </c>
      <c r="L1385" s="60">
        <v>1</v>
      </c>
      <c r="M1385" s="54" t="s">
        <v>3603</v>
      </c>
      <c r="N1385" s="54" t="s">
        <v>1086</v>
      </c>
      <c r="O1385" s="62">
        <v>1</v>
      </c>
      <c r="P1385" s="54" t="s">
        <v>1087</v>
      </c>
      <c r="Q1385" s="54" t="s">
        <v>3293</v>
      </c>
      <c r="R1385" s="61" t="s">
        <v>3294</v>
      </c>
      <c r="S1385" s="55">
        <v>44978</v>
      </c>
      <c r="T1385" s="55">
        <v>44978</v>
      </c>
      <c r="U1385" s="55">
        <v>44981</v>
      </c>
      <c r="V1385" s="56">
        <v>12233.13</v>
      </c>
      <c r="W1385" s="56">
        <v>0</v>
      </c>
      <c r="X1385" s="56">
        <v>12233.13</v>
      </c>
    </row>
    <row r="1386" spans="1:24" x14ac:dyDescent="0.25">
      <c r="A1386" s="59" t="s">
        <v>191</v>
      </c>
      <c r="B1386" s="54" t="s">
        <v>450</v>
      </c>
      <c r="C1386" s="60">
        <v>2023</v>
      </c>
      <c r="D1386" s="60">
        <v>2023</v>
      </c>
      <c r="E1386" s="53">
        <v>8</v>
      </c>
      <c r="F1386" s="54" t="s">
        <v>451</v>
      </c>
      <c r="G1386" s="54" t="s">
        <v>452</v>
      </c>
      <c r="H1386" s="54" t="s">
        <v>453</v>
      </c>
      <c r="I1386" s="54" t="s">
        <v>454</v>
      </c>
      <c r="J1386" s="61" t="s">
        <v>455</v>
      </c>
      <c r="K1386" s="54" t="s">
        <v>3604</v>
      </c>
      <c r="L1386" s="60">
        <v>1</v>
      </c>
      <c r="M1386" s="54" t="s">
        <v>3605</v>
      </c>
      <c r="N1386" s="54" t="s">
        <v>1090</v>
      </c>
      <c r="O1386" s="62">
        <v>1</v>
      </c>
      <c r="P1386" s="54" t="s">
        <v>1091</v>
      </c>
      <c r="Q1386" s="54" t="s">
        <v>3293</v>
      </c>
      <c r="R1386" s="61" t="s">
        <v>3294</v>
      </c>
      <c r="S1386" s="55">
        <v>44978</v>
      </c>
      <c r="T1386" s="55">
        <v>44978</v>
      </c>
      <c r="U1386" s="55">
        <v>44981</v>
      </c>
      <c r="V1386" s="56">
        <v>1066371.57</v>
      </c>
      <c r="W1386" s="56">
        <v>0</v>
      </c>
      <c r="X1386" s="56">
        <v>1066371.57</v>
      </c>
    </row>
    <row r="1387" spans="1:24" x14ac:dyDescent="0.25">
      <c r="A1387" s="59" t="s">
        <v>192</v>
      </c>
      <c r="B1387" s="54" t="s">
        <v>450</v>
      </c>
      <c r="C1387" s="60">
        <v>2023</v>
      </c>
      <c r="D1387" s="60">
        <v>2023</v>
      </c>
      <c r="E1387" s="53">
        <v>8</v>
      </c>
      <c r="F1387" s="54" t="s">
        <v>451</v>
      </c>
      <c r="G1387" s="54" t="s">
        <v>452</v>
      </c>
      <c r="H1387" s="54" t="s">
        <v>453</v>
      </c>
      <c r="I1387" s="54" t="s">
        <v>454</v>
      </c>
      <c r="J1387" s="61" t="s">
        <v>455</v>
      </c>
      <c r="K1387" s="54" t="s">
        <v>3606</v>
      </c>
      <c r="L1387" s="60">
        <v>1</v>
      </c>
      <c r="M1387" s="54" t="s">
        <v>3607</v>
      </c>
      <c r="N1387" s="54" t="s">
        <v>1096</v>
      </c>
      <c r="O1387" s="62">
        <v>1</v>
      </c>
      <c r="P1387" s="54" t="s">
        <v>1097</v>
      </c>
      <c r="Q1387" s="54" t="s">
        <v>3293</v>
      </c>
      <c r="R1387" s="61" t="s">
        <v>3294</v>
      </c>
      <c r="S1387" s="55">
        <v>44978</v>
      </c>
      <c r="T1387" s="55">
        <v>44978</v>
      </c>
      <c r="U1387" s="55">
        <v>44981</v>
      </c>
      <c r="V1387" s="56">
        <v>290424.81</v>
      </c>
      <c r="W1387" s="56">
        <v>0</v>
      </c>
      <c r="X1387" s="56">
        <v>290424.81</v>
      </c>
    </row>
    <row r="1388" spans="1:24" x14ac:dyDescent="0.25">
      <c r="A1388" s="59" t="s">
        <v>193</v>
      </c>
      <c r="B1388" s="54" t="s">
        <v>450</v>
      </c>
      <c r="C1388" s="60">
        <v>2023</v>
      </c>
      <c r="D1388" s="60">
        <v>2023</v>
      </c>
      <c r="E1388" s="53">
        <v>8</v>
      </c>
      <c r="F1388" s="54" t="s">
        <v>451</v>
      </c>
      <c r="G1388" s="54" t="s">
        <v>452</v>
      </c>
      <c r="H1388" s="54" t="s">
        <v>453</v>
      </c>
      <c r="I1388" s="54" t="s">
        <v>454</v>
      </c>
      <c r="J1388" s="61" t="s">
        <v>455</v>
      </c>
      <c r="K1388" s="54" t="s">
        <v>3608</v>
      </c>
      <c r="L1388" s="60">
        <v>1</v>
      </c>
      <c r="M1388" s="54" t="s">
        <v>3609</v>
      </c>
      <c r="N1388" s="54" t="s">
        <v>1100</v>
      </c>
      <c r="O1388" s="62">
        <v>1</v>
      </c>
      <c r="P1388" s="54" t="s">
        <v>1101</v>
      </c>
      <c r="Q1388" s="54" t="s">
        <v>3293</v>
      </c>
      <c r="R1388" s="61" t="s">
        <v>3294</v>
      </c>
      <c r="S1388" s="55">
        <v>44978</v>
      </c>
      <c r="T1388" s="55">
        <v>44978</v>
      </c>
      <c r="U1388" s="55">
        <v>44981</v>
      </c>
      <c r="V1388" s="56">
        <v>99419.95</v>
      </c>
      <c r="W1388" s="56">
        <v>0</v>
      </c>
      <c r="X1388" s="56">
        <v>99419.95</v>
      </c>
    </row>
    <row r="1389" spans="1:24" x14ac:dyDescent="0.25">
      <c r="A1389" s="59" t="s">
        <v>194</v>
      </c>
      <c r="B1389" s="54" t="s">
        <v>450</v>
      </c>
      <c r="C1389" s="60">
        <v>2023</v>
      </c>
      <c r="D1389" s="60">
        <v>2023</v>
      </c>
      <c r="E1389" s="53">
        <v>8</v>
      </c>
      <c r="F1389" s="54" t="s">
        <v>451</v>
      </c>
      <c r="G1389" s="54" t="s">
        <v>452</v>
      </c>
      <c r="H1389" s="54" t="s">
        <v>453</v>
      </c>
      <c r="I1389" s="54" t="s">
        <v>454</v>
      </c>
      <c r="J1389" s="61" t="s">
        <v>455</v>
      </c>
      <c r="K1389" s="54" t="s">
        <v>3610</v>
      </c>
      <c r="L1389" s="60">
        <v>1</v>
      </c>
      <c r="M1389" s="54" t="s">
        <v>3611</v>
      </c>
      <c r="N1389" s="54" t="s">
        <v>1104</v>
      </c>
      <c r="O1389" s="62">
        <v>1</v>
      </c>
      <c r="P1389" s="54" t="s">
        <v>1105</v>
      </c>
      <c r="Q1389" s="54" t="s">
        <v>3293</v>
      </c>
      <c r="R1389" s="61" t="s">
        <v>3294</v>
      </c>
      <c r="S1389" s="55">
        <v>44978</v>
      </c>
      <c r="T1389" s="55">
        <v>44978</v>
      </c>
      <c r="U1389" s="55">
        <v>44981</v>
      </c>
      <c r="V1389" s="56">
        <v>209664.74</v>
      </c>
      <c r="W1389" s="56">
        <v>0</v>
      </c>
      <c r="X1389" s="56">
        <v>209664.74</v>
      </c>
    </row>
    <row r="1390" spans="1:24" x14ac:dyDescent="0.25">
      <c r="A1390" s="59" t="s">
        <v>195</v>
      </c>
      <c r="B1390" s="54" t="s">
        <v>450</v>
      </c>
      <c r="C1390" s="60">
        <v>2023</v>
      </c>
      <c r="D1390" s="60">
        <v>2023</v>
      </c>
      <c r="E1390" s="53">
        <v>8</v>
      </c>
      <c r="F1390" s="54" t="s">
        <v>451</v>
      </c>
      <c r="G1390" s="54" t="s">
        <v>452</v>
      </c>
      <c r="H1390" s="54" t="s">
        <v>453</v>
      </c>
      <c r="I1390" s="54" t="s">
        <v>454</v>
      </c>
      <c r="J1390" s="61" t="s">
        <v>455</v>
      </c>
      <c r="K1390" s="54" t="s">
        <v>3612</v>
      </c>
      <c r="L1390" s="60">
        <v>1</v>
      </c>
      <c r="M1390" s="54" t="s">
        <v>3613</v>
      </c>
      <c r="N1390" s="54" t="s">
        <v>1108</v>
      </c>
      <c r="O1390" s="62">
        <v>1</v>
      </c>
      <c r="P1390" s="54" t="s">
        <v>1109</v>
      </c>
      <c r="Q1390" s="54" t="s">
        <v>3293</v>
      </c>
      <c r="R1390" s="61" t="s">
        <v>3294</v>
      </c>
      <c r="S1390" s="55">
        <v>44978</v>
      </c>
      <c r="T1390" s="55">
        <v>44978</v>
      </c>
      <c r="U1390" s="55">
        <v>44981</v>
      </c>
      <c r="V1390" s="56">
        <v>135706.63</v>
      </c>
      <c r="W1390" s="56">
        <v>0</v>
      </c>
      <c r="X1390" s="56">
        <v>135706.63</v>
      </c>
    </row>
    <row r="1391" spans="1:24" x14ac:dyDescent="0.25">
      <c r="A1391" s="59" t="s">
        <v>196</v>
      </c>
      <c r="B1391" s="54" t="s">
        <v>450</v>
      </c>
      <c r="C1391" s="60">
        <v>2023</v>
      </c>
      <c r="D1391" s="60">
        <v>2023</v>
      </c>
      <c r="E1391" s="53">
        <v>8</v>
      </c>
      <c r="F1391" s="54" t="s">
        <v>451</v>
      </c>
      <c r="G1391" s="54" t="s">
        <v>452</v>
      </c>
      <c r="H1391" s="54" t="s">
        <v>453</v>
      </c>
      <c r="I1391" s="54" t="s">
        <v>454</v>
      </c>
      <c r="J1391" s="61" t="s">
        <v>455</v>
      </c>
      <c r="K1391" s="54" t="s">
        <v>3614</v>
      </c>
      <c r="L1391" s="60">
        <v>1</v>
      </c>
      <c r="M1391" s="54" t="s">
        <v>3615</v>
      </c>
      <c r="N1391" s="54" t="s">
        <v>1112</v>
      </c>
      <c r="O1391" s="62">
        <v>1</v>
      </c>
      <c r="P1391" s="54" t="s">
        <v>1113</v>
      </c>
      <c r="Q1391" s="54" t="s">
        <v>3293</v>
      </c>
      <c r="R1391" s="61" t="s">
        <v>3294</v>
      </c>
      <c r="S1391" s="55">
        <v>44978</v>
      </c>
      <c r="T1391" s="55">
        <v>44978</v>
      </c>
      <c r="U1391" s="55">
        <v>44981</v>
      </c>
      <c r="V1391" s="56">
        <v>63692.99</v>
      </c>
      <c r="W1391" s="56">
        <v>0</v>
      </c>
      <c r="X1391" s="56">
        <v>63692.99</v>
      </c>
    </row>
    <row r="1392" spans="1:24" x14ac:dyDescent="0.25">
      <c r="A1392" s="59" t="s">
        <v>197</v>
      </c>
      <c r="B1392" s="54" t="s">
        <v>450</v>
      </c>
      <c r="C1392" s="60">
        <v>2023</v>
      </c>
      <c r="D1392" s="60">
        <v>2023</v>
      </c>
      <c r="E1392" s="53">
        <v>8</v>
      </c>
      <c r="F1392" s="54" t="s">
        <v>451</v>
      </c>
      <c r="G1392" s="54" t="s">
        <v>452</v>
      </c>
      <c r="H1392" s="54" t="s">
        <v>453</v>
      </c>
      <c r="I1392" s="54" t="s">
        <v>454</v>
      </c>
      <c r="J1392" s="61" t="s">
        <v>455</v>
      </c>
      <c r="K1392" s="54" t="s">
        <v>3616</v>
      </c>
      <c r="L1392" s="60">
        <v>1</v>
      </c>
      <c r="M1392" s="54" t="s">
        <v>3617</v>
      </c>
      <c r="N1392" s="54" t="s">
        <v>1116</v>
      </c>
      <c r="O1392" s="62">
        <v>1</v>
      </c>
      <c r="P1392" s="54" t="s">
        <v>1117</v>
      </c>
      <c r="Q1392" s="54" t="s">
        <v>3293</v>
      </c>
      <c r="R1392" s="61" t="s">
        <v>3317</v>
      </c>
      <c r="S1392" s="55">
        <v>44971</v>
      </c>
      <c r="T1392" s="55">
        <v>44971</v>
      </c>
      <c r="U1392" s="55">
        <v>44974</v>
      </c>
      <c r="V1392" s="56">
        <v>123344.44</v>
      </c>
      <c r="W1392" s="56">
        <v>0</v>
      </c>
      <c r="X1392" s="56">
        <v>123344.44</v>
      </c>
    </row>
    <row r="1393" spans="1:24" x14ac:dyDescent="0.25">
      <c r="A1393" s="59" t="s">
        <v>199</v>
      </c>
      <c r="B1393" s="54" t="s">
        <v>450</v>
      </c>
      <c r="C1393" s="60">
        <v>2023</v>
      </c>
      <c r="D1393" s="60">
        <v>2023</v>
      </c>
      <c r="E1393" s="53">
        <v>8</v>
      </c>
      <c r="F1393" s="54" t="s">
        <v>451</v>
      </c>
      <c r="G1393" s="54" t="s">
        <v>452</v>
      </c>
      <c r="H1393" s="54" t="s">
        <v>453</v>
      </c>
      <c r="I1393" s="54" t="s">
        <v>454</v>
      </c>
      <c r="J1393" s="61" t="s">
        <v>455</v>
      </c>
      <c r="K1393" s="54" t="s">
        <v>3618</v>
      </c>
      <c r="L1393" s="60">
        <v>1</v>
      </c>
      <c r="M1393" s="54" t="s">
        <v>3619</v>
      </c>
      <c r="N1393" s="54" t="s">
        <v>1124</v>
      </c>
      <c r="O1393" s="62">
        <v>1</v>
      </c>
      <c r="P1393" s="54" t="s">
        <v>1125</v>
      </c>
      <c r="Q1393" s="54" t="s">
        <v>3293</v>
      </c>
      <c r="R1393" s="61" t="s">
        <v>3294</v>
      </c>
      <c r="S1393" s="55">
        <v>44978</v>
      </c>
      <c r="T1393" s="55">
        <v>44978</v>
      </c>
      <c r="U1393" s="55">
        <v>44981</v>
      </c>
      <c r="V1393" s="56">
        <v>2143.94</v>
      </c>
      <c r="W1393" s="56">
        <v>0</v>
      </c>
      <c r="X1393" s="56">
        <v>2143.94</v>
      </c>
    </row>
    <row r="1394" spans="1:24" x14ac:dyDescent="0.25">
      <c r="A1394" s="59" t="s">
        <v>200</v>
      </c>
      <c r="B1394" s="54" t="s">
        <v>450</v>
      </c>
      <c r="C1394" s="60">
        <v>2023</v>
      </c>
      <c r="D1394" s="60">
        <v>2023</v>
      </c>
      <c r="E1394" s="53">
        <v>8</v>
      </c>
      <c r="F1394" s="54" t="s">
        <v>451</v>
      </c>
      <c r="G1394" s="54" t="s">
        <v>452</v>
      </c>
      <c r="H1394" s="54" t="s">
        <v>453</v>
      </c>
      <c r="I1394" s="54" t="s">
        <v>454</v>
      </c>
      <c r="J1394" s="61" t="s">
        <v>455</v>
      </c>
      <c r="K1394" s="54" t="s">
        <v>3620</v>
      </c>
      <c r="L1394" s="60">
        <v>1</v>
      </c>
      <c r="M1394" s="54" t="s">
        <v>3621</v>
      </c>
      <c r="N1394" s="54" t="s">
        <v>1128</v>
      </c>
      <c r="O1394" s="62">
        <v>1</v>
      </c>
      <c r="P1394" s="54" t="s">
        <v>1129</v>
      </c>
      <c r="Q1394" s="54" t="s">
        <v>3293</v>
      </c>
      <c r="R1394" s="61" t="s">
        <v>3294</v>
      </c>
      <c r="S1394" s="55">
        <v>44978</v>
      </c>
      <c r="T1394" s="55">
        <v>44978</v>
      </c>
      <c r="U1394" s="55">
        <v>44981</v>
      </c>
      <c r="V1394" s="56">
        <v>1307899.6599999999</v>
      </c>
      <c r="W1394" s="56">
        <v>0</v>
      </c>
      <c r="X1394" s="56">
        <v>1307899.6599999999</v>
      </c>
    </row>
    <row r="1395" spans="1:24" x14ac:dyDescent="0.25">
      <c r="A1395" s="59" t="s">
        <v>201</v>
      </c>
      <c r="B1395" s="54" t="s">
        <v>450</v>
      </c>
      <c r="C1395" s="60">
        <v>2023</v>
      </c>
      <c r="D1395" s="60">
        <v>2023</v>
      </c>
      <c r="E1395" s="53">
        <v>8</v>
      </c>
      <c r="F1395" s="54" t="s">
        <v>451</v>
      </c>
      <c r="G1395" s="54" t="s">
        <v>452</v>
      </c>
      <c r="H1395" s="54" t="s">
        <v>453</v>
      </c>
      <c r="I1395" s="54" t="s">
        <v>454</v>
      </c>
      <c r="J1395" s="61" t="s">
        <v>455</v>
      </c>
      <c r="K1395" s="54" t="s">
        <v>3622</v>
      </c>
      <c r="L1395" s="60">
        <v>1</v>
      </c>
      <c r="M1395" s="54" t="s">
        <v>3623</v>
      </c>
      <c r="N1395" s="54" t="s">
        <v>1132</v>
      </c>
      <c r="O1395" s="62">
        <v>1</v>
      </c>
      <c r="P1395" s="54" t="s">
        <v>1133</v>
      </c>
      <c r="Q1395" s="54" t="s">
        <v>3293</v>
      </c>
      <c r="R1395" s="61" t="s">
        <v>3294</v>
      </c>
      <c r="S1395" s="55">
        <v>44978</v>
      </c>
      <c r="T1395" s="55">
        <v>44978</v>
      </c>
      <c r="U1395" s="55">
        <v>44981</v>
      </c>
      <c r="V1395" s="56">
        <v>1436539.33</v>
      </c>
      <c r="W1395" s="56">
        <v>0</v>
      </c>
      <c r="X1395" s="56">
        <v>1436539.33</v>
      </c>
    </row>
    <row r="1396" spans="1:24" x14ac:dyDescent="0.25">
      <c r="A1396" s="59" t="s">
        <v>202</v>
      </c>
      <c r="B1396" s="54" t="s">
        <v>450</v>
      </c>
      <c r="C1396" s="60">
        <v>2023</v>
      </c>
      <c r="D1396" s="60">
        <v>2023</v>
      </c>
      <c r="E1396" s="53">
        <v>8</v>
      </c>
      <c r="F1396" s="54" t="s">
        <v>451</v>
      </c>
      <c r="G1396" s="54" t="s">
        <v>452</v>
      </c>
      <c r="H1396" s="54" t="s">
        <v>453</v>
      </c>
      <c r="I1396" s="54" t="s">
        <v>454</v>
      </c>
      <c r="J1396" s="61" t="s">
        <v>455</v>
      </c>
      <c r="K1396" s="54" t="s">
        <v>3624</v>
      </c>
      <c r="L1396" s="60">
        <v>1</v>
      </c>
      <c r="M1396" s="54" t="s">
        <v>3625</v>
      </c>
      <c r="N1396" s="54" t="s">
        <v>1136</v>
      </c>
      <c r="O1396" s="62">
        <v>1</v>
      </c>
      <c r="P1396" s="54" t="s">
        <v>1137</v>
      </c>
      <c r="Q1396" s="54" t="s">
        <v>3293</v>
      </c>
      <c r="R1396" s="61" t="s">
        <v>3294</v>
      </c>
      <c r="S1396" s="55">
        <v>44978</v>
      </c>
      <c r="T1396" s="55">
        <v>44978</v>
      </c>
      <c r="U1396" s="55">
        <v>44981</v>
      </c>
      <c r="V1396" s="56">
        <v>10612706.23</v>
      </c>
      <c r="W1396" s="56">
        <v>0</v>
      </c>
      <c r="X1396" s="56">
        <v>10612706.23</v>
      </c>
    </row>
    <row r="1397" spans="1:24" x14ac:dyDescent="0.25">
      <c r="A1397" s="59" t="s">
        <v>204</v>
      </c>
      <c r="B1397" s="54" t="s">
        <v>450</v>
      </c>
      <c r="C1397" s="60">
        <v>2023</v>
      </c>
      <c r="D1397" s="60">
        <v>2023</v>
      </c>
      <c r="E1397" s="53">
        <v>8</v>
      </c>
      <c r="F1397" s="54" t="s">
        <v>451</v>
      </c>
      <c r="G1397" s="54" t="s">
        <v>452</v>
      </c>
      <c r="H1397" s="54" t="s">
        <v>453</v>
      </c>
      <c r="I1397" s="54" t="s">
        <v>454</v>
      </c>
      <c r="J1397" s="61" t="s">
        <v>455</v>
      </c>
      <c r="K1397" s="54" t="s">
        <v>3626</v>
      </c>
      <c r="L1397" s="60">
        <v>1</v>
      </c>
      <c r="M1397" s="54" t="s">
        <v>3627</v>
      </c>
      <c r="N1397" s="54" t="s">
        <v>1144</v>
      </c>
      <c r="O1397" s="62">
        <v>1</v>
      </c>
      <c r="P1397" s="54" t="s">
        <v>1145</v>
      </c>
      <c r="Q1397" s="54" t="s">
        <v>3293</v>
      </c>
      <c r="R1397" s="61" t="s">
        <v>3294</v>
      </c>
      <c r="S1397" s="55">
        <v>44978</v>
      </c>
      <c r="T1397" s="55">
        <v>44978</v>
      </c>
      <c r="U1397" s="55">
        <v>44981</v>
      </c>
      <c r="V1397" s="56">
        <v>166421.89000000001</v>
      </c>
      <c r="W1397" s="56">
        <v>0</v>
      </c>
      <c r="X1397" s="56">
        <v>166421.89000000001</v>
      </c>
    </row>
    <row r="1398" spans="1:24" x14ac:dyDescent="0.25">
      <c r="A1398" s="59" t="s">
        <v>209</v>
      </c>
      <c r="B1398" s="54" t="s">
        <v>450</v>
      </c>
      <c r="C1398" s="60">
        <v>2023</v>
      </c>
      <c r="D1398" s="60">
        <v>2023</v>
      </c>
      <c r="E1398" s="53">
        <v>8</v>
      </c>
      <c r="F1398" s="54" t="s">
        <v>451</v>
      </c>
      <c r="G1398" s="54" t="s">
        <v>452</v>
      </c>
      <c r="H1398" s="54" t="s">
        <v>453</v>
      </c>
      <c r="I1398" s="54" t="s">
        <v>454</v>
      </c>
      <c r="J1398" s="61" t="s">
        <v>455</v>
      </c>
      <c r="K1398" s="54" t="s">
        <v>3628</v>
      </c>
      <c r="L1398" s="60">
        <v>1</v>
      </c>
      <c r="M1398" s="54" t="s">
        <v>3629</v>
      </c>
      <c r="N1398" s="54" t="s">
        <v>1160</v>
      </c>
      <c r="O1398" s="62">
        <v>1</v>
      </c>
      <c r="P1398" s="54" t="s">
        <v>1161</v>
      </c>
      <c r="Q1398" s="54" t="s">
        <v>3293</v>
      </c>
      <c r="R1398" s="61" t="s">
        <v>3294</v>
      </c>
      <c r="S1398" s="55">
        <v>44978</v>
      </c>
      <c r="T1398" s="55">
        <v>44978</v>
      </c>
      <c r="U1398" s="55">
        <v>44981</v>
      </c>
      <c r="V1398" s="56">
        <v>461951.58</v>
      </c>
      <c r="W1398" s="56">
        <v>0</v>
      </c>
      <c r="X1398" s="56">
        <v>461951.58</v>
      </c>
    </row>
    <row r="1399" spans="1:24" x14ac:dyDescent="0.25">
      <c r="A1399" s="59" t="s">
        <v>210</v>
      </c>
      <c r="B1399" s="54" t="s">
        <v>450</v>
      </c>
      <c r="C1399" s="60">
        <v>2023</v>
      </c>
      <c r="D1399" s="60">
        <v>2023</v>
      </c>
      <c r="E1399" s="53">
        <v>8</v>
      </c>
      <c r="F1399" s="54" t="s">
        <v>451</v>
      </c>
      <c r="G1399" s="54" t="s">
        <v>452</v>
      </c>
      <c r="H1399" s="54" t="s">
        <v>453</v>
      </c>
      <c r="I1399" s="54" t="s">
        <v>454</v>
      </c>
      <c r="J1399" s="61" t="s">
        <v>455</v>
      </c>
      <c r="K1399" s="54" t="s">
        <v>3630</v>
      </c>
      <c r="L1399" s="60">
        <v>1</v>
      </c>
      <c r="M1399" s="54" t="s">
        <v>3631</v>
      </c>
      <c r="N1399" s="54" t="s">
        <v>1164</v>
      </c>
      <c r="O1399" s="62">
        <v>1</v>
      </c>
      <c r="P1399" s="54" t="s">
        <v>1165</v>
      </c>
      <c r="Q1399" s="54" t="s">
        <v>3293</v>
      </c>
      <c r="R1399" s="61" t="s">
        <v>3294</v>
      </c>
      <c r="S1399" s="55">
        <v>44978</v>
      </c>
      <c r="T1399" s="55">
        <v>44978</v>
      </c>
      <c r="U1399" s="55">
        <v>44981</v>
      </c>
      <c r="V1399" s="56">
        <v>396590</v>
      </c>
      <c r="W1399" s="56">
        <v>0</v>
      </c>
      <c r="X1399" s="56">
        <v>396590</v>
      </c>
    </row>
    <row r="1400" spans="1:24" x14ac:dyDescent="0.25">
      <c r="A1400" s="59" t="s">
        <v>211</v>
      </c>
      <c r="B1400" s="54" t="s">
        <v>450</v>
      </c>
      <c r="C1400" s="60">
        <v>2023</v>
      </c>
      <c r="D1400" s="60">
        <v>2023</v>
      </c>
      <c r="E1400" s="53">
        <v>8</v>
      </c>
      <c r="F1400" s="54" t="s">
        <v>451</v>
      </c>
      <c r="G1400" s="54" t="s">
        <v>452</v>
      </c>
      <c r="H1400" s="54" t="s">
        <v>453</v>
      </c>
      <c r="I1400" s="54" t="s">
        <v>454</v>
      </c>
      <c r="J1400" s="61" t="s">
        <v>455</v>
      </c>
      <c r="K1400" s="54" t="s">
        <v>3632</v>
      </c>
      <c r="L1400" s="60">
        <v>1</v>
      </c>
      <c r="M1400" s="54" t="s">
        <v>3633</v>
      </c>
      <c r="N1400" s="54" t="s">
        <v>1168</v>
      </c>
      <c r="O1400" s="62">
        <v>1</v>
      </c>
      <c r="P1400" s="54" t="s">
        <v>1169</v>
      </c>
      <c r="Q1400" s="54" t="s">
        <v>3293</v>
      </c>
      <c r="R1400" s="61" t="s">
        <v>3294</v>
      </c>
      <c r="S1400" s="55">
        <v>44978</v>
      </c>
      <c r="T1400" s="55">
        <v>44978</v>
      </c>
      <c r="U1400" s="55">
        <v>44981</v>
      </c>
      <c r="V1400" s="56">
        <v>200315.53</v>
      </c>
      <c r="W1400" s="56">
        <v>0</v>
      </c>
      <c r="X1400" s="56">
        <v>200315.53</v>
      </c>
    </row>
    <row r="1401" spans="1:24" x14ac:dyDescent="0.25">
      <c r="A1401" s="59" t="s">
        <v>212</v>
      </c>
      <c r="B1401" s="54" t="s">
        <v>450</v>
      </c>
      <c r="C1401" s="60">
        <v>2023</v>
      </c>
      <c r="D1401" s="60">
        <v>2023</v>
      </c>
      <c r="E1401" s="53">
        <v>8</v>
      </c>
      <c r="F1401" s="54" t="s">
        <v>451</v>
      </c>
      <c r="G1401" s="54" t="s">
        <v>452</v>
      </c>
      <c r="H1401" s="54" t="s">
        <v>453</v>
      </c>
      <c r="I1401" s="54" t="s">
        <v>454</v>
      </c>
      <c r="J1401" s="61" t="s">
        <v>455</v>
      </c>
      <c r="K1401" s="54" t="s">
        <v>3634</v>
      </c>
      <c r="L1401" s="60">
        <v>1</v>
      </c>
      <c r="M1401" s="54" t="s">
        <v>3635</v>
      </c>
      <c r="N1401" s="54" t="s">
        <v>1172</v>
      </c>
      <c r="O1401" s="62">
        <v>1</v>
      </c>
      <c r="P1401" s="54" t="s">
        <v>1173</v>
      </c>
      <c r="Q1401" s="54" t="s">
        <v>3293</v>
      </c>
      <c r="R1401" s="61" t="s">
        <v>3294</v>
      </c>
      <c r="S1401" s="55">
        <v>44978</v>
      </c>
      <c r="T1401" s="55">
        <v>44978</v>
      </c>
      <c r="U1401" s="55">
        <v>44981</v>
      </c>
      <c r="V1401" s="56">
        <v>73764.75</v>
      </c>
      <c r="W1401" s="56">
        <v>0</v>
      </c>
      <c r="X1401" s="56">
        <v>73764.75</v>
      </c>
    </row>
    <row r="1402" spans="1:24" x14ac:dyDescent="0.25">
      <c r="A1402" s="59" t="s">
        <v>37</v>
      </c>
      <c r="B1402" s="54" t="s">
        <v>450</v>
      </c>
      <c r="C1402" s="60">
        <v>2023</v>
      </c>
      <c r="D1402" s="60">
        <v>2023</v>
      </c>
      <c r="E1402" s="53">
        <v>9</v>
      </c>
      <c r="F1402" s="54" t="s">
        <v>451</v>
      </c>
      <c r="G1402" s="54" t="s">
        <v>452</v>
      </c>
      <c r="H1402" s="54" t="s">
        <v>453</v>
      </c>
      <c r="I1402" s="54" t="s">
        <v>454</v>
      </c>
      <c r="J1402" s="61" t="s">
        <v>455</v>
      </c>
      <c r="K1402" s="54" t="s">
        <v>3636</v>
      </c>
      <c r="L1402" s="60">
        <v>1</v>
      </c>
      <c r="M1402" s="54" t="s">
        <v>3637</v>
      </c>
      <c r="N1402" s="54" t="s">
        <v>458</v>
      </c>
      <c r="O1402" s="62">
        <v>1</v>
      </c>
      <c r="P1402" s="54" t="s">
        <v>459</v>
      </c>
      <c r="Q1402" s="54" t="s">
        <v>3638</v>
      </c>
      <c r="R1402" s="61" t="s">
        <v>3639</v>
      </c>
      <c r="S1402" s="55">
        <v>45006</v>
      </c>
      <c r="T1402" s="55">
        <v>45006</v>
      </c>
      <c r="U1402" s="55">
        <v>45009</v>
      </c>
      <c r="V1402" s="56">
        <v>3586845.27</v>
      </c>
      <c r="W1402" s="56">
        <v>0</v>
      </c>
      <c r="X1402" s="56">
        <v>3586845.27</v>
      </c>
    </row>
    <row r="1403" spans="1:24" x14ac:dyDescent="0.25">
      <c r="A1403" s="59" t="s">
        <v>38</v>
      </c>
      <c r="B1403" s="54" t="s">
        <v>450</v>
      </c>
      <c r="C1403" s="60">
        <v>2023</v>
      </c>
      <c r="D1403" s="60">
        <v>2023</v>
      </c>
      <c r="E1403" s="53">
        <v>9</v>
      </c>
      <c r="F1403" s="54" t="s">
        <v>451</v>
      </c>
      <c r="G1403" s="54" t="s">
        <v>452</v>
      </c>
      <c r="H1403" s="54" t="s">
        <v>453</v>
      </c>
      <c r="I1403" s="54" t="s">
        <v>454</v>
      </c>
      <c r="J1403" s="61" t="s">
        <v>455</v>
      </c>
      <c r="K1403" s="54" t="s">
        <v>3640</v>
      </c>
      <c r="L1403" s="60">
        <v>1</v>
      </c>
      <c r="M1403" s="54" t="s">
        <v>3641</v>
      </c>
      <c r="N1403" s="54" t="s">
        <v>463</v>
      </c>
      <c r="O1403" s="62">
        <v>1</v>
      </c>
      <c r="P1403" s="54" t="s">
        <v>464</v>
      </c>
      <c r="Q1403" s="54" t="s">
        <v>3638</v>
      </c>
      <c r="R1403" s="61" t="s">
        <v>3639</v>
      </c>
      <c r="S1403" s="55">
        <v>45006</v>
      </c>
      <c r="T1403" s="55">
        <v>45006</v>
      </c>
      <c r="U1403" s="55">
        <v>45009</v>
      </c>
      <c r="V1403" s="56">
        <v>20167856.239999998</v>
      </c>
      <c r="W1403" s="56">
        <v>0</v>
      </c>
      <c r="X1403" s="56">
        <v>20167856.239999998</v>
      </c>
    </row>
    <row r="1404" spans="1:24" x14ac:dyDescent="0.25">
      <c r="A1404" s="59" t="s">
        <v>39</v>
      </c>
      <c r="B1404" s="54" t="s">
        <v>450</v>
      </c>
      <c r="C1404" s="60">
        <v>2023</v>
      </c>
      <c r="D1404" s="60">
        <v>2023</v>
      </c>
      <c r="E1404" s="53">
        <v>9</v>
      </c>
      <c r="F1404" s="54" t="s">
        <v>451</v>
      </c>
      <c r="G1404" s="54" t="s">
        <v>452</v>
      </c>
      <c r="H1404" s="54" t="s">
        <v>453</v>
      </c>
      <c r="I1404" s="54" t="s">
        <v>454</v>
      </c>
      <c r="J1404" s="61" t="s">
        <v>455</v>
      </c>
      <c r="K1404" s="54" t="s">
        <v>3642</v>
      </c>
      <c r="L1404" s="60">
        <v>1</v>
      </c>
      <c r="M1404" s="54" t="s">
        <v>3643</v>
      </c>
      <c r="N1404" s="54" t="s">
        <v>467</v>
      </c>
      <c r="O1404" s="62">
        <v>1</v>
      </c>
      <c r="P1404" s="54" t="s">
        <v>468</v>
      </c>
      <c r="Q1404" s="54" t="s">
        <v>3638</v>
      </c>
      <c r="R1404" s="61" t="s">
        <v>3639</v>
      </c>
      <c r="S1404" s="55">
        <v>45006</v>
      </c>
      <c r="T1404" s="55">
        <v>45006</v>
      </c>
      <c r="U1404" s="55">
        <v>45009</v>
      </c>
      <c r="V1404" s="56">
        <v>2830890.34</v>
      </c>
      <c r="W1404" s="56">
        <v>0</v>
      </c>
      <c r="X1404" s="56">
        <v>2830890.34</v>
      </c>
    </row>
    <row r="1405" spans="1:24" x14ac:dyDescent="0.25">
      <c r="A1405" s="59" t="s">
        <v>40</v>
      </c>
      <c r="B1405" s="54" t="s">
        <v>450</v>
      </c>
      <c r="C1405" s="60">
        <v>2023</v>
      </c>
      <c r="D1405" s="60">
        <v>2023</v>
      </c>
      <c r="E1405" s="53">
        <v>9</v>
      </c>
      <c r="F1405" s="54" t="s">
        <v>451</v>
      </c>
      <c r="G1405" s="54" t="s">
        <v>452</v>
      </c>
      <c r="H1405" s="54" t="s">
        <v>453</v>
      </c>
      <c r="I1405" s="54" t="s">
        <v>454</v>
      </c>
      <c r="J1405" s="61" t="s">
        <v>455</v>
      </c>
      <c r="K1405" s="54" t="s">
        <v>3644</v>
      </c>
      <c r="L1405" s="60">
        <v>1</v>
      </c>
      <c r="M1405" s="54" t="s">
        <v>3645</v>
      </c>
      <c r="N1405" s="54" t="s">
        <v>471</v>
      </c>
      <c r="O1405" s="62">
        <v>1</v>
      </c>
      <c r="P1405" s="54" t="s">
        <v>472</v>
      </c>
      <c r="Q1405" s="54" t="s">
        <v>3638</v>
      </c>
      <c r="R1405" s="61" t="s">
        <v>3639</v>
      </c>
      <c r="S1405" s="55">
        <v>45006</v>
      </c>
      <c r="T1405" s="55">
        <v>45006</v>
      </c>
      <c r="U1405" s="55">
        <v>45009</v>
      </c>
      <c r="V1405" s="56">
        <v>11175522.560000001</v>
      </c>
      <c r="W1405" s="56">
        <v>0</v>
      </c>
      <c r="X1405" s="56">
        <v>11175522.560000001</v>
      </c>
    </row>
    <row r="1406" spans="1:24" x14ac:dyDescent="0.25">
      <c r="A1406" s="59" t="s">
        <v>41</v>
      </c>
      <c r="B1406" s="54" t="s">
        <v>450</v>
      </c>
      <c r="C1406" s="60">
        <v>2023</v>
      </c>
      <c r="D1406" s="60">
        <v>2023</v>
      </c>
      <c r="E1406" s="53">
        <v>9</v>
      </c>
      <c r="F1406" s="54" t="s">
        <v>451</v>
      </c>
      <c r="G1406" s="54" t="s">
        <v>452</v>
      </c>
      <c r="H1406" s="54" t="s">
        <v>453</v>
      </c>
      <c r="I1406" s="54" t="s">
        <v>454</v>
      </c>
      <c r="J1406" s="61" t="s">
        <v>455</v>
      </c>
      <c r="K1406" s="54" t="s">
        <v>3646</v>
      </c>
      <c r="L1406" s="60">
        <v>1</v>
      </c>
      <c r="M1406" s="54" t="s">
        <v>3647</v>
      </c>
      <c r="N1406" s="54" t="s">
        <v>475</v>
      </c>
      <c r="O1406" s="62">
        <v>1</v>
      </c>
      <c r="P1406" s="54" t="s">
        <v>476</v>
      </c>
      <c r="Q1406" s="54" t="s">
        <v>3638</v>
      </c>
      <c r="R1406" s="61" t="s">
        <v>3639</v>
      </c>
      <c r="S1406" s="55">
        <v>45006</v>
      </c>
      <c r="T1406" s="55">
        <v>45006</v>
      </c>
      <c r="U1406" s="55">
        <v>45009</v>
      </c>
      <c r="V1406" s="56">
        <v>263040.37</v>
      </c>
      <c r="W1406" s="56">
        <v>0</v>
      </c>
      <c r="X1406" s="56">
        <v>263040.37</v>
      </c>
    </row>
    <row r="1407" spans="1:24" x14ac:dyDescent="0.25">
      <c r="A1407" s="59" t="s">
        <v>42</v>
      </c>
      <c r="B1407" s="54" t="s">
        <v>450</v>
      </c>
      <c r="C1407" s="60">
        <v>2023</v>
      </c>
      <c r="D1407" s="60">
        <v>2023</v>
      </c>
      <c r="E1407" s="53">
        <v>9</v>
      </c>
      <c r="F1407" s="54" t="s">
        <v>451</v>
      </c>
      <c r="G1407" s="54" t="s">
        <v>452</v>
      </c>
      <c r="H1407" s="54" t="s">
        <v>453</v>
      </c>
      <c r="I1407" s="54" t="s">
        <v>454</v>
      </c>
      <c r="J1407" s="61" t="s">
        <v>455</v>
      </c>
      <c r="K1407" s="54" t="s">
        <v>3648</v>
      </c>
      <c r="L1407" s="60">
        <v>1</v>
      </c>
      <c r="M1407" s="54" t="s">
        <v>3649</v>
      </c>
      <c r="N1407" s="54" t="s">
        <v>479</v>
      </c>
      <c r="O1407" s="62">
        <v>1</v>
      </c>
      <c r="P1407" s="54" t="s">
        <v>480</v>
      </c>
      <c r="Q1407" s="54" t="s">
        <v>3638</v>
      </c>
      <c r="R1407" s="61" t="s">
        <v>3639</v>
      </c>
      <c r="S1407" s="55">
        <v>45006</v>
      </c>
      <c r="T1407" s="55">
        <v>45006</v>
      </c>
      <c r="U1407" s="55">
        <v>45009</v>
      </c>
      <c r="V1407" s="56">
        <v>669764.68999999994</v>
      </c>
      <c r="W1407" s="56">
        <v>0</v>
      </c>
      <c r="X1407" s="56">
        <v>669764.68999999994</v>
      </c>
    </row>
    <row r="1408" spans="1:24" x14ac:dyDescent="0.25">
      <c r="A1408" s="59" t="s">
        <v>43</v>
      </c>
      <c r="B1408" s="54" t="s">
        <v>450</v>
      </c>
      <c r="C1408" s="60">
        <v>2023</v>
      </c>
      <c r="D1408" s="60">
        <v>2023</v>
      </c>
      <c r="E1408" s="53">
        <v>9</v>
      </c>
      <c r="F1408" s="54" t="s">
        <v>451</v>
      </c>
      <c r="G1408" s="54" t="s">
        <v>452</v>
      </c>
      <c r="H1408" s="54" t="s">
        <v>453</v>
      </c>
      <c r="I1408" s="54" t="s">
        <v>454</v>
      </c>
      <c r="J1408" s="61" t="s">
        <v>455</v>
      </c>
      <c r="K1408" s="54" t="s">
        <v>3650</v>
      </c>
      <c r="L1408" s="60">
        <v>1</v>
      </c>
      <c r="M1408" s="54" t="s">
        <v>3651</v>
      </c>
      <c r="N1408" s="54" t="s">
        <v>483</v>
      </c>
      <c r="O1408" s="62">
        <v>1</v>
      </c>
      <c r="P1408" s="54" t="s">
        <v>484</v>
      </c>
      <c r="Q1408" s="54" t="s">
        <v>3638</v>
      </c>
      <c r="R1408" s="61" t="s">
        <v>3639</v>
      </c>
      <c r="S1408" s="55">
        <v>45006</v>
      </c>
      <c r="T1408" s="55">
        <v>45006</v>
      </c>
      <c r="U1408" s="55">
        <v>45009</v>
      </c>
      <c r="V1408" s="56">
        <v>4814128.43</v>
      </c>
      <c r="W1408" s="56">
        <v>0</v>
      </c>
      <c r="X1408" s="56">
        <v>4814128.43</v>
      </c>
    </row>
    <row r="1409" spans="1:24" x14ac:dyDescent="0.25">
      <c r="A1409" s="59" t="s">
        <v>44</v>
      </c>
      <c r="B1409" s="54" t="s">
        <v>450</v>
      </c>
      <c r="C1409" s="60">
        <v>2023</v>
      </c>
      <c r="D1409" s="60">
        <v>2023</v>
      </c>
      <c r="E1409" s="53">
        <v>9</v>
      </c>
      <c r="F1409" s="54" t="s">
        <v>451</v>
      </c>
      <c r="G1409" s="54" t="s">
        <v>452</v>
      </c>
      <c r="H1409" s="54" t="s">
        <v>453</v>
      </c>
      <c r="I1409" s="54" t="s">
        <v>454</v>
      </c>
      <c r="J1409" s="61" t="s">
        <v>455</v>
      </c>
      <c r="K1409" s="54" t="s">
        <v>3652</v>
      </c>
      <c r="L1409" s="60">
        <v>1</v>
      </c>
      <c r="M1409" s="54" t="s">
        <v>3653</v>
      </c>
      <c r="N1409" s="54" t="s">
        <v>487</v>
      </c>
      <c r="O1409" s="62">
        <v>1</v>
      </c>
      <c r="P1409" s="54" t="s">
        <v>488</v>
      </c>
      <c r="Q1409" s="54" t="s">
        <v>3638</v>
      </c>
      <c r="R1409" s="61" t="s">
        <v>3639</v>
      </c>
      <c r="S1409" s="55">
        <v>45006</v>
      </c>
      <c r="T1409" s="55">
        <v>45006</v>
      </c>
      <c r="U1409" s="55">
        <v>45009</v>
      </c>
      <c r="V1409" s="56">
        <v>1355615.1</v>
      </c>
      <c r="W1409" s="56">
        <v>0</v>
      </c>
      <c r="X1409" s="56">
        <v>1355615.1</v>
      </c>
    </row>
    <row r="1410" spans="1:24" x14ac:dyDescent="0.25">
      <c r="A1410" s="59" t="s">
        <v>45</v>
      </c>
      <c r="B1410" s="54" t="s">
        <v>450</v>
      </c>
      <c r="C1410" s="60">
        <v>2023</v>
      </c>
      <c r="D1410" s="60">
        <v>2023</v>
      </c>
      <c r="E1410" s="53">
        <v>9</v>
      </c>
      <c r="F1410" s="54" t="s">
        <v>451</v>
      </c>
      <c r="G1410" s="54" t="s">
        <v>452</v>
      </c>
      <c r="H1410" s="54" t="s">
        <v>453</v>
      </c>
      <c r="I1410" s="54" t="s">
        <v>454</v>
      </c>
      <c r="J1410" s="61" t="s">
        <v>455</v>
      </c>
      <c r="K1410" s="54" t="s">
        <v>3654</v>
      </c>
      <c r="L1410" s="60">
        <v>1</v>
      </c>
      <c r="M1410" s="54" t="s">
        <v>3655</v>
      </c>
      <c r="N1410" s="54" t="s">
        <v>491</v>
      </c>
      <c r="O1410" s="62">
        <v>1</v>
      </c>
      <c r="P1410" s="54" t="s">
        <v>492</v>
      </c>
      <c r="Q1410" s="54" t="s">
        <v>3638</v>
      </c>
      <c r="R1410" s="61" t="s">
        <v>3639</v>
      </c>
      <c r="S1410" s="55">
        <v>45006</v>
      </c>
      <c r="T1410" s="55">
        <v>45006</v>
      </c>
      <c r="U1410" s="55">
        <v>45009</v>
      </c>
      <c r="V1410" s="56">
        <v>172568.88</v>
      </c>
      <c r="W1410" s="56">
        <v>0</v>
      </c>
      <c r="X1410" s="56">
        <v>172568.88</v>
      </c>
    </row>
    <row r="1411" spans="1:24" x14ac:dyDescent="0.25">
      <c r="A1411" s="59" t="s">
        <v>46</v>
      </c>
      <c r="B1411" s="54" t="s">
        <v>450</v>
      </c>
      <c r="C1411" s="60">
        <v>2023</v>
      </c>
      <c r="D1411" s="60">
        <v>2023</v>
      </c>
      <c r="E1411" s="53">
        <v>9</v>
      </c>
      <c r="F1411" s="54" t="s">
        <v>451</v>
      </c>
      <c r="G1411" s="54" t="s">
        <v>452</v>
      </c>
      <c r="H1411" s="54" t="s">
        <v>453</v>
      </c>
      <c r="I1411" s="54" t="s">
        <v>454</v>
      </c>
      <c r="J1411" s="61" t="s">
        <v>455</v>
      </c>
      <c r="K1411" s="54" t="s">
        <v>3656</v>
      </c>
      <c r="L1411" s="60">
        <v>1</v>
      </c>
      <c r="M1411" s="54" t="s">
        <v>3657</v>
      </c>
      <c r="N1411" s="54" t="s">
        <v>495</v>
      </c>
      <c r="O1411" s="62">
        <v>1</v>
      </c>
      <c r="P1411" s="54" t="s">
        <v>496</v>
      </c>
      <c r="Q1411" s="54" t="s">
        <v>3638</v>
      </c>
      <c r="R1411" s="61" t="s">
        <v>3639</v>
      </c>
      <c r="S1411" s="55">
        <v>45006</v>
      </c>
      <c r="T1411" s="55">
        <v>45006</v>
      </c>
      <c r="U1411" s="55">
        <v>45009</v>
      </c>
      <c r="V1411" s="56">
        <v>494235.18</v>
      </c>
      <c r="W1411" s="56">
        <v>0</v>
      </c>
      <c r="X1411" s="56">
        <v>494235.18</v>
      </c>
    </row>
    <row r="1412" spans="1:24" x14ac:dyDescent="0.25">
      <c r="A1412" s="59" t="s">
        <v>47</v>
      </c>
      <c r="B1412" s="54" t="s">
        <v>450</v>
      </c>
      <c r="C1412" s="60">
        <v>2023</v>
      </c>
      <c r="D1412" s="60">
        <v>2023</v>
      </c>
      <c r="E1412" s="53">
        <v>9</v>
      </c>
      <c r="F1412" s="54" t="s">
        <v>451</v>
      </c>
      <c r="G1412" s="54" t="s">
        <v>452</v>
      </c>
      <c r="H1412" s="54" t="s">
        <v>453</v>
      </c>
      <c r="I1412" s="54" t="s">
        <v>454</v>
      </c>
      <c r="J1412" s="61" t="s">
        <v>455</v>
      </c>
      <c r="K1412" s="54" t="s">
        <v>3658</v>
      </c>
      <c r="L1412" s="60">
        <v>1</v>
      </c>
      <c r="M1412" s="54" t="s">
        <v>3659</v>
      </c>
      <c r="N1412" s="54" t="s">
        <v>499</v>
      </c>
      <c r="O1412" s="62">
        <v>1</v>
      </c>
      <c r="P1412" s="54" t="s">
        <v>500</v>
      </c>
      <c r="Q1412" s="54" t="s">
        <v>3638</v>
      </c>
      <c r="R1412" s="61" t="s">
        <v>3639</v>
      </c>
      <c r="S1412" s="55">
        <v>45006</v>
      </c>
      <c r="T1412" s="55">
        <v>45006</v>
      </c>
      <c r="U1412" s="55">
        <v>45009</v>
      </c>
      <c r="V1412" s="56">
        <v>576689.23</v>
      </c>
      <c r="W1412" s="56">
        <v>0</v>
      </c>
      <c r="X1412" s="56">
        <v>576689.23</v>
      </c>
    </row>
    <row r="1413" spans="1:24" x14ac:dyDescent="0.25">
      <c r="A1413" s="59" t="s">
        <v>48</v>
      </c>
      <c r="B1413" s="54" t="s">
        <v>450</v>
      </c>
      <c r="C1413" s="60">
        <v>2023</v>
      </c>
      <c r="D1413" s="60">
        <v>2023</v>
      </c>
      <c r="E1413" s="53">
        <v>9</v>
      </c>
      <c r="F1413" s="54" t="s">
        <v>451</v>
      </c>
      <c r="G1413" s="54" t="s">
        <v>452</v>
      </c>
      <c r="H1413" s="54" t="s">
        <v>453</v>
      </c>
      <c r="I1413" s="54" t="s">
        <v>454</v>
      </c>
      <c r="J1413" s="61" t="s">
        <v>455</v>
      </c>
      <c r="K1413" s="54" t="s">
        <v>3660</v>
      </c>
      <c r="L1413" s="60">
        <v>1</v>
      </c>
      <c r="M1413" s="54" t="s">
        <v>3661</v>
      </c>
      <c r="N1413" s="54" t="s">
        <v>503</v>
      </c>
      <c r="O1413" s="62">
        <v>1</v>
      </c>
      <c r="P1413" s="54" t="s">
        <v>504</v>
      </c>
      <c r="Q1413" s="54" t="s">
        <v>3638</v>
      </c>
      <c r="R1413" s="61" t="s">
        <v>3662</v>
      </c>
      <c r="S1413" s="55">
        <v>44999</v>
      </c>
      <c r="T1413" s="55">
        <v>44999</v>
      </c>
      <c r="U1413" s="55">
        <v>45002</v>
      </c>
      <c r="V1413" s="56">
        <v>29577292.91</v>
      </c>
      <c r="W1413" s="56">
        <v>0</v>
      </c>
      <c r="X1413" s="56">
        <v>29577292.91</v>
      </c>
    </row>
    <row r="1414" spans="1:24" x14ac:dyDescent="0.25">
      <c r="A1414" s="59" t="s">
        <v>49</v>
      </c>
      <c r="B1414" s="54" t="s">
        <v>450</v>
      </c>
      <c r="C1414" s="60">
        <v>2023</v>
      </c>
      <c r="D1414" s="60">
        <v>2023</v>
      </c>
      <c r="E1414" s="53">
        <v>9</v>
      </c>
      <c r="F1414" s="54" t="s">
        <v>451</v>
      </c>
      <c r="G1414" s="54" t="s">
        <v>452</v>
      </c>
      <c r="H1414" s="54" t="s">
        <v>453</v>
      </c>
      <c r="I1414" s="54" t="s">
        <v>454</v>
      </c>
      <c r="J1414" s="61" t="s">
        <v>455</v>
      </c>
      <c r="K1414" s="54" t="s">
        <v>3663</v>
      </c>
      <c r="L1414" s="60">
        <v>1</v>
      </c>
      <c r="M1414" s="54" t="s">
        <v>3664</v>
      </c>
      <c r="N1414" s="54" t="s">
        <v>508</v>
      </c>
      <c r="O1414" s="62">
        <v>1</v>
      </c>
      <c r="P1414" s="54" t="s">
        <v>509</v>
      </c>
      <c r="Q1414" s="54" t="s">
        <v>3638</v>
      </c>
      <c r="R1414" s="61" t="s">
        <v>3662</v>
      </c>
      <c r="S1414" s="55">
        <v>44999</v>
      </c>
      <c r="T1414" s="55">
        <v>44999</v>
      </c>
      <c r="U1414" s="55">
        <v>45002</v>
      </c>
      <c r="V1414" s="56">
        <v>5539759.8200000003</v>
      </c>
      <c r="W1414" s="56">
        <v>0</v>
      </c>
      <c r="X1414" s="56">
        <v>5539759.8200000003</v>
      </c>
    </row>
    <row r="1415" spans="1:24" x14ac:dyDescent="0.25">
      <c r="A1415" s="59" t="s">
        <v>50</v>
      </c>
      <c r="B1415" s="54" t="s">
        <v>450</v>
      </c>
      <c r="C1415" s="60">
        <v>2023</v>
      </c>
      <c r="D1415" s="60">
        <v>2023</v>
      </c>
      <c r="E1415" s="53">
        <v>9</v>
      </c>
      <c r="F1415" s="54" t="s">
        <v>451</v>
      </c>
      <c r="G1415" s="54" t="s">
        <v>452</v>
      </c>
      <c r="H1415" s="54" t="s">
        <v>453</v>
      </c>
      <c r="I1415" s="54" t="s">
        <v>454</v>
      </c>
      <c r="J1415" s="61" t="s">
        <v>455</v>
      </c>
      <c r="K1415" s="54" t="s">
        <v>3665</v>
      </c>
      <c r="L1415" s="60">
        <v>1</v>
      </c>
      <c r="M1415" s="54" t="s">
        <v>3666</v>
      </c>
      <c r="N1415" s="54" t="s">
        <v>512</v>
      </c>
      <c r="O1415" s="62">
        <v>1</v>
      </c>
      <c r="P1415" s="54" t="s">
        <v>513</v>
      </c>
      <c r="Q1415" s="54" t="s">
        <v>3638</v>
      </c>
      <c r="R1415" s="61" t="s">
        <v>3639</v>
      </c>
      <c r="S1415" s="55">
        <v>45006</v>
      </c>
      <c r="T1415" s="55">
        <v>45006</v>
      </c>
      <c r="U1415" s="55">
        <v>45009</v>
      </c>
      <c r="V1415" s="56">
        <v>225404.19</v>
      </c>
      <c r="W1415" s="56">
        <v>0</v>
      </c>
      <c r="X1415" s="56">
        <v>225404.19</v>
      </c>
    </row>
    <row r="1416" spans="1:24" x14ac:dyDescent="0.25">
      <c r="A1416" s="59" t="s">
        <v>51</v>
      </c>
      <c r="B1416" s="54" t="s">
        <v>450</v>
      </c>
      <c r="C1416" s="60">
        <v>2023</v>
      </c>
      <c r="D1416" s="60">
        <v>2023</v>
      </c>
      <c r="E1416" s="53">
        <v>9</v>
      </c>
      <c r="F1416" s="54" t="s">
        <v>451</v>
      </c>
      <c r="G1416" s="54" t="s">
        <v>452</v>
      </c>
      <c r="H1416" s="54" t="s">
        <v>453</v>
      </c>
      <c r="I1416" s="54" t="s">
        <v>454</v>
      </c>
      <c r="J1416" s="61" t="s">
        <v>455</v>
      </c>
      <c r="K1416" s="54" t="s">
        <v>3667</v>
      </c>
      <c r="L1416" s="60">
        <v>1</v>
      </c>
      <c r="M1416" s="54" t="s">
        <v>3668</v>
      </c>
      <c r="N1416" s="54" t="s">
        <v>516</v>
      </c>
      <c r="O1416" s="62">
        <v>1</v>
      </c>
      <c r="P1416" s="54" t="s">
        <v>517</v>
      </c>
      <c r="Q1416" s="54" t="s">
        <v>3638</v>
      </c>
      <c r="R1416" s="61" t="s">
        <v>3639</v>
      </c>
      <c r="S1416" s="55">
        <v>45006</v>
      </c>
      <c r="T1416" s="55">
        <v>45006</v>
      </c>
      <c r="U1416" s="55">
        <v>45009</v>
      </c>
      <c r="V1416" s="56">
        <v>22783072.18</v>
      </c>
      <c r="W1416" s="56">
        <v>0</v>
      </c>
      <c r="X1416" s="56">
        <v>22783072.18</v>
      </c>
    </row>
    <row r="1417" spans="1:24" x14ac:dyDescent="0.25">
      <c r="A1417" s="59" t="s">
        <v>52</v>
      </c>
      <c r="B1417" s="54" t="s">
        <v>450</v>
      </c>
      <c r="C1417" s="60">
        <v>2023</v>
      </c>
      <c r="D1417" s="60">
        <v>2023</v>
      </c>
      <c r="E1417" s="53">
        <v>9</v>
      </c>
      <c r="F1417" s="54" t="s">
        <v>451</v>
      </c>
      <c r="G1417" s="54" t="s">
        <v>452</v>
      </c>
      <c r="H1417" s="54" t="s">
        <v>453</v>
      </c>
      <c r="I1417" s="54" t="s">
        <v>454</v>
      </c>
      <c r="J1417" s="61" t="s">
        <v>455</v>
      </c>
      <c r="K1417" s="54" t="s">
        <v>3669</v>
      </c>
      <c r="L1417" s="60">
        <v>1</v>
      </c>
      <c r="M1417" s="54" t="s">
        <v>3670</v>
      </c>
      <c r="N1417" s="54" t="s">
        <v>520</v>
      </c>
      <c r="O1417" s="62">
        <v>1</v>
      </c>
      <c r="P1417" s="54" t="s">
        <v>521</v>
      </c>
      <c r="Q1417" s="54" t="s">
        <v>3638</v>
      </c>
      <c r="R1417" s="61" t="s">
        <v>3639</v>
      </c>
      <c r="S1417" s="55">
        <v>45006</v>
      </c>
      <c r="T1417" s="55">
        <v>45006</v>
      </c>
      <c r="U1417" s="55">
        <v>45009</v>
      </c>
      <c r="V1417" s="56">
        <v>4228979.4000000004</v>
      </c>
      <c r="W1417" s="56">
        <v>0</v>
      </c>
      <c r="X1417" s="56">
        <v>4228979.4000000004</v>
      </c>
    </row>
    <row r="1418" spans="1:24" x14ac:dyDescent="0.25">
      <c r="A1418" s="59" t="s">
        <v>53</v>
      </c>
      <c r="B1418" s="54" t="s">
        <v>450</v>
      </c>
      <c r="C1418" s="60">
        <v>2023</v>
      </c>
      <c r="D1418" s="60">
        <v>2023</v>
      </c>
      <c r="E1418" s="53">
        <v>9</v>
      </c>
      <c r="F1418" s="54" t="s">
        <v>451</v>
      </c>
      <c r="G1418" s="54" t="s">
        <v>452</v>
      </c>
      <c r="H1418" s="54" t="s">
        <v>453</v>
      </c>
      <c r="I1418" s="54" t="s">
        <v>454</v>
      </c>
      <c r="J1418" s="61" t="s">
        <v>455</v>
      </c>
      <c r="K1418" s="54" t="s">
        <v>3671</v>
      </c>
      <c r="L1418" s="60">
        <v>1</v>
      </c>
      <c r="M1418" s="54" t="s">
        <v>3672</v>
      </c>
      <c r="N1418" s="54" t="s">
        <v>524</v>
      </c>
      <c r="O1418" s="62">
        <v>1</v>
      </c>
      <c r="P1418" s="54" t="s">
        <v>525</v>
      </c>
      <c r="Q1418" s="54" t="s">
        <v>3638</v>
      </c>
      <c r="R1418" s="61" t="s">
        <v>3639</v>
      </c>
      <c r="S1418" s="55">
        <v>45006</v>
      </c>
      <c r="T1418" s="55">
        <v>45006</v>
      </c>
      <c r="U1418" s="55">
        <v>45009</v>
      </c>
      <c r="V1418" s="56">
        <v>553946.07999999996</v>
      </c>
      <c r="W1418" s="56">
        <v>0</v>
      </c>
      <c r="X1418" s="56">
        <v>553946.07999999996</v>
      </c>
    </row>
    <row r="1419" spans="1:24" x14ac:dyDescent="0.25">
      <c r="A1419" s="59" t="s">
        <v>54</v>
      </c>
      <c r="B1419" s="54" t="s">
        <v>450</v>
      </c>
      <c r="C1419" s="60">
        <v>2023</v>
      </c>
      <c r="D1419" s="60">
        <v>2023</v>
      </c>
      <c r="E1419" s="53">
        <v>9</v>
      </c>
      <c r="F1419" s="54" t="s">
        <v>451</v>
      </c>
      <c r="G1419" s="54" t="s">
        <v>452</v>
      </c>
      <c r="H1419" s="54" t="s">
        <v>453</v>
      </c>
      <c r="I1419" s="54" t="s">
        <v>454</v>
      </c>
      <c r="J1419" s="61" t="s">
        <v>455</v>
      </c>
      <c r="K1419" s="54" t="s">
        <v>3673</v>
      </c>
      <c r="L1419" s="60">
        <v>1</v>
      </c>
      <c r="M1419" s="54" t="s">
        <v>3674</v>
      </c>
      <c r="N1419" s="54" t="s">
        <v>528</v>
      </c>
      <c r="O1419" s="62">
        <v>1</v>
      </c>
      <c r="P1419" s="54" t="s">
        <v>529</v>
      </c>
      <c r="Q1419" s="54" t="s">
        <v>3638</v>
      </c>
      <c r="R1419" s="61" t="s">
        <v>3639</v>
      </c>
      <c r="S1419" s="55">
        <v>45006</v>
      </c>
      <c r="T1419" s="55">
        <v>45006</v>
      </c>
      <c r="U1419" s="55">
        <v>45009</v>
      </c>
      <c r="V1419" s="56">
        <v>183603.67</v>
      </c>
      <c r="W1419" s="56">
        <v>0</v>
      </c>
      <c r="X1419" s="56">
        <v>183603.67</v>
      </c>
    </row>
    <row r="1420" spans="1:24" x14ac:dyDescent="0.25">
      <c r="A1420" s="59" t="s">
        <v>55</v>
      </c>
      <c r="B1420" s="54" t="s">
        <v>450</v>
      </c>
      <c r="C1420" s="60">
        <v>2023</v>
      </c>
      <c r="D1420" s="60">
        <v>2023</v>
      </c>
      <c r="E1420" s="53">
        <v>9</v>
      </c>
      <c r="F1420" s="54" t="s">
        <v>451</v>
      </c>
      <c r="G1420" s="54" t="s">
        <v>452</v>
      </c>
      <c r="H1420" s="54" t="s">
        <v>453</v>
      </c>
      <c r="I1420" s="54" t="s">
        <v>454</v>
      </c>
      <c r="J1420" s="61" t="s">
        <v>455</v>
      </c>
      <c r="K1420" s="54" t="s">
        <v>3675</v>
      </c>
      <c r="L1420" s="60">
        <v>1</v>
      </c>
      <c r="M1420" s="54" t="s">
        <v>3676</v>
      </c>
      <c r="N1420" s="54" t="s">
        <v>532</v>
      </c>
      <c r="O1420" s="62">
        <v>1</v>
      </c>
      <c r="P1420" s="54" t="s">
        <v>533</v>
      </c>
      <c r="Q1420" s="54" t="s">
        <v>3638</v>
      </c>
      <c r="R1420" s="61" t="s">
        <v>3639</v>
      </c>
      <c r="S1420" s="55">
        <v>45006</v>
      </c>
      <c r="T1420" s="55">
        <v>45006</v>
      </c>
      <c r="U1420" s="55">
        <v>45009</v>
      </c>
      <c r="V1420" s="56">
        <v>30773.599999999999</v>
      </c>
      <c r="W1420" s="56">
        <v>0</v>
      </c>
      <c r="X1420" s="56">
        <v>30773.599999999999</v>
      </c>
    </row>
    <row r="1421" spans="1:24" x14ac:dyDescent="0.25">
      <c r="A1421" s="59" t="s">
        <v>56</v>
      </c>
      <c r="B1421" s="54" t="s">
        <v>450</v>
      </c>
      <c r="C1421" s="60">
        <v>2023</v>
      </c>
      <c r="D1421" s="60">
        <v>2023</v>
      </c>
      <c r="E1421" s="53">
        <v>9</v>
      </c>
      <c r="F1421" s="54" t="s">
        <v>451</v>
      </c>
      <c r="G1421" s="54" t="s">
        <v>452</v>
      </c>
      <c r="H1421" s="54" t="s">
        <v>453</v>
      </c>
      <c r="I1421" s="54" t="s">
        <v>454</v>
      </c>
      <c r="J1421" s="61" t="s">
        <v>455</v>
      </c>
      <c r="K1421" s="54" t="s">
        <v>3677</v>
      </c>
      <c r="L1421" s="60">
        <v>1</v>
      </c>
      <c r="M1421" s="54" t="s">
        <v>3678</v>
      </c>
      <c r="N1421" s="54" t="s">
        <v>536</v>
      </c>
      <c r="O1421" s="62">
        <v>1</v>
      </c>
      <c r="P1421" s="54" t="s">
        <v>537</v>
      </c>
      <c r="Q1421" s="54" t="s">
        <v>3638</v>
      </c>
      <c r="R1421" s="61" t="s">
        <v>3639</v>
      </c>
      <c r="S1421" s="55">
        <v>45006</v>
      </c>
      <c r="T1421" s="55">
        <v>45006</v>
      </c>
      <c r="U1421" s="55">
        <v>45009</v>
      </c>
      <c r="V1421" s="56">
        <v>213809.16</v>
      </c>
      <c r="W1421" s="56">
        <v>0</v>
      </c>
      <c r="X1421" s="56">
        <v>213809.16</v>
      </c>
    </row>
    <row r="1422" spans="1:24" x14ac:dyDescent="0.25">
      <c r="A1422" s="59" t="s">
        <v>57</v>
      </c>
      <c r="B1422" s="54" t="s">
        <v>450</v>
      </c>
      <c r="C1422" s="60">
        <v>2023</v>
      </c>
      <c r="D1422" s="60">
        <v>2023</v>
      </c>
      <c r="E1422" s="53">
        <v>9</v>
      </c>
      <c r="F1422" s="54" t="s">
        <v>451</v>
      </c>
      <c r="G1422" s="54" t="s">
        <v>452</v>
      </c>
      <c r="H1422" s="54" t="s">
        <v>453</v>
      </c>
      <c r="I1422" s="54" t="s">
        <v>454</v>
      </c>
      <c r="J1422" s="61" t="s">
        <v>455</v>
      </c>
      <c r="K1422" s="54" t="s">
        <v>3679</v>
      </c>
      <c r="L1422" s="60">
        <v>1</v>
      </c>
      <c r="M1422" s="54" t="s">
        <v>3680</v>
      </c>
      <c r="N1422" s="54" t="s">
        <v>540</v>
      </c>
      <c r="O1422" s="62">
        <v>1</v>
      </c>
      <c r="P1422" s="54" t="s">
        <v>541</v>
      </c>
      <c r="Q1422" s="54" t="s">
        <v>3638</v>
      </c>
      <c r="R1422" s="61" t="s">
        <v>3639</v>
      </c>
      <c r="S1422" s="55">
        <v>45006</v>
      </c>
      <c r="T1422" s="55">
        <v>45006</v>
      </c>
      <c r="U1422" s="55">
        <v>45009</v>
      </c>
      <c r="V1422" s="56">
        <v>165888.10999999999</v>
      </c>
      <c r="W1422" s="56">
        <v>0</v>
      </c>
      <c r="X1422" s="56">
        <v>165888.10999999999</v>
      </c>
    </row>
    <row r="1423" spans="1:24" x14ac:dyDescent="0.25">
      <c r="A1423" s="59" t="s">
        <v>58</v>
      </c>
      <c r="B1423" s="54" t="s">
        <v>450</v>
      </c>
      <c r="C1423" s="60">
        <v>2023</v>
      </c>
      <c r="D1423" s="60">
        <v>2023</v>
      </c>
      <c r="E1423" s="53">
        <v>9</v>
      </c>
      <c r="F1423" s="54" t="s">
        <v>451</v>
      </c>
      <c r="G1423" s="54" t="s">
        <v>452</v>
      </c>
      <c r="H1423" s="54" t="s">
        <v>453</v>
      </c>
      <c r="I1423" s="54" t="s">
        <v>454</v>
      </c>
      <c r="J1423" s="61" t="s">
        <v>455</v>
      </c>
      <c r="K1423" s="54" t="s">
        <v>3681</v>
      </c>
      <c r="L1423" s="60">
        <v>1</v>
      </c>
      <c r="M1423" s="54" t="s">
        <v>3682</v>
      </c>
      <c r="N1423" s="54" t="s">
        <v>544</v>
      </c>
      <c r="O1423" s="62">
        <v>1</v>
      </c>
      <c r="P1423" s="54" t="s">
        <v>545</v>
      </c>
      <c r="Q1423" s="54" t="s">
        <v>3638</v>
      </c>
      <c r="R1423" s="61" t="s">
        <v>3639</v>
      </c>
      <c r="S1423" s="55">
        <v>45006</v>
      </c>
      <c r="T1423" s="55">
        <v>45006</v>
      </c>
      <c r="U1423" s="55">
        <v>45009</v>
      </c>
      <c r="V1423" s="56">
        <v>56041.3</v>
      </c>
      <c r="W1423" s="56">
        <v>0</v>
      </c>
      <c r="X1423" s="56">
        <v>56041.3</v>
      </c>
    </row>
    <row r="1424" spans="1:24" x14ac:dyDescent="0.25">
      <c r="A1424" s="59" t="s">
        <v>59</v>
      </c>
      <c r="B1424" s="54" t="s">
        <v>450</v>
      </c>
      <c r="C1424" s="60">
        <v>2023</v>
      </c>
      <c r="D1424" s="60">
        <v>2023</v>
      </c>
      <c r="E1424" s="53">
        <v>9</v>
      </c>
      <c r="F1424" s="54" t="s">
        <v>451</v>
      </c>
      <c r="G1424" s="54" t="s">
        <v>452</v>
      </c>
      <c r="H1424" s="54" t="s">
        <v>453</v>
      </c>
      <c r="I1424" s="54" t="s">
        <v>454</v>
      </c>
      <c r="J1424" s="61" t="s">
        <v>455</v>
      </c>
      <c r="K1424" s="54" t="s">
        <v>3683</v>
      </c>
      <c r="L1424" s="60">
        <v>1</v>
      </c>
      <c r="M1424" s="54" t="s">
        <v>3684</v>
      </c>
      <c r="N1424" s="54" t="s">
        <v>548</v>
      </c>
      <c r="O1424" s="62">
        <v>1</v>
      </c>
      <c r="P1424" s="54" t="s">
        <v>549</v>
      </c>
      <c r="Q1424" s="54" t="s">
        <v>3638</v>
      </c>
      <c r="R1424" s="61" t="s">
        <v>3639</v>
      </c>
      <c r="S1424" s="55">
        <v>45006</v>
      </c>
      <c r="T1424" s="55">
        <v>45006</v>
      </c>
      <c r="U1424" s="55">
        <v>45009</v>
      </c>
      <c r="V1424" s="56">
        <v>509484.21</v>
      </c>
      <c r="W1424" s="56">
        <v>0</v>
      </c>
      <c r="X1424" s="56">
        <v>509484.21</v>
      </c>
    </row>
    <row r="1425" spans="1:24" x14ac:dyDescent="0.25">
      <c r="A1425" s="59" t="s">
        <v>60</v>
      </c>
      <c r="B1425" s="54" t="s">
        <v>450</v>
      </c>
      <c r="C1425" s="60">
        <v>2023</v>
      </c>
      <c r="D1425" s="60">
        <v>2023</v>
      </c>
      <c r="E1425" s="53">
        <v>9</v>
      </c>
      <c r="F1425" s="54" t="s">
        <v>451</v>
      </c>
      <c r="G1425" s="54" t="s">
        <v>452</v>
      </c>
      <c r="H1425" s="54" t="s">
        <v>453</v>
      </c>
      <c r="I1425" s="54" t="s">
        <v>454</v>
      </c>
      <c r="J1425" s="61" t="s">
        <v>455</v>
      </c>
      <c r="K1425" s="54" t="s">
        <v>3685</v>
      </c>
      <c r="L1425" s="60">
        <v>1</v>
      </c>
      <c r="M1425" s="54" t="s">
        <v>3686</v>
      </c>
      <c r="N1425" s="54" t="s">
        <v>552</v>
      </c>
      <c r="O1425" s="62">
        <v>1</v>
      </c>
      <c r="P1425" s="54" t="s">
        <v>553</v>
      </c>
      <c r="Q1425" s="54" t="s">
        <v>3638</v>
      </c>
      <c r="R1425" s="61" t="s">
        <v>3639</v>
      </c>
      <c r="S1425" s="55">
        <v>45006</v>
      </c>
      <c r="T1425" s="55">
        <v>45006</v>
      </c>
      <c r="U1425" s="55">
        <v>45009</v>
      </c>
      <c r="V1425" s="56">
        <v>220458.27</v>
      </c>
      <c r="W1425" s="56">
        <v>0</v>
      </c>
      <c r="X1425" s="56">
        <v>220458.27</v>
      </c>
    </row>
    <row r="1426" spans="1:24" x14ac:dyDescent="0.25">
      <c r="A1426" s="59" t="s">
        <v>61</v>
      </c>
      <c r="B1426" s="54" t="s">
        <v>450</v>
      </c>
      <c r="C1426" s="60">
        <v>2023</v>
      </c>
      <c r="D1426" s="60">
        <v>2023</v>
      </c>
      <c r="E1426" s="53">
        <v>9</v>
      </c>
      <c r="F1426" s="54" t="s">
        <v>451</v>
      </c>
      <c r="G1426" s="54" t="s">
        <v>452</v>
      </c>
      <c r="H1426" s="54" t="s">
        <v>453</v>
      </c>
      <c r="I1426" s="54" t="s">
        <v>454</v>
      </c>
      <c r="J1426" s="61" t="s">
        <v>455</v>
      </c>
      <c r="K1426" s="54" t="s">
        <v>3687</v>
      </c>
      <c r="L1426" s="60">
        <v>1</v>
      </c>
      <c r="M1426" s="54" t="s">
        <v>3688</v>
      </c>
      <c r="N1426" s="54" t="s">
        <v>556</v>
      </c>
      <c r="O1426" s="62">
        <v>1</v>
      </c>
      <c r="P1426" s="54" t="s">
        <v>557</v>
      </c>
      <c r="Q1426" s="54" t="s">
        <v>3638</v>
      </c>
      <c r="R1426" s="61" t="s">
        <v>3639</v>
      </c>
      <c r="S1426" s="55">
        <v>45006</v>
      </c>
      <c r="T1426" s="55">
        <v>45006</v>
      </c>
      <c r="U1426" s="55">
        <v>45009</v>
      </c>
      <c r="V1426" s="56">
        <v>11312115.060000001</v>
      </c>
      <c r="W1426" s="56">
        <v>0</v>
      </c>
      <c r="X1426" s="56">
        <v>11312115.060000001</v>
      </c>
    </row>
    <row r="1427" spans="1:24" x14ac:dyDescent="0.25">
      <c r="A1427" s="59" t="s">
        <v>62</v>
      </c>
      <c r="B1427" s="54" t="s">
        <v>450</v>
      </c>
      <c r="C1427" s="60">
        <v>2023</v>
      </c>
      <c r="D1427" s="60">
        <v>2023</v>
      </c>
      <c r="E1427" s="53">
        <v>9</v>
      </c>
      <c r="F1427" s="54" t="s">
        <v>451</v>
      </c>
      <c r="G1427" s="54" t="s">
        <v>452</v>
      </c>
      <c r="H1427" s="54" t="s">
        <v>453</v>
      </c>
      <c r="I1427" s="54" t="s">
        <v>454</v>
      </c>
      <c r="J1427" s="61" t="s">
        <v>455</v>
      </c>
      <c r="K1427" s="54" t="s">
        <v>3689</v>
      </c>
      <c r="L1427" s="60">
        <v>1</v>
      </c>
      <c r="M1427" s="54" t="s">
        <v>3690</v>
      </c>
      <c r="N1427" s="54" t="s">
        <v>560</v>
      </c>
      <c r="O1427" s="62">
        <v>1</v>
      </c>
      <c r="P1427" s="54" t="s">
        <v>561</v>
      </c>
      <c r="Q1427" s="54" t="s">
        <v>3638</v>
      </c>
      <c r="R1427" s="61" t="s">
        <v>3639</v>
      </c>
      <c r="S1427" s="55">
        <v>45006</v>
      </c>
      <c r="T1427" s="55">
        <v>45006</v>
      </c>
      <c r="U1427" s="55">
        <v>45009</v>
      </c>
      <c r="V1427" s="56">
        <v>4160781.38</v>
      </c>
      <c r="W1427" s="56">
        <v>0</v>
      </c>
      <c r="X1427" s="56">
        <v>4160781.38</v>
      </c>
    </row>
    <row r="1428" spans="1:24" x14ac:dyDescent="0.25">
      <c r="A1428" s="59" t="s">
        <v>63</v>
      </c>
      <c r="B1428" s="54" t="s">
        <v>450</v>
      </c>
      <c r="C1428" s="60">
        <v>2023</v>
      </c>
      <c r="D1428" s="60">
        <v>2023</v>
      </c>
      <c r="E1428" s="53">
        <v>9</v>
      </c>
      <c r="F1428" s="54" t="s">
        <v>451</v>
      </c>
      <c r="G1428" s="54" t="s">
        <v>452</v>
      </c>
      <c r="H1428" s="54" t="s">
        <v>453</v>
      </c>
      <c r="I1428" s="54" t="s">
        <v>454</v>
      </c>
      <c r="J1428" s="61" t="s">
        <v>455</v>
      </c>
      <c r="K1428" s="54" t="s">
        <v>3691</v>
      </c>
      <c r="L1428" s="60">
        <v>1</v>
      </c>
      <c r="M1428" s="54" t="s">
        <v>3692</v>
      </c>
      <c r="N1428" s="54" t="s">
        <v>564</v>
      </c>
      <c r="O1428" s="62">
        <v>1</v>
      </c>
      <c r="P1428" s="54" t="s">
        <v>565</v>
      </c>
      <c r="Q1428" s="54" t="s">
        <v>3638</v>
      </c>
      <c r="R1428" s="61" t="s">
        <v>3639</v>
      </c>
      <c r="S1428" s="55">
        <v>45006</v>
      </c>
      <c r="T1428" s="55">
        <v>45006</v>
      </c>
      <c r="U1428" s="55">
        <v>45009</v>
      </c>
      <c r="V1428" s="56">
        <v>289701.40999999997</v>
      </c>
      <c r="W1428" s="56">
        <v>0</v>
      </c>
      <c r="X1428" s="56">
        <v>289701.40999999997</v>
      </c>
    </row>
    <row r="1429" spans="1:24" x14ac:dyDescent="0.25">
      <c r="A1429" s="59" t="s">
        <v>64</v>
      </c>
      <c r="B1429" s="54" t="s">
        <v>450</v>
      </c>
      <c r="C1429" s="60">
        <v>2023</v>
      </c>
      <c r="D1429" s="60">
        <v>2023</v>
      </c>
      <c r="E1429" s="53">
        <v>9</v>
      </c>
      <c r="F1429" s="54" t="s">
        <v>451</v>
      </c>
      <c r="G1429" s="54" t="s">
        <v>452</v>
      </c>
      <c r="H1429" s="54" t="s">
        <v>453</v>
      </c>
      <c r="I1429" s="54" t="s">
        <v>454</v>
      </c>
      <c r="J1429" s="61" t="s">
        <v>455</v>
      </c>
      <c r="K1429" s="54" t="s">
        <v>3693</v>
      </c>
      <c r="L1429" s="60">
        <v>1</v>
      </c>
      <c r="M1429" s="54" t="s">
        <v>3694</v>
      </c>
      <c r="N1429" s="54" t="s">
        <v>568</v>
      </c>
      <c r="O1429" s="62">
        <v>1</v>
      </c>
      <c r="P1429" s="54" t="s">
        <v>569</v>
      </c>
      <c r="Q1429" s="54" t="s">
        <v>3638</v>
      </c>
      <c r="R1429" s="61" t="s">
        <v>3639</v>
      </c>
      <c r="S1429" s="55">
        <v>45006</v>
      </c>
      <c r="T1429" s="55">
        <v>45006</v>
      </c>
      <c r="U1429" s="55">
        <v>45009</v>
      </c>
      <c r="V1429" s="56">
        <v>477726.84</v>
      </c>
      <c r="W1429" s="56">
        <v>0</v>
      </c>
      <c r="X1429" s="56">
        <v>477726.84</v>
      </c>
    </row>
    <row r="1430" spans="1:24" x14ac:dyDescent="0.25">
      <c r="A1430" s="59" t="s">
        <v>65</v>
      </c>
      <c r="B1430" s="54" t="s">
        <v>450</v>
      </c>
      <c r="C1430" s="60">
        <v>2023</v>
      </c>
      <c r="D1430" s="60">
        <v>2023</v>
      </c>
      <c r="E1430" s="53">
        <v>9</v>
      </c>
      <c r="F1430" s="54" t="s">
        <v>451</v>
      </c>
      <c r="G1430" s="54" t="s">
        <v>452</v>
      </c>
      <c r="H1430" s="54" t="s">
        <v>453</v>
      </c>
      <c r="I1430" s="54" t="s">
        <v>454</v>
      </c>
      <c r="J1430" s="61" t="s">
        <v>455</v>
      </c>
      <c r="K1430" s="54" t="s">
        <v>3695</v>
      </c>
      <c r="L1430" s="60">
        <v>1</v>
      </c>
      <c r="M1430" s="54" t="s">
        <v>3696</v>
      </c>
      <c r="N1430" s="54" t="s">
        <v>572</v>
      </c>
      <c r="O1430" s="62">
        <v>1</v>
      </c>
      <c r="P1430" s="54" t="s">
        <v>573</v>
      </c>
      <c r="Q1430" s="54" t="s">
        <v>3638</v>
      </c>
      <c r="R1430" s="61" t="s">
        <v>3639</v>
      </c>
      <c r="S1430" s="55">
        <v>45006</v>
      </c>
      <c r="T1430" s="55">
        <v>45006</v>
      </c>
      <c r="U1430" s="55">
        <v>45009</v>
      </c>
      <c r="V1430" s="56">
        <v>98731.57</v>
      </c>
      <c r="W1430" s="56">
        <v>0</v>
      </c>
      <c r="X1430" s="56">
        <v>98731.57</v>
      </c>
    </row>
    <row r="1431" spans="1:24" x14ac:dyDescent="0.25">
      <c r="A1431" s="59" t="s">
        <v>66</v>
      </c>
      <c r="B1431" s="54" t="s">
        <v>450</v>
      </c>
      <c r="C1431" s="60">
        <v>2023</v>
      </c>
      <c r="D1431" s="60">
        <v>2023</v>
      </c>
      <c r="E1431" s="53">
        <v>9</v>
      </c>
      <c r="F1431" s="54" t="s">
        <v>451</v>
      </c>
      <c r="G1431" s="54" t="s">
        <v>452</v>
      </c>
      <c r="H1431" s="54" t="s">
        <v>453</v>
      </c>
      <c r="I1431" s="54" t="s">
        <v>454</v>
      </c>
      <c r="J1431" s="61" t="s">
        <v>455</v>
      </c>
      <c r="K1431" s="54" t="s">
        <v>3697</v>
      </c>
      <c r="L1431" s="60">
        <v>1</v>
      </c>
      <c r="M1431" s="54" t="s">
        <v>3698</v>
      </c>
      <c r="N1431" s="54" t="s">
        <v>576</v>
      </c>
      <c r="O1431" s="62">
        <v>1</v>
      </c>
      <c r="P1431" s="54" t="s">
        <v>577</v>
      </c>
      <c r="Q1431" s="54" t="s">
        <v>3638</v>
      </c>
      <c r="R1431" s="61" t="s">
        <v>3639</v>
      </c>
      <c r="S1431" s="55">
        <v>45006</v>
      </c>
      <c r="T1431" s="55">
        <v>45006</v>
      </c>
      <c r="U1431" s="55">
        <v>45009</v>
      </c>
      <c r="V1431" s="56">
        <v>144512.26999999999</v>
      </c>
      <c r="W1431" s="56">
        <v>0</v>
      </c>
      <c r="X1431" s="56">
        <v>144512.26999999999</v>
      </c>
    </row>
    <row r="1432" spans="1:24" x14ac:dyDescent="0.25">
      <c r="A1432" s="59" t="s">
        <v>67</v>
      </c>
      <c r="B1432" s="54" t="s">
        <v>450</v>
      </c>
      <c r="C1432" s="60">
        <v>2023</v>
      </c>
      <c r="D1432" s="60">
        <v>2023</v>
      </c>
      <c r="E1432" s="53">
        <v>9</v>
      </c>
      <c r="F1432" s="54" t="s">
        <v>451</v>
      </c>
      <c r="G1432" s="54" t="s">
        <v>452</v>
      </c>
      <c r="H1432" s="54" t="s">
        <v>453</v>
      </c>
      <c r="I1432" s="54" t="s">
        <v>454</v>
      </c>
      <c r="J1432" s="61" t="s">
        <v>455</v>
      </c>
      <c r="K1432" s="54" t="s">
        <v>3699</v>
      </c>
      <c r="L1432" s="60">
        <v>1</v>
      </c>
      <c r="M1432" s="54" t="s">
        <v>3700</v>
      </c>
      <c r="N1432" s="54" t="s">
        <v>580</v>
      </c>
      <c r="O1432" s="62">
        <v>1</v>
      </c>
      <c r="P1432" s="54" t="s">
        <v>581</v>
      </c>
      <c r="Q1432" s="54" t="s">
        <v>3638</v>
      </c>
      <c r="R1432" s="61" t="s">
        <v>3639</v>
      </c>
      <c r="S1432" s="55">
        <v>45006</v>
      </c>
      <c r="T1432" s="55">
        <v>45006</v>
      </c>
      <c r="U1432" s="55">
        <v>45009</v>
      </c>
      <c r="V1432" s="56">
        <v>228994.81</v>
      </c>
      <c r="W1432" s="56">
        <v>0</v>
      </c>
      <c r="X1432" s="56">
        <v>228994.81</v>
      </c>
    </row>
    <row r="1433" spans="1:24" x14ac:dyDescent="0.25">
      <c r="A1433" s="59" t="s">
        <v>68</v>
      </c>
      <c r="B1433" s="54" t="s">
        <v>450</v>
      </c>
      <c r="C1433" s="60">
        <v>2023</v>
      </c>
      <c r="D1433" s="60">
        <v>2023</v>
      </c>
      <c r="E1433" s="53">
        <v>9</v>
      </c>
      <c r="F1433" s="54" t="s">
        <v>451</v>
      </c>
      <c r="G1433" s="54" t="s">
        <v>452</v>
      </c>
      <c r="H1433" s="54" t="s">
        <v>453</v>
      </c>
      <c r="I1433" s="54" t="s">
        <v>454</v>
      </c>
      <c r="J1433" s="61" t="s">
        <v>455</v>
      </c>
      <c r="K1433" s="54" t="s">
        <v>3701</v>
      </c>
      <c r="L1433" s="60">
        <v>1</v>
      </c>
      <c r="M1433" s="54" t="s">
        <v>3702</v>
      </c>
      <c r="N1433" s="54" t="s">
        <v>584</v>
      </c>
      <c r="O1433" s="62">
        <v>1</v>
      </c>
      <c r="P1433" s="54" t="s">
        <v>585</v>
      </c>
      <c r="Q1433" s="54" t="s">
        <v>3638</v>
      </c>
      <c r="R1433" s="61" t="s">
        <v>3639</v>
      </c>
      <c r="S1433" s="55">
        <v>45006</v>
      </c>
      <c r="T1433" s="55">
        <v>45006</v>
      </c>
      <c r="U1433" s="55">
        <v>45009</v>
      </c>
      <c r="V1433" s="56">
        <v>768294.06</v>
      </c>
      <c r="W1433" s="56">
        <v>0</v>
      </c>
      <c r="X1433" s="56">
        <v>768294.06</v>
      </c>
    </row>
    <row r="1434" spans="1:24" x14ac:dyDescent="0.25">
      <c r="A1434" s="59" t="s">
        <v>69</v>
      </c>
      <c r="B1434" s="54" t="s">
        <v>450</v>
      </c>
      <c r="C1434" s="60">
        <v>2023</v>
      </c>
      <c r="D1434" s="60">
        <v>2023</v>
      </c>
      <c r="E1434" s="53">
        <v>9</v>
      </c>
      <c r="F1434" s="54" t="s">
        <v>451</v>
      </c>
      <c r="G1434" s="54" t="s">
        <v>452</v>
      </c>
      <c r="H1434" s="54" t="s">
        <v>453</v>
      </c>
      <c r="I1434" s="54" t="s">
        <v>454</v>
      </c>
      <c r="J1434" s="61" t="s">
        <v>455</v>
      </c>
      <c r="K1434" s="54" t="s">
        <v>3703</v>
      </c>
      <c r="L1434" s="60">
        <v>1</v>
      </c>
      <c r="M1434" s="54" t="s">
        <v>3704</v>
      </c>
      <c r="N1434" s="54" t="s">
        <v>588</v>
      </c>
      <c r="O1434" s="62">
        <v>1</v>
      </c>
      <c r="P1434" s="54" t="s">
        <v>589</v>
      </c>
      <c r="Q1434" s="54" t="s">
        <v>3638</v>
      </c>
      <c r="R1434" s="61" t="s">
        <v>3639</v>
      </c>
      <c r="S1434" s="55">
        <v>45006</v>
      </c>
      <c r="T1434" s="55">
        <v>45006</v>
      </c>
      <c r="U1434" s="55">
        <v>45009</v>
      </c>
      <c r="V1434" s="56">
        <v>326824.62</v>
      </c>
      <c r="W1434" s="56">
        <v>0</v>
      </c>
      <c r="X1434" s="56">
        <v>326824.62</v>
      </c>
    </row>
    <row r="1435" spans="1:24" x14ac:dyDescent="0.25">
      <c r="A1435" s="59" t="s">
        <v>70</v>
      </c>
      <c r="B1435" s="54" t="s">
        <v>450</v>
      </c>
      <c r="C1435" s="60">
        <v>2023</v>
      </c>
      <c r="D1435" s="60">
        <v>2023</v>
      </c>
      <c r="E1435" s="53">
        <v>9</v>
      </c>
      <c r="F1435" s="54" t="s">
        <v>451</v>
      </c>
      <c r="G1435" s="54" t="s">
        <v>452</v>
      </c>
      <c r="H1435" s="54" t="s">
        <v>453</v>
      </c>
      <c r="I1435" s="54" t="s">
        <v>454</v>
      </c>
      <c r="J1435" s="61" t="s">
        <v>455</v>
      </c>
      <c r="K1435" s="54" t="s">
        <v>3705</v>
      </c>
      <c r="L1435" s="60">
        <v>1</v>
      </c>
      <c r="M1435" s="54" t="s">
        <v>3706</v>
      </c>
      <c r="N1435" s="54" t="s">
        <v>592</v>
      </c>
      <c r="O1435" s="62">
        <v>1</v>
      </c>
      <c r="P1435" s="54" t="s">
        <v>593</v>
      </c>
      <c r="Q1435" s="54" t="s">
        <v>3638</v>
      </c>
      <c r="R1435" s="61" t="s">
        <v>3639</v>
      </c>
      <c r="S1435" s="55">
        <v>45006</v>
      </c>
      <c r="T1435" s="55">
        <v>45006</v>
      </c>
      <c r="U1435" s="55">
        <v>45009</v>
      </c>
      <c r="V1435" s="56">
        <v>167847.09</v>
      </c>
      <c r="W1435" s="56">
        <v>0</v>
      </c>
      <c r="X1435" s="56">
        <v>167847.09</v>
      </c>
    </row>
    <row r="1436" spans="1:24" x14ac:dyDescent="0.25">
      <c r="A1436" s="59" t="s">
        <v>71</v>
      </c>
      <c r="B1436" s="54" t="s">
        <v>450</v>
      </c>
      <c r="C1436" s="60">
        <v>2023</v>
      </c>
      <c r="D1436" s="60">
        <v>2023</v>
      </c>
      <c r="E1436" s="53">
        <v>9</v>
      </c>
      <c r="F1436" s="54" t="s">
        <v>451</v>
      </c>
      <c r="G1436" s="54" t="s">
        <v>452</v>
      </c>
      <c r="H1436" s="54" t="s">
        <v>453</v>
      </c>
      <c r="I1436" s="54" t="s">
        <v>454</v>
      </c>
      <c r="J1436" s="61" t="s">
        <v>455</v>
      </c>
      <c r="K1436" s="54" t="s">
        <v>3707</v>
      </c>
      <c r="L1436" s="60">
        <v>1</v>
      </c>
      <c r="M1436" s="54" t="s">
        <v>3708</v>
      </c>
      <c r="N1436" s="54" t="s">
        <v>596</v>
      </c>
      <c r="O1436" s="62">
        <v>1</v>
      </c>
      <c r="P1436" s="54" t="s">
        <v>597</v>
      </c>
      <c r="Q1436" s="54" t="s">
        <v>3638</v>
      </c>
      <c r="R1436" s="61" t="s">
        <v>3639</v>
      </c>
      <c r="S1436" s="55">
        <v>45006</v>
      </c>
      <c r="T1436" s="55">
        <v>45006</v>
      </c>
      <c r="U1436" s="55">
        <v>45009</v>
      </c>
      <c r="V1436" s="56">
        <v>164305.70000000001</v>
      </c>
      <c r="W1436" s="56">
        <v>0</v>
      </c>
      <c r="X1436" s="56">
        <v>164305.70000000001</v>
      </c>
    </row>
    <row r="1437" spans="1:24" x14ac:dyDescent="0.25">
      <c r="A1437" s="59" t="s">
        <v>72</v>
      </c>
      <c r="B1437" s="54" t="s">
        <v>450</v>
      </c>
      <c r="C1437" s="60">
        <v>2023</v>
      </c>
      <c r="D1437" s="60">
        <v>2023</v>
      </c>
      <c r="E1437" s="53">
        <v>9</v>
      </c>
      <c r="F1437" s="54" t="s">
        <v>451</v>
      </c>
      <c r="G1437" s="54" t="s">
        <v>452</v>
      </c>
      <c r="H1437" s="54" t="s">
        <v>453</v>
      </c>
      <c r="I1437" s="54" t="s">
        <v>454</v>
      </c>
      <c r="J1437" s="61" t="s">
        <v>455</v>
      </c>
      <c r="K1437" s="54" t="s">
        <v>3709</v>
      </c>
      <c r="L1437" s="60">
        <v>1</v>
      </c>
      <c r="M1437" s="54" t="s">
        <v>3710</v>
      </c>
      <c r="N1437" s="54" t="s">
        <v>600</v>
      </c>
      <c r="O1437" s="62">
        <v>1</v>
      </c>
      <c r="P1437" s="54" t="s">
        <v>601</v>
      </c>
      <c r="Q1437" s="54" t="s">
        <v>3638</v>
      </c>
      <c r="R1437" s="61" t="s">
        <v>3662</v>
      </c>
      <c r="S1437" s="55">
        <v>44999</v>
      </c>
      <c r="T1437" s="55">
        <v>44999</v>
      </c>
      <c r="U1437" s="55">
        <v>45002</v>
      </c>
      <c r="V1437" s="56">
        <v>150579.26</v>
      </c>
      <c r="W1437" s="56">
        <v>0</v>
      </c>
      <c r="X1437" s="56">
        <v>150579.26</v>
      </c>
    </row>
    <row r="1438" spans="1:24" x14ac:dyDescent="0.25">
      <c r="A1438" s="59" t="s">
        <v>73</v>
      </c>
      <c r="B1438" s="54" t="s">
        <v>450</v>
      </c>
      <c r="C1438" s="60">
        <v>2023</v>
      </c>
      <c r="D1438" s="60">
        <v>2023</v>
      </c>
      <c r="E1438" s="53">
        <v>9</v>
      </c>
      <c r="F1438" s="54" t="s">
        <v>451</v>
      </c>
      <c r="G1438" s="54" t="s">
        <v>452</v>
      </c>
      <c r="H1438" s="54" t="s">
        <v>453</v>
      </c>
      <c r="I1438" s="54" t="s">
        <v>454</v>
      </c>
      <c r="J1438" s="61" t="s">
        <v>455</v>
      </c>
      <c r="K1438" s="54" t="s">
        <v>3711</v>
      </c>
      <c r="L1438" s="60">
        <v>1</v>
      </c>
      <c r="M1438" s="54" t="s">
        <v>3712</v>
      </c>
      <c r="N1438" s="54" t="s">
        <v>604</v>
      </c>
      <c r="O1438" s="62">
        <v>1</v>
      </c>
      <c r="P1438" s="54" t="s">
        <v>605</v>
      </c>
      <c r="Q1438" s="54" t="s">
        <v>3638</v>
      </c>
      <c r="R1438" s="61" t="s">
        <v>3639</v>
      </c>
      <c r="S1438" s="55">
        <v>45006</v>
      </c>
      <c r="T1438" s="55">
        <v>45006</v>
      </c>
      <c r="U1438" s="55">
        <v>45009</v>
      </c>
      <c r="V1438" s="56">
        <v>291080.92</v>
      </c>
      <c r="W1438" s="56">
        <v>0</v>
      </c>
      <c r="X1438" s="56">
        <v>291080.92</v>
      </c>
    </row>
    <row r="1439" spans="1:24" x14ac:dyDescent="0.25">
      <c r="A1439" s="59" t="s">
        <v>74</v>
      </c>
      <c r="B1439" s="54" t="s">
        <v>450</v>
      </c>
      <c r="C1439" s="60">
        <v>2023</v>
      </c>
      <c r="D1439" s="60">
        <v>2023</v>
      </c>
      <c r="E1439" s="53">
        <v>9</v>
      </c>
      <c r="F1439" s="54" t="s">
        <v>451</v>
      </c>
      <c r="G1439" s="54" t="s">
        <v>452</v>
      </c>
      <c r="H1439" s="54" t="s">
        <v>453</v>
      </c>
      <c r="I1439" s="54" t="s">
        <v>454</v>
      </c>
      <c r="J1439" s="61" t="s">
        <v>455</v>
      </c>
      <c r="K1439" s="54" t="s">
        <v>3713</v>
      </c>
      <c r="L1439" s="60">
        <v>1</v>
      </c>
      <c r="M1439" s="54" t="s">
        <v>3714</v>
      </c>
      <c r="N1439" s="54" t="s">
        <v>608</v>
      </c>
      <c r="O1439" s="62">
        <v>1</v>
      </c>
      <c r="P1439" s="54" t="s">
        <v>609</v>
      </c>
      <c r="Q1439" s="54" t="s">
        <v>3638</v>
      </c>
      <c r="R1439" s="61" t="s">
        <v>3662</v>
      </c>
      <c r="S1439" s="55">
        <v>44999</v>
      </c>
      <c r="T1439" s="55">
        <v>44999</v>
      </c>
      <c r="U1439" s="55">
        <v>45002</v>
      </c>
      <c r="V1439" s="56">
        <v>55247.76</v>
      </c>
      <c r="W1439" s="56">
        <v>0</v>
      </c>
      <c r="X1439" s="56">
        <v>55247.76</v>
      </c>
    </row>
    <row r="1440" spans="1:24" x14ac:dyDescent="0.25">
      <c r="A1440" s="59" t="s">
        <v>75</v>
      </c>
      <c r="B1440" s="54" t="s">
        <v>450</v>
      </c>
      <c r="C1440" s="60">
        <v>2023</v>
      </c>
      <c r="D1440" s="60">
        <v>2023</v>
      </c>
      <c r="E1440" s="53">
        <v>9</v>
      </c>
      <c r="F1440" s="54" t="s">
        <v>451</v>
      </c>
      <c r="G1440" s="54" t="s">
        <v>452</v>
      </c>
      <c r="H1440" s="54" t="s">
        <v>453</v>
      </c>
      <c r="I1440" s="54" t="s">
        <v>454</v>
      </c>
      <c r="J1440" s="61" t="s">
        <v>455</v>
      </c>
      <c r="K1440" s="54" t="s">
        <v>3715</v>
      </c>
      <c r="L1440" s="60">
        <v>1</v>
      </c>
      <c r="M1440" s="54" t="s">
        <v>3716</v>
      </c>
      <c r="N1440" s="54" t="s">
        <v>612</v>
      </c>
      <c r="O1440" s="62">
        <v>1</v>
      </c>
      <c r="P1440" s="54" t="s">
        <v>613</v>
      </c>
      <c r="Q1440" s="54" t="s">
        <v>3638</v>
      </c>
      <c r="R1440" s="61" t="s">
        <v>3639</v>
      </c>
      <c r="S1440" s="55">
        <v>45006</v>
      </c>
      <c r="T1440" s="55">
        <v>45006</v>
      </c>
      <c r="U1440" s="55">
        <v>45009</v>
      </c>
      <c r="V1440" s="56">
        <v>2656682.59</v>
      </c>
      <c r="W1440" s="56">
        <v>0</v>
      </c>
      <c r="X1440" s="56">
        <v>2656682.59</v>
      </c>
    </row>
    <row r="1441" spans="1:24" x14ac:dyDescent="0.25">
      <c r="A1441" s="59" t="s">
        <v>76</v>
      </c>
      <c r="B1441" s="54" t="s">
        <v>450</v>
      </c>
      <c r="C1441" s="60">
        <v>2023</v>
      </c>
      <c r="D1441" s="60">
        <v>2023</v>
      </c>
      <c r="E1441" s="53">
        <v>9</v>
      </c>
      <c r="F1441" s="54" t="s">
        <v>451</v>
      </c>
      <c r="G1441" s="54" t="s">
        <v>452</v>
      </c>
      <c r="H1441" s="54" t="s">
        <v>453</v>
      </c>
      <c r="I1441" s="54" t="s">
        <v>454</v>
      </c>
      <c r="J1441" s="61" t="s">
        <v>455</v>
      </c>
      <c r="K1441" s="54" t="s">
        <v>3717</v>
      </c>
      <c r="L1441" s="60">
        <v>1</v>
      </c>
      <c r="M1441" s="54" t="s">
        <v>3718</v>
      </c>
      <c r="N1441" s="54" t="s">
        <v>616</v>
      </c>
      <c r="O1441" s="62">
        <v>1</v>
      </c>
      <c r="P1441" s="54" t="s">
        <v>617</v>
      </c>
      <c r="Q1441" s="54" t="s">
        <v>3638</v>
      </c>
      <c r="R1441" s="61" t="s">
        <v>3662</v>
      </c>
      <c r="S1441" s="55">
        <v>44999</v>
      </c>
      <c r="T1441" s="55">
        <v>44999</v>
      </c>
      <c r="U1441" s="55">
        <v>45002</v>
      </c>
      <c r="V1441" s="56">
        <v>22195615.329999998</v>
      </c>
      <c r="W1441" s="56">
        <v>0</v>
      </c>
      <c r="X1441" s="56">
        <v>22195615.329999998</v>
      </c>
    </row>
    <row r="1442" spans="1:24" x14ac:dyDescent="0.25">
      <c r="A1442" s="59" t="s">
        <v>77</v>
      </c>
      <c r="B1442" s="54" t="s">
        <v>450</v>
      </c>
      <c r="C1442" s="60">
        <v>2023</v>
      </c>
      <c r="D1442" s="60">
        <v>2023</v>
      </c>
      <c r="E1442" s="53">
        <v>9</v>
      </c>
      <c r="F1442" s="54" t="s">
        <v>451</v>
      </c>
      <c r="G1442" s="54" t="s">
        <v>452</v>
      </c>
      <c r="H1442" s="54" t="s">
        <v>453</v>
      </c>
      <c r="I1442" s="54" t="s">
        <v>454</v>
      </c>
      <c r="J1442" s="61" t="s">
        <v>455</v>
      </c>
      <c r="K1442" s="54" t="s">
        <v>3719</v>
      </c>
      <c r="L1442" s="60">
        <v>1</v>
      </c>
      <c r="M1442" s="54" t="s">
        <v>3720</v>
      </c>
      <c r="N1442" s="54" t="s">
        <v>620</v>
      </c>
      <c r="O1442" s="62">
        <v>1</v>
      </c>
      <c r="P1442" s="54" t="s">
        <v>621</v>
      </c>
      <c r="Q1442" s="54" t="s">
        <v>3638</v>
      </c>
      <c r="R1442" s="61" t="s">
        <v>3639</v>
      </c>
      <c r="S1442" s="55">
        <v>45006</v>
      </c>
      <c r="T1442" s="55">
        <v>45006</v>
      </c>
      <c r="U1442" s="55">
        <v>45009</v>
      </c>
      <c r="V1442" s="56">
        <v>167593.47</v>
      </c>
      <c r="W1442" s="56">
        <v>0</v>
      </c>
      <c r="X1442" s="56">
        <v>167593.47</v>
      </c>
    </row>
    <row r="1443" spans="1:24" x14ac:dyDescent="0.25">
      <c r="A1443" s="59" t="s">
        <v>78</v>
      </c>
      <c r="B1443" s="54" t="s">
        <v>450</v>
      </c>
      <c r="C1443" s="60">
        <v>2023</v>
      </c>
      <c r="D1443" s="60">
        <v>2023</v>
      </c>
      <c r="E1443" s="53">
        <v>9</v>
      </c>
      <c r="F1443" s="54" t="s">
        <v>451</v>
      </c>
      <c r="G1443" s="54" t="s">
        <v>452</v>
      </c>
      <c r="H1443" s="54" t="s">
        <v>453</v>
      </c>
      <c r="I1443" s="54" t="s">
        <v>454</v>
      </c>
      <c r="J1443" s="61" t="s">
        <v>455</v>
      </c>
      <c r="K1443" s="54" t="s">
        <v>3721</v>
      </c>
      <c r="L1443" s="60">
        <v>1</v>
      </c>
      <c r="M1443" s="54" t="s">
        <v>3722</v>
      </c>
      <c r="N1443" s="54" t="s">
        <v>624</v>
      </c>
      <c r="O1443" s="62">
        <v>1</v>
      </c>
      <c r="P1443" s="54" t="s">
        <v>625</v>
      </c>
      <c r="Q1443" s="54" t="s">
        <v>3638</v>
      </c>
      <c r="R1443" s="61" t="s">
        <v>3662</v>
      </c>
      <c r="S1443" s="55">
        <v>44999</v>
      </c>
      <c r="T1443" s="55">
        <v>44999</v>
      </c>
      <c r="U1443" s="55">
        <v>45002</v>
      </c>
      <c r="V1443" s="56">
        <v>26660212.530000001</v>
      </c>
      <c r="W1443" s="56">
        <v>0</v>
      </c>
      <c r="X1443" s="56">
        <v>26660212.530000001</v>
      </c>
    </row>
    <row r="1444" spans="1:24" x14ac:dyDescent="0.25">
      <c r="A1444" s="59" t="s">
        <v>79</v>
      </c>
      <c r="B1444" s="54" t="s">
        <v>450</v>
      </c>
      <c r="C1444" s="60">
        <v>2023</v>
      </c>
      <c r="D1444" s="60">
        <v>2023</v>
      </c>
      <c r="E1444" s="53">
        <v>9</v>
      </c>
      <c r="F1444" s="54" t="s">
        <v>451</v>
      </c>
      <c r="G1444" s="54" t="s">
        <v>452</v>
      </c>
      <c r="H1444" s="54" t="s">
        <v>453</v>
      </c>
      <c r="I1444" s="54" t="s">
        <v>454</v>
      </c>
      <c r="J1444" s="61" t="s">
        <v>455</v>
      </c>
      <c r="K1444" s="54" t="s">
        <v>3723</v>
      </c>
      <c r="L1444" s="60">
        <v>1</v>
      </c>
      <c r="M1444" s="54" t="s">
        <v>3724</v>
      </c>
      <c r="N1444" s="54" t="s">
        <v>628</v>
      </c>
      <c r="O1444" s="62">
        <v>1</v>
      </c>
      <c r="P1444" s="54" t="s">
        <v>629</v>
      </c>
      <c r="Q1444" s="54" t="s">
        <v>3638</v>
      </c>
      <c r="R1444" s="61" t="s">
        <v>3662</v>
      </c>
      <c r="S1444" s="55">
        <v>44999</v>
      </c>
      <c r="T1444" s="55">
        <v>44999</v>
      </c>
      <c r="U1444" s="55">
        <v>45002</v>
      </c>
      <c r="V1444" s="56">
        <v>2073540.88</v>
      </c>
      <c r="W1444" s="56">
        <v>0</v>
      </c>
      <c r="X1444" s="56">
        <v>2073540.88</v>
      </c>
    </row>
    <row r="1445" spans="1:24" x14ac:dyDescent="0.25">
      <c r="A1445" s="59" t="s">
        <v>80</v>
      </c>
      <c r="B1445" s="54" t="s">
        <v>450</v>
      </c>
      <c r="C1445" s="60">
        <v>2023</v>
      </c>
      <c r="D1445" s="60">
        <v>2023</v>
      </c>
      <c r="E1445" s="53">
        <v>9</v>
      </c>
      <c r="F1445" s="54" t="s">
        <v>451</v>
      </c>
      <c r="G1445" s="54" t="s">
        <v>452</v>
      </c>
      <c r="H1445" s="54" t="s">
        <v>453</v>
      </c>
      <c r="I1445" s="54" t="s">
        <v>454</v>
      </c>
      <c r="J1445" s="61" t="s">
        <v>455</v>
      </c>
      <c r="K1445" s="54" t="s">
        <v>3725</v>
      </c>
      <c r="L1445" s="60">
        <v>1</v>
      </c>
      <c r="M1445" s="54" t="s">
        <v>3726</v>
      </c>
      <c r="N1445" s="54" t="s">
        <v>632</v>
      </c>
      <c r="O1445" s="62">
        <v>1</v>
      </c>
      <c r="P1445" s="54" t="s">
        <v>633</v>
      </c>
      <c r="Q1445" s="54" t="s">
        <v>3638</v>
      </c>
      <c r="R1445" s="61" t="s">
        <v>3639</v>
      </c>
      <c r="S1445" s="55">
        <v>45006</v>
      </c>
      <c r="T1445" s="55">
        <v>45006</v>
      </c>
      <c r="U1445" s="55">
        <v>45009</v>
      </c>
      <c r="V1445" s="56">
        <v>1006929.66</v>
      </c>
      <c r="W1445" s="56">
        <v>0</v>
      </c>
      <c r="X1445" s="56">
        <v>1006929.66</v>
      </c>
    </row>
    <row r="1446" spans="1:24" x14ac:dyDescent="0.25">
      <c r="A1446" s="59" t="s">
        <v>81</v>
      </c>
      <c r="B1446" s="54" t="s">
        <v>450</v>
      </c>
      <c r="C1446" s="60">
        <v>2023</v>
      </c>
      <c r="D1446" s="60">
        <v>2023</v>
      </c>
      <c r="E1446" s="53">
        <v>9</v>
      </c>
      <c r="F1446" s="54" t="s">
        <v>451</v>
      </c>
      <c r="G1446" s="54" t="s">
        <v>452</v>
      </c>
      <c r="H1446" s="54" t="s">
        <v>453</v>
      </c>
      <c r="I1446" s="54" t="s">
        <v>454</v>
      </c>
      <c r="J1446" s="61" t="s">
        <v>455</v>
      </c>
      <c r="K1446" s="54" t="s">
        <v>3727</v>
      </c>
      <c r="L1446" s="60">
        <v>1</v>
      </c>
      <c r="M1446" s="54" t="s">
        <v>3728</v>
      </c>
      <c r="N1446" s="54" t="s">
        <v>636</v>
      </c>
      <c r="O1446" s="62">
        <v>1</v>
      </c>
      <c r="P1446" s="54" t="s">
        <v>637</v>
      </c>
      <c r="Q1446" s="54" t="s">
        <v>3638</v>
      </c>
      <c r="R1446" s="61" t="s">
        <v>3639</v>
      </c>
      <c r="S1446" s="55">
        <v>45006</v>
      </c>
      <c r="T1446" s="55">
        <v>45006</v>
      </c>
      <c r="U1446" s="55">
        <v>45009</v>
      </c>
      <c r="V1446" s="56">
        <v>222866.45</v>
      </c>
      <c r="W1446" s="56">
        <v>0</v>
      </c>
      <c r="X1446" s="56">
        <v>222866.45</v>
      </c>
    </row>
    <row r="1447" spans="1:24" x14ac:dyDescent="0.25">
      <c r="A1447" s="59" t="s">
        <v>82</v>
      </c>
      <c r="B1447" s="54" t="s">
        <v>450</v>
      </c>
      <c r="C1447" s="60">
        <v>2023</v>
      </c>
      <c r="D1447" s="60">
        <v>2023</v>
      </c>
      <c r="E1447" s="53">
        <v>9</v>
      </c>
      <c r="F1447" s="54" t="s">
        <v>451</v>
      </c>
      <c r="G1447" s="54" t="s">
        <v>452</v>
      </c>
      <c r="H1447" s="54" t="s">
        <v>453</v>
      </c>
      <c r="I1447" s="54" t="s">
        <v>454</v>
      </c>
      <c r="J1447" s="61" t="s">
        <v>455</v>
      </c>
      <c r="K1447" s="54" t="s">
        <v>3729</v>
      </c>
      <c r="L1447" s="60">
        <v>1</v>
      </c>
      <c r="M1447" s="54" t="s">
        <v>3730</v>
      </c>
      <c r="N1447" s="54" t="s">
        <v>640</v>
      </c>
      <c r="O1447" s="62">
        <v>1</v>
      </c>
      <c r="P1447" s="54" t="s">
        <v>641</v>
      </c>
      <c r="Q1447" s="54" t="s">
        <v>3638</v>
      </c>
      <c r="R1447" s="61" t="s">
        <v>3639</v>
      </c>
      <c r="S1447" s="55">
        <v>45006</v>
      </c>
      <c r="T1447" s="55">
        <v>45006</v>
      </c>
      <c r="U1447" s="55">
        <v>45009</v>
      </c>
      <c r="V1447" s="56">
        <v>278156.46999999997</v>
      </c>
      <c r="W1447" s="56">
        <v>0</v>
      </c>
      <c r="X1447" s="56">
        <v>278156.46999999997</v>
      </c>
    </row>
    <row r="1448" spans="1:24" x14ac:dyDescent="0.25">
      <c r="A1448" s="59" t="s">
        <v>83</v>
      </c>
      <c r="B1448" s="54" t="s">
        <v>450</v>
      </c>
      <c r="C1448" s="60">
        <v>2023</v>
      </c>
      <c r="D1448" s="60">
        <v>2023</v>
      </c>
      <c r="E1448" s="53">
        <v>9</v>
      </c>
      <c r="F1448" s="54" t="s">
        <v>451</v>
      </c>
      <c r="G1448" s="54" t="s">
        <v>452</v>
      </c>
      <c r="H1448" s="54" t="s">
        <v>453</v>
      </c>
      <c r="I1448" s="54" t="s">
        <v>454</v>
      </c>
      <c r="J1448" s="61" t="s">
        <v>455</v>
      </c>
      <c r="K1448" s="54" t="s">
        <v>3731</v>
      </c>
      <c r="L1448" s="60">
        <v>1</v>
      </c>
      <c r="M1448" s="54" t="s">
        <v>3732</v>
      </c>
      <c r="N1448" s="54" t="s">
        <v>644</v>
      </c>
      <c r="O1448" s="62">
        <v>1</v>
      </c>
      <c r="P1448" s="54" t="s">
        <v>645</v>
      </c>
      <c r="Q1448" s="54" t="s">
        <v>3638</v>
      </c>
      <c r="R1448" s="61" t="s">
        <v>3639</v>
      </c>
      <c r="S1448" s="55">
        <v>45006</v>
      </c>
      <c r="T1448" s="55">
        <v>45006</v>
      </c>
      <c r="U1448" s="55">
        <v>45009</v>
      </c>
      <c r="V1448" s="56">
        <v>237002.33</v>
      </c>
      <c r="W1448" s="56">
        <v>0</v>
      </c>
      <c r="X1448" s="56">
        <v>237002.33</v>
      </c>
    </row>
    <row r="1449" spans="1:24" x14ac:dyDescent="0.25">
      <c r="A1449" s="59" t="s">
        <v>84</v>
      </c>
      <c r="B1449" s="54" t="s">
        <v>450</v>
      </c>
      <c r="C1449" s="60">
        <v>2023</v>
      </c>
      <c r="D1449" s="60">
        <v>2023</v>
      </c>
      <c r="E1449" s="53">
        <v>9</v>
      </c>
      <c r="F1449" s="54" t="s">
        <v>451</v>
      </c>
      <c r="G1449" s="54" t="s">
        <v>452</v>
      </c>
      <c r="H1449" s="54" t="s">
        <v>453</v>
      </c>
      <c r="I1449" s="54" t="s">
        <v>454</v>
      </c>
      <c r="J1449" s="61" t="s">
        <v>455</v>
      </c>
      <c r="K1449" s="54" t="s">
        <v>3733</v>
      </c>
      <c r="L1449" s="60">
        <v>1</v>
      </c>
      <c r="M1449" s="54" t="s">
        <v>3734</v>
      </c>
      <c r="N1449" s="54" t="s">
        <v>648</v>
      </c>
      <c r="O1449" s="62">
        <v>1</v>
      </c>
      <c r="P1449" s="54" t="s">
        <v>649</v>
      </c>
      <c r="Q1449" s="54" t="s">
        <v>3638</v>
      </c>
      <c r="R1449" s="61" t="s">
        <v>3639</v>
      </c>
      <c r="S1449" s="55">
        <v>45006</v>
      </c>
      <c r="T1449" s="55">
        <v>45006</v>
      </c>
      <c r="U1449" s="55">
        <v>45009</v>
      </c>
      <c r="V1449" s="56">
        <v>51063.56</v>
      </c>
      <c r="W1449" s="56">
        <v>0</v>
      </c>
      <c r="X1449" s="56">
        <v>51063.56</v>
      </c>
    </row>
    <row r="1450" spans="1:24" x14ac:dyDescent="0.25">
      <c r="A1450" s="59" t="s">
        <v>85</v>
      </c>
      <c r="B1450" s="54" t="s">
        <v>450</v>
      </c>
      <c r="C1450" s="60">
        <v>2023</v>
      </c>
      <c r="D1450" s="60">
        <v>2023</v>
      </c>
      <c r="E1450" s="53">
        <v>9</v>
      </c>
      <c r="F1450" s="54" t="s">
        <v>451</v>
      </c>
      <c r="G1450" s="54" t="s">
        <v>452</v>
      </c>
      <c r="H1450" s="54" t="s">
        <v>453</v>
      </c>
      <c r="I1450" s="54" t="s">
        <v>454</v>
      </c>
      <c r="J1450" s="61" t="s">
        <v>455</v>
      </c>
      <c r="K1450" s="54" t="s">
        <v>3735</v>
      </c>
      <c r="L1450" s="60">
        <v>1</v>
      </c>
      <c r="M1450" s="54" t="s">
        <v>3736</v>
      </c>
      <c r="N1450" s="54" t="s">
        <v>652</v>
      </c>
      <c r="O1450" s="62">
        <v>1</v>
      </c>
      <c r="P1450" s="54" t="s">
        <v>653</v>
      </c>
      <c r="Q1450" s="54" t="s">
        <v>3638</v>
      </c>
      <c r="R1450" s="61" t="s">
        <v>3639</v>
      </c>
      <c r="S1450" s="55">
        <v>45006</v>
      </c>
      <c r="T1450" s="55">
        <v>45006</v>
      </c>
      <c r="U1450" s="55">
        <v>45009</v>
      </c>
      <c r="V1450" s="56">
        <v>290656.81</v>
      </c>
      <c r="W1450" s="56">
        <v>0</v>
      </c>
      <c r="X1450" s="56">
        <v>290656.81</v>
      </c>
    </row>
    <row r="1451" spans="1:24" x14ac:dyDescent="0.25">
      <c r="A1451" s="59" t="s">
        <v>86</v>
      </c>
      <c r="B1451" s="54" t="s">
        <v>450</v>
      </c>
      <c r="C1451" s="60">
        <v>2023</v>
      </c>
      <c r="D1451" s="60">
        <v>2023</v>
      </c>
      <c r="E1451" s="53">
        <v>9</v>
      </c>
      <c r="F1451" s="54" t="s">
        <v>451</v>
      </c>
      <c r="G1451" s="54" t="s">
        <v>452</v>
      </c>
      <c r="H1451" s="54" t="s">
        <v>453</v>
      </c>
      <c r="I1451" s="54" t="s">
        <v>454</v>
      </c>
      <c r="J1451" s="61" t="s">
        <v>455</v>
      </c>
      <c r="K1451" s="54" t="s">
        <v>3737</v>
      </c>
      <c r="L1451" s="60">
        <v>1</v>
      </c>
      <c r="M1451" s="54" t="s">
        <v>3738</v>
      </c>
      <c r="N1451" s="54" t="s">
        <v>656</v>
      </c>
      <c r="O1451" s="62">
        <v>1</v>
      </c>
      <c r="P1451" s="54" t="s">
        <v>657</v>
      </c>
      <c r="Q1451" s="54" t="s">
        <v>3638</v>
      </c>
      <c r="R1451" s="61" t="s">
        <v>3639</v>
      </c>
      <c r="S1451" s="55">
        <v>45006</v>
      </c>
      <c r="T1451" s="55">
        <v>45006</v>
      </c>
      <c r="U1451" s="55">
        <v>45009</v>
      </c>
      <c r="V1451" s="56">
        <v>8555921.1300000008</v>
      </c>
      <c r="W1451" s="56">
        <v>0</v>
      </c>
      <c r="X1451" s="56">
        <v>8555921.1300000008</v>
      </c>
    </row>
    <row r="1452" spans="1:24" x14ac:dyDescent="0.25">
      <c r="A1452" s="59" t="s">
        <v>87</v>
      </c>
      <c r="B1452" s="54" t="s">
        <v>450</v>
      </c>
      <c r="C1452" s="60">
        <v>2023</v>
      </c>
      <c r="D1452" s="60">
        <v>2023</v>
      </c>
      <c r="E1452" s="53">
        <v>9</v>
      </c>
      <c r="F1452" s="54" t="s">
        <v>451</v>
      </c>
      <c r="G1452" s="54" t="s">
        <v>452</v>
      </c>
      <c r="H1452" s="54" t="s">
        <v>453</v>
      </c>
      <c r="I1452" s="54" t="s">
        <v>454</v>
      </c>
      <c r="J1452" s="61" t="s">
        <v>455</v>
      </c>
      <c r="K1452" s="54" t="s">
        <v>3739</v>
      </c>
      <c r="L1452" s="60">
        <v>1</v>
      </c>
      <c r="M1452" s="54" t="s">
        <v>3740</v>
      </c>
      <c r="N1452" s="54" t="s">
        <v>660</v>
      </c>
      <c r="O1452" s="62">
        <v>1</v>
      </c>
      <c r="P1452" s="54" t="s">
        <v>661</v>
      </c>
      <c r="Q1452" s="54" t="s">
        <v>3638</v>
      </c>
      <c r="R1452" s="61" t="s">
        <v>3639</v>
      </c>
      <c r="S1452" s="55">
        <v>45006</v>
      </c>
      <c r="T1452" s="55">
        <v>45006</v>
      </c>
      <c r="U1452" s="55">
        <v>45009</v>
      </c>
      <c r="V1452" s="56">
        <v>5393511.9800000004</v>
      </c>
      <c r="W1452" s="56">
        <v>0</v>
      </c>
      <c r="X1452" s="56">
        <v>5393511.9800000004</v>
      </c>
    </row>
    <row r="1453" spans="1:24" x14ac:dyDescent="0.25">
      <c r="A1453" s="59" t="s">
        <v>88</v>
      </c>
      <c r="B1453" s="54" t="s">
        <v>450</v>
      </c>
      <c r="C1453" s="60">
        <v>2023</v>
      </c>
      <c r="D1453" s="60">
        <v>2023</v>
      </c>
      <c r="E1453" s="53">
        <v>9</v>
      </c>
      <c r="F1453" s="54" t="s">
        <v>451</v>
      </c>
      <c r="G1453" s="54" t="s">
        <v>452</v>
      </c>
      <c r="H1453" s="54" t="s">
        <v>453</v>
      </c>
      <c r="I1453" s="54" t="s">
        <v>454</v>
      </c>
      <c r="J1453" s="61" t="s">
        <v>455</v>
      </c>
      <c r="K1453" s="54" t="s">
        <v>3741</v>
      </c>
      <c r="L1453" s="60">
        <v>1</v>
      </c>
      <c r="M1453" s="54" t="s">
        <v>3742</v>
      </c>
      <c r="N1453" s="54" t="s">
        <v>664</v>
      </c>
      <c r="O1453" s="62">
        <v>1</v>
      </c>
      <c r="P1453" s="54" t="s">
        <v>665</v>
      </c>
      <c r="Q1453" s="54" t="s">
        <v>3638</v>
      </c>
      <c r="R1453" s="61" t="s">
        <v>3639</v>
      </c>
      <c r="S1453" s="55">
        <v>45006</v>
      </c>
      <c r="T1453" s="55">
        <v>45006</v>
      </c>
      <c r="U1453" s="55">
        <v>45009</v>
      </c>
      <c r="V1453" s="56">
        <v>5775964.0099999998</v>
      </c>
      <c r="W1453" s="56">
        <v>0</v>
      </c>
      <c r="X1453" s="56">
        <v>5775964.0099999998</v>
      </c>
    </row>
    <row r="1454" spans="1:24" x14ac:dyDescent="0.25">
      <c r="A1454" s="59" t="s">
        <v>89</v>
      </c>
      <c r="B1454" s="54" t="s">
        <v>450</v>
      </c>
      <c r="C1454" s="60">
        <v>2023</v>
      </c>
      <c r="D1454" s="60">
        <v>2023</v>
      </c>
      <c r="E1454" s="53">
        <v>9</v>
      </c>
      <c r="F1454" s="54" t="s">
        <v>451</v>
      </c>
      <c r="G1454" s="54" t="s">
        <v>452</v>
      </c>
      <c r="H1454" s="54" t="s">
        <v>453</v>
      </c>
      <c r="I1454" s="54" t="s">
        <v>454</v>
      </c>
      <c r="J1454" s="61" t="s">
        <v>455</v>
      </c>
      <c r="K1454" s="54" t="s">
        <v>3743</v>
      </c>
      <c r="L1454" s="60">
        <v>1</v>
      </c>
      <c r="M1454" s="54" t="s">
        <v>3744</v>
      </c>
      <c r="N1454" s="54" t="s">
        <v>668</v>
      </c>
      <c r="O1454" s="62">
        <v>1</v>
      </c>
      <c r="P1454" s="54" t="s">
        <v>669</v>
      </c>
      <c r="Q1454" s="54" t="s">
        <v>3638</v>
      </c>
      <c r="R1454" s="61" t="s">
        <v>3639</v>
      </c>
      <c r="S1454" s="55">
        <v>45006</v>
      </c>
      <c r="T1454" s="55">
        <v>45006</v>
      </c>
      <c r="U1454" s="55">
        <v>45009</v>
      </c>
      <c r="V1454" s="56">
        <v>12165303.83</v>
      </c>
      <c r="W1454" s="56">
        <v>0</v>
      </c>
      <c r="X1454" s="56">
        <v>12165303.83</v>
      </c>
    </row>
    <row r="1455" spans="1:24" x14ac:dyDescent="0.25">
      <c r="A1455" s="59" t="s">
        <v>90</v>
      </c>
      <c r="B1455" s="54" t="s">
        <v>450</v>
      </c>
      <c r="C1455" s="60">
        <v>2023</v>
      </c>
      <c r="D1455" s="60">
        <v>2023</v>
      </c>
      <c r="E1455" s="53">
        <v>9</v>
      </c>
      <c r="F1455" s="54" t="s">
        <v>451</v>
      </c>
      <c r="G1455" s="54" t="s">
        <v>452</v>
      </c>
      <c r="H1455" s="54" t="s">
        <v>453</v>
      </c>
      <c r="I1455" s="54" t="s">
        <v>454</v>
      </c>
      <c r="J1455" s="61" t="s">
        <v>455</v>
      </c>
      <c r="K1455" s="54" t="s">
        <v>3745</v>
      </c>
      <c r="L1455" s="60">
        <v>1</v>
      </c>
      <c r="M1455" s="54" t="s">
        <v>3746</v>
      </c>
      <c r="N1455" s="54" t="s">
        <v>672</v>
      </c>
      <c r="O1455" s="62">
        <v>1</v>
      </c>
      <c r="P1455" s="54" t="s">
        <v>673</v>
      </c>
      <c r="Q1455" s="54" t="s">
        <v>3638</v>
      </c>
      <c r="R1455" s="61" t="s">
        <v>3639</v>
      </c>
      <c r="S1455" s="55">
        <v>45006</v>
      </c>
      <c r="T1455" s="55">
        <v>45006</v>
      </c>
      <c r="U1455" s="55">
        <v>45009</v>
      </c>
      <c r="V1455" s="56">
        <v>1619580.61</v>
      </c>
      <c r="W1455" s="56">
        <v>0</v>
      </c>
      <c r="X1455" s="56">
        <v>1619580.61</v>
      </c>
    </row>
    <row r="1456" spans="1:24" x14ac:dyDescent="0.25">
      <c r="A1456" s="59" t="s">
        <v>91</v>
      </c>
      <c r="B1456" s="54" t="s">
        <v>450</v>
      </c>
      <c r="C1456" s="60">
        <v>2023</v>
      </c>
      <c r="D1456" s="60">
        <v>2023</v>
      </c>
      <c r="E1456" s="53">
        <v>9</v>
      </c>
      <c r="F1456" s="54" t="s">
        <v>451</v>
      </c>
      <c r="G1456" s="54" t="s">
        <v>452</v>
      </c>
      <c r="H1456" s="54" t="s">
        <v>453</v>
      </c>
      <c r="I1456" s="54" t="s">
        <v>454</v>
      </c>
      <c r="J1456" s="61" t="s">
        <v>455</v>
      </c>
      <c r="K1456" s="54" t="s">
        <v>3747</v>
      </c>
      <c r="L1456" s="60">
        <v>1</v>
      </c>
      <c r="M1456" s="54" t="s">
        <v>3748</v>
      </c>
      <c r="N1456" s="54" t="s">
        <v>676</v>
      </c>
      <c r="O1456" s="62">
        <v>1</v>
      </c>
      <c r="P1456" s="54" t="s">
        <v>677</v>
      </c>
      <c r="Q1456" s="54" t="s">
        <v>3638</v>
      </c>
      <c r="R1456" s="61" t="s">
        <v>3639</v>
      </c>
      <c r="S1456" s="55">
        <v>45006</v>
      </c>
      <c r="T1456" s="55">
        <v>45006</v>
      </c>
      <c r="U1456" s="55">
        <v>45009</v>
      </c>
      <c r="V1456" s="56">
        <v>713116.41</v>
      </c>
      <c r="W1456" s="56">
        <v>0</v>
      </c>
      <c r="X1456" s="56">
        <v>713116.41</v>
      </c>
    </row>
    <row r="1457" spans="1:24" x14ac:dyDescent="0.25">
      <c r="A1457" s="59" t="s">
        <v>92</v>
      </c>
      <c r="B1457" s="54" t="s">
        <v>450</v>
      </c>
      <c r="C1457" s="60">
        <v>2023</v>
      </c>
      <c r="D1457" s="60">
        <v>2023</v>
      </c>
      <c r="E1457" s="53">
        <v>9</v>
      </c>
      <c r="F1457" s="54" t="s">
        <v>451</v>
      </c>
      <c r="G1457" s="54" t="s">
        <v>452</v>
      </c>
      <c r="H1457" s="54" t="s">
        <v>453</v>
      </c>
      <c r="I1457" s="54" t="s">
        <v>454</v>
      </c>
      <c r="J1457" s="61" t="s">
        <v>455</v>
      </c>
      <c r="K1457" s="54" t="s">
        <v>3749</v>
      </c>
      <c r="L1457" s="60">
        <v>1</v>
      </c>
      <c r="M1457" s="54" t="s">
        <v>3750</v>
      </c>
      <c r="N1457" s="54" t="s">
        <v>680</v>
      </c>
      <c r="O1457" s="62">
        <v>1</v>
      </c>
      <c r="P1457" s="54" t="s">
        <v>681</v>
      </c>
      <c r="Q1457" s="54" t="s">
        <v>3638</v>
      </c>
      <c r="R1457" s="61" t="s">
        <v>3639</v>
      </c>
      <c r="S1457" s="55">
        <v>45006</v>
      </c>
      <c r="T1457" s="55">
        <v>45006</v>
      </c>
      <c r="U1457" s="55">
        <v>45009</v>
      </c>
      <c r="V1457" s="56">
        <v>13325846.140000001</v>
      </c>
      <c r="W1457" s="56">
        <v>0</v>
      </c>
      <c r="X1457" s="56">
        <v>13325846.140000001</v>
      </c>
    </row>
    <row r="1458" spans="1:24" x14ac:dyDescent="0.25">
      <c r="A1458" s="59" t="s">
        <v>93</v>
      </c>
      <c r="B1458" s="54" t="s">
        <v>450</v>
      </c>
      <c r="C1458" s="60">
        <v>2023</v>
      </c>
      <c r="D1458" s="60">
        <v>2023</v>
      </c>
      <c r="E1458" s="53">
        <v>9</v>
      </c>
      <c r="F1458" s="54" t="s">
        <v>451</v>
      </c>
      <c r="G1458" s="54" t="s">
        <v>452</v>
      </c>
      <c r="H1458" s="54" t="s">
        <v>453</v>
      </c>
      <c r="I1458" s="54" t="s">
        <v>454</v>
      </c>
      <c r="J1458" s="61" t="s">
        <v>455</v>
      </c>
      <c r="K1458" s="54" t="s">
        <v>3751</v>
      </c>
      <c r="L1458" s="60">
        <v>1</v>
      </c>
      <c r="M1458" s="54" t="s">
        <v>3752</v>
      </c>
      <c r="N1458" s="54" t="s">
        <v>684</v>
      </c>
      <c r="O1458" s="62">
        <v>1</v>
      </c>
      <c r="P1458" s="54" t="s">
        <v>685</v>
      </c>
      <c r="Q1458" s="54" t="s">
        <v>3638</v>
      </c>
      <c r="R1458" s="61" t="s">
        <v>3639</v>
      </c>
      <c r="S1458" s="55">
        <v>45006</v>
      </c>
      <c r="T1458" s="55">
        <v>45006</v>
      </c>
      <c r="U1458" s="55">
        <v>45009</v>
      </c>
      <c r="V1458" s="56">
        <v>744091.96</v>
      </c>
      <c r="W1458" s="56">
        <v>0</v>
      </c>
      <c r="X1458" s="56">
        <v>744091.96</v>
      </c>
    </row>
    <row r="1459" spans="1:24" x14ac:dyDescent="0.25">
      <c r="A1459" s="59" t="s">
        <v>94</v>
      </c>
      <c r="B1459" s="54" t="s">
        <v>450</v>
      </c>
      <c r="C1459" s="60">
        <v>2023</v>
      </c>
      <c r="D1459" s="60">
        <v>2023</v>
      </c>
      <c r="E1459" s="53">
        <v>9</v>
      </c>
      <c r="F1459" s="54" t="s">
        <v>451</v>
      </c>
      <c r="G1459" s="54" t="s">
        <v>452</v>
      </c>
      <c r="H1459" s="54" t="s">
        <v>453</v>
      </c>
      <c r="I1459" s="54" t="s">
        <v>454</v>
      </c>
      <c r="J1459" s="61" t="s">
        <v>455</v>
      </c>
      <c r="K1459" s="54" t="s">
        <v>3753</v>
      </c>
      <c r="L1459" s="60">
        <v>1</v>
      </c>
      <c r="M1459" s="54" t="s">
        <v>3754</v>
      </c>
      <c r="N1459" s="54" t="s">
        <v>688</v>
      </c>
      <c r="O1459" s="62">
        <v>1</v>
      </c>
      <c r="P1459" s="54" t="s">
        <v>689</v>
      </c>
      <c r="Q1459" s="54" t="s">
        <v>3638</v>
      </c>
      <c r="R1459" s="61" t="s">
        <v>3639</v>
      </c>
      <c r="S1459" s="55">
        <v>45006</v>
      </c>
      <c r="T1459" s="55">
        <v>45006</v>
      </c>
      <c r="U1459" s="55">
        <v>45009</v>
      </c>
      <c r="V1459" s="56">
        <v>390442.85</v>
      </c>
      <c r="W1459" s="56">
        <v>0</v>
      </c>
      <c r="X1459" s="56">
        <v>390442.85</v>
      </c>
    </row>
    <row r="1460" spans="1:24" x14ac:dyDescent="0.25">
      <c r="A1460" s="59" t="s">
        <v>95</v>
      </c>
      <c r="B1460" s="54" t="s">
        <v>450</v>
      </c>
      <c r="C1460" s="60">
        <v>2023</v>
      </c>
      <c r="D1460" s="60">
        <v>2023</v>
      </c>
      <c r="E1460" s="53">
        <v>9</v>
      </c>
      <c r="F1460" s="54" t="s">
        <v>451</v>
      </c>
      <c r="G1460" s="54" t="s">
        <v>452</v>
      </c>
      <c r="H1460" s="54" t="s">
        <v>453</v>
      </c>
      <c r="I1460" s="54" t="s">
        <v>454</v>
      </c>
      <c r="J1460" s="61" t="s">
        <v>455</v>
      </c>
      <c r="K1460" s="54" t="s">
        <v>3755</v>
      </c>
      <c r="L1460" s="60">
        <v>1</v>
      </c>
      <c r="M1460" s="54" t="s">
        <v>3756</v>
      </c>
      <c r="N1460" s="54" t="s">
        <v>692</v>
      </c>
      <c r="O1460" s="62">
        <v>1</v>
      </c>
      <c r="P1460" s="54" t="s">
        <v>693</v>
      </c>
      <c r="Q1460" s="54" t="s">
        <v>3638</v>
      </c>
      <c r="R1460" s="61" t="s">
        <v>3639</v>
      </c>
      <c r="S1460" s="55">
        <v>45006</v>
      </c>
      <c r="T1460" s="55">
        <v>45006</v>
      </c>
      <c r="U1460" s="55">
        <v>45009</v>
      </c>
      <c r="V1460" s="56">
        <v>270420.8</v>
      </c>
      <c r="W1460" s="56">
        <v>0</v>
      </c>
      <c r="X1460" s="56">
        <v>270420.8</v>
      </c>
    </row>
    <row r="1461" spans="1:24" x14ac:dyDescent="0.25">
      <c r="A1461" s="59" t="s">
        <v>96</v>
      </c>
      <c r="B1461" s="54" t="s">
        <v>450</v>
      </c>
      <c r="C1461" s="60">
        <v>2023</v>
      </c>
      <c r="D1461" s="60">
        <v>2023</v>
      </c>
      <c r="E1461" s="53">
        <v>9</v>
      </c>
      <c r="F1461" s="54" t="s">
        <v>451</v>
      </c>
      <c r="G1461" s="54" t="s">
        <v>452</v>
      </c>
      <c r="H1461" s="54" t="s">
        <v>453</v>
      </c>
      <c r="I1461" s="54" t="s">
        <v>454</v>
      </c>
      <c r="J1461" s="61" t="s">
        <v>455</v>
      </c>
      <c r="K1461" s="54" t="s">
        <v>3757</v>
      </c>
      <c r="L1461" s="60">
        <v>1</v>
      </c>
      <c r="M1461" s="54" t="s">
        <v>3758</v>
      </c>
      <c r="N1461" s="54" t="s">
        <v>696</v>
      </c>
      <c r="O1461" s="62">
        <v>1</v>
      </c>
      <c r="P1461" s="54" t="s">
        <v>697</v>
      </c>
      <c r="Q1461" s="54" t="s">
        <v>3638</v>
      </c>
      <c r="R1461" s="61" t="s">
        <v>3639</v>
      </c>
      <c r="S1461" s="55">
        <v>45006</v>
      </c>
      <c r="T1461" s="55">
        <v>45006</v>
      </c>
      <c r="U1461" s="55">
        <v>45009</v>
      </c>
      <c r="V1461" s="56">
        <v>2974797.64</v>
      </c>
      <c r="W1461" s="56">
        <v>0</v>
      </c>
      <c r="X1461" s="56">
        <v>2974797.64</v>
      </c>
    </row>
    <row r="1462" spans="1:24" x14ac:dyDescent="0.25">
      <c r="A1462" s="59" t="s">
        <v>97</v>
      </c>
      <c r="B1462" s="54" t="s">
        <v>450</v>
      </c>
      <c r="C1462" s="60">
        <v>2023</v>
      </c>
      <c r="D1462" s="60">
        <v>2023</v>
      </c>
      <c r="E1462" s="53">
        <v>9</v>
      </c>
      <c r="F1462" s="54" t="s">
        <v>451</v>
      </c>
      <c r="G1462" s="54" t="s">
        <v>452</v>
      </c>
      <c r="H1462" s="54" t="s">
        <v>453</v>
      </c>
      <c r="I1462" s="54" t="s">
        <v>454</v>
      </c>
      <c r="J1462" s="61" t="s">
        <v>455</v>
      </c>
      <c r="K1462" s="54" t="s">
        <v>3759</v>
      </c>
      <c r="L1462" s="60">
        <v>1</v>
      </c>
      <c r="M1462" s="54" t="s">
        <v>3760</v>
      </c>
      <c r="N1462" s="54" t="s">
        <v>700</v>
      </c>
      <c r="O1462" s="62">
        <v>1</v>
      </c>
      <c r="P1462" s="54" t="s">
        <v>701</v>
      </c>
      <c r="Q1462" s="54" t="s">
        <v>3638</v>
      </c>
      <c r="R1462" s="61" t="s">
        <v>3639</v>
      </c>
      <c r="S1462" s="55">
        <v>45006</v>
      </c>
      <c r="T1462" s="55">
        <v>45006</v>
      </c>
      <c r="U1462" s="55">
        <v>45009</v>
      </c>
      <c r="V1462" s="56">
        <v>17365911.670000002</v>
      </c>
      <c r="W1462" s="56">
        <v>0</v>
      </c>
      <c r="X1462" s="56">
        <v>17365911.670000002</v>
      </c>
    </row>
    <row r="1463" spans="1:24" x14ac:dyDescent="0.25">
      <c r="A1463" s="59" t="s">
        <v>98</v>
      </c>
      <c r="B1463" s="54" t="s">
        <v>450</v>
      </c>
      <c r="C1463" s="60">
        <v>2023</v>
      </c>
      <c r="D1463" s="60">
        <v>2023</v>
      </c>
      <c r="E1463" s="53">
        <v>9</v>
      </c>
      <c r="F1463" s="54" t="s">
        <v>451</v>
      </c>
      <c r="G1463" s="54" t="s">
        <v>452</v>
      </c>
      <c r="H1463" s="54" t="s">
        <v>453</v>
      </c>
      <c r="I1463" s="54" t="s">
        <v>454</v>
      </c>
      <c r="J1463" s="61" t="s">
        <v>455</v>
      </c>
      <c r="K1463" s="54" t="s">
        <v>3761</v>
      </c>
      <c r="L1463" s="60">
        <v>1</v>
      </c>
      <c r="M1463" s="54" t="s">
        <v>3762</v>
      </c>
      <c r="N1463" s="54" t="s">
        <v>704</v>
      </c>
      <c r="O1463" s="62">
        <v>1</v>
      </c>
      <c r="P1463" s="54" t="s">
        <v>705</v>
      </c>
      <c r="Q1463" s="54" t="s">
        <v>3638</v>
      </c>
      <c r="R1463" s="61" t="s">
        <v>3639</v>
      </c>
      <c r="S1463" s="55">
        <v>45006</v>
      </c>
      <c r="T1463" s="55">
        <v>45006</v>
      </c>
      <c r="U1463" s="55">
        <v>45009</v>
      </c>
      <c r="V1463" s="56">
        <v>184526.68</v>
      </c>
      <c r="W1463" s="56">
        <v>0</v>
      </c>
      <c r="X1463" s="56">
        <v>184526.68</v>
      </c>
    </row>
    <row r="1464" spans="1:24" x14ac:dyDescent="0.25">
      <c r="A1464" s="59" t="s">
        <v>99</v>
      </c>
      <c r="B1464" s="54" t="s">
        <v>450</v>
      </c>
      <c r="C1464" s="60">
        <v>2023</v>
      </c>
      <c r="D1464" s="60">
        <v>2023</v>
      </c>
      <c r="E1464" s="53">
        <v>9</v>
      </c>
      <c r="F1464" s="54" t="s">
        <v>451</v>
      </c>
      <c r="G1464" s="54" t="s">
        <v>452</v>
      </c>
      <c r="H1464" s="54" t="s">
        <v>453</v>
      </c>
      <c r="I1464" s="54" t="s">
        <v>454</v>
      </c>
      <c r="J1464" s="61" t="s">
        <v>455</v>
      </c>
      <c r="K1464" s="54" t="s">
        <v>3763</v>
      </c>
      <c r="L1464" s="60">
        <v>1</v>
      </c>
      <c r="M1464" s="54" t="s">
        <v>3764</v>
      </c>
      <c r="N1464" s="54" t="s">
        <v>708</v>
      </c>
      <c r="O1464" s="62">
        <v>1</v>
      </c>
      <c r="P1464" s="54" t="s">
        <v>709</v>
      </c>
      <c r="Q1464" s="54" t="s">
        <v>3638</v>
      </c>
      <c r="R1464" s="61" t="s">
        <v>3639</v>
      </c>
      <c r="S1464" s="55">
        <v>45006</v>
      </c>
      <c r="T1464" s="55">
        <v>45006</v>
      </c>
      <c r="U1464" s="55">
        <v>45009</v>
      </c>
      <c r="V1464" s="56">
        <v>272676.40999999997</v>
      </c>
      <c r="W1464" s="56">
        <v>0</v>
      </c>
      <c r="X1464" s="56">
        <v>272676.40999999997</v>
      </c>
    </row>
    <row r="1465" spans="1:24" x14ac:dyDescent="0.25">
      <c r="A1465" s="59" t="s">
        <v>100</v>
      </c>
      <c r="B1465" s="54" t="s">
        <v>450</v>
      </c>
      <c r="C1465" s="60">
        <v>2023</v>
      </c>
      <c r="D1465" s="60">
        <v>2023</v>
      </c>
      <c r="E1465" s="53">
        <v>9</v>
      </c>
      <c r="F1465" s="54" t="s">
        <v>451</v>
      </c>
      <c r="G1465" s="54" t="s">
        <v>452</v>
      </c>
      <c r="H1465" s="54" t="s">
        <v>453</v>
      </c>
      <c r="I1465" s="54" t="s">
        <v>454</v>
      </c>
      <c r="J1465" s="61" t="s">
        <v>455</v>
      </c>
      <c r="K1465" s="54" t="s">
        <v>3765</v>
      </c>
      <c r="L1465" s="60">
        <v>1</v>
      </c>
      <c r="M1465" s="54" t="s">
        <v>3766</v>
      </c>
      <c r="N1465" s="54" t="s">
        <v>712</v>
      </c>
      <c r="O1465" s="62">
        <v>1</v>
      </c>
      <c r="P1465" s="54" t="s">
        <v>3767</v>
      </c>
      <c r="Q1465" s="54" t="s">
        <v>3638</v>
      </c>
      <c r="R1465" s="61" t="s">
        <v>3639</v>
      </c>
      <c r="S1465" s="55">
        <v>45006</v>
      </c>
      <c r="T1465" s="55">
        <v>45006</v>
      </c>
      <c r="U1465" s="55">
        <v>45009</v>
      </c>
      <c r="V1465" s="56">
        <v>1880580.53</v>
      </c>
      <c r="W1465" s="56">
        <v>0</v>
      </c>
      <c r="X1465" s="56">
        <v>1880580.53</v>
      </c>
    </row>
    <row r="1466" spans="1:24" x14ac:dyDescent="0.25">
      <c r="A1466" s="59" t="s">
        <v>101</v>
      </c>
      <c r="B1466" s="54" t="s">
        <v>450</v>
      </c>
      <c r="C1466" s="60">
        <v>2023</v>
      </c>
      <c r="D1466" s="60">
        <v>2023</v>
      </c>
      <c r="E1466" s="53">
        <v>9</v>
      </c>
      <c r="F1466" s="54" t="s">
        <v>451</v>
      </c>
      <c r="G1466" s="54" t="s">
        <v>452</v>
      </c>
      <c r="H1466" s="54" t="s">
        <v>453</v>
      </c>
      <c r="I1466" s="54" t="s">
        <v>454</v>
      </c>
      <c r="J1466" s="61" t="s">
        <v>455</v>
      </c>
      <c r="K1466" s="54" t="s">
        <v>3768</v>
      </c>
      <c r="L1466" s="60">
        <v>1</v>
      </c>
      <c r="M1466" s="54" t="s">
        <v>3769</v>
      </c>
      <c r="N1466" s="54" t="s">
        <v>716</v>
      </c>
      <c r="O1466" s="62">
        <v>1</v>
      </c>
      <c r="P1466" s="54" t="s">
        <v>717</v>
      </c>
      <c r="Q1466" s="54" t="s">
        <v>3638</v>
      </c>
      <c r="R1466" s="61" t="s">
        <v>3639</v>
      </c>
      <c r="S1466" s="55">
        <v>45006</v>
      </c>
      <c r="T1466" s="55">
        <v>45006</v>
      </c>
      <c r="U1466" s="55">
        <v>45009</v>
      </c>
      <c r="V1466" s="56">
        <v>790336.34</v>
      </c>
      <c r="W1466" s="56">
        <v>0</v>
      </c>
      <c r="X1466" s="56">
        <v>790336.34</v>
      </c>
    </row>
    <row r="1467" spans="1:24" x14ac:dyDescent="0.25">
      <c r="A1467" s="59" t="s">
        <v>102</v>
      </c>
      <c r="B1467" s="54" t="s">
        <v>450</v>
      </c>
      <c r="C1467" s="60">
        <v>2023</v>
      </c>
      <c r="D1467" s="60">
        <v>2023</v>
      </c>
      <c r="E1467" s="53">
        <v>9</v>
      </c>
      <c r="F1467" s="54" t="s">
        <v>451</v>
      </c>
      <c r="G1467" s="54" t="s">
        <v>452</v>
      </c>
      <c r="H1467" s="54" t="s">
        <v>453</v>
      </c>
      <c r="I1467" s="54" t="s">
        <v>454</v>
      </c>
      <c r="J1467" s="61" t="s">
        <v>455</v>
      </c>
      <c r="K1467" s="54" t="s">
        <v>3770</v>
      </c>
      <c r="L1467" s="60">
        <v>1</v>
      </c>
      <c r="M1467" s="54" t="s">
        <v>3771</v>
      </c>
      <c r="N1467" s="54" t="s">
        <v>720</v>
      </c>
      <c r="O1467" s="62">
        <v>1</v>
      </c>
      <c r="P1467" s="54" t="s">
        <v>721</v>
      </c>
      <c r="Q1467" s="54" t="s">
        <v>3638</v>
      </c>
      <c r="R1467" s="61" t="s">
        <v>3639</v>
      </c>
      <c r="S1467" s="55">
        <v>45006</v>
      </c>
      <c r="T1467" s="55">
        <v>45006</v>
      </c>
      <c r="U1467" s="55">
        <v>45009</v>
      </c>
      <c r="V1467" s="56">
        <v>77187.48</v>
      </c>
      <c r="W1467" s="56">
        <v>0</v>
      </c>
      <c r="X1467" s="56">
        <v>77187.48</v>
      </c>
    </row>
    <row r="1468" spans="1:24" x14ac:dyDescent="0.25">
      <c r="A1468" s="59" t="s">
        <v>103</v>
      </c>
      <c r="B1468" s="54" t="s">
        <v>450</v>
      </c>
      <c r="C1468" s="60">
        <v>2023</v>
      </c>
      <c r="D1468" s="60">
        <v>2023</v>
      </c>
      <c r="E1468" s="53">
        <v>9</v>
      </c>
      <c r="F1468" s="54" t="s">
        <v>451</v>
      </c>
      <c r="G1468" s="54" t="s">
        <v>452</v>
      </c>
      <c r="H1468" s="54" t="s">
        <v>453</v>
      </c>
      <c r="I1468" s="54" t="s">
        <v>454</v>
      </c>
      <c r="J1468" s="61" t="s">
        <v>455</v>
      </c>
      <c r="K1468" s="54" t="s">
        <v>3772</v>
      </c>
      <c r="L1468" s="60">
        <v>1</v>
      </c>
      <c r="M1468" s="54" t="s">
        <v>3773</v>
      </c>
      <c r="N1468" s="54" t="s">
        <v>724</v>
      </c>
      <c r="O1468" s="62">
        <v>1</v>
      </c>
      <c r="P1468" s="54" t="s">
        <v>725</v>
      </c>
      <c r="Q1468" s="54" t="s">
        <v>3638</v>
      </c>
      <c r="R1468" s="61" t="s">
        <v>3639</v>
      </c>
      <c r="S1468" s="55">
        <v>45006</v>
      </c>
      <c r="T1468" s="55">
        <v>45006</v>
      </c>
      <c r="U1468" s="55">
        <v>45009</v>
      </c>
      <c r="V1468" s="56">
        <v>2420957.08</v>
      </c>
      <c r="W1468" s="56">
        <v>0</v>
      </c>
      <c r="X1468" s="56">
        <v>2420957.08</v>
      </c>
    </row>
    <row r="1469" spans="1:24" x14ac:dyDescent="0.25">
      <c r="A1469" s="59" t="s">
        <v>104</v>
      </c>
      <c r="B1469" s="54" t="s">
        <v>450</v>
      </c>
      <c r="C1469" s="60">
        <v>2023</v>
      </c>
      <c r="D1469" s="60">
        <v>2023</v>
      </c>
      <c r="E1469" s="53">
        <v>9</v>
      </c>
      <c r="F1469" s="54" t="s">
        <v>451</v>
      </c>
      <c r="G1469" s="54" t="s">
        <v>452</v>
      </c>
      <c r="H1469" s="54" t="s">
        <v>453</v>
      </c>
      <c r="I1469" s="54" t="s">
        <v>454</v>
      </c>
      <c r="J1469" s="61" t="s">
        <v>455</v>
      </c>
      <c r="K1469" s="54" t="s">
        <v>3774</v>
      </c>
      <c r="L1469" s="60">
        <v>1</v>
      </c>
      <c r="M1469" s="54" t="s">
        <v>3775</v>
      </c>
      <c r="N1469" s="54" t="s">
        <v>728</v>
      </c>
      <c r="O1469" s="62">
        <v>1</v>
      </c>
      <c r="P1469" s="54" t="s">
        <v>729</v>
      </c>
      <c r="Q1469" s="54" t="s">
        <v>3638</v>
      </c>
      <c r="R1469" s="61" t="s">
        <v>3639</v>
      </c>
      <c r="S1469" s="55">
        <v>45006</v>
      </c>
      <c r="T1469" s="55">
        <v>45006</v>
      </c>
      <c r="U1469" s="55">
        <v>45009</v>
      </c>
      <c r="V1469" s="56">
        <v>3022610.76</v>
      </c>
      <c r="W1469" s="56">
        <v>0</v>
      </c>
      <c r="X1469" s="56">
        <v>3022610.76</v>
      </c>
    </row>
    <row r="1470" spans="1:24" x14ac:dyDescent="0.25">
      <c r="A1470" s="59" t="s">
        <v>105</v>
      </c>
      <c r="B1470" s="54" t="s">
        <v>450</v>
      </c>
      <c r="C1470" s="60">
        <v>2023</v>
      </c>
      <c r="D1470" s="60">
        <v>2023</v>
      </c>
      <c r="E1470" s="53">
        <v>9</v>
      </c>
      <c r="F1470" s="54" t="s">
        <v>451</v>
      </c>
      <c r="G1470" s="54" t="s">
        <v>452</v>
      </c>
      <c r="H1470" s="54" t="s">
        <v>453</v>
      </c>
      <c r="I1470" s="54" t="s">
        <v>454</v>
      </c>
      <c r="J1470" s="61" t="s">
        <v>455</v>
      </c>
      <c r="K1470" s="54" t="s">
        <v>3776</v>
      </c>
      <c r="L1470" s="60">
        <v>1</v>
      </c>
      <c r="M1470" s="54" t="s">
        <v>3777</v>
      </c>
      <c r="N1470" s="54" t="s">
        <v>732</v>
      </c>
      <c r="O1470" s="62">
        <v>1</v>
      </c>
      <c r="P1470" s="54" t="s">
        <v>733</v>
      </c>
      <c r="Q1470" s="54" t="s">
        <v>3638</v>
      </c>
      <c r="R1470" s="61" t="s">
        <v>3639</v>
      </c>
      <c r="S1470" s="55">
        <v>45006</v>
      </c>
      <c r="T1470" s="55">
        <v>45006</v>
      </c>
      <c r="U1470" s="55">
        <v>45009</v>
      </c>
      <c r="V1470" s="56">
        <v>607215.65</v>
      </c>
      <c r="W1470" s="56">
        <v>0</v>
      </c>
      <c r="X1470" s="56">
        <v>607215.65</v>
      </c>
    </row>
    <row r="1471" spans="1:24" x14ac:dyDescent="0.25">
      <c r="A1471" s="59" t="s">
        <v>106</v>
      </c>
      <c r="B1471" s="54" t="s">
        <v>450</v>
      </c>
      <c r="C1471" s="60">
        <v>2023</v>
      </c>
      <c r="D1471" s="60">
        <v>2023</v>
      </c>
      <c r="E1471" s="53">
        <v>9</v>
      </c>
      <c r="F1471" s="54" t="s">
        <v>451</v>
      </c>
      <c r="G1471" s="54" t="s">
        <v>452</v>
      </c>
      <c r="H1471" s="54" t="s">
        <v>453</v>
      </c>
      <c r="I1471" s="54" t="s">
        <v>454</v>
      </c>
      <c r="J1471" s="61" t="s">
        <v>455</v>
      </c>
      <c r="K1471" s="54" t="s">
        <v>3778</v>
      </c>
      <c r="L1471" s="60">
        <v>1</v>
      </c>
      <c r="M1471" s="54" t="s">
        <v>3779</v>
      </c>
      <c r="N1471" s="54" t="s">
        <v>736</v>
      </c>
      <c r="O1471" s="62">
        <v>1</v>
      </c>
      <c r="P1471" s="54" t="s">
        <v>737</v>
      </c>
      <c r="Q1471" s="54" t="s">
        <v>3638</v>
      </c>
      <c r="R1471" s="61" t="s">
        <v>3639</v>
      </c>
      <c r="S1471" s="55">
        <v>45006</v>
      </c>
      <c r="T1471" s="55">
        <v>45006</v>
      </c>
      <c r="U1471" s="55">
        <v>45009</v>
      </c>
      <c r="V1471" s="56">
        <v>204535.42</v>
      </c>
      <c r="W1471" s="56">
        <v>0</v>
      </c>
      <c r="X1471" s="56">
        <v>204535.42</v>
      </c>
    </row>
    <row r="1472" spans="1:24" x14ac:dyDescent="0.25">
      <c r="A1472" s="59" t="s">
        <v>107</v>
      </c>
      <c r="B1472" s="54" t="s">
        <v>450</v>
      </c>
      <c r="C1472" s="60">
        <v>2023</v>
      </c>
      <c r="D1472" s="60">
        <v>2023</v>
      </c>
      <c r="E1472" s="53">
        <v>9</v>
      </c>
      <c r="F1472" s="54" t="s">
        <v>451</v>
      </c>
      <c r="G1472" s="54" t="s">
        <v>452</v>
      </c>
      <c r="H1472" s="54" t="s">
        <v>453</v>
      </c>
      <c r="I1472" s="54" t="s">
        <v>454</v>
      </c>
      <c r="J1472" s="61" t="s">
        <v>455</v>
      </c>
      <c r="K1472" s="54" t="s">
        <v>3780</v>
      </c>
      <c r="L1472" s="60">
        <v>1</v>
      </c>
      <c r="M1472" s="54" t="s">
        <v>3781</v>
      </c>
      <c r="N1472" s="54" t="s">
        <v>740</v>
      </c>
      <c r="O1472" s="62">
        <v>1</v>
      </c>
      <c r="P1472" s="54" t="s">
        <v>741</v>
      </c>
      <c r="Q1472" s="54" t="s">
        <v>3638</v>
      </c>
      <c r="R1472" s="61" t="s">
        <v>3639</v>
      </c>
      <c r="S1472" s="55">
        <v>45006</v>
      </c>
      <c r="T1472" s="55">
        <v>45006</v>
      </c>
      <c r="U1472" s="55">
        <v>45009</v>
      </c>
      <c r="V1472" s="56">
        <v>267822.93</v>
      </c>
      <c r="W1472" s="56">
        <v>0</v>
      </c>
      <c r="X1472" s="56">
        <v>267822.93</v>
      </c>
    </row>
    <row r="1473" spans="1:24" x14ac:dyDescent="0.25">
      <c r="A1473" s="59" t="s">
        <v>108</v>
      </c>
      <c r="B1473" s="54" t="s">
        <v>450</v>
      </c>
      <c r="C1473" s="60">
        <v>2023</v>
      </c>
      <c r="D1473" s="60">
        <v>2023</v>
      </c>
      <c r="E1473" s="53">
        <v>9</v>
      </c>
      <c r="F1473" s="54" t="s">
        <v>451</v>
      </c>
      <c r="G1473" s="54" t="s">
        <v>452</v>
      </c>
      <c r="H1473" s="54" t="s">
        <v>453</v>
      </c>
      <c r="I1473" s="54" t="s">
        <v>454</v>
      </c>
      <c r="J1473" s="61" t="s">
        <v>455</v>
      </c>
      <c r="K1473" s="54" t="s">
        <v>3782</v>
      </c>
      <c r="L1473" s="60">
        <v>1</v>
      </c>
      <c r="M1473" s="54" t="s">
        <v>3783</v>
      </c>
      <c r="N1473" s="54" t="s">
        <v>744</v>
      </c>
      <c r="O1473" s="62">
        <v>1</v>
      </c>
      <c r="P1473" s="54" t="s">
        <v>745</v>
      </c>
      <c r="Q1473" s="54" t="s">
        <v>3638</v>
      </c>
      <c r="R1473" s="61" t="s">
        <v>3662</v>
      </c>
      <c r="S1473" s="55">
        <v>44999</v>
      </c>
      <c r="T1473" s="55">
        <v>44999</v>
      </c>
      <c r="U1473" s="55">
        <v>45002</v>
      </c>
      <c r="V1473" s="56">
        <v>85501.2</v>
      </c>
      <c r="W1473" s="56">
        <v>0</v>
      </c>
      <c r="X1473" s="56">
        <v>85501.2</v>
      </c>
    </row>
    <row r="1474" spans="1:24" x14ac:dyDescent="0.25">
      <c r="A1474" s="59" t="s">
        <v>109</v>
      </c>
      <c r="B1474" s="54" t="s">
        <v>450</v>
      </c>
      <c r="C1474" s="60">
        <v>2023</v>
      </c>
      <c r="D1474" s="60">
        <v>2023</v>
      </c>
      <c r="E1474" s="53">
        <v>9</v>
      </c>
      <c r="F1474" s="54" t="s">
        <v>451</v>
      </c>
      <c r="G1474" s="54" t="s">
        <v>452</v>
      </c>
      <c r="H1474" s="54" t="s">
        <v>453</v>
      </c>
      <c r="I1474" s="54" t="s">
        <v>454</v>
      </c>
      <c r="J1474" s="61" t="s">
        <v>455</v>
      </c>
      <c r="K1474" s="54" t="s">
        <v>3784</v>
      </c>
      <c r="L1474" s="60">
        <v>1</v>
      </c>
      <c r="M1474" s="54" t="s">
        <v>3785</v>
      </c>
      <c r="N1474" s="54" t="s">
        <v>748</v>
      </c>
      <c r="O1474" s="62">
        <v>1</v>
      </c>
      <c r="P1474" s="54" t="s">
        <v>749</v>
      </c>
      <c r="Q1474" s="54" t="s">
        <v>3638</v>
      </c>
      <c r="R1474" s="61" t="s">
        <v>3639</v>
      </c>
      <c r="S1474" s="55">
        <v>45006</v>
      </c>
      <c r="T1474" s="55">
        <v>45006</v>
      </c>
      <c r="U1474" s="55">
        <v>45009</v>
      </c>
      <c r="V1474" s="56">
        <v>535912.44999999995</v>
      </c>
      <c r="W1474" s="56">
        <v>0</v>
      </c>
      <c r="X1474" s="56">
        <v>535912.44999999995</v>
      </c>
    </row>
    <row r="1475" spans="1:24" x14ac:dyDescent="0.25">
      <c r="A1475" s="59" t="s">
        <v>110</v>
      </c>
      <c r="B1475" s="54" t="s">
        <v>450</v>
      </c>
      <c r="C1475" s="60">
        <v>2023</v>
      </c>
      <c r="D1475" s="60">
        <v>2023</v>
      </c>
      <c r="E1475" s="53">
        <v>9</v>
      </c>
      <c r="F1475" s="54" t="s">
        <v>451</v>
      </c>
      <c r="G1475" s="54" t="s">
        <v>452</v>
      </c>
      <c r="H1475" s="54" t="s">
        <v>453</v>
      </c>
      <c r="I1475" s="54" t="s">
        <v>454</v>
      </c>
      <c r="J1475" s="61" t="s">
        <v>455</v>
      </c>
      <c r="K1475" s="54" t="s">
        <v>3786</v>
      </c>
      <c r="L1475" s="60">
        <v>1</v>
      </c>
      <c r="M1475" s="54" t="s">
        <v>3787</v>
      </c>
      <c r="N1475" s="54" t="s">
        <v>752</v>
      </c>
      <c r="O1475" s="62">
        <v>1</v>
      </c>
      <c r="P1475" s="54" t="s">
        <v>753</v>
      </c>
      <c r="Q1475" s="54" t="s">
        <v>3638</v>
      </c>
      <c r="R1475" s="61" t="s">
        <v>3639</v>
      </c>
      <c r="S1475" s="55">
        <v>45006</v>
      </c>
      <c r="T1475" s="55">
        <v>45006</v>
      </c>
      <c r="U1475" s="55">
        <v>45009</v>
      </c>
      <c r="V1475" s="56">
        <v>33095</v>
      </c>
      <c r="W1475" s="56">
        <v>0</v>
      </c>
      <c r="X1475" s="56">
        <v>33095</v>
      </c>
    </row>
    <row r="1476" spans="1:24" x14ac:dyDescent="0.25">
      <c r="A1476" s="59" t="s">
        <v>111</v>
      </c>
      <c r="B1476" s="54" t="s">
        <v>450</v>
      </c>
      <c r="C1476" s="60">
        <v>2023</v>
      </c>
      <c r="D1476" s="60">
        <v>2023</v>
      </c>
      <c r="E1476" s="53">
        <v>9</v>
      </c>
      <c r="F1476" s="54" t="s">
        <v>451</v>
      </c>
      <c r="G1476" s="54" t="s">
        <v>452</v>
      </c>
      <c r="H1476" s="54" t="s">
        <v>453</v>
      </c>
      <c r="I1476" s="54" t="s">
        <v>454</v>
      </c>
      <c r="J1476" s="61" t="s">
        <v>455</v>
      </c>
      <c r="K1476" s="54" t="s">
        <v>3788</v>
      </c>
      <c r="L1476" s="60">
        <v>1</v>
      </c>
      <c r="M1476" s="54" t="s">
        <v>3789</v>
      </c>
      <c r="N1476" s="54" t="s">
        <v>756</v>
      </c>
      <c r="O1476" s="62">
        <v>1</v>
      </c>
      <c r="P1476" s="54" t="s">
        <v>757</v>
      </c>
      <c r="Q1476" s="54" t="s">
        <v>3638</v>
      </c>
      <c r="R1476" s="61" t="s">
        <v>3639</v>
      </c>
      <c r="S1476" s="55">
        <v>45006</v>
      </c>
      <c r="T1476" s="55">
        <v>45006</v>
      </c>
      <c r="U1476" s="55">
        <v>45009</v>
      </c>
      <c r="V1476" s="56">
        <v>171879.49</v>
      </c>
      <c r="W1476" s="56">
        <v>0</v>
      </c>
      <c r="X1476" s="56">
        <v>171879.49</v>
      </c>
    </row>
    <row r="1477" spans="1:24" x14ac:dyDescent="0.25">
      <c r="A1477" s="59" t="s">
        <v>112</v>
      </c>
      <c r="B1477" s="54" t="s">
        <v>450</v>
      </c>
      <c r="C1477" s="60">
        <v>2023</v>
      </c>
      <c r="D1477" s="60">
        <v>2023</v>
      </c>
      <c r="E1477" s="53">
        <v>9</v>
      </c>
      <c r="F1477" s="54" t="s">
        <v>451</v>
      </c>
      <c r="G1477" s="54" t="s">
        <v>452</v>
      </c>
      <c r="H1477" s="54" t="s">
        <v>453</v>
      </c>
      <c r="I1477" s="54" t="s">
        <v>454</v>
      </c>
      <c r="J1477" s="61" t="s">
        <v>455</v>
      </c>
      <c r="K1477" s="54" t="s">
        <v>3790</v>
      </c>
      <c r="L1477" s="60">
        <v>1</v>
      </c>
      <c r="M1477" s="54" t="s">
        <v>3791</v>
      </c>
      <c r="N1477" s="54" t="s">
        <v>760</v>
      </c>
      <c r="O1477" s="62">
        <v>1</v>
      </c>
      <c r="P1477" s="54" t="s">
        <v>761</v>
      </c>
      <c r="Q1477" s="54" t="s">
        <v>3638</v>
      </c>
      <c r="R1477" s="61" t="s">
        <v>3639</v>
      </c>
      <c r="S1477" s="55">
        <v>45006</v>
      </c>
      <c r="T1477" s="55">
        <v>45006</v>
      </c>
      <c r="U1477" s="55">
        <v>45009</v>
      </c>
      <c r="V1477" s="56">
        <v>193245.43</v>
      </c>
      <c r="W1477" s="56">
        <v>0</v>
      </c>
      <c r="X1477" s="56">
        <v>193245.43</v>
      </c>
    </row>
    <row r="1478" spans="1:24" x14ac:dyDescent="0.25">
      <c r="A1478" s="59" t="s">
        <v>113</v>
      </c>
      <c r="B1478" s="54" t="s">
        <v>450</v>
      </c>
      <c r="C1478" s="60">
        <v>2023</v>
      </c>
      <c r="D1478" s="60">
        <v>2023</v>
      </c>
      <c r="E1478" s="53">
        <v>9</v>
      </c>
      <c r="F1478" s="54" t="s">
        <v>451</v>
      </c>
      <c r="G1478" s="54" t="s">
        <v>452</v>
      </c>
      <c r="H1478" s="54" t="s">
        <v>453</v>
      </c>
      <c r="I1478" s="54" t="s">
        <v>454</v>
      </c>
      <c r="J1478" s="61" t="s">
        <v>455</v>
      </c>
      <c r="K1478" s="54" t="s">
        <v>3792</v>
      </c>
      <c r="L1478" s="60">
        <v>1</v>
      </c>
      <c r="M1478" s="54" t="s">
        <v>3793</v>
      </c>
      <c r="N1478" s="54" t="s">
        <v>764</v>
      </c>
      <c r="O1478" s="62">
        <v>1</v>
      </c>
      <c r="P1478" s="54" t="s">
        <v>765</v>
      </c>
      <c r="Q1478" s="54" t="s">
        <v>3638</v>
      </c>
      <c r="R1478" s="61" t="s">
        <v>3639</v>
      </c>
      <c r="S1478" s="55">
        <v>45006</v>
      </c>
      <c r="T1478" s="55">
        <v>45006</v>
      </c>
      <c r="U1478" s="55">
        <v>45009</v>
      </c>
      <c r="V1478" s="56">
        <v>11398.94</v>
      </c>
      <c r="W1478" s="56">
        <v>0</v>
      </c>
      <c r="X1478" s="56">
        <v>11398.94</v>
      </c>
    </row>
    <row r="1479" spans="1:24" x14ac:dyDescent="0.25">
      <c r="A1479" s="59" t="s">
        <v>114</v>
      </c>
      <c r="B1479" s="54" t="s">
        <v>450</v>
      </c>
      <c r="C1479" s="60">
        <v>2023</v>
      </c>
      <c r="D1479" s="60">
        <v>2023</v>
      </c>
      <c r="E1479" s="53">
        <v>9</v>
      </c>
      <c r="F1479" s="54" t="s">
        <v>451</v>
      </c>
      <c r="G1479" s="54" t="s">
        <v>452</v>
      </c>
      <c r="H1479" s="54" t="s">
        <v>453</v>
      </c>
      <c r="I1479" s="54" t="s">
        <v>454</v>
      </c>
      <c r="J1479" s="61" t="s">
        <v>455</v>
      </c>
      <c r="K1479" s="54" t="s">
        <v>3794</v>
      </c>
      <c r="L1479" s="60">
        <v>1</v>
      </c>
      <c r="M1479" s="54" t="s">
        <v>3795</v>
      </c>
      <c r="N1479" s="54" t="s">
        <v>768</v>
      </c>
      <c r="O1479" s="62">
        <v>1</v>
      </c>
      <c r="P1479" s="54" t="s">
        <v>769</v>
      </c>
      <c r="Q1479" s="54" t="s">
        <v>3638</v>
      </c>
      <c r="R1479" s="61" t="s">
        <v>3639</v>
      </c>
      <c r="S1479" s="55">
        <v>45006</v>
      </c>
      <c r="T1479" s="55">
        <v>45006</v>
      </c>
      <c r="U1479" s="55">
        <v>45009</v>
      </c>
      <c r="V1479" s="56">
        <v>32665320.66</v>
      </c>
      <c r="W1479" s="56">
        <v>0</v>
      </c>
      <c r="X1479" s="56">
        <v>32665320.66</v>
      </c>
    </row>
    <row r="1480" spans="1:24" x14ac:dyDescent="0.25">
      <c r="A1480" s="59" t="s">
        <v>115</v>
      </c>
      <c r="B1480" s="54" t="s">
        <v>450</v>
      </c>
      <c r="C1480" s="60">
        <v>2023</v>
      </c>
      <c r="D1480" s="60">
        <v>2023</v>
      </c>
      <c r="E1480" s="53">
        <v>9</v>
      </c>
      <c r="F1480" s="54" t="s">
        <v>451</v>
      </c>
      <c r="G1480" s="54" t="s">
        <v>452</v>
      </c>
      <c r="H1480" s="54" t="s">
        <v>453</v>
      </c>
      <c r="I1480" s="54" t="s">
        <v>454</v>
      </c>
      <c r="J1480" s="61" t="s">
        <v>455</v>
      </c>
      <c r="K1480" s="54" t="s">
        <v>3796</v>
      </c>
      <c r="L1480" s="60">
        <v>1</v>
      </c>
      <c r="M1480" s="54" t="s">
        <v>3797</v>
      </c>
      <c r="N1480" s="54" t="s">
        <v>772</v>
      </c>
      <c r="O1480" s="62">
        <v>1</v>
      </c>
      <c r="P1480" s="54" t="s">
        <v>773</v>
      </c>
      <c r="Q1480" s="54" t="s">
        <v>3638</v>
      </c>
      <c r="R1480" s="61" t="s">
        <v>3639</v>
      </c>
      <c r="S1480" s="55">
        <v>45006</v>
      </c>
      <c r="T1480" s="55">
        <v>45006</v>
      </c>
      <c r="U1480" s="55">
        <v>45009</v>
      </c>
      <c r="V1480" s="56">
        <v>187036.77</v>
      </c>
      <c r="W1480" s="56">
        <v>0</v>
      </c>
      <c r="X1480" s="56">
        <v>187036.77</v>
      </c>
    </row>
    <row r="1481" spans="1:24" x14ac:dyDescent="0.25">
      <c r="A1481" s="59" t="s">
        <v>116</v>
      </c>
      <c r="B1481" s="54" t="s">
        <v>450</v>
      </c>
      <c r="C1481" s="60">
        <v>2023</v>
      </c>
      <c r="D1481" s="60">
        <v>2023</v>
      </c>
      <c r="E1481" s="53">
        <v>9</v>
      </c>
      <c r="F1481" s="54" t="s">
        <v>451</v>
      </c>
      <c r="G1481" s="54" t="s">
        <v>452</v>
      </c>
      <c r="H1481" s="54" t="s">
        <v>453</v>
      </c>
      <c r="I1481" s="54" t="s">
        <v>454</v>
      </c>
      <c r="J1481" s="61" t="s">
        <v>455</v>
      </c>
      <c r="K1481" s="54" t="s">
        <v>3798</v>
      </c>
      <c r="L1481" s="60">
        <v>1</v>
      </c>
      <c r="M1481" s="54" t="s">
        <v>3799</v>
      </c>
      <c r="N1481" s="54" t="s">
        <v>776</v>
      </c>
      <c r="O1481" s="62">
        <v>1</v>
      </c>
      <c r="P1481" s="54" t="s">
        <v>777</v>
      </c>
      <c r="Q1481" s="54" t="s">
        <v>3638</v>
      </c>
      <c r="R1481" s="61" t="s">
        <v>3639</v>
      </c>
      <c r="S1481" s="55">
        <v>45006</v>
      </c>
      <c r="T1481" s="55">
        <v>45006</v>
      </c>
      <c r="U1481" s="55">
        <v>45009</v>
      </c>
      <c r="V1481" s="56">
        <v>301092.78999999998</v>
      </c>
      <c r="W1481" s="56">
        <v>0</v>
      </c>
      <c r="X1481" s="56">
        <v>301092.78999999998</v>
      </c>
    </row>
    <row r="1482" spans="1:24" x14ac:dyDescent="0.25">
      <c r="A1482" s="59" t="s">
        <v>117</v>
      </c>
      <c r="B1482" s="54" t="s">
        <v>450</v>
      </c>
      <c r="C1482" s="60">
        <v>2023</v>
      </c>
      <c r="D1482" s="60">
        <v>2023</v>
      </c>
      <c r="E1482" s="53">
        <v>9</v>
      </c>
      <c r="F1482" s="54" t="s">
        <v>451</v>
      </c>
      <c r="G1482" s="54" t="s">
        <v>452</v>
      </c>
      <c r="H1482" s="54" t="s">
        <v>453</v>
      </c>
      <c r="I1482" s="54" t="s">
        <v>454</v>
      </c>
      <c r="J1482" s="61" t="s">
        <v>455</v>
      </c>
      <c r="K1482" s="54" t="s">
        <v>3800</v>
      </c>
      <c r="L1482" s="60">
        <v>1</v>
      </c>
      <c r="M1482" s="54" t="s">
        <v>3801</v>
      </c>
      <c r="N1482" s="54" t="s">
        <v>780</v>
      </c>
      <c r="O1482" s="62">
        <v>1</v>
      </c>
      <c r="P1482" s="54" t="s">
        <v>781</v>
      </c>
      <c r="Q1482" s="54" t="s">
        <v>3638</v>
      </c>
      <c r="R1482" s="61" t="s">
        <v>3639</v>
      </c>
      <c r="S1482" s="55">
        <v>45006</v>
      </c>
      <c r="T1482" s="55">
        <v>45006</v>
      </c>
      <c r="U1482" s="55">
        <v>45009</v>
      </c>
      <c r="V1482" s="56">
        <v>124543.07</v>
      </c>
      <c r="W1482" s="56">
        <v>0</v>
      </c>
      <c r="X1482" s="56">
        <v>124543.07</v>
      </c>
    </row>
    <row r="1483" spans="1:24" x14ac:dyDescent="0.25">
      <c r="A1483" s="59" t="s">
        <v>118</v>
      </c>
      <c r="B1483" s="54" t="s">
        <v>450</v>
      </c>
      <c r="C1483" s="60">
        <v>2023</v>
      </c>
      <c r="D1483" s="60">
        <v>2023</v>
      </c>
      <c r="E1483" s="53">
        <v>9</v>
      </c>
      <c r="F1483" s="54" t="s">
        <v>451</v>
      </c>
      <c r="G1483" s="54" t="s">
        <v>452</v>
      </c>
      <c r="H1483" s="54" t="s">
        <v>453</v>
      </c>
      <c r="I1483" s="54" t="s">
        <v>454</v>
      </c>
      <c r="J1483" s="61" t="s">
        <v>455</v>
      </c>
      <c r="K1483" s="54" t="s">
        <v>3802</v>
      </c>
      <c r="L1483" s="60">
        <v>1</v>
      </c>
      <c r="M1483" s="54" t="s">
        <v>3803</v>
      </c>
      <c r="N1483" s="54" t="s">
        <v>784</v>
      </c>
      <c r="O1483" s="62">
        <v>1</v>
      </c>
      <c r="P1483" s="54" t="s">
        <v>785</v>
      </c>
      <c r="Q1483" s="54" t="s">
        <v>3638</v>
      </c>
      <c r="R1483" s="61" t="s">
        <v>3639</v>
      </c>
      <c r="S1483" s="55">
        <v>45006</v>
      </c>
      <c r="T1483" s="55">
        <v>45006</v>
      </c>
      <c r="U1483" s="55">
        <v>45009</v>
      </c>
      <c r="V1483" s="56">
        <v>109833.94</v>
      </c>
      <c r="W1483" s="56">
        <v>0</v>
      </c>
      <c r="X1483" s="56">
        <v>109833.94</v>
      </c>
    </row>
    <row r="1484" spans="1:24" x14ac:dyDescent="0.25">
      <c r="A1484" s="59" t="s">
        <v>119</v>
      </c>
      <c r="B1484" s="54" t="s">
        <v>450</v>
      </c>
      <c r="C1484" s="60">
        <v>2023</v>
      </c>
      <c r="D1484" s="60">
        <v>2023</v>
      </c>
      <c r="E1484" s="53">
        <v>9</v>
      </c>
      <c r="F1484" s="54" t="s">
        <v>451</v>
      </c>
      <c r="G1484" s="54" t="s">
        <v>452</v>
      </c>
      <c r="H1484" s="54" t="s">
        <v>453</v>
      </c>
      <c r="I1484" s="54" t="s">
        <v>454</v>
      </c>
      <c r="J1484" s="61" t="s">
        <v>455</v>
      </c>
      <c r="K1484" s="54" t="s">
        <v>3804</v>
      </c>
      <c r="L1484" s="60">
        <v>1</v>
      </c>
      <c r="M1484" s="54" t="s">
        <v>3805</v>
      </c>
      <c r="N1484" s="54" t="s">
        <v>788</v>
      </c>
      <c r="O1484" s="62">
        <v>1</v>
      </c>
      <c r="P1484" s="54" t="s">
        <v>789</v>
      </c>
      <c r="Q1484" s="54" t="s">
        <v>3638</v>
      </c>
      <c r="R1484" s="61" t="s">
        <v>3639</v>
      </c>
      <c r="S1484" s="55">
        <v>45006</v>
      </c>
      <c r="T1484" s="55">
        <v>45006</v>
      </c>
      <c r="U1484" s="55">
        <v>45009</v>
      </c>
      <c r="V1484" s="56">
        <v>202559.24</v>
      </c>
      <c r="W1484" s="56">
        <v>0</v>
      </c>
      <c r="X1484" s="56">
        <v>202559.24</v>
      </c>
    </row>
    <row r="1485" spans="1:24" x14ac:dyDescent="0.25">
      <c r="A1485" s="59" t="s">
        <v>120</v>
      </c>
      <c r="B1485" s="54" t="s">
        <v>450</v>
      </c>
      <c r="C1485" s="60">
        <v>2023</v>
      </c>
      <c r="D1485" s="60">
        <v>2023</v>
      </c>
      <c r="E1485" s="53">
        <v>9</v>
      </c>
      <c r="F1485" s="54" t="s">
        <v>451</v>
      </c>
      <c r="G1485" s="54" t="s">
        <v>452</v>
      </c>
      <c r="H1485" s="54" t="s">
        <v>453</v>
      </c>
      <c r="I1485" s="54" t="s">
        <v>454</v>
      </c>
      <c r="J1485" s="61" t="s">
        <v>455</v>
      </c>
      <c r="K1485" s="54" t="s">
        <v>3806</v>
      </c>
      <c r="L1485" s="60">
        <v>1</v>
      </c>
      <c r="M1485" s="54" t="s">
        <v>3807</v>
      </c>
      <c r="N1485" s="54" t="s">
        <v>792</v>
      </c>
      <c r="O1485" s="62">
        <v>1</v>
      </c>
      <c r="P1485" s="54" t="s">
        <v>793</v>
      </c>
      <c r="Q1485" s="54" t="s">
        <v>3638</v>
      </c>
      <c r="R1485" s="61" t="s">
        <v>3639</v>
      </c>
      <c r="S1485" s="55">
        <v>45006</v>
      </c>
      <c r="T1485" s="55">
        <v>45006</v>
      </c>
      <c r="U1485" s="55">
        <v>45009</v>
      </c>
      <c r="V1485" s="56">
        <v>124941.73</v>
      </c>
      <c r="W1485" s="56">
        <v>0</v>
      </c>
      <c r="X1485" s="56">
        <v>124941.73</v>
      </c>
    </row>
    <row r="1486" spans="1:24" x14ac:dyDescent="0.25">
      <c r="A1486" s="59" t="s">
        <v>121</v>
      </c>
      <c r="B1486" s="54" t="s">
        <v>450</v>
      </c>
      <c r="C1486" s="60">
        <v>2023</v>
      </c>
      <c r="D1486" s="60">
        <v>2023</v>
      </c>
      <c r="E1486" s="53">
        <v>9</v>
      </c>
      <c r="F1486" s="54" t="s">
        <v>451</v>
      </c>
      <c r="G1486" s="54" t="s">
        <v>452</v>
      </c>
      <c r="H1486" s="54" t="s">
        <v>453</v>
      </c>
      <c r="I1486" s="54" t="s">
        <v>454</v>
      </c>
      <c r="J1486" s="61" t="s">
        <v>455</v>
      </c>
      <c r="K1486" s="54" t="s">
        <v>3808</v>
      </c>
      <c r="L1486" s="60">
        <v>1</v>
      </c>
      <c r="M1486" s="54" t="s">
        <v>3809</v>
      </c>
      <c r="N1486" s="54" t="s">
        <v>796</v>
      </c>
      <c r="O1486" s="62">
        <v>1</v>
      </c>
      <c r="P1486" s="54" t="s">
        <v>797</v>
      </c>
      <c r="Q1486" s="54" t="s">
        <v>3638</v>
      </c>
      <c r="R1486" s="61" t="s">
        <v>3639</v>
      </c>
      <c r="S1486" s="55">
        <v>45006</v>
      </c>
      <c r="T1486" s="55">
        <v>45006</v>
      </c>
      <c r="U1486" s="55">
        <v>45009</v>
      </c>
      <c r="V1486" s="56">
        <v>356434.75</v>
      </c>
      <c r="W1486" s="56">
        <v>0</v>
      </c>
      <c r="X1486" s="56">
        <v>356434.75</v>
      </c>
    </row>
    <row r="1487" spans="1:24" x14ac:dyDescent="0.25">
      <c r="A1487" s="59" t="s">
        <v>122</v>
      </c>
      <c r="B1487" s="54" t="s">
        <v>450</v>
      </c>
      <c r="C1487" s="60">
        <v>2023</v>
      </c>
      <c r="D1487" s="60">
        <v>2023</v>
      </c>
      <c r="E1487" s="53">
        <v>9</v>
      </c>
      <c r="F1487" s="54" t="s">
        <v>451</v>
      </c>
      <c r="G1487" s="54" t="s">
        <v>452</v>
      </c>
      <c r="H1487" s="54" t="s">
        <v>453</v>
      </c>
      <c r="I1487" s="54" t="s">
        <v>454</v>
      </c>
      <c r="J1487" s="61" t="s">
        <v>455</v>
      </c>
      <c r="K1487" s="54" t="s">
        <v>3810</v>
      </c>
      <c r="L1487" s="60">
        <v>1</v>
      </c>
      <c r="M1487" s="54" t="s">
        <v>3811</v>
      </c>
      <c r="N1487" s="54" t="s">
        <v>804</v>
      </c>
      <c r="O1487" s="62">
        <v>1</v>
      </c>
      <c r="P1487" s="54" t="s">
        <v>805</v>
      </c>
      <c r="Q1487" s="54" t="s">
        <v>3638</v>
      </c>
      <c r="R1487" s="61" t="s">
        <v>3639</v>
      </c>
      <c r="S1487" s="55">
        <v>45006</v>
      </c>
      <c r="T1487" s="55">
        <v>45006</v>
      </c>
      <c r="U1487" s="55">
        <v>45009</v>
      </c>
      <c r="V1487" s="56">
        <v>29133.01</v>
      </c>
      <c r="W1487" s="56">
        <v>0</v>
      </c>
      <c r="X1487" s="56">
        <v>29133.01</v>
      </c>
    </row>
    <row r="1488" spans="1:24" x14ac:dyDescent="0.25">
      <c r="A1488" s="59" t="s">
        <v>123</v>
      </c>
      <c r="B1488" s="54" t="s">
        <v>450</v>
      </c>
      <c r="C1488" s="60">
        <v>2023</v>
      </c>
      <c r="D1488" s="60">
        <v>2023</v>
      </c>
      <c r="E1488" s="53">
        <v>9</v>
      </c>
      <c r="F1488" s="54" t="s">
        <v>451</v>
      </c>
      <c r="G1488" s="54" t="s">
        <v>452</v>
      </c>
      <c r="H1488" s="54" t="s">
        <v>453</v>
      </c>
      <c r="I1488" s="54" t="s">
        <v>454</v>
      </c>
      <c r="J1488" s="61" t="s">
        <v>455</v>
      </c>
      <c r="K1488" s="54" t="s">
        <v>3812</v>
      </c>
      <c r="L1488" s="60">
        <v>1</v>
      </c>
      <c r="M1488" s="54" t="s">
        <v>3813</v>
      </c>
      <c r="N1488" s="54" t="s">
        <v>808</v>
      </c>
      <c r="O1488" s="62">
        <v>1</v>
      </c>
      <c r="P1488" s="54" t="s">
        <v>809</v>
      </c>
      <c r="Q1488" s="54" t="s">
        <v>3638</v>
      </c>
      <c r="R1488" s="61" t="s">
        <v>3639</v>
      </c>
      <c r="S1488" s="55">
        <v>45006</v>
      </c>
      <c r="T1488" s="55">
        <v>45006</v>
      </c>
      <c r="U1488" s="55">
        <v>45009</v>
      </c>
      <c r="V1488" s="56">
        <v>3117916.93</v>
      </c>
      <c r="W1488" s="56">
        <v>0</v>
      </c>
      <c r="X1488" s="56">
        <v>3117916.93</v>
      </c>
    </row>
    <row r="1489" spans="1:24" x14ac:dyDescent="0.25">
      <c r="A1489" s="59" t="s">
        <v>124</v>
      </c>
      <c r="B1489" s="54" t="s">
        <v>450</v>
      </c>
      <c r="C1489" s="60">
        <v>2023</v>
      </c>
      <c r="D1489" s="60">
        <v>2023</v>
      </c>
      <c r="E1489" s="53">
        <v>9</v>
      </c>
      <c r="F1489" s="54" t="s">
        <v>451</v>
      </c>
      <c r="G1489" s="54" t="s">
        <v>452</v>
      </c>
      <c r="H1489" s="54" t="s">
        <v>453</v>
      </c>
      <c r="I1489" s="54" t="s">
        <v>454</v>
      </c>
      <c r="J1489" s="61" t="s">
        <v>455</v>
      </c>
      <c r="K1489" s="54" t="s">
        <v>3814</v>
      </c>
      <c r="L1489" s="60">
        <v>1</v>
      </c>
      <c r="M1489" s="54" t="s">
        <v>3815</v>
      </c>
      <c r="N1489" s="54" t="s">
        <v>812</v>
      </c>
      <c r="O1489" s="62">
        <v>1</v>
      </c>
      <c r="P1489" s="54" t="s">
        <v>813</v>
      </c>
      <c r="Q1489" s="54" t="s">
        <v>3638</v>
      </c>
      <c r="R1489" s="61" t="s">
        <v>3639</v>
      </c>
      <c r="S1489" s="55">
        <v>45006</v>
      </c>
      <c r="T1489" s="55">
        <v>45006</v>
      </c>
      <c r="U1489" s="55">
        <v>45009</v>
      </c>
      <c r="V1489" s="56">
        <v>915408.77</v>
      </c>
      <c r="W1489" s="56">
        <v>0</v>
      </c>
      <c r="X1489" s="56">
        <v>915408.77</v>
      </c>
    </row>
    <row r="1490" spans="1:24" x14ac:dyDescent="0.25">
      <c r="A1490" s="59" t="s">
        <v>125</v>
      </c>
      <c r="B1490" s="54" t="s">
        <v>450</v>
      </c>
      <c r="C1490" s="60">
        <v>2023</v>
      </c>
      <c r="D1490" s="60">
        <v>2023</v>
      </c>
      <c r="E1490" s="53">
        <v>9</v>
      </c>
      <c r="F1490" s="54" t="s">
        <v>451</v>
      </c>
      <c r="G1490" s="54" t="s">
        <v>452</v>
      </c>
      <c r="H1490" s="54" t="s">
        <v>453</v>
      </c>
      <c r="I1490" s="54" t="s">
        <v>454</v>
      </c>
      <c r="J1490" s="61" t="s">
        <v>455</v>
      </c>
      <c r="K1490" s="54" t="s">
        <v>3816</v>
      </c>
      <c r="L1490" s="60">
        <v>1</v>
      </c>
      <c r="M1490" s="54" t="s">
        <v>3817</v>
      </c>
      <c r="N1490" s="54" t="s">
        <v>816</v>
      </c>
      <c r="O1490" s="62">
        <v>1</v>
      </c>
      <c r="P1490" s="54" t="s">
        <v>817</v>
      </c>
      <c r="Q1490" s="54" t="s">
        <v>3638</v>
      </c>
      <c r="R1490" s="61" t="s">
        <v>3639</v>
      </c>
      <c r="S1490" s="55">
        <v>45006</v>
      </c>
      <c r="T1490" s="55">
        <v>45006</v>
      </c>
      <c r="U1490" s="55">
        <v>45009</v>
      </c>
      <c r="V1490" s="56">
        <v>616074.26</v>
      </c>
      <c r="W1490" s="56">
        <v>0</v>
      </c>
      <c r="X1490" s="56">
        <v>616074.26</v>
      </c>
    </row>
    <row r="1491" spans="1:24" x14ac:dyDescent="0.25">
      <c r="A1491" s="59" t="s">
        <v>126</v>
      </c>
      <c r="B1491" s="54" t="s">
        <v>450</v>
      </c>
      <c r="C1491" s="60">
        <v>2023</v>
      </c>
      <c r="D1491" s="60">
        <v>2023</v>
      </c>
      <c r="E1491" s="53">
        <v>9</v>
      </c>
      <c r="F1491" s="54" t="s">
        <v>451</v>
      </c>
      <c r="G1491" s="54" t="s">
        <v>452</v>
      </c>
      <c r="H1491" s="54" t="s">
        <v>453</v>
      </c>
      <c r="I1491" s="54" t="s">
        <v>454</v>
      </c>
      <c r="J1491" s="61" t="s">
        <v>455</v>
      </c>
      <c r="K1491" s="54" t="s">
        <v>3818</v>
      </c>
      <c r="L1491" s="60">
        <v>1</v>
      </c>
      <c r="M1491" s="54" t="s">
        <v>3819</v>
      </c>
      <c r="N1491" s="54" t="s">
        <v>820</v>
      </c>
      <c r="O1491" s="62">
        <v>1</v>
      </c>
      <c r="P1491" s="54" t="s">
        <v>821</v>
      </c>
      <c r="Q1491" s="54" t="s">
        <v>3638</v>
      </c>
      <c r="R1491" s="61" t="s">
        <v>3639</v>
      </c>
      <c r="S1491" s="55">
        <v>45006</v>
      </c>
      <c r="T1491" s="55">
        <v>45006</v>
      </c>
      <c r="U1491" s="55">
        <v>45009</v>
      </c>
      <c r="V1491" s="56">
        <v>12407086.52</v>
      </c>
      <c r="W1491" s="56">
        <v>0</v>
      </c>
      <c r="X1491" s="56">
        <v>12407086.52</v>
      </c>
    </row>
    <row r="1492" spans="1:24" x14ac:dyDescent="0.25">
      <c r="A1492" s="59" t="s">
        <v>127</v>
      </c>
      <c r="B1492" s="54" t="s">
        <v>450</v>
      </c>
      <c r="C1492" s="60">
        <v>2023</v>
      </c>
      <c r="D1492" s="60">
        <v>2023</v>
      </c>
      <c r="E1492" s="53">
        <v>9</v>
      </c>
      <c r="F1492" s="54" t="s">
        <v>451</v>
      </c>
      <c r="G1492" s="54" t="s">
        <v>452</v>
      </c>
      <c r="H1492" s="54" t="s">
        <v>453</v>
      </c>
      <c r="I1492" s="54" t="s">
        <v>454</v>
      </c>
      <c r="J1492" s="61" t="s">
        <v>455</v>
      </c>
      <c r="K1492" s="54" t="s">
        <v>3820</v>
      </c>
      <c r="L1492" s="60">
        <v>1</v>
      </c>
      <c r="M1492" s="54" t="s">
        <v>3821</v>
      </c>
      <c r="N1492" s="54" t="s">
        <v>824</v>
      </c>
      <c r="O1492" s="62">
        <v>1</v>
      </c>
      <c r="P1492" s="54" t="s">
        <v>825</v>
      </c>
      <c r="Q1492" s="54" t="s">
        <v>3638</v>
      </c>
      <c r="R1492" s="61" t="s">
        <v>3639</v>
      </c>
      <c r="S1492" s="55">
        <v>45006</v>
      </c>
      <c r="T1492" s="55">
        <v>45006</v>
      </c>
      <c r="U1492" s="55">
        <v>45009</v>
      </c>
      <c r="V1492" s="56">
        <v>4954286.6100000003</v>
      </c>
      <c r="W1492" s="56">
        <v>0</v>
      </c>
      <c r="X1492" s="56">
        <v>4954286.6100000003</v>
      </c>
    </row>
    <row r="1493" spans="1:24" x14ac:dyDescent="0.25">
      <c r="A1493" s="59" t="s">
        <v>128</v>
      </c>
      <c r="B1493" s="54" t="s">
        <v>450</v>
      </c>
      <c r="C1493" s="60">
        <v>2023</v>
      </c>
      <c r="D1493" s="60">
        <v>2023</v>
      </c>
      <c r="E1493" s="53">
        <v>9</v>
      </c>
      <c r="F1493" s="54" t="s">
        <v>451</v>
      </c>
      <c r="G1493" s="54" t="s">
        <v>452</v>
      </c>
      <c r="H1493" s="54" t="s">
        <v>453</v>
      </c>
      <c r="I1493" s="54" t="s">
        <v>454</v>
      </c>
      <c r="J1493" s="61" t="s">
        <v>455</v>
      </c>
      <c r="K1493" s="54" t="s">
        <v>3822</v>
      </c>
      <c r="L1493" s="60">
        <v>1</v>
      </c>
      <c r="M1493" s="54" t="s">
        <v>3823</v>
      </c>
      <c r="N1493" s="54" t="s">
        <v>828</v>
      </c>
      <c r="O1493" s="62">
        <v>1</v>
      </c>
      <c r="P1493" s="54" t="s">
        <v>829</v>
      </c>
      <c r="Q1493" s="54" t="s">
        <v>3638</v>
      </c>
      <c r="R1493" s="61" t="s">
        <v>3639</v>
      </c>
      <c r="S1493" s="55">
        <v>45006</v>
      </c>
      <c r="T1493" s="55">
        <v>45006</v>
      </c>
      <c r="U1493" s="55">
        <v>45009</v>
      </c>
      <c r="V1493" s="56">
        <v>35534.78</v>
      </c>
      <c r="W1493" s="56">
        <v>0</v>
      </c>
      <c r="X1493" s="56">
        <v>35534.78</v>
      </c>
    </row>
    <row r="1494" spans="1:24" x14ac:dyDescent="0.25">
      <c r="A1494" s="59" t="s">
        <v>129</v>
      </c>
      <c r="B1494" s="54" t="s">
        <v>450</v>
      </c>
      <c r="C1494" s="60">
        <v>2023</v>
      </c>
      <c r="D1494" s="60">
        <v>2023</v>
      </c>
      <c r="E1494" s="53">
        <v>9</v>
      </c>
      <c r="F1494" s="54" t="s">
        <v>451</v>
      </c>
      <c r="G1494" s="54" t="s">
        <v>452</v>
      </c>
      <c r="H1494" s="54" t="s">
        <v>453</v>
      </c>
      <c r="I1494" s="54" t="s">
        <v>454</v>
      </c>
      <c r="J1494" s="61" t="s">
        <v>455</v>
      </c>
      <c r="K1494" s="54" t="s">
        <v>3824</v>
      </c>
      <c r="L1494" s="60">
        <v>1</v>
      </c>
      <c r="M1494" s="54" t="s">
        <v>3825</v>
      </c>
      <c r="N1494" s="54" t="s">
        <v>832</v>
      </c>
      <c r="O1494" s="62">
        <v>1</v>
      </c>
      <c r="P1494" s="54" t="s">
        <v>833</v>
      </c>
      <c r="Q1494" s="54" t="s">
        <v>3638</v>
      </c>
      <c r="R1494" s="61" t="s">
        <v>3639</v>
      </c>
      <c r="S1494" s="55">
        <v>45006</v>
      </c>
      <c r="T1494" s="55">
        <v>45006</v>
      </c>
      <c r="U1494" s="55">
        <v>45009</v>
      </c>
      <c r="V1494" s="56">
        <v>572090.01</v>
      </c>
      <c r="W1494" s="56">
        <v>0</v>
      </c>
      <c r="X1494" s="56">
        <v>572090.01</v>
      </c>
    </row>
    <row r="1495" spans="1:24" x14ac:dyDescent="0.25">
      <c r="A1495" s="59" t="s">
        <v>130</v>
      </c>
      <c r="B1495" s="54" t="s">
        <v>450</v>
      </c>
      <c r="C1495" s="60">
        <v>2023</v>
      </c>
      <c r="D1495" s="60">
        <v>2023</v>
      </c>
      <c r="E1495" s="53">
        <v>9</v>
      </c>
      <c r="F1495" s="54" t="s">
        <v>451</v>
      </c>
      <c r="G1495" s="54" t="s">
        <v>452</v>
      </c>
      <c r="H1495" s="54" t="s">
        <v>453</v>
      </c>
      <c r="I1495" s="54" t="s">
        <v>454</v>
      </c>
      <c r="J1495" s="61" t="s">
        <v>455</v>
      </c>
      <c r="K1495" s="54" t="s">
        <v>3826</v>
      </c>
      <c r="L1495" s="60">
        <v>1</v>
      </c>
      <c r="M1495" s="54" t="s">
        <v>3827</v>
      </c>
      <c r="N1495" s="54" t="s">
        <v>836</v>
      </c>
      <c r="O1495" s="62">
        <v>1</v>
      </c>
      <c r="P1495" s="54" t="s">
        <v>837</v>
      </c>
      <c r="Q1495" s="54" t="s">
        <v>3638</v>
      </c>
      <c r="R1495" s="61" t="s">
        <v>3639</v>
      </c>
      <c r="S1495" s="55">
        <v>45006</v>
      </c>
      <c r="T1495" s="55">
        <v>45006</v>
      </c>
      <c r="U1495" s="55">
        <v>45009</v>
      </c>
      <c r="V1495" s="56">
        <v>243842.78</v>
      </c>
      <c r="W1495" s="56">
        <v>0</v>
      </c>
      <c r="X1495" s="56">
        <v>243842.78</v>
      </c>
    </row>
    <row r="1496" spans="1:24" x14ac:dyDescent="0.25">
      <c r="A1496" s="59" t="s">
        <v>131</v>
      </c>
      <c r="B1496" s="54" t="s">
        <v>450</v>
      </c>
      <c r="C1496" s="60">
        <v>2023</v>
      </c>
      <c r="D1496" s="60">
        <v>2023</v>
      </c>
      <c r="E1496" s="53">
        <v>9</v>
      </c>
      <c r="F1496" s="54" t="s">
        <v>451</v>
      </c>
      <c r="G1496" s="54" t="s">
        <v>452</v>
      </c>
      <c r="H1496" s="54" t="s">
        <v>453</v>
      </c>
      <c r="I1496" s="54" t="s">
        <v>454</v>
      </c>
      <c r="J1496" s="61" t="s">
        <v>455</v>
      </c>
      <c r="K1496" s="54" t="s">
        <v>3828</v>
      </c>
      <c r="L1496" s="60">
        <v>1</v>
      </c>
      <c r="M1496" s="54" t="s">
        <v>3829</v>
      </c>
      <c r="N1496" s="54" t="s">
        <v>840</v>
      </c>
      <c r="O1496" s="62">
        <v>1</v>
      </c>
      <c r="P1496" s="54" t="s">
        <v>841</v>
      </c>
      <c r="Q1496" s="54" t="s">
        <v>3638</v>
      </c>
      <c r="R1496" s="61" t="s">
        <v>3639</v>
      </c>
      <c r="S1496" s="55">
        <v>45006</v>
      </c>
      <c r="T1496" s="55">
        <v>45006</v>
      </c>
      <c r="U1496" s="55">
        <v>45009</v>
      </c>
      <c r="V1496" s="56">
        <v>206614.96</v>
      </c>
      <c r="W1496" s="56">
        <v>0</v>
      </c>
      <c r="X1496" s="56">
        <v>206614.96</v>
      </c>
    </row>
    <row r="1497" spans="1:24" x14ac:dyDescent="0.25">
      <c r="A1497" s="59" t="s">
        <v>132</v>
      </c>
      <c r="B1497" s="54" t="s">
        <v>450</v>
      </c>
      <c r="C1497" s="60">
        <v>2023</v>
      </c>
      <c r="D1497" s="60">
        <v>2023</v>
      </c>
      <c r="E1497" s="53">
        <v>9</v>
      </c>
      <c r="F1497" s="54" t="s">
        <v>451</v>
      </c>
      <c r="G1497" s="54" t="s">
        <v>452</v>
      </c>
      <c r="H1497" s="54" t="s">
        <v>453</v>
      </c>
      <c r="I1497" s="54" t="s">
        <v>454</v>
      </c>
      <c r="J1497" s="61" t="s">
        <v>455</v>
      </c>
      <c r="K1497" s="54" t="s">
        <v>3830</v>
      </c>
      <c r="L1497" s="60">
        <v>1</v>
      </c>
      <c r="M1497" s="54" t="s">
        <v>3831</v>
      </c>
      <c r="N1497" s="54" t="s">
        <v>844</v>
      </c>
      <c r="O1497" s="62">
        <v>1</v>
      </c>
      <c r="P1497" s="54" t="s">
        <v>845</v>
      </c>
      <c r="Q1497" s="54" t="s">
        <v>3638</v>
      </c>
      <c r="R1497" s="61" t="s">
        <v>3639</v>
      </c>
      <c r="S1497" s="55">
        <v>45006</v>
      </c>
      <c r="T1497" s="55">
        <v>45006</v>
      </c>
      <c r="U1497" s="55">
        <v>45009</v>
      </c>
      <c r="V1497" s="56">
        <v>118746.84</v>
      </c>
      <c r="W1497" s="56">
        <v>0</v>
      </c>
      <c r="X1497" s="56">
        <v>118746.84</v>
      </c>
    </row>
    <row r="1498" spans="1:24" x14ac:dyDescent="0.25">
      <c r="A1498" s="59" t="s">
        <v>133</v>
      </c>
      <c r="B1498" s="54" t="s">
        <v>450</v>
      </c>
      <c r="C1498" s="60">
        <v>2023</v>
      </c>
      <c r="D1498" s="60">
        <v>2023</v>
      </c>
      <c r="E1498" s="53">
        <v>9</v>
      </c>
      <c r="F1498" s="54" t="s">
        <v>451</v>
      </c>
      <c r="G1498" s="54" t="s">
        <v>452</v>
      </c>
      <c r="H1498" s="54" t="s">
        <v>453</v>
      </c>
      <c r="I1498" s="54" t="s">
        <v>454</v>
      </c>
      <c r="J1498" s="61" t="s">
        <v>455</v>
      </c>
      <c r="K1498" s="54" t="s">
        <v>3832</v>
      </c>
      <c r="L1498" s="60">
        <v>1</v>
      </c>
      <c r="M1498" s="54" t="s">
        <v>3833</v>
      </c>
      <c r="N1498" s="54" t="s">
        <v>848</v>
      </c>
      <c r="O1498" s="62">
        <v>1</v>
      </c>
      <c r="P1498" s="54" t="s">
        <v>849</v>
      </c>
      <c r="Q1498" s="54" t="s">
        <v>3638</v>
      </c>
      <c r="R1498" s="61" t="s">
        <v>3639</v>
      </c>
      <c r="S1498" s="55">
        <v>45006</v>
      </c>
      <c r="T1498" s="55">
        <v>45006</v>
      </c>
      <c r="U1498" s="55">
        <v>45009</v>
      </c>
      <c r="V1498" s="56">
        <v>288609.28999999998</v>
      </c>
      <c r="W1498" s="56">
        <v>0</v>
      </c>
      <c r="X1498" s="56">
        <v>288609.28999999998</v>
      </c>
    </row>
    <row r="1499" spans="1:24" x14ac:dyDescent="0.25">
      <c r="A1499" s="59" t="s">
        <v>134</v>
      </c>
      <c r="B1499" s="54" t="s">
        <v>450</v>
      </c>
      <c r="C1499" s="60">
        <v>2023</v>
      </c>
      <c r="D1499" s="60">
        <v>2023</v>
      </c>
      <c r="E1499" s="53">
        <v>9</v>
      </c>
      <c r="F1499" s="54" t="s">
        <v>451</v>
      </c>
      <c r="G1499" s="54" t="s">
        <v>452</v>
      </c>
      <c r="H1499" s="54" t="s">
        <v>453</v>
      </c>
      <c r="I1499" s="54" t="s">
        <v>454</v>
      </c>
      <c r="J1499" s="61" t="s">
        <v>455</v>
      </c>
      <c r="K1499" s="54" t="s">
        <v>3834</v>
      </c>
      <c r="L1499" s="60">
        <v>1</v>
      </c>
      <c r="M1499" s="54" t="s">
        <v>3835</v>
      </c>
      <c r="N1499" s="54" t="s">
        <v>852</v>
      </c>
      <c r="O1499" s="62">
        <v>1</v>
      </c>
      <c r="P1499" s="54" t="s">
        <v>853</v>
      </c>
      <c r="Q1499" s="54" t="s">
        <v>3638</v>
      </c>
      <c r="R1499" s="61" t="s">
        <v>3639</v>
      </c>
      <c r="S1499" s="55">
        <v>45006</v>
      </c>
      <c r="T1499" s="55">
        <v>45006</v>
      </c>
      <c r="U1499" s="55">
        <v>45009</v>
      </c>
      <c r="V1499" s="56">
        <v>40511.56</v>
      </c>
      <c r="W1499" s="56">
        <v>0</v>
      </c>
      <c r="X1499" s="56">
        <v>40511.56</v>
      </c>
    </row>
    <row r="1500" spans="1:24" x14ac:dyDescent="0.25">
      <c r="A1500" s="59" t="s">
        <v>135</v>
      </c>
      <c r="B1500" s="54" t="s">
        <v>450</v>
      </c>
      <c r="C1500" s="60">
        <v>2023</v>
      </c>
      <c r="D1500" s="60">
        <v>2023</v>
      </c>
      <c r="E1500" s="53">
        <v>9</v>
      </c>
      <c r="F1500" s="54" t="s">
        <v>451</v>
      </c>
      <c r="G1500" s="54" t="s">
        <v>452</v>
      </c>
      <c r="H1500" s="54" t="s">
        <v>453</v>
      </c>
      <c r="I1500" s="54" t="s">
        <v>454</v>
      </c>
      <c r="J1500" s="61" t="s">
        <v>455</v>
      </c>
      <c r="K1500" s="54" t="s">
        <v>3836</v>
      </c>
      <c r="L1500" s="60">
        <v>1</v>
      </c>
      <c r="M1500" s="54" t="s">
        <v>3837</v>
      </c>
      <c r="N1500" s="54" t="s">
        <v>856</v>
      </c>
      <c r="O1500" s="62">
        <v>1</v>
      </c>
      <c r="P1500" s="54" t="s">
        <v>857</v>
      </c>
      <c r="Q1500" s="54" t="s">
        <v>3638</v>
      </c>
      <c r="R1500" s="61" t="s">
        <v>3639</v>
      </c>
      <c r="S1500" s="55">
        <v>45006</v>
      </c>
      <c r="T1500" s="55">
        <v>45006</v>
      </c>
      <c r="U1500" s="55">
        <v>45009</v>
      </c>
      <c r="V1500" s="56">
        <v>134231.01999999999</v>
      </c>
      <c r="W1500" s="56">
        <v>0</v>
      </c>
      <c r="X1500" s="56">
        <v>134231.01999999999</v>
      </c>
    </row>
    <row r="1501" spans="1:24" x14ac:dyDescent="0.25">
      <c r="A1501" s="59" t="s">
        <v>136</v>
      </c>
      <c r="B1501" s="54" t="s">
        <v>450</v>
      </c>
      <c r="C1501" s="60">
        <v>2023</v>
      </c>
      <c r="D1501" s="60">
        <v>2023</v>
      </c>
      <c r="E1501" s="53">
        <v>9</v>
      </c>
      <c r="F1501" s="54" t="s">
        <v>451</v>
      </c>
      <c r="G1501" s="54" t="s">
        <v>452</v>
      </c>
      <c r="H1501" s="54" t="s">
        <v>453</v>
      </c>
      <c r="I1501" s="54" t="s">
        <v>454</v>
      </c>
      <c r="J1501" s="61" t="s">
        <v>455</v>
      </c>
      <c r="K1501" s="54" t="s">
        <v>3838</v>
      </c>
      <c r="L1501" s="60">
        <v>1</v>
      </c>
      <c r="M1501" s="54" t="s">
        <v>3839</v>
      </c>
      <c r="N1501" s="54" t="s">
        <v>860</v>
      </c>
      <c r="O1501" s="62">
        <v>1</v>
      </c>
      <c r="P1501" s="54" t="s">
        <v>861</v>
      </c>
      <c r="Q1501" s="54" t="s">
        <v>3638</v>
      </c>
      <c r="R1501" s="61" t="s">
        <v>3639</v>
      </c>
      <c r="S1501" s="55">
        <v>45006</v>
      </c>
      <c r="T1501" s="55">
        <v>45006</v>
      </c>
      <c r="U1501" s="55">
        <v>45009</v>
      </c>
      <c r="V1501" s="56">
        <v>257359.72</v>
      </c>
      <c r="W1501" s="56">
        <v>0</v>
      </c>
      <c r="X1501" s="56">
        <v>257359.72</v>
      </c>
    </row>
    <row r="1502" spans="1:24" x14ac:dyDescent="0.25">
      <c r="A1502" s="59" t="s">
        <v>137</v>
      </c>
      <c r="B1502" s="54" t="s">
        <v>450</v>
      </c>
      <c r="C1502" s="60">
        <v>2023</v>
      </c>
      <c r="D1502" s="60">
        <v>2023</v>
      </c>
      <c r="E1502" s="53">
        <v>9</v>
      </c>
      <c r="F1502" s="54" t="s">
        <v>451</v>
      </c>
      <c r="G1502" s="54" t="s">
        <v>452</v>
      </c>
      <c r="H1502" s="54" t="s">
        <v>453</v>
      </c>
      <c r="I1502" s="54" t="s">
        <v>454</v>
      </c>
      <c r="J1502" s="61" t="s">
        <v>455</v>
      </c>
      <c r="K1502" s="54" t="s">
        <v>3840</v>
      </c>
      <c r="L1502" s="60">
        <v>1</v>
      </c>
      <c r="M1502" s="54" t="s">
        <v>3841</v>
      </c>
      <c r="N1502" s="54" t="s">
        <v>864</v>
      </c>
      <c r="O1502" s="62">
        <v>1</v>
      </c>
      <c r="P1502" s="54" t="s">
        <v>865</v>
      </c>
      <c r="Q1502" s="54" t="s">
        <v>3638</v>
      </c>
      <c r="R1502" s="61" t="s">
        <v>3639</v>
      </c>
      <c r="S1502" s="55">
        <v>45006</v>
      </c>
      <c r="T1502" s="55">
        <v>45006</v>
      </c>
      <c r="U1502" s="55">
        <v>45009</v>
      </c>
      <c r="V1502" s="56">
        <v>64205.69</v>
      </c>
      <c r="W1502" s="56">
        <v>0</v>
      </c>
      <c r="X1502" s="56">
        <v>64205.69</v>
      </c>
    </row>
    <row r="1503" spans="1:24" x14ac:dyDescent="0.25">
      <c r="A1503" s="59" t="s">
        <v>138</v>
      </c>
      <c r="B1503" s="54" t="s">
        <v>450</v>
      </c>
      <c r="C1503" s="60">
        <v>2023</v>
      </c>
      <c r="D1503" s="60">
        <v>2023</v>
      </c>
      <c r="E1503" s="53">
        <v>9</v>
      </c>
      <c r="F1503" s="54" t="s">
        <v>451</v>
      </c>
      <c r="G1503" s="54" t="s">
        <v>452</v>
      </c>
      <c r="H1503" s="54" t="s">
        <v>453</v>
      </c>
      <c r="I1503" s="54" t="s">
        <v>454</v>
      </c>
      <c r="J1503" s="61" t="s">
        <v>455</v>
      </c>
      <c r="K1503" s="54" t="s">
        <v>3842</v>
      </c>
      <c r="L1503" s="60">
        <v>1</v>
      </c>
      <c r="M1503" s="54" t="s">
        <v>3843</v>
      </c>
      <c r="N1503" s="54" t="s">
        <v>868</v>
      </c>
      <c r="O1503" s="62">
        <v>1</v>
      </c>
      <c r="P1503" s="54" t="s">
        <v>2452</v>
      </c>
      <c r="Q1503" s="54" t="s">
        <v>3638</v>
      </c>
      <c r="R1503" s="61" t="s">
        <v>3662</v>
      </c>
      <c r="S1503" s="55">
        <v>44999</v>
      </c>
      <c r="T1503" s="55">
        <v>44999</v>
      </c>
      <c r="U1503" s="55">
        <v>45002</v>
      </c>
      <c r="V1503" s="56">
        <v>1013408.16</v>
      </c>
      <c r="W1503" s="56">
        <v>0</v>
      </c>
      <c r="X1503" s="56">
        <v>1013408.16</v>
      </c>
    </row>
    <row r="1504" spans="1:24" x14ac:dyDescent="0.25">
      <c r="A1504" s="59" t="s">
        <v>139</v>
      </c>
      <c r="B1504" s="54" t="s">
        <v>450</v>
      </c>
      <c r="C1504" s="60">
        <v>2023</v>
      </c>
      <c r="D1504" s="60">
        <v>2023</v>
      </c>
      <c r="E1504" s="53">
        <v>9</v>
      </c>
      <c r="F1504" s="54" t="s">
        <v>451</v>
      </c>
      <c r="G1504" s="54" t="s">
        <v>452</v>
      </c>
      <c r="H1504" s="54" t="s">
        <v>453</v>
      </c>
      <c r="I1504" s="54" t="s">
        <v>454</v>
      </c>
      <c r="J1504" s="61" t="s">
        <v>455</v>
      </c>
      <c r="K1504" s="54" t="s">
        <v>3844</v>
      </c>
      <c r="L1504" s="60">
        <v>1</v>
      </c>
      <c r="M1504" s="54" t="s">
        <v>3845</v>
      </c>
      <c r="N1504" s="54" t="s">
        <v>872</v>
      </c>
      <c r="O1504" s="62">
        <v>1</v>
      </c>
      <c r="P1504" s="54" t="s">
        <v>873</v>
      </c>
      <c r="Q1504" s="54" t="s">
        <v>3638</v>
      </c>
      <c r="R1504" s="61" t="s">
        <v>3639</v>
      </c>
      <c r="S1504" s="55">
        <v>45006</v>
      </c>
      <c r="T1504" s="55">
        <v>45006</v>
      </c>
      <c r="U1504" s="55">
        <v>45009</v>
      </c>
      <c r="V1504" s="56">
        <v>160495.94</v>
      </c>
      <c r="W1504" s="56">
        <v>0</v>
      </c>
      <c r="X1504" s="56">
        <v>160495.94</v>
      </c>
    </row>
    <row r="1505" spans="1:24" x14ac:dyDescent="0.25">
      <c r="A1505" s="59" t="s">
        <v>140</v>
      </c>
      <c r="B1505" s="54" t="s">
        <v>450</v>
      </c>
      <c r="C1505" s="60">
        <v>2023</v>
      </c>
      <c r="D1505" s="60">
        <v>2023</v>
      </c>
      <c r="E1505" s="53">
        <v>9</v>
      </c>
      <c r="F1505" s="54" t="s">
        <v>451</v>
      </c>
      <c r="G1505" s="54" t="s">
        <v>452</v>
      </c>
      <c r="H1505" s="54" t="s">
        <v>453</v>
      </c>
      <c r="I1505" s="54" t="s">
        <v>454</v>
      </c>
      <c r="J1505" s="61" t="s">
        <v>455</v>
      </c>
      <c r="K1505" s="54" t="s">
        <v>3846</v>
      </c>
      <c r="L1505" s="60">
        <v>1</v>
      </c>
      <c r="M1505" s="54" t="s">
        <v>3847</v>
      </c>
      <c r="N1505" s="54" t="s">
        <v>876</v>
      </c>
      <c r="O1505" s="62">
        <v>1</v>
      </c>
      <c r="P1505" s="54" t="s">
        <v>877</v>
      </c>
      <c r="Q1505" s="54" t="s">
        <v>3638</v>
      </c>
      <c r="R1505" s="61" t="s">
        <v>3639</v>
      </c>
      <c r="S1505" s="55">
        <v>45006</v>
      </c>
      <c r="T1505" s="55">
        <v>45006</v>
      </c>
      <c r="U1505" s="55">
        <v>45009</v>
      </c>
      <c r="V1505" s="56">
        <v>239211.97</v>
      </c>
      <c r="W1505" s="56">
        <v>0</v>
      </c>
      <c r="X1505" s="56">
        <v>239211.97</v>
      </c>
    </row>
    <row r="1506" spans="1:24" x14ac:dyDescent="0.25">
      <c r="A1506" s="59" t="s">
        <v>141</v>
      </c>
      <c r="B1506" s="54" t="s">
        <v>450</v>
      </c>
      <c r="C1506" s="60">
        <v>2023</v>
      </c>
      <c r="D1506" s="60">
        <v>2023</v>
      </c>
      <c r="E1506" s="53">
        <v>9</v>
      </c>
      <c r="F1506" s="54" t="s">
        <v>451</v>
      </c>
      <c r="G1506" s="54" t="s">
        <v>452</v>
      </c>
      <c r="H1506" s="54" t="s">
        <v>453</v>
      </c>
      <c r="I1506" s="54" t="s">
        <v>454</v>
      </c>
      <c r="J1506" s="61" t="s">
        <v>455</v>
      </c>
      <c r="K1506" s="54" t="s">
        <v>3848</v>
      </c>
      <c r="L1506" s="60">
        <v>1</v>
      </c>
      <c r="M1506" s="54" t="s">
        <v>3849</v>
      </c>
      <c r="N1506" s="54" t="s">
        <v>880</v>
      </c>
      <c r="O1506" s="62">
        <v>1</v>
      </c>
      <c r="P1506" s="54" t="s">
        <v>881</v>
      </c>
      <c r="Q1506" s="54" t="s">
        <v>3638</v>
      </c>
      <c r="R1506" s="61" t="s">
        <v>3639</v>
      </c>
      <c r="S1506" s="55">
        <v>45006</v>
      </c>
      <c r="T1506" s="55">
        <v>45006</v>
      </c>
      <c r="U1506" s="55">
        <v>45009</v>
      </c>
      <c r="V1506" s="56">
        <v>126069.89</v>
      </c>
      <c r="W1506" s="56">
        <v>0</v>
      </c>
      <c r="X1506" s="56">
        <v>126069.89</v>
      </c>
    </row>
    <row r="1507" spans="1:24" x14ac:dyDescent="0.25">
      <c r="A1507" s="59" t="s">
        <v>142</v>
      </c>
      <c r="B1507" s="54" t="s">
        <v>450</v>
      </c>
      <c r="C1507" s="60">
        <v>2023</v>
      </c>
      <c r="D1507" s="60">
        <v>2023</v>
      </c>
      <c r="E1507" s="53">
        <v>9</v>
      </c>
      <c r="F1507" s="54" t="s">
        <v>451</v>
      </c>
      <c r="G1507" s="54" t="s">
        <v>452</v>
      </c>
      <c r="H1507" s="54" t="s">
        <v>453</v>
      </c>
      <c r="I1507" s="54" t="s">
        <v>454</v>
      </c>
      <c r="J1507" s="61" t="s">
        <v>455</v>
      </c>
      <c r="K1507" s="54" t="s">
        <v>3850</v>
      </c>
      <c r="L1507" s="60">
        <v>1</v>
      </c>
      <c r="M1507" s="54" t="s">
        <v>3851</v>
      </c>
      <c r="N1507" s="54" t="s">
        <v>884</v>
      </c>
      <c r="O1507" s="62">
        <v>1</v>
      </c>
      <c r="P1507" s="54" t="s">
        <v>885</v>
      </c>
      <c r="Q1507" s="54" t="s">
        <v>3638</v>
      </c>
      <c r="R1507" s="61" t="s">
        <v>3639</v>
      </c>
      <c r="S1507" s="55">
        <v>45006</v>
      </c>
      <c r="T1507" s="55">
        <v>45006</v>
      </c>
      <c r="U1507" s="55">
        <v>45009</v>
      </c>
      <c r="V1507" s="56">
        <v>120383.5</v>
      </c>
      <c r="W1507" s="56">
        <v>0</v>
      </c>
      <c r="X1507" s="56">
        <v>120383.5</v>
      </c>
    </row>
    <row r="1508" spans="1:24" x14ac:dyDescent="0.25">
      <c r="A1508" s="59" t="s">
        <v>143</v>
      </c>
      <c r="B1508" s="54" t="s">
        <v>450</v>
      </c>
      <c r="C1508" s="60">
        <v>2023</v>
      </c>
      <c r="D1508" s="60">
        <v>2023</v>
      </c>
      <c r="E1508" s="53">
        <v>9</v>
      </c>
      <c r="F1508" s="54" t="s">
        <v>451</v>
      </c>
      <c r="G1508" s="54" t="s">
        <v>452</v>
      </c>
      <c r="H1508" s="54" t="s">
        <v>453</v>
      </c>
      <c r="I1508" s="54" t="s">
        <v>454</v>
      </c>
      <c r="J1508" s="61" t="s">
        <v>455</v>
      </c>
      <c r="K1508" s="54" t="s">
        <v>3852</v>
      </c>
      <c r="L1508" s="60">
        <v>1</v>
      </c>
      <c r="M1508" s="54" t="s">
        <v>3853</v>
      </c>
      <c r="N1508" s="54" t="s">
        <v>888</v>
      </c>
      <c r="O1508" s="62">
        <v>1</v>
      </c>
      <c r="P1508" s="54" t="s">
        <v>889</v>
      </c>
      <c r="Q1508" s="54" t="s">
        <v>3638</v>
      </c>
      <c r="R1508" s="61" t="s">
        <v>3639</v>
      </c>
      <c r="S1508" s="55">
        <v>45006</v>
      </c>
      <c r="T1508" s="55">
        <v>45006</v>
      </c>
      <c r="U1508" s="55">
        <v>45009</v>
      </c>
      <c r="V1508" s="56">
        <v>99691.49</v>
      </c>
      <c r="W1508" s="56">
        <v>0</v>
      </c>
      <c r="X1508" s="56">
        <v>99691.49</v>
      </c>
    </row>
    <row r="1509" spans="1:24" x14ac:dyDescent="0.25">
      <c r="A1509" s="59" t="s">
        <v>144</v>
      </c>
      <c r="B1509" s="54" t="s">
        <v>450</v>
      </c>
      <c r="C1509" s="60">
        <v>2023</v>
      </c>
      <c r="D1509" s="60">
        <v>2023</v>
      </c>
      <c r="E1509" s="53">
        <v>9</v>
      </c>
      <c r="F1509" s="54" t="s">
        <v>451</v>
      </c>
      <c r="G1509" s="54" t="s">
        <v>452</v>
      </c>
      <c r="H1509" s="54" t="s">
        <v>453</v>
      </c>
      <c r="I1509" s="54" t="s">
        <v>454</v>
      </c>
      <c r="J1509" s="61" t="s">
        <v>455</v>
      </c>
      <c r="K1509" s="54" t="s">
        <v>3854</v>
      </c>
      <c r="L1509" s="60">
        <v>1</v>
      </c>
      <c r="M1509" s="54" t="s">
        <v>3855</v>
      </c>
      <c r="N1509" s="54" t="s">
        <v>892</v>
      </c>
      <c r="O1509" s="62">
        <v>1</v>
      </c>
      <c r="P1509" s="54" t="s">
        <v>893</v>
      </c>
      <c r="Q1509" s="54" t="s">
        <v>3638</v>
      </c>
      <c r="R1509" s="61" t="s">
        <v>3639</v>
      </c>
      <c r="S1509" s="55">
        <v>45006</v>
      </c>
      <c r="T1509" s="55">
        <v>45006</v>
      </c>
      <c r="U1509" s="55">
        <v>45009</v>
      </c>
      <c r="V1509" s="56">
        <v>10550060.25</v>
      </c>
      <c r="W1509" s="56">
        <v>0</v>
      </c>
      <c r="X1509" s="56">
        <v>10550060.25</v>
      </c>
    </row>
    <row r="1510" spans="1:24" x14ac:dyDescent="0.25">
      <c r="A1510" s="59" t="s">
        <v>145</v>
      </c>
      <c r="B1510" s="54" t="s">
        <v>450</v>
      </c>
      <c r="C1510" s="60">
        <v>2023</v>
      </c>
      <c r="D1510" s="60">
        <v>2023</v>
      </c>
      <c r="E1510" s="53">
        <v>9</v>
      </c>
      <c r="F1510" s="54" t="s">
        <v>451</v>
      </c>
      <c r="G1510" s="54" t="s">
        <v>452</v>
      </c>
      <c r="H1510" s="54" t="s">
        <v>453</v>
      </c>
      <c r="I1510" s="54" t="s">
        <v>454</v>
      </c>
      <c r="J1510" s="61" t="s">
        <v>455</v>
      </c>
      <c r="K1510" s="54" t="s">
        <v>3856</v>
      </c>
      <c r="L1510" s="60">
        <v>1</v>
      </c>
      <c r="M1510" s="54" t="s">
        <v>3857</v>
      </c>
      <c r="N1510" s="54" t="s">
        <v>896</v>
      </c>
      <c r="O1510" s="62">
        <v>1</v>
      </c>
      <c r="P1510" s="54" t="s">
        <v>897</v>
      </c>
      <c r="Q1510" s="54" t="s">
        <v>3638</v>
      </c>
      <c r="R1510" s="61" t="s">
        <v>3639</v>
      </c>
      <c r="S1510" s="55">
        <v>45006</v>
      </c>
      <c r="T1510" s="55">
        <v>45006</v>
      </c>
      <c r="U1510" s="55">
        <v>45009</v>
      </c>
      <c r="V1510" s="56">
        <v>40639.589999999997</v>
      </c>
      <c r="W1510" s="56">
        <v>0</v>
      </c>
      <c r="X1510" s="56">
        <v>40639.589999999997</v>
      </c>
    </row>
    <row r="1511" spans="1:24" x14ac:dyDescent="0.25">
      <c r="A1511" s="59" t="s">
        <v>146</v>
      </c>
      <c r="B1511" s="54" t="s">
        <v>450</v>
      </c>
      <c r="C1511" s="60">
        <v>2023</v>
      </c>
      <c r="D1511" s="60">
        <v>2023</v>
      </c>
      <c r="E1511" s="53">
        <v>9</v>
      </c>
      <c r="F1511" s="54" t="s">
        <v>451</v>
      </c>
      <c r="G1511" s="54" t="s">
        <v>452</v>
      </c>
      <c r="H1511" s="54" t="s">
        <v>453</v>
      </c>
      <c r="I1511" s="54" t="s">
        <v>454</v>
      </c>
      <c r="J1511" s="61" t="s">
        <v>455</v>
      </c>
      <c r="K1511" s="54" t="s">
        <v>3858</v>
      </c>
      <c r="L1511" s="60">
        <v>1</v>
      </c>
      <c r="M1511" s="54" t="s">
        <v>3859</v>
      </c>
      <c r="N1511" s="54" t="s">
        <v>900</v>
      </c>
      <c r="O1511" s="62">
        <v>1</v>
      </c>
      <c r="P1511" s="54" t="s">
        <v>901</v>
      </c>
      <c r="Q1511" s="54" t="s">
        <v>3638</v>
      </c>
      <c r="R1511" s="61" t="s">
        <v>3639</v>
      </c>
      <c r="S1511" s="55">
        <v>45006</v>
      </c>
      <c r="T1511" s="55">
        <v>45006</v>
      </c>
      <c r="U1511" s="55">
        <v>45009</v>
      </c>
      <c r="V1511" s="56">
        <v>729955.33</v>
      </c>
      <c r="W1511" s="56">
        <v>0</v>
      </c>
      <c r="X1511" s="56">
        <v>729955.33</v>
      </c>
    </row>
    <row r="1512" spans="1:24" x14ac:dyDescent="0.25">
      <c r="A1512" s="59" t="s">
        <v>147</v>
      </c>
      <c r="B1512" s="54" t="s">
        <v>450</v>
      </c>
      <c r="C1512" s="60">
        <v>2023</v>
      </c>
      <c r="D1512" s="60">
        <v>2023</v>
      </c>
      <c r="E1512" s="53">
        <v>9</v>
      </c>
      <c r="F1512" s="54" t="s">
        <v>451</v>
      </c>
      <c r="G1512" s="54" t="s">
        <v>452</v>
      </c>
      <c r="H1512" s="54" t="s">
        <v>453</v>
      </c>
      <c r="I1512" s="54" t="s">
        <v>454</v>
      </c>
      <c r="J1512" s="61" t="s">
        <v>455</v>
      </c>
      <c r="K1512" s="54" t="s">
        <v>3860</v>
      </c>
      <c r="L1512" s="60">
        <v>1</v>
      </c>
      <c r="M1512" s="54" t="s">
        <v>3861</v>
      </c>
      <c r="N1512" s="54" t="s">
        <v>904</v>
      </c>
      <c r="O1512" s="62">
        <v>1</v>
      </c>
      <c r="P1512" s="54" t="s">
        <v>905</v>
      </c>
      <c r="Q1512" s="54" t="s">
        <v>3638</v>
      </c>
      <c r="R1512" s="61" t="s">
        <v>3639</v>
      </c>
      <c r="S1512" s="55">
        <v>45006</v>
      </c>
      <c r="T1512" s="55">
        <v>45006</v>
      </c>
      <c r="U1512" s="55">
        <v>45009</v>
      </c>
      <c r="V1512" s="56">
        <v>1000662.51</v>
      </c>
      <c r="W1512" s="56">
        <v>0</v>
      </c>
      <c r="X1512" s="56">
        <v>1000662.51</v>
      </c>
    </row>
    <row r="1513" spans="1:24" x14ac:dyDescent="0.25">
      <c r="A1513" s="59" t="s">
        <v>148</v>
      </c>
      <c r="B1513" s="54" t="s">
        <v>450</v>
      </c>
      <c r="C1513" s="60">
        <v>2023</v>
      </c>
      <c r="D1513" s="60">
        <v>2023</v>
      </c>
      <c r="E1513" s="53">
        <v>9</v>
      </c>
      <c r="F1513" s="54" t="s">
        <v>451</v>
      </c>
      <c r="G1513" s="54" t="s">
        <v>452</v>
      </c>
      <c r="H1513" s="54" t="s">
        <v>453</v>
      </c>
      <c r="I1513" s="54" t="s">
        <v>454</v>
      </c>
      <c r="J1513" s="61" t="s">
        <v>455</v>
      </c>
      <c r="K1513" s="54" t="s">
        <v>3862</v>
      </c>
      <c r="L1513" s="60">
        <v>1</v>
      </c>
      <c r="M1513" s="54" t="s">
        <v>3863</v>
      </c>
      <c r="N1513" s="54" t="s">
        <v>908</v>
      </c>
      <c r="O1513" s="62">
        <v>1</v>
      </c>
      <c r="P1513" s="54" t="s">
        <v>909</v>
      </c>
      <c r="Q1513" s="54" t="s">
        <v>3638</v>
      </c>
      <c r="R1513" s="61" t="s">
        <v>3639</v>
      </c>
      <c r="S1513" s="55">
        <v>45006</v>
      </c>
      <c r="T1513" s="55">
        <v>45006</v>
      </c>
      <c r="U1513" s="55">
        <v>45009</v>
      </c>
      <c r="V1513" s="56">
        <v>426301.25</v>
      </c>
      <c r="W1513" s="56">
        <v>0</v>
      </c>
      <c r="X1513" s="56">
        <v>426301.25</v>
      </c>
    </row>
    <row r="1514" spans="1:24" x14ac:dyDescent="0.25">
      <c r="A1514" s="59" t="s">
        <v>149</v>
      </c>
      <c r="B1514" s="54" t="s">
        <v>450</v>
      </c>
      <c r="C1514" s="60">
        <v>2023</v>
      </c>
      <c r="D1514" s="60">
        <v>2023</v>
      </c>
      <c r="E1514" s="53">
        <v>9</v>
      </c>
      <c r="F1514" s="54" t="s">
        <v>451</v>
      </c>
      <c r="G1514" s="54" t="s">
        <v>452</v>
      </c>
      <c r="H1514" s="54" t="s">
        <v>453</v>
      </c>
      <c r="I1514" s="54" t="s">
        <v>454</v>
      </c>
      <c r="J1514" s="61" t="s">
        <v>455</v>
      </c>
      <c r="K1514" s="54" t="s">
        <v>3864</v>
      </c>
      <c r="L1514" s="60">
        <v>1</v>
      </c>
      <c r="M1514" s="54" t="s">
        <v>3865</v>
      </c>
      <c r="N1514" s="54" t="s">
        <v>912</v>
      </c>
      <c r="O1514" s="62">
        <v>1</v>
      </c>
      <c r="P1514" s="54" t="s">
        <v>913</v>
      </c>
      <c r="Q1514" s="54" t="s">
        <v>3638</v>
      </c>
      <c r="R1514" s="61" t="s">
        <v>3639</v>
      </c>
      <c r="S1514" s="55">
        <v>45006</v>
      </c>
      <c r="T1514" s="55">
        <v>45006</v>
      </c>
      <c r="U1514" s="55">
        <v>45009</v>
      </c>
      <c r="V1514" s="56">
        <v>353561.55</v>
      </c>
      <c r="W1514" s="56">
        <v>0</v>
      </c>
      <c r="X1514" s="56">
        <v>353561.55</v>
      </c>
    </row>
    <row r="1515" spans="1:24" x14ac:dyDescent="0.25">
      <c r="A1515" s="59" t="s">
        <v>150</v>
      </c>
      <c r="B1515" s="54" t="s">
        <v>450</v>
      </c>
      <c r="C1515" s="60">
        <v>2023</v>
      </c>
      <c r="D1515" s="60">
        <v>2023</v>
      </c>
      <c r="E1515" s="53">
        <v>9</v>
      </c>
      <c r="F1515" s="54" t="s">
        <v>451</v>
      </c>
      <c r="G1515" s="54" t="s">
        <v>452</v>
      </c>
      <c r="H1515" s="54" t="s">
        <v>453</v>
      </c>
      <c r="I1515" s="54" t="s">
        <v>454</v>
      </c>
      <c r="J1515" s="61" t="s">
        <v>455</v>
      </c>
      <c r="K1515" s="54" t="s">
        <v>3866</v>
      </c>
      <c r="L1515" s="60">
        <v>1</v>
      </c>
      <c r="M1515" s="54" t="s">
        <v>3867</v>
      </c>
      <c r="N1515" s="54" t="s">
        <v>916</v>
      </c>
      <c r="O1515" s="62">
        <v>1</v>
      </c>
      <c r="P1515" s="54" t="s">
        <v>917</v>
      </c>
      <c r="Q1515" s="54" t="s">
        <v>3638</v>
      </c>
      <c r="R1515" s="61" t="s">
        <v>3639</v>
      </c>
      <c r="S1515" s="55">
        <v>45006</v>
      </c>
      <c r="T1515" s="55">
        <v>45006</v>
      </c>
      <c r="U1515" s="55">
        <v>45009</v>
      </c>
      <c r="V1515" s="56">
        <v>3116361.58</v>
      </c>
      <c r="W1515" s="56">
        <v>0</v>
      </c>
      <c r="X1515" s="56">
        <v>3116361.58</v>
      </c>
    </row>
    <row r="1516" spans="1:24" x14ac:dyDescent="0.25">
      <c r="A1516" s="59" t="s">
        <v>151</v>
      </c>
      <c r="B1516" s="54" t="s">
        <v>450</v>
      </c>
      <c r="C1516" s="60">
        <v>2023</v>
      </c>
      <c r="D1516" s="60">
        <v>2023</v>
      </c>
      <c r="E1516" s="53">
        <v>9</v>
      </c>
      <c r="F1516" s="54" t="s">
        <v>451</v>
      </c>
      <c r="G1516" s="54" t="s">
        <v>452</v>
      </c>
      <c r="H1516" s="54" t="s">
        <v>453</v>
      </c>
      <c r="I1516" s="54" t="s">
        <v>454</v>
      </c>
      <c r="J1516" s="61" t="s">
        <v>455</v>
      </c>
      <c r="K1516" s="54" t="s">
        <v>3868</v>
      </c>
      <c r="L1516" s="60">
        <v>1</v>
      </c>
      <c r="M1516" s="54" t="s">
        <v>3869</v>
      </c>
      <c r="N1516" s="54" t="s">
        <v>920</v>
      </c>
      <c r="O1516" s="62">
        <v>1</v>
      </c>
      <c r="P1516" s="54" t="s">
        <v>921</v>
      </c>
      <c r="Q1516" s="54" t="s">
        <v>3638</v>
      </c>
      <c r="R1516" s="61" t="s">
        <v>3639</v>
      </c>
      <c r="S1516" s="55">
        <v>45006</v>
      </c>
      <c r="T1516" s="55">
        <v>45006</v>
      </c>
      <c r="U1516" s="55">
        <v>45009</v>
      </c>
      <c r="V1516" s="56">
        <v>259045.02</v>
      </c>
      <c r="W1516" s="56">
        <v>0</v>
      </c>
      <c r="X1516" s="56">
        <v>259045.02</v>
      </c>
    </row>
    <row r="1517" spans="1:24" x14ac:dyDescent="0.25">
      <c r="A1517" s="59" t="s">
        <v>152</v>
      </c>
      <c r="B1517" s="54" t="s">
        <v>450</v>
      </c>
      <c r="C1517" s="60">
        <v>2023</v>
      </c>
      <c r="D1517" s="60">
        <v>2023</v>
      </c>
      <c r="E1517" s="53">
        <v>9</v>
      </c>
      <c r="F1517" s="54" t="s">
        <v>451</v>
      </c>
      <c r="G1517" s="54" t="s">
        <v>452</v>
      </c>
      <c r="H1517" s="54" t="s">
        <v>453</v>
      </c>
      <c r="I1517" s="54" t="s">
        <v>454</v>
      </c>
      <c r="J1517" s="61" t="s">
        <v>455</v>
      </c>
      <c r="K1517" s="54" t="s">
        <v>3870</v>
      </c>
      <c r="L1517" s="60">
        <v>1</v>
      </c>
      <c r="M1517" s="54" t="s">
        <v>3871</v>
      </c>
      <c r="N1517" s="54" t="s">
        <v>924</v>
      </c>
      <c r="O1517" s="62">
        <v>1</v>
      </c>
      <c r="P1517" s="54" t="s">
        <v>925</v>
      </c>
      <c r="Q1517" s="54" t="s">
        <v>3638</v>
      </c>
      <c r="R1517" s="61" t="s">
        <v>3639</v>
      </c>
      <c r="S1517" s="55">
        <v>45006</v>
      </c>
      <c r="T1517" s="55">
        <v>45006</v>
      </c>
      <c r="U1517" s="55">
        <v>45009</v>
      </c>
      <c r="V1517" s="56">
        <v>515870.02</v>
      </c>
      <c r="W1517" s="56">
        <v>0</v>
      </c>
      <c r="X1517" s="56">
        <v>515870.02</v>
      </c>
    </row>
    <row r="1518" spans="1:24" x14ac:dyDescent="0.25">
      <c r="A1518" s="59" t="s">
        <v>153</v>
      </c>
      <c r="B1518" s="54" t="s">
        <v>450</v>
      </c>
      <c r="C1518" s="60">
        <v>2023</v>
      </c>
      <c r="D1518" s="60">
        <v>2023</v>
      </c>
      <c r="E1518" s="53">
        <v>9</v>
      </c>
      <c r="F1518" s="54" t="s">
        <v>451</v>
      </c>
      <c r="G1518" s="54" t="s">
        <v>452</v>
      </c>
      <c r="H1518" s="54" t="s">
        <v>453</v>
      </c>
      <c r="I1518" s="54" t="s">
        <v>454</v>
      </c>
      <c r="J1518" s="61" t="s">
        <v>455</v>
      </c>
      <c r="K1518" s="54" t="s">
        <v>3872</v>
      </c>
      <c r="L1518" s="60">
        <v>1</v>
      </c>
      <c r="M1518" s="54" t="s">
        <v>3873</v>
      </c>
      <c r="N1518" s="54" t="s">
        <v>928</v>
      </c>
      <c r="O1518" s="62">
        <v>1</v>
      </c>
      <c r="P1518" s="54" t="s">
        <v>929</v>
      </c>
      <c r="Q1518" s="54" t="s">
        <v>3638</v>
      </c>
      <c r="R1518" s="61" t="s">
        <v>3639</v>
      </c>
      <c r="S1518" s="55">
        <v>45006</v>
      </c>
      <c r="T1518" s="55">
        <v>45006</v>
      </c>
      <c r="U1518" s="55">
        <v>45009</v>
      </c>
      <c r="V1518" s="56">
        <v>1944740.12</v>
      </c>
      <c r="W1518" s="56">
        <v>0</v>
      </c>
      <c r="X1518" s="56">
        <v>1944740.12</v>
      </c>
    </row>
    <row r="1519" spans="1:24" x14ac:dyDescent="0.25">
      <c r="A1519" s="59" t="s">
        <v>154</v>
      </c>
      <c r="B1519" s="54" t="s">
        <v>450</v>
      </c>
      <c r="C1519" s="60">
        <v>2023</v>
      </c>
      <c r="D1519" s="60">
        <v>2023</v>
      </c>
      <c r="E1519" s="53">
        <v>9</v>
      </c>
      <c r="F1519" s="54" t="s">
        <v>451</v>
      </c>
      <c r="G1519" s="54" t="s">
        <v>452</v>
      </c>
      <c r="H1519" s="54" t="s">
        <v>453</v>
      </c>
      <c r="I1519" s="54" t="s">
        <v>454</v>
      </c>
      <c r="J1519" s="61" t="s">
        <v>455</v>
      </c>
      <c r="K1519" s="54" t="s">
        <v>3874</v>
      </c>
      <c r="L1519" s="60">
        <v>1</v>
      </c>
      <c r="M1519" s="54" t="s">
        <v>3875</v>
      </c>
      <c r="N1519" s="54" t="s">
        <v>932</v>
      </c>
      <c r="O1519" s="62">
        <v>1</v>
      </c>
      <c r="P1519" s="54" t="s">
        <v>933</v>
      </c>
      <c r="Q1519" s="54" t="s">
        <v>3638</v>
      </c>
      <c r="R1519" s="61" t="s">
        <v>3639</v>
      </c>
      <c r="S1519" s="55">
        <v>45006</v>
      </c>
      <c r="T1519" s="55">
        <v>45006</v>
      </c>
      <c r="U1519" s="55">
        <v>45009</v>
      </c>
      <c r="V1519" s="56">
        <v>202560.8</v>
      </c>
      <c r="W1519" s="56">
        <v>0</v>
      </c>
      <c r="X1519" s="56">
        <v>202560.8</v>
      </c>
    </row>
    <row r="1520" spans="1:24" x14ac:dyDescent="0.25">
      <c r="A1520" s="59" t="s">
        <v>156</v>
      </c>
      <c r="B1520" s="54" t="s">
        <v>450</v>
      </c>
      <c r="C1520" s="60">
        <v>2023</v>
      </c>
      <c r="D1520" s="60">
        <v>2023</v>
      </c>
      <c r="E1520" s="53">
        <v>9</v>
      </c>
      <c r="F1520" s="54" t="s">
        <v>451</v>
      </c>
      <c r="G1520" s="54" t="s">
        <v>452</v>
      </c>
      <c r="H1520" s="54" t="s">
        <v>453</v>
      </c>
      <c r="I1520" s="54" t="s">
        <v>454</v>
      </c>
      <c r="J1520" s="61" t="s">
        <v>455</v>
      </c>
      <c r="K1520" s="54" t="s">
        <v>3876</v>
      </c>
      <c r="L1520" s="60">
        <v>1</v>
      </c>
      <c r="M1520" s="54" t="s">
        <v>3877</v>
      </c>
      <c r="N1520" s="54" t="s">
        <v>940</v>
      </c>
      <c r="O1520" s="62">
        <v>1</v>
      </c>
      <c r="P1520" s="54" t="s">
        <v>941</v>
      </c>
      <c r="Q1520" s="54" t="s">
        <v>3638</v>
      </c>
      <c r="R1520" s="61" t="s">
        <v>3639</v>
      </c>
      <c r="S1520" s="55">
        <v>45006</v>
      </c>
      <c r="T1520" s="55">
        <v>45006</v>
      </c>
      <c r="U1520" s="55">
        <v>45009</v>
      </c>
      <c r="V1520" s="56">
        <v>991703.87</v>
      </c>
      <c r="W1520" s="56">
        <v>0</v>
      </c>
      <c r="X1520" s="56">
        <v>991703.87</v>
      </c>
    </row>
    <row r="1521" spans="1:24" x14ac:dyDescent="0.25">
      <c r="A1521" s="59" t="s">
        <v>157</v>
      </c>
      <c r="B1521" s="54" t="s">
        <v>450</v>
      </c>
      <c r="C1521" s="60">
        <v>2023</v>
      </c>
      <c r="D1521" s="60">
        <v>2023</v>
      </c>
      <c r="E1521" s="53">
        <v>9</v>
      </c>
      <c r="F1521" s="54" t="s">
        <v>451</v>
      </c>
      <c r="G1521" s="54" t="s">
        <v>452</v>
      </c>
      <c r="H1521" s="54" t="s">
        <v>453</v>
      </c>
      <c r="I1521" s="54" t="s">
        <v>454</v>
      </c>
      <c r="J1521" s="61" t="s">
        <v>455</v>
      </c>
      <c r="K1521" s="54" t="s">
        <v>3878</v>
      </c>
      <c r="L1521" s="60">
        <v>1</v>
      </c>
      <c r="M1521" s="54" t="s">
        <v>3879</v>
      </c>
      <c r="N1521" s="54" t="s">
        <v>944</v>
      </c>
      <c r="O1521" s="62">
        <v>1</v>
      </c>
      <c r="P1521" s="54" t="s">
        <v>945</v>
      </c>
      <c r="Q1521" s="54" t="s">
        <v>3638</v>
      </c>
      <c r="R1521" s="61" t="s">
        <v>3639</v>
      </c>
      <c r="S1521" s="55">
        <v>45006</v>
      </c>
      <c r="T1521" s="55">
        <v>45006</v>
      </c>
      <c r="U1521" s="55">
        <v>45009</v>
      </c>
      <c r="V1521" s="56">
        <v>526651.78</v>
      </c>
      <c r="W1521" s="56">
        <v>0</v>
      </c>
      <c r="X1521" s="56">
        <v>526651.78</v>
      </c>
    </row>
    <row r="1522" spans="1:24" x14ac:dyDescent="0.25">
      <c r="A1522" s="59" t="s">
        <v>158</v>
      </c>
      <c r="B1522" s="54" t="s">
        <v>450</v>
      </c>
      <c r="C1522" s="60">
        <v>2023</v>
      </c>
      <c r="D1522" s="60">
        <v>2023</v>
      </c>
      <c r="E1522" s="53">
        <v>9</v>
      </c>
      <c r="F1522" s="54" t="s">
        <v>451</v>
      </c>
      <c r="G1522" s="54" t="s">
        <v>452</v>
      </c>
      <c r="H1522" s="54" t="s">
        <v>453</v>
      </c>
      <c r="I1522" s="54" t="s">
        <v>454</v>
      </c>
      <c r="J1522" s="61" t="s">
        <v>455</v>
      </c>
      <c r="K1522" s="54" t="s">
        <v>3880</v>
      </c>
      <c r="L1522" s="60">
        <v>1</v>
      </c>
      <c r="M1522" s="54" t="s">
        <v>3881</v>
      </c>
      <c r="N1522" s="54" t="s">
        <v>948</v>
      </c>
      <c r="O1522" s="62">
        <v>1</v>
      </c>
      <c r="P1522" s="54" t="s">
        <v>949</v>
      </c>
      <c r="Q1522" s="54" t="s">
        <v>3638</v>
      </c>
      <c r="R1522" s="61" t="s">
        <v>3639</v>
      </c>
      <c r="S1522" s="55">
        <v>45006</v>
      </c>
      <c r="T1522" s="55">
        <v>45006</v>
      </c>
      <c r="U1522" s="55">
        <v>45009</v>
      </c>
      <c r="V1522" s="56">
        <v>210812.74</v>
      </c>
      <c r="W1522" s="56">
        <v>0</v>
      </c>
      <c r="X1522" s="56">
        <v>210812.74</v>
      </c>
    </row>
    <row r="1523" spans="1:24" x14ac:dyDescent="0.25">
      <c r="A1523" s="59" t="s">
        <v>159</v>
      </c>
      <c r="B1523" s="54" t="s">
        <v>450</v>
      </c>
      <c r="C1523" s="60">
        <v>2023</v>
      </c>
      <c r="D1523" s="60">
        <v>2023</v>
      </c>
      <c r="E1523" s="53">
        <v>9</v>
      </c>
      <c r="F1523" s="54" t="s">
        <v>451</v>
      </c>
      <c r="G1523" s="54" t="s">
        <v>452</v>
      </c>
      <c r="H1523" s="54" t="s">
        <v>453</v>
      </c>
      <c r="I1523" s="54" t="s">
        <v>454</v>
      </c>
      <c r="J1523" s="61" t="s">
        <v>455</v>
      </c>
      <c r="K1523" s="54" t="s">
        <v>3882</v>
      </c>
      <c r="L1523" s="60">
        <v>1</v>
      </c>
      <c r="M1523" s="54" t="s">
        <v>3883</v>
      </c>
      <c r="N1523" s="54" t="s">
        <v>952</v>
      </c>
      <c r="O1523" s="62">
        <v>1</v>
      </c>
      <c r="P1523" s="54" t="s">
        <v>953</v>
      </c>
      <c r="Q1523" s="54" t="s">
        <v>3638</v>
      </c>
      <c r="R1523" s="61" t="s">
        <v>3639</v>
      </c>
      <c r="S1523" s="55">
        <v>45006</v>
      </c>
      <c r="T1523" s="55">
        <v>45006</v>
      </c>
      <c r="U1523" s="55">
        <v>45009</v>
      </c>
      <c r="V1523" s="56">
        <v>283795.53999999998</v>
      </c>
      <c r="W1523" s="56">
        <v>0</v>
      </c>
      <c r="X1523" s="56">
        <v>283795.53999999998</v>
      </c>
    </row>
    <row r="1524" spans="1:24" x14ac:dyDescent="0.25">
      <c r="A1524" s="59" t="s">
        <v>160</v>
      </c>
      <c r="B1524" s="54" t="s">
        <v>450</v>
      </c>
      <c r="C1524" s="60">
        <v>2023</v>
      </c>
      <c r="D1524" s="60">
        <v>2023</v>
      </c>
      <c r="E1524" s="53">
        <v>9</v>
      </c>
      <c r="F1524" s="54" t="s">
        <v>451</v>
      </c>
      <c r="G1524" s="54" t="s">
        <v>452</v>
      </c>
      <c r="H1524" s="54" t="s">
        <v>453</v>
      </c>
      <c r="I1524" s="54" t="s">
        <v>454</v>
      </c>
      <c r="J1524" s="61" t="s">
        <v>455</v>
      </c>
      <c r="K1524" s="54" t="s">
        <v>3884</v>
      </c>
      <c r="L1524" s="60">
        <v>1</v>
      </c>
      <c r="M1524" s="54" t="s">
        <v>3885</v>
      </c>
      <c r="N1524" s="54" t="s">
        <v>956</v>
      </c>
      <c r="O1524" s="62">
        <v>1</v>
      </c>
      <c r="P1524" s="54" t="s">
        <v>957</v>
      </c>
      <c r="Q1524" s="54" t="s">
        <v>3638</v>
      </c>
      <c r="R1524" s="61" t="s">
        <v>3639</v>
      </c>
      <c r="S1524" s="55">
        <v>45006</v>
      </c>
      <c r="T1524" s="55">
        <v>45006</v>
      </c>
      <c r="U1524" s="55">
        <v>45009</v>
      </c>
      <c r="V1524" s="56">
        <v>256396.95</v>
      </c>
      <c r="W1524" s="56">
        <v>0</v>
      </c>
      <c r="X1524" s="56">
        <v>256396.95</v>
      </c>
    </row>
    <row r="1525" spans="1:24" x14ac:dyDescent="0.25">
      <c r="A1525" s="59" t="s">
        <v>161</v>
      </c>
      <c r="B1525" s="54" t="s">
        <v>450</v>
      </c>
      <c r="C1525" s="60">
        <v>2023</v>
      </c>
      <c r="D1525" s="60">
        <v>2023</v>
      </c>
      <c r="E1525" s="53">
        <v>9</v>
      </c>
      <c r="F1525" s="54" t="s">
        <v>451</v>
      </c>
      <c r="G1525" s="54" t="s">
        <v>452</v>
      </c>
      <c r="H1525" s="54" t="s">
        <v>453</v>
      </c>
      <c r="I1525" s="54" t="s">
        <v>454</v>
      </c>
      <c r="J1525" s="61" t="s">
        <v>455</v>
      </c>
      <c r="K1525" s="54" t="s">
        <v>3886</v>
      </c>
      <c r="L1525" s="60">
        <v>1</v>
      </c>
      <c r="M1525" s="54" t="s">
        <v>3887</v>
      </c>
      <c r="N1525" s="54" t="s">
        <v>960</v>
      </c>
      <c r="O1525" s="62">
        <v>1</v>
      </c>
      <c r="P1525" s="54" t="s">
        <v>961</v>
      </c>
      <c r="Q1525" s="54" t="s">
        <v>3638</v>
      </c>
      <c r="R1525" s="61" t="s">
        <v>3639</v>
      </c>
      <c r="S1525" s="55">
        <v>45006</v>
      </c>
      <c r="T1525" s="55">
        <v>45006</v>
      </c>
      <c r="U1525" s="55">
        <v>45009</v>
      </c>
      <c r="V1525" s="56">
        <v>285068.21000000002</v>
      </c>
      <c r="W1525" s="56">
        <v>0</v>
      </c>
      <c r="X1525" s="56">
        <v>285068.21000000002</v>
      </c>
    </row>
    <row r="1526" spans="1:24" x14ac:dyDescent="0.25">
      <c r="A1526" s="59" t="s">
        <v>162</v>
      </c>
      <c r="B1526" s="54" t="s">
        <v>450</v>
      </c>
      <c r="C1526" s="60">
        <v>2023</v>
      </c>
      <c r="D1526" s="60">
        <v>2023</v>
      </c>
      <c r="E1526" s="53">
        <v>9</v>
      </c>
      <c r="F1526" s="54" t="s">
        <v>451</v>
      </c>
      <c r="G1526" s="54" t="s">
        <v>452</v>
      </c>
      <c r="H1526" s="54" t="s">
        <v>453</v>
      </c>
      <c r="I1526" s="54" t="s">
        <v>454</v>
      </c>
      <c r="J1526" s="61" t="s">
        <v>455</v>
      </c>
      <c r="K1526" s="54" t="s">
        <v>3888</v>
      </c>
      <c r="L1526" s="60">
        <v>1</v>
      </c>
      <c r="M1526" s="54" t="s">
        <v>3889</v>
      </c>
      <c r="N1526" s="54" t="s">
        <v>964</v>
      </c>
      <c r="O1526" s="62">
        <v>1</v>
      </c>
      <c r="P1526" s="54" t="s">
        <v>965</v>
      </c>
      <c r="Q1526" s="54" t="s">
        <v>3638</v>
      </c>
      <c r="R1526" s="61" t="s">
        <v>3639</v>
      </c>
      <c r="S1526" s="55">
        <v>45006</v>
      </c>
      <c r="T1526" s="55">
        <v>45006</v>
      </c>
      <c r="U1526" s="55">
        <v>45009</v>
      </c>
      <c r="V1526" s="56">
        <v>111016.68</v>
      </c>
      <c r="W1526" s="56">
        <v>0</v>
      </c>
      <c r="X1526" s="56">
        <v>111016.68</v>
      </c>
    </row>
    <row r="1527" spans="1:24" x14ac:dyDescent="0.25">
      <c r="A1527" s="59" t="s">
        <v>163</v>
      </c>
      <c r="B1527" s="54" t="s">
        <v>450</v>
      </c>
      <c r="C1527" s="60">
        <v>2023</v>
      </c>
      <c r="D1527" s="60">
        <v>2023</v>
      </c>
      <c r="E1527" s="53">
        <v>9</v>
      </c>
      <c r="F1527" s="54" t="s">
        <v>451</v>
      </c>
      <c r="G1527" s="54" t="s">
        <v>452</v>
      </c>
      <c r="H1527" s="54" t="s">
        <v>453</v>
      </c>
      <c r="I1527" s="54" t="s">
        <v>454</v>
      </c>
      <c r="J1527" s="61" t="s">
        <v>455</v>
      </c>
      <c r="K1527" s="54" t="s">
        <v>3890</v>
      </c>
      <c r="L1527" s="60">
        <v>1</v>
      </c>
      <c r="M1527" s="54" t="s">
        <v>3891</v>
      </c>
      <c r="N1527" s="54" t="s">
        <v>968</v>
      </c>
      <c r="O1527" s="62">
        <v>1</v>
      </c>
      <c r="P1527" s="54" t="s">
        <v>969</v>
      </c>
      <c r="Q1527" s="54" t="s">
        <v>3638</v>
      </c>
      <c r="R1527" s="61" t="s">
        <v>3639</v>
      </c>
      <c r="S1527" s="55">
        <v>45006</v>
      </c>
      <c r="T1527" s="55">
        <v>45006</v>
      </c>
      <c r="U1527" s="55">
        <v>45009</v>
      </c>
      <c r="V1527" s="56">
        <v>179152.28</v>
      </c>
      <c r="W1527" s="56">
        <v>0</v>
      </c>
      <c r="X1527" s="56">
        <v>179152.28</v>
      </c>
    </row>
    <row r="1528" spans="1:24" x14ac:dyDescent="0.25">
      <c r="A1528" s="59" t="s">
        <v>164</v>
      </c>
      <c r="B1528" s="54" t="s">
        <v>450</v>
      </c>
      <c r="C1528" s="60">
        <v>2023</v>
      </c>
      <c r="D1528" s="60">
        <v>2023</v>
      </c>
      <c r="E1528" s="53">
        <v>9</v>
      </c>
      <c r="F1528" s="54" t="s">
        <v>451</v>
      </c>
      <c r="G1528" s="54" t="s">
        <v>452</v>
      </c>
      <c r="H1528" s="54" t="s">
        <v>453</v>
      </c>
      <c r="I1528" s="54" t="s">
        <v>454</v>
      </c>
      <c r="J1528" s="61" t="s">
        <v>455</v>
      </c>
      <c r="K1528" s="54" t="s">
        <v>3892</v>
      </c>
      <c r="L1528" s="60">
        <v>1</v>
      </c>
      <c r="M1528" s="54" t="s">
        <v>3893</v>
      </c>
      <c r="N1528" s="54" t="s">
        <v>972</v>
      </c>
      <c r="O1528" s="62">
        <v>1</v>
      </c>
      <c r="P1528" s="54" t="s">
        <v>973</v>
      </c>
      <c r="Q1528" s="54" t="s">
        <v>3638</v>
      </c>
      <c r="R1528" s="61" t="s">
        <v>3639</v>
      </c>
      <c r="S1528" s="55">
        <v>45006</v>
      </c>
      <c r="T1528" s="55">
        <v>45006</v>
      </c>
      <c r="U1528" s="55">
        <v>45009</v>
      </c>
      <c r="V1528" s="56">
        <v>356581.6</v>
      </c>
      <c r="W1528" s="56">
        <v>0</v>
      </c>
      <c r="X1528" s="56">
        <v>356581.6</v>
      </c>
    </row>
    <row r="1529" spans="1:24" x14ac:dyDescent="0.25">
      <c r="A1529" s="59" t="s">
        <v>165</v>
      </c>
      <c r="B1529" s="54" t="s">
        <v>450</v>
      </c>
      <c r="C1529" s="60">
        <v>2023</v>
      </c>
      <c r="D1529" s="60">
        <v>2023</v>
      </c>
      <c r="E1529" s="53">
        <v>9</v>
      </c>
      <c r="F1529" s="54" t="s">
        <v>451</v>
      </c>
      <c r="G1529" s="54" t="s">
        <v>452</v>
      </c>
      <c r="H1529" s="54" t="s">
        <v>453</v>
      </c>
      <c r="I1529" s="54" t="s">
        <v>454</v>
      </c>
      <c r="J1529" s="61" t="s">
        <v>455</v>
      </c>
      <c r="K1529" s="54" t="s">
        <v>3894</v>
      </c>
      <c r="L1529" s="60">
        <v>1</v>
      </c>
      <c r="M1529" s="54" t="s">
        <v>3895</v>
      </c>
      <c r="N1529" s="54" t="s">
        <v>976</v>
      </c>
      <c r="O1529" s="62">
        <v>1</v>
      </c>
      <c r="P1529" s="54" t="s">
        <v>977</v>
      </c>
      <c r="Q1529" s="54" t="s">
        <v>3638</v>
      </c>
      <c r="R1529" s="61" t="s">
        <v>3639</v>
      </c>
      <c r="S1529" s="55">
        <v>45006</v>
      </c>
      <c r="T1529" s="55">
        <v>45006</v>
      </c>
      <c r="U1529" s="55">
        <v>45009</v>
      </c>
      <c r="V1529" s="56">
        <v>91633.16</v>
      </c>
      <c r="W1529" s="56">
        <v>0</v>
      </c>
      <c r="X1529" s="56">
        <v>91633.16</v>
      </c>
    </row>
    <row r="1530" spans="1:24" x14ac:dyDescent="0.25">
      <c r="A1530" s="59" t="s">
        <v>166</v>
      </c>
      <c r="B1530" s="54" t="s">
        <v>450</v>
      </c>
      <c r="C1530" s="60">
        <v>2023</v>
      </c>
      <c r="D1530" s="60">
        <v>2023</v>
      </c>
      <c r="E1530" s="53">
        <v>9</v>
      </c>
      <c r="F1530" s="54" t="s">
        <v>451</v>
      </c>
      <c r="G1530" s="54" t="s">
        <v>452</v>
      </c>
      <c r="H1530" s="54" t="s">
        <v>453</v>
      </c>
      <c r="I1530" s="54" t="s">
        <v>454</v>
      </c>
      <c r="J1530" s="61" t="s">
        <v>455</v>
      </c>
      <c r="K1530" s="54" t="s">
        <v>3896</v>
      </c>
      <c r="L1530" s="60">
        <v>1</v>
      </c>
      <c r="M1530" s="54" t="s">
        <v>3897</v>
      </c>
      <c r="N1530" s="54" t="s">
        <v>980</v>
      </c>
      <c r="O1530" s="62">
        <v>1</v>
      </c>
      <c r="P1530" s="54" t="s">
        <v>981</v>
      </c>
      <c r="Q1530" s="54" t="s">
        <v>3638</v>
      </c>
      <c r="R1530" s="61" t="s">
        <v>3639</v>
      </c>
      <c r="S1530" s="55">
        <v>45006</v>
      </c>
      <c r="T1530" s="55">
        <v>45006</v>
      </c>
      <c r="U1530" s="55">
        <v>45009</v>
      </c>
      <c r="V1530" s="56">
        <v>319588.2</v>
      </c>
      <c r="W1530" s="56">
        <v>0</v>
      </c>
      <c r="X1530" s="56">
        <v>319588.2</v>
      </c>
    </row>
    <row r="1531" spans="1:24" x14ac:dyDescent="0.25">
      <c r="A1531" s="59" t="s">
        <v>167</v>
      </c>
      <c r="B1531" s="54" t="s">
        <v>450</v>
      </c>
      <c r="C1531" s="60">
        <v>2023</v>
      </c>
      <c r="D1531" s="60">
        <v>2023</v>
      </c>
      <c r="E1531" s="53">
        <v>9</v>
      </c>
      <c r="F1531" s="54" t="s">
        <v>451</v>
      </c>
      <c r="G1531" s="54" t="s">
        <v>452</v>
      </c>
      <c r="H1531" s="54" t="s">
        <v>453</v>
      </c>
      <c r="I1531" s="54" t="s">
        <v>454</v>
      </c>
      <c r="J1531" s="61" t="s">
        <v>455</v>
      </c>
      <c r="K1531" s="54" t="s">
        <v>3898</v>
      </c>
      <c r="L1531" s="60">
        <v>1</v>
      </c>
      <c r="M1531" s="54" t="s">
        <v>3899</v>
      </c>
      <c r="N1531" s="54" t="s">
        <v>984</v>
      </c>
      <c r="O1531" s="62">
        <v>1</v>
      </c>
      <c r="P1531" s="54" t="s">
        <v>985</v>
      </c>
      <c r="Q1531" s="54" t="s">
        <v>3638</v>
      </c>
      <c r="R1531" s="61" t="s">
        <v>3639</v>
      </c>
      <c r="S1531" s="55">
        <v>45006</v>
      </c>
      <c r="T1531" s="55">
        <v>45006</v>
      </c>
      <c r="U1531" s="55">
        <v>45009</v>
      </c>
      <c r="V1531" s="56">
        <v>214340.53</v>
      </c>
      <c r="W1531" s="56">
        <v>0</v>
      </c>
      <c r="X1531" s="56">
        <v>214340.53</v>
      </c>
    </row>
    <row r="1532" spans="1:24" x14ac:dyDescent="0.25">
      <c r="A1532" s="59" t="s">
        <v>168</v>
      </c>
      <c r="B1532" s="54" t="s">
        <v>450</v>
      </c>
      <c r="C1532" s="60">
        <v>2023</v>
      </c>
      <c r="D1532" s="60">
        <v>2023</v>
      </c>
      <c r="E1532" s="53">
        <v>9</v>
      </c>
      <c r="F1532" s="54" t="s">
        <v>451</v>
      </c>
      <c r="G1532" s="54" t="s">
        <v>452</v>
      </c>
      <c r="H1532" s="54" t="s">
        <v>453</v>
      </c>
      <c r="I1532" s="54" t="s">
        <v>454</v>
      </c>
      <c r="J1532" s="61" t="s">
        <v>455</v>
      </c>
      <c r="K1532" s="54" t="s">
        <v>3900</v>
      </c>
      <c r="L1532" s="60">
        <v>1</v>
      </c>
      <c r="M1532" s="54" t="s">
        <v>3901</v>
      </c>
      <c r="N1532" s="54" t="s">
        <v>988</v>
      </c>
      <c r="O1532" s="62">
        <v>1</v>
      </c>
      <c r="P1532" s="54" t="s">
        <v>989</v>
      </c>
      <c r="Q1532" s="54" t="s">
        <v>3638</v>
      </c>
      <c r="R1532" s="61" t="s">
        <v>3639</v>
      </c>
      <c r="S1532" s="55">
        <v>45006</v>
      </c>
      <c r="T1532" s="55">
        <v>45006</v>
      </c>
      <c r="U1532" s="55">
        <v>45009</v>
      </c>
      <c r="V1532" s="56">
        <v>200163.65</v>
      </c>
      <c r="W1532" s="56">
        <v>0</v>
      </c>
      <c r="X1532" s="56">
        <v>200163.65</v>
      </c>
    </row>
    <row r="1533" spans="1:24" x14ac:dyDescent="0.25">
      <c r="A1533" s="59" t="s">
        <v>169</v>
      </c>
      <c r="B1533" s="54" t="s">
        <v>450</v>
      </c>
      <c r="C1533" s="60">
        <v>2023</v>
      </c>
      <c r="D1533" s="60">
        <v>2023</v>
      </c>
      <c r="E1533" s="53">
        <v>9</v>
      </c>
      <c r="F1533" s="54" t="s">
        <v>451</v>
      </c>
      <c r="G1533" s="54" t="s">
        <v>452</v>
      </c>
      <c r="H1533" s="54" t="s">
        <v>453</v>
      </c>
      <c r="I1533" s="54" t="s">
        <v>454</v>
      </c>
      <c r="J1533" s="61" t="s">
        <v>455</v>
      </c>
      <c r="K1533" s="54" t="s">
        <v>3902</v>
      </c>
      <c r="L1533" s="60">
        <v>1</v>
      </c>
      <c r="M1533" s="54" t="s">
        <v>3903</v>
      </c>
      <c r="N1533" s="54" t="s">
        <v>992</v>
      </c>
      <c r="O1533" s="62">
        <v>1</v>
      </c>
      <c r="P1533" s="54" t="s">
        <v>993</v>
      </c>
      <c r="Q1533" s="54" t="s">
        <v>3638</v>
      </c>
      <c r="R1533" s="61" t="s">
        <v>3639</v>
      </c>
      <c r="S1533" s="55">
        <v>45006</v>
      </c>
      <c r="T1533" s="55">
        <v>45006</v>
      </c>
      <c r="U1533" s="55">
        <v>45009</v>
      </c>
      <c r="V1533" s="56">
        <v>220936.95</v>
      </c>
      <c r="W1533" s="56">
        <v>0</v>
      </c>
      <c r="X1533" s="56">
        <v>220936.95</v>
      </c>
    </row>
    <row r="1534" spans="1:24" x14ac:dyDescent="0.25">
      <c r="A1534" s="59" t="s">
        <v>170</v>
      </c>
      <c r="B1534" s="54" t="s">
        <v>450</v>
      </c>
      <c r="C1534" s="60">
        <v>2023</v>
      </c>
      <c r="D1534" s="60">
        <v>2023</v>
      </c>
      <c r="E1534" s="53">
        <v>9</v>
      </c>
      <c r="F1534" s="54" t="s">
        <v>451</v>
      </c>
      <c r="G1534" s="54" t="s">
        <v>452</v>
      </c>
      <c r="H1534" s="54" t="s">
        <v>453</v>
      </c>
      <c r="I1534" s="54" t="s">
        <v>454</v>
      </c>
      <c r="J1534" s="61" t="s">
        <v>455</v>
      </c>
      <c r="K1534" s="54" t="s">
        <v>3904</v>
      </c>
      <c r="L1534" s="60">
        <v>1</v>
      </c>
      <c r="M1534" s="54" t="s">
        <v>3905</v>
      </c>
      <c r="N1534" s="54" t="s">
        <v>996</v>
      </c>
      <c r="O1534" s="62">
        <v>1</v>
      </c>
      <c r="P1534" s="54" t="s">
        <v>997</v>
      </c>
      <c r="Q1534" s="54" t="s">
        <v>3638</v>
      </c>
      <c r="R1534" s="61" t="s">
        <v>3639</v>
      </c>
      <c r="S1534" s="55">
        <v>45006</v>
      </c>
      <c r="T1534" s="55">
        <v>45006</v>
      </c>
      <c r="U1534" s="55">
        <v>45009</v>
      </c>
      <c r="V1534" s="56">
        <v>1022614.07</v>
      </c>
      <c r="W1534" s="56">
        <v>0</v>
      </c>
      <c r="X1534" s="56">
        <v>1022614.07</v>
      </c>
    </row>
    <row r="1535" spans="1:24" x14ac:dyDescent="0.25">
      <c r="A1535" s="59" t="s">
        <v>171</v>
      </c>
      <c r="B1535" s="54" t="s">
        <v>450</v>
      </c>
      <c r="C1535" s="60">
        <v>2023</v>
      </c>
      <c r="D1535" s="60">
        <v>2023</v>
      </c>
      <c r="E1535" s="53">
        <v>9</v>
      </c>
      <c r="F1535" s="54" t="s">
        <v>451</v>
      </c>
      <c r="G1535" s="54" t="s">
        <v>452</v>
      </c>
      <c r="H1535" s="54" t="s">
        <v>453</v>
      </c>
      <c r="I1535" s="54" t="s">
        <v>454</v>
      </c>
      <c r="J1535" s="61" t="s">
        <v>455</v>
      </c>
      <c r="K1535" s="54" t="s">
        <v>3906</v>
      </c>
      <c r="L1535" s="60">
        <v>1</v>
      </c>
      <c r="M1535" s="54" t="s">
        <v>3907</v>
      </c>
      <c r="N1535" s="54" t="s">
        <v>1000</v>
      </c>
      <c r="O1535" s="62">
        <v>1</v>
      </c>
      <c r="P1535" s="54" t="s">
        <v>1001</v>
      </c>
      <c r="Q1535" s="54" t="s">
        <v>3638</v>
      </c>
      <c r="R1535" s="61" t="s">
        <v>3639</v>
      </c>
      <c r="S1535" s="55">
        <v>45006</v>
      </c>
      <c r="T1535" s="55">
        <v>45006</v>
      </c>
      <c r="U1535" s="55">
        <v>45009</v>
      </c>
      <c r="V1535" s="56">
        <v>208364.67</v>
      </c>
      <c r="W1535" s="56">
        <v>0</v>
      </c>
      <c r="X1535" s="56">
        <v>208364.67</v>
      </c>
    </row>
    <row r="1536" spans="1:24" x14ac:dyDescent="0.25">
      <c r="A1536" s="59" t="s">
        <v>172</v>
      </c>
      <c r="B1536" s="54" t="s">
        <v>450</v>
      </c>
      <c r="C1536" s="60">
        <v>2023</v>
      </c>
      <c r="D1536" s="60">
        <v>2023</v>
      </c>
      <c r="E1536" s="53">
        <v>9</v>
      </c>
      <c r="F1536" s="54" t="s">
        <v>451</v>
      </c>
      <c r="G1536" s="54" t="s">
        <v>452</v>
      </c>
      <c r="H1536" s="54" t="s">
        <v>453</v>
      </c>
      <c r="I1536" s="54" t="s">
        <v>454</v>
      </c>
      <c r="J1536" s="61" t="s">
        <v>455</v>
      </c>
      <c r="K1536" s="54" t="s">
        <v>3908</v>
      </c>
      <c r="L1536" s="60">
        <v>1</v>
      </c>
      <c r="M1536" s="54" t="s">
        <v>3909</v>
      </c>
      <c r="N1536" s="54" t="s">
        <v>1004</v>
      </c>
      <c r="O1536" s="62">
        <v>1</v>
      </c>
      <c r="P1536" s="54" t="s">
        <v>1005</v>
      </c>
      <c r="Q1536" s="54" t="s">
        <v>3638</v>
      </c>
      <c r="R1536" s="61" t="s">
        <v>3639</v>
      </c>
      <c r="S1536" s="55">
        <v>45006</v>
      </c>
      <c r="T1536" s="55">
        <v>45006</v>
      </c>
      <c r="U1536" s="55">
        <v>45009</v>
      </c>
      <c r="V1536" s="56">
        <v>240810.85</v>
      </c>
      <c r="W1536" s="56">
        <v>0</v>
      </c>
      <c r="X1536" s="56">
        <v>240810.85</v>
      </c>
    </row>
    <row r="1537" spans="1:24" x14ac:dyDescent="0.25">
      <c r="A1537" s="59" t="s">
        <v>173</v>
      </c>
      <c r="B1537" s="54" t="s">
        <v>450</v>
      </c>
      <c r="C1537" s="60">
        <v>2023</v>
      </c>
      <c r="D1537" s="60">
        <v>2023</v>
      </c>
      <c r="E1537" s="53">
        <v>9</v>
      </c>
      <c r="F1537" s="54" t="s">
        <v>451</v>
      </c>
      <c r="G1537" s="54" t="s">
        <v>452</v>
      </c>
      <c r="H1537" s="54" t="s">
        <v>453</v>
      </c>
      <c r="I1537" s="54" t="s">
        <v>454</v>
      </c>
      <c r="J1537" s="61" t="s">
        <v>455</v>
      </c>
      <c r="K1537" s="54" t="s">
        <v>3910</v>
      </c>
      <c r="L1537" s="60">
        <v>1</v>
      </c>
      <c r="M1537" s="54" t="s">
        <v>3911</v>
      </c>
      <c r="N1537" s="54" t="s">
        <v>1008</v>
      </c>
      <c r="O1537" s="62">
        <v>1</v>
      </c>
      <c r="P1537" s="54" t="s">
        <v>1009</v>
      </c>
      <c r="Q1537" s="54" t="s">
        <v>3638</v>
      </c>
      <c r="R1537" s="61" t="s">
        <v>3639</v>
      </c>
      <c r="S1537" s="55">
        <v>45006</v>
      </c>
      <c r="T1537" s="55">
        <v>45006</v>
      </c>
      <c r="U1537" s="55">
        <v>45009</v>
      </c>
      <c r="V1537" s="56">
        <v>9458336.3000000007</v>
      </c>
      <c r="W1537" s="56">
        <v>0</v>
      </c>
      <c r="X1537" s="56">
        <v>9458336.3000000007</v>
      </c>
    </row>
    <row r="1538" spans="1:24" x14ac:dyDescent="0.25">
      <c r="A1538" s="59" t="s">
        <v>174</v>
      </c>
      <c r="B1538" s="54" t="s">
        <v>450</v>
      </c>
      <c r="C1538" s="60">
        <v>2023</v>
      </c>
      <c r="D1538" s="60">
        <v>2023</v>
      </c>
      <c r="E1538" s="53">
        <v>9</v>
      </c>
      <c r="F1538" s="54" t="s">
        <v>451</v>
      </c>
      <c r="G1538" s="54" t="s">
        <v>452</v>
      </c>
      <c r="H1538" s="54" t="s">
        <v>453</v>
      </c>
      <c r="I1538" s="54" t="s">
        <v>454</v>
      </c>
      <c r="J1538" s="61" t="s">
        <v>455</v>
      </c>
      <c r="K1538" s="54" t="s">
        <v>3912</v>
      </c>
      <c r="L1538" s="60">
        <v>1</v>
      </c>
      <c r="M1538" s="54" t="s">
        <v>3913</v>
      </c>
      <c r="N1538" s="54" t="s">
        <v>1012</v>
      </c>
      <c r="O1538" s="62">
        <v>1</v>
      </c>
      <c r="P1538" s="54" t="s">
        <v>1013</v>
      </c>
      <c r="Q1538" s="54" t="s">
        <v>3638</v>
      </c>
      <c r="R1538" s="61" t="s">
        <v>3639</v>
      </c>
      <c r="S1538" s="55">
        <v>45006</v>
      </c>
      <c r="T1538" s="55">
        <v>45006</v>
      </c>
      <c r="U1538" s="55">
        <v>45009</v>
      </c>
      <c r="V1538" s="56">
        <v>5510134.4500000002</v>
      </c>
      <c r="W1538" s="56">
        <v>0</v>
      </c>
      <c r="X1538" s="56">
        <v>5510134.4500000002</v>
      </c>
    </row>
    <row r="1539" spans="1:24" x14ac:dyDescent="0.25">
      <c r="A1539" s="59" t="s">
        <v>175</v>
      </c>
      <c r="B1539" s="54" t="s">
        <v>450</v>
      </c>
      <c r="C1539" s="60">
        <v>2023</v>
      </c>
      <c r="D1539" s="60">
        <v>2023</v>
      </c>
      <c r="E1539" s="53">
        <v>9</v>
      </c>
      <c r="F1539" s="54" t="s">
        <v>451</v>
      </c>
      <c r="G1539" s="54" t="s">
        <v>452</v>
      </c>
      <c r="H1539" s="54" t="s">
        <v>453</v>
      </c>
      <c r="I1539" s="54" t="s">
        <v>454</v>
      </c>
      <c r="J1539" s="61" t="s">
        <v>455</v>
      </c>
      <c r="K1539" s="54" t="s">
        <v>3914</v>
      </c>
      <c r="L1539" s="60">
        <v>1</v>
      </c>
      <c r="M1539" s="54" t="s">
        <v>3915</v>
      </c>
      <c r="N1539" s="54" t="s">
        <v>1018</v>
      </c>
      <c r="O1539" s="62">
        <v>1</v>
      </c>
      <c r="P1539" s="54" t="s">
        <v>1019</v>
      </c>
      <c r="Q1539" s="54" t="s">
        <v>3638</v>
      </c>
      <c r="R1539" s="61" t="s">
        <v>3639</v>
      </c>
      <c r="S1539" s="55">
        <v>45006</v>
      </c>
      <c r="T1539" s="55">
        <v>45006</v>
      </c>
      <c r="U1539" s="55">
        <v>45009</v>
      </c>
      <c r="V1539" s="56">
        <v>275505.68</v>
      </c>
      <c r="W1539" s="56">
        <v>0</v>
      </c>
      <c r="X1539" s="56">
        <v>275505.68</v>
      </c>
    </row>
    <row r="1540" spans="1:24" x14ac:dyDescent="0.25">
      <c r="A1540" s="59" t="s">
        <v>176</v>
      </c>
      <c r="B1540" s="54" t="s">
        <v>450</v>
      </c>
      <c r="C1540" s="60">
        <v>2023</v>
      </c>
      <c r="D1540" s="60">
        <v>2023</v>
      </c>
      <c r="E1540" s="53">
        <v>9</v>
      </c>
      <c r="F1540" s="54" t="s">
        <v>451</v>
      </c>
      <c r="G1540" s="54" t="s">
        <v>452</v>
      </c>
      <c r="H1540" s="54" t="s">
        <v>453</v>
      </c>
      <c r="I1540" s="54" t="s">
        <v>454</v>
      </c>
      <c r="J1540" s="61" t="s">
        <v>455</v>
      </c>
      <c r="K1540" s="54" t="s">
        <v>3916</v>
      </c>
      <c r="L1540" s="60">
        <v>1</v>
      </c>
      <c r="M1540" s="54" t="s">
        <v>3917</v>
      </c>
      <c r="N1540" s="54" t="s">
        <v>1022</v>
      </c>
      <c r="O1540" s="62">
        <v>1</v>
      </c>
      <c r="P1540" s="54" t="s">
        <v>1023</v>
      </c>
      <c r="Q1540" s="54" t="s">
        <v>3638</v>
      </c>
      <c r="R1540" s="61" t="s">
        <v>3639</v>
      </c>
      <c r="S1540" s="55">
        <v>45006</v>
      </c>
      <c r="T1540" s="55">
        <v>45006</v>
      </c>
      <c r="U1540" s="55">
        <v>45009</v>
      </c>
      <c r="V1540" s="56">
        <v>285293.46000000002</v>
      </c>
      <c r="W1540" s="56">
        <v>0</v>
      </c>
      <c r="X1540" s="56">
        <v>285293.46000000002</v>
      </c>
    </row>
    <row r="1541" spans="1:24" x14ac:dyDescent="0.25">
      <c r="A1541" s="59" t="s">
        <v>177</v>
      </c>
      <c r="B1541" s="54" t="s">
        <v>450</v>
      </c>
      <c r="C1541" s="60">
        <v>2023</v>
      </c>
      <c r="D1541" s="60">
        <v>2023</v>
      </c>
      <c r="E1541" s="53">
        <v>9</v>
      </c>
      <c r="F1541" s="54" t="s">
        <v>451</v>
      </c>
      <c r="G1541" s="54" t="s">
        <v>452</v>
      </c>
      <c r="H1541" s="54" t="s">
        <v>453</v>
      </c>
      <c r="I1541" s="54" t="s">
        <v>454</v>
      </c>
      <c r="J1541" s="61" t="s">
        <v>455</v>
      </c>
      <c r="K1541" s="54" t="s">
        <v>3918</v>
      </c>
      <c r="L1541" s="60">
        <v>1</v>
      </c>
      <c r="M1541" s="54" t="s">
        <v>3919</v>
      </c>
      <c r="N1541" s="54" t="s">
        <v>1026</v>
      </c>
      <c r="O1541" s="62">
        <v>1</v>
      </c>
      <c r="P1541" s="54" t="s">
        <v>1027</v>
      </c>
      <c r="Q1541" s="54" t="s">
        <v>3638</v>
      </c>
      <c r="R1541" s="61" t="s">
        <v>3639</v>
      </c>
      <c r="S1541" s="55">
        <v>45006</v>
      </c>
      <c r="T1541" s="55">
        <v>45006</v>
      </c>
      <c r="U1541" s="55">
        <v>45009</v>
      </c>
      <c r="V1541" s="56">
        <v>211790.29</v>
      </c>
      <c r="W1541" s="56">
        <v>0</v>
      </c>
      <c r="X1541" s="56">
        <v>211790.29</v>
      </c>
    </row>
    <row r="1542" spans="1:24" x14ac:dyDescent="0.25">
      <c r="A1542" s="59" t="s">
        <v>178</v>
      </c>
      <c r="B1542" s="54" t="s">
        <v>450</v>
      </c>
      <c r="C1542" s="60">
        <v>2023</v>
      </c>
      <c r="D1542" s="60">
        <v>2023</v>
      </c>
      <c r="E1542" s="53">
        <v>9</v>
      </c>
      <c r="F1542" s="54" t="s">
        <v>451</v>
      </c>
      <c r="G1542" s="54" t="s">
        <v>452</v>
      </c>
      <c r="H1542" s="54" t="s">
        <v>453</v>
      </c>
      <c r="I1542" s="54" t="s">
        <v>454</v>
      </c>
      <c r="J1542" s="61" t="s">
        <v>455</v>
      </c>
      <c r="K1542" s="54" t="s">
        <v>3920</v>
      </c>
      <c r="L1542" s="60">
        <v>1</v>
      </c>
      <c r="M1542" s="54" t="s">
        <v>3921</v>
      </c>
      <c r="N1542" s="54" t="s">
        <v>1030</v>
      </c>
      <c r="O1542" s="62">
        <v>1</v>
      </c>
      <c r="P1542" s="54" t="s">
        <v>1031</v>
      </c>
      <c r="Q1542" s="54" t="s">
        <v>3638</v>
      </c>
      <c r="R1542" s="61" t="s">
        <v>3639</v>
      </c>
      <c r="S1542" s="55">
        <v>45006</v>
      </c>
      <c r="T1542" s="55">
        <v>45006</v>
      </c>
      <c r="U1542" s="55">
        <v>45009</v>
      </c>
      <c r="V1542" s="56">
        <v>690699.27</v>
      </c>
      <c r="W1542" s="56">
        <v>0</v>
      </c>
      <c r="X1542" s="56">
        <v>690699.27</v>
      </c>
    </row>
    <row r="1543" spans="1:24" x14ac:dyDescent="0.25">
      <c r="A1543" s="59" t="s">
        <v>179</v>
      </c>
      <c r="B1543" s="54" t="s">
        <v>450</v>
      </c>
      <c r="C1543" s="60">
        <v>2023</v>
      </c>
      <c r="D1543" s="60">
        <v>2023</v>
      </c>
      <c r="E1543" s="53">
        <v>9</v>
      </c>
      <c r="F1543" s="54" t="s">
        <v>451</v>
      </c>
      <c r="G1543" s="54" t="s">
        <v>452</v>
      </c>
      <c r="H1543" s="54" t="s">
        <v>453</v>
      </c>
      <c r="I1543" s="54" t="s">
        <v>454</v>
      </c>
      <c r="J1543" s="61" t="s">
        <v>455</v>
      </c>
      <c r="K1543" s="54" t="s">
        <v>3922</v>
      </c>
      <c r="L1543" s="60">
        <v>1</v>
      </c>
      <c r="M1543" s="54" t="s">
        <v>3923</v>
      </c>
      <c r="N1543" s="54" t="s">
        <v>1034</v>
      </c>
      <c r="O1543" s="62">
        <v>1</v>
      </c>
      <c r="P1543" s="54" t="s">
        <v>1035</v>
      </c>
      <c r="Q1543" s="54" t="s">
        <v>3638</v>
      </c>
      <c r="R1543" s="61" t="s">
        <v>3639</v>
      </c>
      <c r="S1543" s="55">
        <v>45006</v>
      </c>
      <c r="T1543" s="55">
        <v>45006</v>
      </c>
      <c r="U1543" s="55">
        <v>45009</v>
      </c>
      <c r="V1543" s="56">
        <v>230513.64</v>
      </c>
      <c r="W1543" s="56">
        <v>0</v>
      </c>
      <c r="X1543" s="56">
        <v>230513.64</v>
      </c>
    </row>
    <row r="1544" spans="1:24" x14ac:dyDescent="0.25">
      <c r="A1544" s="59" t="s">
        <v>1</v>
      </c>
      <c r="B1544" s="54" t="s">
        <v>450</v>
      </c>
      <c r="C1544" s="60">
        <v>2023</v>
      </c>
      <c r="D1544" s="60">
        <v>2023</v>
      </c>
      <c r="E1544" s="53">
        <v>9</v>
      </c>
      <c r="F1544" s="54" t="s">
        <v>451</v>
      </c>
      <c r="G1544" s="54" t="s">
        <v>452</v>
      </c>
      <c r="H1544" s="54" t="s">
        <v>453</v>
      </c>
      <c r="I1544" s="54" t="s">
        <v>454</v>
      </c>
      <c r="J1544" s="61" t="s">
        <v>455</v>
      </c>
      <c r="K1544" s="54" t="s">
        <v>3924</v>
      </c>
      <c r="L1544" s="60">
        <v>1</v>
      </c>
      <c r="M1544" s="54" t="s">
        <v>3925</v>
      </c>
      <c r="N1544" s="54" t="s">
        <v>1038</v>
      </c>
      <c r="O1544" s="62">
        <v>1</v>
      </c>
      <c r="P1544" s="54" t="s">
        <v>1039</v>
      </c>
      <c r="Q1544" s="54" t="s">
        <v>3638</v>
      </c>
      <c r="R1544" s="61" t="s">
        <v>3662</v>
      </c>
      <c r="S1544" s="55">
        <v>44999</v>
      </c>
      <c r="T1544" s="55">
        <v>44999</v>
      </c>
      <c r="U1544" s="55">
        <v>45002</v>
      </c>
      <c r="V1544" s="56">
        <v>163109.39000000001</v>
      </c>
      <c r="W1544" s="56">
        <v>0</v>
      </c>
      <c r="X1544" s="56">
        <v>163109.39000000001</v>
      </c>
    </row>
    <row r="1545" spans="1:24" x14ac:dyDescent="0.25">
      <c r="A1545" s="59" t="s">
        <v>180</v>
      </c>
      <c r="B1545" s="54" t="s">
        <v>450</v>
      </c>
      <c r="C1545" s="60">
        <v>2023</v>
      </c>
      <c r="D1545" s="60">
        <v>2023</v>
      </c>
      <c r="E1545" s="53">
        <v>9</v>
      </c>
      <c r="F1545" s="54" t="s">
        <v>451</v>
      </c>
      <c r="G1545" s="54" t="s">
        <v>452</v>
      </c>
      <c r="H1545" s="54" t="s">
        <v>453</v>
      </c>
      <c r="I1545" s="54" t="s">
        <v>454</v>
      </c>
      <c r="J1545" s="61" t="s">
        <v>455</v>
      </c>
      <c r="K1545" s="54" t="s">
        <v>3926</v>
      </c>
      <c r="L1545" s="60">
        <v>1</v>
      </c>
      <c r="M1545" s="54" t="s">
        <v>3927</v>
      </c>
      <c r="N1545" s="54" t="s">
        <v>1042</v>
      </c>
      <c r="O1545" s="62">
        <v>1</v>
      </c>
      <c r="P1545" s="54" t="s">
        <v>1043</v>
      </c>
      <c r="Q1545" s="54" t="s">
        <v>3638</v>
      </c>
      <c r="R1545" s="61" t="s">
        <v>3639</v>
      </c>
      <c r="S1545" s="55">
        <v>45006</v>
      </c>
      <c r="T1545" s="55">
        <v>45006</v>
      </c>
      <c r="U1545" s="55">
        <v>45009</v>
      </c>
      <c r="V1545" s="56">
        <v>1198967.32</v>
      </c>
      <c r="W1545" s="56">
        <v>0</v>
      </c>
      <c r="X1545" s="56">
        <v>1198967.32</v>
      </c>
    </row>
    <row r="1546" spans="1:24" x14ac:dyDescent="0.25">
      <c r="A1546" s="59" t="s">
        <v>181</v>
      </c>
      <c r="B1546" s="54" t="s">
        <v>450</v>
      </c>
      <c r="C1546" s="60">
        <v>2023</v>
      </c>
      <c r="D1546" s="60">
        <v>2023</v>
      </c>
      <c r="E1546" s="53">
        <v>9</v>
      </c>
      <c r="F1546" s="54" t="s">
        <v>451</v>
      </c>
      <c r="G1546" s="54" t="s">
        <v>452</v>
      </c>
      <c r="H1546" s="54" t="s">
        <v>453</v>
      </c>
      <c r="I1546" s="54" t="s">
        <v>454</v>
      </c>
      <c r="J1546" s="61" t="s">
        <v>455</v>
      </c>
      <c r="K1546" s="54" t="s">
        <v>3928</v>
      </c>
      <c r="L1546" s="60">
        <v>1</v>
      </c>
      <c r="M1546" s="54" t="s">
        <v>3929</v>
      </c>
      <c r="N1546" s="54" t="s">
        <v>1046</v>
      </c>
      <c r="O1546" s="62">
        <v>1</v>
      </c>
      <c r="P1546" s="54" t="s">
        <v>1047</v>
      </c>
      <c r="Q1546" s="54" t="s">
        <v>3638</v>
      </c>
      <c r="R1546" s="61" t="s">
        <v>3662</v>
      </c>
      <c r="S1546" s="55">
        <v>44999</v>
      </c>
      <c r="T1546" s="55">
        <v>44999</v>
      </c>
      <c r="U1546" s="55">
        <v>45002</v>
      </c>
      <c r="V1546" s="56">
        <v>157112.47</v>
      </c>
      <c r="W1546" s="56">
        <v>0</v>
      </c>
      <c r="X1546" s="56">
        <v>157112.47</v>
      </c>
    </row>
    <row r="1547" spans="1:24" x14ac:dyDescent="0.25">
      <c r="A1547" s="59" t="s">
        <v>182</v>
      </c>
      <c r="B1547" s="54" t="s">
        <v>450</v>
      </c>
      <c r="C1547" s="60">
        <v>2023</v>
      </c>
      <c r="D1547" s="60">
        <v>2023</v>
      </c>
      <c r="E1547" s="53">
        <v>9</v>
      </c>
      <c r="F1547" s="54" t="s">
        <v>451</v>
      </c>
      <c r="G1547" s="54" t="s">
        <v>452</v>
      </c>
      <c r="H1547" s="54" t="s">
        <v>453</v>
      </c>
      <c r="I1547" s="54" t="s">
        <v>454</v>
      </c>
      <c r="J1547" s="61" t="s">
        <v>455</v>
      </c>
      <c r="K1547" s="54" t="s">
        <v>3930</v>
      </c>
      <c r="L1547" s="60">
        <v>1</v>
      </c>
      <c r="M1547" s="54" t="s">
        <v>3931</v>
      </c>
      <c r="N1547" s="54" t="s">
        <v>1050</v>
      </c>
      <c r="O1547" s="62">
        <v>1</v>
      </c>
      <c r="P1547" s="54" t="s">
        <v>1051</v>
      </c>
      <c r="Q1547" s="54" t="s">
        <v>3638</v>
      </c>
      <c r="R1547" s="61" t="s">
        <v>3639</v>
      </c>
      <c r="S1547" s="55">
        <v>45006</v>
      </c>
      <c r="T1547" s="55">
        <v>45006</v>
      </c>
      <c r="U1547" s="55">
        <v>45009</v>
      </c>
      <c r="V1547" s="56">
        <v>171813.43</v>
      </c>
      <c r="W1547" s="56">
        <v>0</v>
      </c>
      <c r="X1547" s="56">
        <v>171813.43</v>
      </c>
    </row>
    <row r="1548" spans="1:24" x14ac:dyDescent="0.25">
      <c r="A1548" s="59" t="s">
        <v>183</v>
      </c>
      <c r="B1548" s="54" t="s">
        <v>450</v>
      </c>
      <c r="C1548" s="60">
        <v>2023</v>
      </c>
      <c r="D1548" s="60">
        <v>2023</v>
      </c>
      <c r="E1548" s="53">
        <v>9</v>
      </c>
      <c r="F1548" s="54" t="s">
        <v>451</v>
      </c>
      <c r="G1548" s="54" t="s">
        <v>452</v>
      </c>
      <c r="H1548" s="54" t="s">
        <v>453</v>
      </c>
      <c r="I1548" s="54" t="s">
        <v>454</v>
      </c>
      <c r="J1548" s="61" t="s">
        <v>455</v>
      </c>
      <c r="K1548" s="54" t="s">
        <v>3932</v>
      </c>
      <c r="L1548" s="60">
        <v>1</v>
      </c>
      <c r="M1548" s="54" t="s">
        <v>3933</v>
      </c>
      <c r="N1548" s="54" t="s">
        <v>1054</v>
      </c>
      <c r="O1548" s="62">
        <v>1</v>
      </c>
      <c r="P1548" s="54" t="s">
        <v>1055</v>
      </c>
      <c r="Q1548" s="54" t="s">
        <v>3638</v>
      </c>
      <c r="R1548" s="61" t="s">
        <v>3639</v>
      </c>
      <c r="S1548" s="55">
        <v>45006</v>
      </c>
      <c r="T1548" s="55">
        <v>45006</v>
      </c>
      <c r="U1548" s="55">
        <v>45009</v>
      </c>
      <c r="V1548" s="56">
        <v>202617.45</v>
      </c>
      <c r="W1548" s="56">
        <v>0</v>
      </c>
      <c r="X1548" s="56">
        <v>202617.45</v>
      </c>
    </row>
    <row r="1549" spans="1:24" x14ac:dyDescent="0.25">
      <c r="A1549" s="59" t="s">
        <v>184</v>
      </c>
      <c r="B1549" s="54" t="s">
        <v>450</v>
      </c>
      <c r="C1549" s="60">
        <v>2023</v>
      </c>
      <c r="D1549" s="60">
        <v>2023</v>
      </c>
      <c r="E1549" s="53">
        <v>9</v>
      </c>
      <c r="F1549" s="54" t="s">
        <v>451</v>
      </c>
      <c r="G1549" s="54" t="s">
        <v>452</v>
      </c>
      <c r="H1549" s="54" t="s">
        <v>453</v>
      </c>
      <c r="I1549" s="54" t="s">
        <v>454</v>
      </c>
      <c r="J1549" s="61" t="s">
        <v>455</v>
      </c>
      <c r="K1549" s="54" t="s">
        <v>3934</v>
      </c>
      <c r="L1549" s="60">
        <v>1</v>
      </c>
      <c r="M1549" s="54" t="s">
        <v>3935</v>
      </c>
      <c r="N1549" s="54" t="s">
        <v>1058</v>
      </c>
      <c r="O1549" s="62">
        <v>1</v>
      </c>
      <c r="P1549" s="54" t="s">
        <v>1059</v>
      </c>
      <c r="Q1549" s="54" t="s">
        <v>3638</v>
      </c>
      <c r="R1549" s="61" t="s">
        <v>3639</v>
      </c>
      <c r="S1549" s="55">
        <v>45006</v>
      </c>
      <c r="T1549" s="55">
        <v>45006</v>
      </c>
      <c r="U1549" s="55">
        <v>45009</v>
      </c>
      <c r="V1549" s="56">
        <v>440665.82</v>
      </c>
      <c r="W1549" s="56">
        <v>0</v>
      </c>
      <c r="X1549" s="56">
        <v>440665.82</v>
      </c>
    </row>
    <row r="1550" spans="1:24" x14ac:dyDescent="0.25">
      <c r="A1550" s="59" t="s">
        <v>185</v>
      </c>
      <c r="B1550" s="54" t="s">
        <v>450</v>
      </c>
      <c r="C1550" s="60">
        <v>2023</v>
      </c>
      <c r="D1550" s="60">
        <v>2023</v>
      </c>
      <c r="E1550" s="53">
        <v>9</v>
      </c>
      <c r="F1550" s="54" t="s">
        <v>451</v>
      </c>
      <c r="G1550" s="54" t="s">
        <v>452</v>
      </c>
      <c r="H1550" s="54" t="s">
        <v>453</v>
      </c>
      <c r="I1550" s="54" t="s">
        <v>454</v>
      </c>
      <c r="J1550" s="61" t="s">
        <v>455</v>
      </c>
      <c r="K1550" s="54" t="s">
        <v>3936</v>
      </c>
      <c r="L1550" s="60">
        <v>1</v>
      </c>
      <c r="M1550" s="54" t="s">
        <v>3937</v>
      </c>
      <c r="N1550" s="54" t="s">
        <v>1062</v>
      </c>
      <c r="O1550" s="62">
        <v>1</v>
      </c>
      <c r="P1550" s="54" t="s">
        <v>1063</v>
      </c>
      <c r="Q1550" s="54" t="s">
        <v>3638</v>
      </c>
      <c r="R1550" s="61" t="s">
        <v>3639</v>
      </c>
      <c r="S1550" s="55">
        <v>45006</v>
      </c>
      <c r="T1550" s="55">
        <v>45006</v>
      </c>
      <c r="U1550" s="55">
        <v>45009</v>
      </c>
      <c r="V1550" s="56">
        <v>85522.49</v>
      </c>
      <c r="W1550" s="56">
        <v>0</v>
      </c>
      <c r="X1550" s="56">
        <v>85522.49</v>
      </c>
    </row>
    <row r="1551" spans="1:24" x14ac:dyDescent="0.25">
      <c r="A1551" s="59" t="s">
        <v>186</v>
      </c>
      <c r="B1551" s="54" t="s">
        <v>450</v>
      </c>
      <c r="C1551" s="60">
        <v>2023</v>
      </c>
      <c r="D1551" s="60">
        <v>2023</v>
      </c>
      <c r="E1551" s="53">
        <v>9</v>
      </c>
      <c r="F1551" s="54" t="s">
        <v>451</v>
      </c>
      <c r="G1551" s="54" t="s">
        <v>452</v>
      </c>
      <c r="H1551" s="54" t="s">
        <v>453</v>
      </c>
      <c r="I1551" s="54" t="s">
        <v>454</v>
      </c>
      <c r="J1551" s="61" t="s">
        <v>455</v>
      </c>
      <c r="K1551" s="54" t="s">
        <v>3938</v>
      </c>
      <c r="L1551" s="60">
        <v>1</v>
      </c>
      <c r="M1551" s="54" t="s">
        <v>3939</v>
      </c>
      <c r="N1551" s="54" t="s">
        <v>1066</v>
      </c>
      <c r="O1551" s="62">
        <v>1</v>
      </c>
      <c r="P1551" s="54" t="s">
        <v>1067</v>
      </c>
      <c r="Q1551" s="54" t="s">
        <v>3638</v>
      </c>
      <c r="R1551" s="61" t="s">
        <v>3639</v>
      </c>
      <c r="S1551" s="55">
        <v>45006</v>
      </c>
      <c r="T1551" s="55">
        <v>45006</v>
      </c>
      <c r="U1551" s="55">
        <v>45009</v>
      </c>
      <c r="V1551" s="56">
        <v>362394.1</v>
      </c>
      <c r="W1551" s="56">
        <v>0</v>
      </c>
      <c r="X1551" s="56">
        <v>362394.1</v>
      </c>
    </row>
    <row r="1552" spans="1:24" x14ac:dyDescent="0.25">
      <c r="A1552" s="59" t="s">
        <v>187</v>
      </c>
      <c r="B1552" s="54" t="s">
        <v>450</v>
      </c>
      <c r="C1552" s="60">
        <v>2023</v>
      </c>
      <c r="D1552" s="60">
        <v>2023</v>
      </c>
      <c r="E1552" s="53">
        <v>9</v>
      </c>
      <c r="F1552" s="54" t="s">
        <v>451</v>
      </c>
      <c r="G1552" s="54" t="s">
        <v>452</v>
      </c>
      <c r="H1552" s="54" t="s">
        <v>453</v>
      </c>
      <c r="I1552" s="54" t="s">
        <v>454</v>
      </c>
      <c r="J1552" s="61" t="s">
        <v>455</v>
      </c>
      <c r="K1552" s="54" t="s">
        <v>3940</v>
      </c>
      <c r="L1552" s="60">
        <v>1</v>
      </c>
      <c r="M1552" s="54" t="s">
        <v>3941</v>
      </c>
      <c r="N1552" s="54" t="s">
        <v>1070</v>
      </c>
      <c r="O1552" s="62">
        <v>1</v>
      </c>
      <c r="P1552" s="54" t="s">
        <v>1071</v>
      </c>
      <c r="Q1552" s="54" t="s">
        <v>3638</v>
      </c>
      <c r="R1552" s="61" t="s">
        <v>3639</v>
      </c>
      <c r="S1552" s="55">
        <v>45006</v>
      </c>
      <c r="T1552" s="55">
        <v>45006</v>
      </c>
      <c r="U1552" s="55">
        <v>45009</v>
      </c>
      <c r="V1552" s="56">
        <v>207405.2</v>
      </c>
      <c r="W1552" s="56">
        <v>0</v>
      </c>
      <c r="X1552" s="56">
        <v>207405.2</v>
      </c>
    </row>
    <row r="1553" spans="1:24" x14ac:dyDescent="0.25">
      <c r="A1553" s="59" t="s">
        <v>188</v>
      </c>
      <c r="B1553" s="54" t="s">
        <v>450</v>
      </c>
      <c r="C1553" s="60">
        <v>2023</v>
      </c>
      <c r="D1553" s="60">
        <v>2023</v>
      </c>
      <c r="E1553" s="53">
        <v>9</v>
      </c>
      <c r="F1553" s="54" t="s">
        <v>451</v>
      </c>
      <c r="G1553" s="54" t="s">
        <v>452</v>
      </c>
      <c r="H1553" s="54" t="s">
        <v>453</v>
      </c>
      <c r="I1553" s="54" t="s">
        <v>454</v>
      </c>
      <c r="J1553" s="61" t="s">
        <v>455</v>
      </c>
      <c r="K1553" s="54" t="s">
        <v>3942</v>
      </c>
      <c r="L1553" s="60">
        <v>1</v>
      </c>
      <c r="M1553" s="54" t="s">
        <v>3943</v>
      </c>
      <c r="N1553" s="54" t="s">
        <v>1074</v>
      </c>
      <c r="O1553" s="62">
        <v>1</v>
      </c>
      <c r="P1553" s="54" t="s">
        <v>1075</v>
      </c>
      <c r="Q1553" s="54" t="s">
        <v>3638</v>
      </c>
      <c r="R1553" s="61" t="s">
        <v>3639</v>
      </c>
      <c r="S1553" s="55">
        <v>45006</v>
      </c>
      <c r="T1553" s="55">
        <v>45006</v>
      </c>
      <c r="U1553" s="55">
        <v>45009</v>
      </c>
      <c r="V1553" s="56">
        <v>303265.40999999997</v>
      </c>
      <c r="W1553" s="56">
        <v>0</v>
      </c>
      <c r="X1553" s="56">
        <v>303265.40999999997</v>
      </c>
    </row>
    <row r="1554" spans="1:24" x14ac:dyDescent="0.25">
      <c r="A1554" s="59" t="s">
        <v>189</v>
      </c>
      <c r="B1554" s="54" t="s">
        <v>450</v>
      </c>
      <c r="C1554" s="60">
        <v>2023</v>
      </c>
      <c r="D1554" s="60">
        <v>2023</v>
      </c>
      <c r="E1554" s="53">
        <v>9</v>
      </c>
      <c r="F1554" s="54" t="s">
        <v>451</v>
      </c>
      <c r="G1554" s="54" t="s">
        <v>452</v>
      </c>
      <c r="H1554" s="54" t="s">
        <v>453</v>
      </c>
      <c r="I1554" s="54" t="s">
        <v>454</v>
      </c>
      <c r="J1554" s="61" t="s">
        <v>455</v>
      </c>
      <c r="K1554" s="54" t="s">
        <v>3944</v>
      </c>
      <c r="L1554" s="60">
        <v>1</v>
      </c>
      <c r="M1554" s="54" t="s">
        <v>3945</v>
      </c>
      <c r="N1554" s="54" t="s">
        <v>1078</v>
      </c>
      <c r="O1554" s="62">
        <v>1</v>
      </c>
      <c r="P1554" s="54" t="s">
        <v>1079</v>
      </c>
      <c r="Q1554" s="54" t="s">
        <v>3638</v>
      </c>
      <c r="R1554" s="61" t="s">
        <v>3639</v>
      </c>
      <c r="S1554" s="55">
        <v>45006</v>
      </c>
      <c r="T1554" s="55">
        <v>45006</v>
      </c>
      <c r="U1554" s="55">
        <v>45009</v>
      </c>
      <c r="V1554" s="56">
        <v>128573.07</v>
      </c>
      <c r="W1554" s="56">
        <v>0</v>
      </c>
      <c r="X1554" s="56">
        <v>128573.07</v>
      </c>
    </row>
    <row r="1555" spans="1:24" x14ac:dyDescent="0.25">
      <c r="A1555" s="59" t="s">
        <v>190</v>
      </c>
      <c r="B1555" s="54" t="s">
        <v>450</v>
      </c>
      <c r="C1555" s="60">
        <v>2023</v>
      </c>
      <c r="D1555" s="60">
        <v>2023</v>
      </c>
      <c r="E1555" s="53">
        <v>9</v>
      </c>
      <c r="F1555" s="54" t="s">
        <v>451</v>
      </c>
      <c r="G1555" s="54" t="s">
        <v>452</v>
      </c>
      <c r="H1555" s="54" t="s">
        <v>453</v>
      </c>
      <c r="I1555" s="54" t="s">
        <v>454</v>
      </c>
      <c r="J1555" s="61" t="s">
        <v>455</v>
      </c>
      <c r="K1555" s="54" t="s">
        <v>3946</v>
      </c>
      <c r="L1555" s="60">
        <v>1</v>
      </c>
      <c r="M1555" s="54" t="s">
        <v>3947</v>
      </c>
      <c r="N1555" s="54" t="s">
        <v>1082</v>
      </c>
      <c r="O1555" s="62">
        <v>1</v>
      </c>
      <c r="P1555" s="54" t="s">
        <v>1083</v>
      </c>
      <c r="Q1555" s="54" t="s">
        <v>3638</v>
      </c>
      <c r="R1555" s="61" t="s">
        <v>3639</v>
      </c>
      <c r="S1555" s="55">
        <v>45006</v>
      </c>
      <c r="T1555" s="55">
        <v>45006</v>
      </c>
      <c r="U1555" s="55">
        <v>45009</v>
      </c>
      <c r="V1555" s="56">
        <v>755401.71</v>
      </c>
      <c r="W1555" s="56">
        <v>0</v>
      </c>
      <c r="X1555" s="56">
        <v>755401.71</v>
      </c>
    </row>
    <row r="1556" spans="1:24" x14ac:dyDescent="0.25">
      <c r="A1556" s="59" t="s">
        <v>400</v>
      </c>
      <c r="B1556" s="54" t="s">
        <v>450</v>
      </c>
      <c r="C1556" s="60">
        <v>2023</v>
      </c>
      <c r="D1556" s="60">
        <v>2023</v>
      </c>
      <c r="E1556" s="53">
        <v>9</v>
      </c>
      <c r="F1556" s="54" t="s">
        <v>451</v>
      </c>
      <c r="G1556" s="54" t="s">
        <v>452</v>
      </c>
      <c r="H1556" s="54" t="s">
        <v>453</v>
      </c>
      <c r="I1556" s="54" t="s">
        <v>454</v>
      </c>
      <c r="J1556" s="61" t="s">
        <v>455</v>
      </c>
      <c r="K1556" s="54" t="s">
        <v>3948</v>
      </c>
      <c r="L1556" s="60">
        <v>1</v>
      </c>
      <c r="M1556" s="54" t="s">
        <v>3949</v>
      </c>
      <c r="N1556" s="54" t="s">
        <v>1086</v>
      </c>
      <c r="O1556" s="62">
        <v>1</v>
      </c>
      <c r="P1556" s="54" t="s">
        <v>1087</v>
      </c>
      <c r="Q1556" s="54" t="s">
        <v>3638</v>
      </c>
      <c r="R1556" s="61" t="s">
        <v>3639</v>
      </c>
      <c r="S1556" s="55">
        <v>45006</v>
      </c>
      <c r="T1556" s="55">
        <v>45006</v>
      </c>
      <c r="U1556" s="55">
        <v>45009</v>
      </c>
      <c r="V1556" s="56">
        <v>12233.13</v>
      </c>
      <c r="W1556" s="56">
        <v>0</v>
      </c>
      <c r="X1556" s="56">
        <v>12233.13</v>
      </c>
    </row>
    <row r="1557" spans="1:24" x14ac:dyDescent="0.25">
      <c r="A1557" s="59" t="s">
        <v>191</v>
      </c>
      <c r="B1557" s="54" t="s">
        <v>450</v>
      </c>
      <c r="C1557" s="60">
        <v>2023</v>
      </c>
      <c r="D1557" s="60">
        <v>2023</v>
      </c>
      <c r="E1557" s="53">
        <v>9</v>
      </c>
      <c r="F1557" s="54" t="s">
        <v>451</v>
      </c>
      <c r="G1557" s="54" t="s">
        <v>452</v>
      </c>
      <c r="H1557" s="54" t="s">
        <v>453</v>
      </c>
      <c r="I1557" s="54" t="s">
        <v>454</v>
      </c>
      <c r="J1557" s="61" t="s">
        <v>455</v>
      </c>
      <c r="K1557" s="54" t="s">
        <v>3950</v>
      </c>
      <c r="L1557" s="60">
        <v>1</v>
      </c>
      <c r="M1557" s="54" t="s">
        <v>3951</v>
      </c>
      <c r="N1557" s="54" t="s">
        <v>1090</v>
      </c>
      <c r="O1557" s="62">
        <v>1</v>
      </c>
      <c r="P1557" s="54" t="s">
        <v>1091</v>
      </c>
      <c r="Q1557" s="54" t="s">
        <v>3638</v>
      </c>
      <c r="R1557" s="61" t="s">
        <v>3639</v>
      </c>
      <c r="S1557" s="55">
        <v>45006</v>
      </c>
      <c r="T1557" s="55">
        <v>45006</v>
      </c>
      <c r="U1557" s="55">
        <v>45009</v>
      </c>
      <c r="V1557" s="56">
        <v>1066371.58</v>
      </c>
      <c r="W1557" s="56">
        <v>0</v>
      </c>
      <c r="X1557" s="56">
        <v>1066371.58</v>
      </c>
    </row>
    <row r="1558" spans="1:24" x14ac:dyDescent="0.25">
      <c r="A1558" s="59" t="s">
        <v>192</v>
      </c>
      <c r="B1558" s="54" t="s">
        <v>450</v>
      </c>
      <c r="C1558" s="60">
        <v>2023</v>
      </c>
      <c r="D1558" s="60">
        <v>2023</v>
      </c>
      <c r="E1558" s="53">
        <v>9</v>
      </c>
      <c r="F1558" s="54" t="s">
        <v>451</v>
      </c>
      <c r="G1558" s="54" t="s">
        <v>452</v>
      </c>
      <c r="H1558" s="54" t="s">
        <v>453</v>
      </c>
      <c r="I1558" s="54" t="s">
        <v>454</v>
      </c>
      <c r="J1558" s="61" t="s">
        <v>455</v>
      </c>
      <c r="K1558" s="54" t="s">
        <v>3952</v>
      </c>
      <c r="L1558" s="60">
        <v>1</v>
      </c>
      <c r="M1558" s="54" t="s">
        <v>3953</v>
      </c>
      <c r="N1558" s="54" t="s">
        <v>1096</v>
      </c>
      <c r="O1558" s="62">
        <v>1</v>
      </c>
      <c r="P1558" s="54" t="s">
        <v>1097</v>
      </c>
      <c r="Q1558" s="54" t="s">
        <v>3638</v>
      </c>
      <c r="R1558" s="61" t="s">
        <v>3639</v>
      </c>
      <c r="S1558" s="55">
        <v>45006</v>
      </c>
      <c r="T1558" s="55">
        <v>45006</v>
      </c>
      <c r="U1558" s="55">
        <v>45009</v>
      </c>
      <c r="V1558" s="56">
        <v>290424.82</v>
      </c>
      <c r="W1558" s="56">
        <v>0</v>
      </c>
      <c r="X1558" s="56">
        <v>290424.82</v>
      </c>
    </row>
    <row r="1559" spans="1:24" x14ac:dyDescent="0.25">
      <c r="A1559" s="59" t="s">
        <v>193</v>
      </c>
      <c r="B1559" s="54" t="s">
        <v>450</v>
      </c>
      <c r="C1559" s="60">
        <v>2023</v>
      </c>
      <c r="D1559" s="60">
        <v>2023</v>
      </c>
      <c r="E1559" s="53">
        <v>9</v>
      </c>
      <c r="F1559" s="54" t="s">
        <v>451</v>
      </c>
      <c r="G1559" s="54" t="s">
        <v>452</v>
      </c>
      <c r="H1559" s="54" t="s">
        <v>453</v>
      </c>
      <c r="I1559" s="54" t="s">
        <v>454</v>
      </c>
      <c r="J1559" s="61" t="s">
        <v>455</v>
      </c>
      <c r="K1559" s="54" t="s">
        <v>3954</v>
      </c>
      <c r="L1559" s="60">
        <v>1</v>
      </c>
      <c r="M1559" s="54" t="s">
        <v>3955</v>
      </c>
      <c r="N1559" s="54" t="s">
        <v>1100</v>
      </c>
      <c r="O1559" s="62">
        <v>1</v>
      </c>
      <c r="P1559" s="54" t="s">
        <v>1101</v>
      </c>
      <c r="Q1559" s="54" t="s">
        <v>3638</v>
      </c>
      <c r="R1559" s="61" t="s">
        <v>3639</v>
      </c>
      <c r="S1559" s="55">
        <v>45006</v>
      </c>
      <c r="T1559" s="55">
        <v>45006</v>
      </c>
      <c r="U1559" s="55">
        <v>45009</v>
      </c>
      <c r="V1559" s="56">
        <v>99419.96</v>
      </c>
      <c r="W1559" s="56">
        <v>0</v>
      </c>
      <c r="X1559" s="56">
        <v>99419.96</v>
      </c>
    </row>
    <row r="1560" spans="1:24" x14ac:dyDescent="0.25">
      <c r="A1560" s="59" t="s">
        <v>194</v>
      </c>
      <c r="B1560" s="54" t="s">
        <v>450</v>
      </c>
      <c r="C1560" s="60">
        <v>2023</v>
      </c>
      <c r="D1560" s="60">
        <v>2023</v>
      </c>
      <c r="E1560" s="53">
        <v>9</v>
      </c>
      <c r="F1560" s="54" t="s">
        <v>451</v>
      </c>
      <c r="G1560" s="54" t="s">
        <v>452</v>
      </c>
      <c r="H1560" s="54" t="s">
        <v>453</v>
      </c>
      <c r="I1560" s="54" t="s">
        <v>454</v>
      </c>
      <c r="J1560" s="61" t="s">
        <v>455</v>
      </c>
      <c r="K1560" s="54" t="s">
        <v>3956</v>
      </c>
      <c r="L1560" s="60">
        <v>1</v>
      </c>
      <c r="M1560" s="54" t="s">
        <v>3957</v>
      </c>
      <c r="N1560" s="54" t="s">
        <v>1104</v>
      </c>
      <c r="O1560" s="62">
        <v>1</v>
      </c>
      <c r="P1560" s="54" t="s">
        <v>1105</v>
      </c>
      <c r="Q1560" s="54" t="s">
        <v>3638</v>
      </c>
      <c r="R1560" s="61" t="s">
        <v>3639</v>
      </c>
      <c r="S1560" s="55">
        <v>45006</v>
      </c>
      <c r="T1560" s="55">
        <v>45006</v>
      </c>
      <c r="U1560" s="55">
        <v>45009</v>
      </c>
      <c r="V1560" s="56">
        <v>209664.74</v>
      </c>
      <c r="W1560" s="56">
        <v>0</v>
      </c>
      <c r="X1560" s="56">
        <v>209664.74</v>
      </c>
    </row>
    <row r="1561" spans="1:24" x14ac:dyDescent="0.25">
      <c r="A1561" s="59" t="s">
        <v>195</v>
      </c>
      <c r="B1561" s="54" t="s">
        <v>450</v>
      </c>
      <c r="C1561" s="60">
        <v>2023</v>
      </c>
      <c r="D1561" s="60">
        <v>2023</v>
      </c>
      <c r="E1561" s="53">
        <v>9</v>
      </c>
      <c r="F1561" s="54" t="s">
        <v>451</v>
      </c>
      <c r="G1561" s="54" t="s">
        <v>452</v>
      </c>
      <c r="H1561" s="54" t="s">
        <v>453</v>
      </c>
      <c r="I1561" s="54" t="s">
        <v>454</v>
      </c>
      <c r="J1561" s="61" t="s">
        <v>455</v>
      </c>
      <c r="K1561" s="54" t="s">
        <v>3958</v>
      </c>
      <c r="L1561" s="60">
        <v>1</v>
      </c>
      <c r="M1561" s="54" t="s">
        <v>3959</v>
      </c>
      <c r="N1561" s="54" t="s">
        <v>1108</v>
      </c>
      <c r="O1561" s="62">
        <v>1</v>
      </c>
      <c r="P1561" s="54" t="s">
        <v>1109</v>
      </c>
      <c r="Q1561" s="54" t="s">
        <v>3638</v>
      </c>
      <c r="R1561" s="61" t="s">
        <v>3639</v>
      </c>
      <c r="S1561" s="55">
        <v>45006</v>
      </c>
      <c r="T1561" s="55">
        <v>45006</v>
      </c>
      <c r="U1561" s="55">
        <v>45009</v>
      </c>
      <c r="V1561" s="56">
        <v>135706.64000000001</v>
      </c>
      <c r="W1561" s="56">
        <v>0</v>
      </c>
      <c r="X1561" s="56">
        <v>135706.64000000001</v>
      </c>
    </row>
    <row r="1562" spans="1:24" x14ac:dyDescent="0.25">
      <c r="A1562" s="59" t="s">
        <v>196</v>
      </c>
      <c r="B1562" s="54" t="s">
        <v>450</v>
      </c>
      <c r="C1562" s="60">
        <v>2023</v>
      </c>
      <c r="D1562" s="60">
        <v>2023</v>
      </c>
      <c r="E1562" s="53">
        <v>9</v>
      </c>
      <c r="F1562" s="54" t="s">
        <v>451</v>
      </c>
      <c r="G1562" s="54" t="s">
        <v>452</v>
      </c>
      <c r="H1562" s="54" t="s">
        <v>453</v>
      </c>
      <c r="I1562" s="54" t="s">
        <v>454</v>
      </c>
      <c r="J1562" s="61" t="s">
        <v>455</v>
      </c>
      <c r="K1562" s="54" t="s">
        <v>3960</v>
      </c>
      <c r="L1562" s="60">
        <v>1</v>
      </c>
      <c r="M1562" s="54" t="s">
        <v>3961</v>
      </c>
      <c r="N1562" s="54" t="s">
        <v>1112</v>
      </c>
      <c r="O1562" s="62">
        <v>1</v>
      </c>
      <c r="P1562" s="54" t="s">
        <v>1113</v>
      </c>
      <c r="Q1562" s="54" t="s">
        <v>3638</v>
      </c>
      <c r="R1562" s="61" t="s">
        <v>3639</v>
      </c>
      <c r="S1562" s="55">
        <v>45006</v>
      </c>
      <c r="T1562" s="55">
        <v>45006</v>
      </c>
      <c r="U1562" s="55">
        <v>45009</v>
      </c>
      <c r="V1562" s="56">
        <v>63692.99</v>
      </c>
      <c r="W1562" s="56">
        <v>0</v>
      </c>
      <c r="X1562" s="56">
        <v>63692.99</v>
      </c>
    </row>
    <row r="1563" spans="1:24" x14ac:dyDescent="0.25">
      <c r="A1563" s="59" t="s">
        <v>197</v>
      </c>
      <c r="B1563" s="54" t="s">
        <v>450</v>
      </c>
      <c r="C1563" s="60">
        <v>2023</v>
      </c>
      <c r="D1563" s="60">
        <v>2023</v>
      </c>
      <c r="E1563" s="53">
        <v>9</v>
      </c>
      <c r="F1563" s="54" t="s">
        <v>451</v>
      </c>
      <c r="G1563" s="54" t="s">
        <v>452</v>
      </c>
      <c r="H1563" s="54" t="s">
        <v>453</v>
      </c>
      <c r="I1563" s="54" t="s">
        <v>454</v>
      </c>
      <c r="J1563" s="61" t="s">
        <v>455</v>
      </c>
      <c r="K1563" s="54" t="s">
        <v>3962</v>
      </c>
      <c r="L1563" s="60">
        <v>1</v>
      </c>
      <c r="M1563" s="54" t="s">
        <v>3963</v>
      </c>
      <c r="N1563" s="54" t="s">
        <v>1116</v>
      </c>
      <c r="O1563" s="62">
        <v>1</v>
      </c>
      <c r="P1563" s="54" t="s">
        <v>1117</v>
      </c>
      <c r="Q1563" s="54" t="s">
        <v>3638</v>
      </c>
      <c r="R1563" s="61" t="s">
        <v>3662</v>
      </c>
      <c r="S1563" s="55">
        <v>44999</v>
      </c>
      <c r="T1563" s="55">
        <v>44999</v>
      </c>
      <c r="U1563" s="55">
        <v>45002</v>
      </c>
      <c r="V1563" s="56">
        <v>123344.44</v>
      </c>
      <c r="W1563" s="56">
        <v>0</v>
      </c>
      <c r="X1563" s="56">
        <v>123344.44</v>
      </c>
    </row>
    <row r="1564" spans="1:24" x14ac:dyDescent="0.25">
      <c r="A1564" s="59" t="s">
        <v>199</v>
      </c>
      <c r="B1564" s="54" t="s">
        <v>450</v>
      </c>
      <c r="C1564" s="60">
        <v>2023</v>
      </c>
      <c r="D1564" s="60">
        <v>2023</v>
      </c>
      <c r="E1564" s="53">
        <v>9</v>
      </c>
      <c r="F1564" s="54" t="s">
        <v>451</v>
      </c>
      <c r="G1564" s="54" t="s">
        <v>452</v>
      </c>
      <c r="H1564" s="54" t="s">
        <v>453</v>
      </c>
      <c r="I1564" s="54" t="s">
        <v>454</v>
      </c>
      <c r="J1564" s="61" t="s">
        <v>455</v>
      </c>
      <c r="K1564" s="54" t="s">
        <v>3964</v>
      </c>
      <c r="L1564" s="60">
        <v>1</v>
      </c>
      <c r="M1564" s="54" t="s">
        <v>3965</v>
      </c>
      <c r="N1564" s="54" t="s">
        <v>1124</v>
      </c>
      <c r="O1564" s="62">
        <v>1</v>
      </c>
      <c r="P1564" s="54" t="s">
        <v>1125</v>
      </c>
      <c r="Q1564" s="54" t="s">
        <v>3638</v>
      </c>
      <c r="R1564" s="61" t="s">
        <v>3639</v>
      </c>
      <c r="S1564" s="55">
        <v>45006</v>
      </c>
      <c r="T1564" s="55">
        <v>45006</v>
      </c>
      <c r="U1564" s="55">
        <v>45009</v>
      </c>
      <c r="V1564" s="56">
        <v>2143.94</v>
      </c>
      <c r="W1564" s="56">
        <v>0</v>
      </c>
      <c r="X1564" s="56">
        <v>2143.94</v>
      </c>
    </row>
    <row r="1565" spans="1:24" x14ac:dyDescent="0.25">
      <c r="A1565" s="59" t="s">
        <v>200</v>
      </c>
      <c r="B1565" s="54" t="s">
        <v>450</v>
      </c>
      <c r="C1565" s="60">
        <v>2023</v>
      </c>
      <c r="D1565" s="60">
        <v>2023</v>
      </c>
      <c r="E1565" s="53">
        <v>9</v>
      </c>
      <c r="F1565" s="54" t="s">
        <v>451</v>
      </c>
      <c r="G1565" s="54" t="s">
        <v>452</v>
      </c>
      <c r="H1565" s="54" t="s">
        <v>453</v>
      </c>
      <c r="I1565" s="54" t="s">
        <v>454</v>
      </c>
      <c r="J1565" s="61" t="s">
        <v>455</v>
      </c>
      <c r="K1565" s="54" t="s">
        <v>3966</v>
      </c>
      <c r="L1565" s="60">
        <v>1</v>
      </c>
      <c r="M1565" s="54" t="s">
        <v>3967</v>
      </c>
      <c r="N1565" s="54" t="s">
        <v>1128</v>
      </c>
      <c r="O1565" s="62">
        <v>1</v>
      </c>
      <c r="P1565" s="54" t="s">
        <v>1129</v>
      </c>
      <c r="Q1565" s="54" t="s">
        <v>3638</v>
      </c>
      <c r="R1565" s="61" t="s">
        <v>3639</v>
      </c>
      <c r="S1565" s="55">
        <v>45006</v>
      </c>
      <c r="T1565" s="55">
        <v>45006</v>
      </c>
      <c r="U1565" s="55">
        <v>45009</v>
      </c>
      <c r="V1565" s="56">
        <v>1307899.6599999999</v>
      </c>
      <c r="W1565" s="56">
        <v>0</v>
      </c>
      <c r="X1565" s="56">
        <v>1307899.6599999999</v>
      </c>
    </row>
    <row r="1566" spans="1:24" x14ac:dyDescent="0.25">
      <c r="A1566" s="59" t="s">
        <v>201</v>
      </c>
      <c r="B1566" s="54" t="s">
        <v>450</v>
      </c>
      <c r="C1566" s="60">
        <v>2023</v>
      </c>
      <c r="D1566" s="60">
        <v>2023</v>
      </c>
      <c r="E1566" s="53">
        <v>9</v>
      </c>
      <c r="F1566" s="54" t="s">
        <v>451</v>
      </c>
      <c r="G1566" s="54" t="s">
        <v>452</v>
      </c>
      <c r="H1566" s="54" t="s">
        <v>453</v>
      </c>
      <c r="I1566" s="54" t="s">
        <v>454</v>
      </c>
      <c r="J1566" s="61" t="s">
        <v>455</v>
      </c>
      <c r="K1566" s="54" t="s">
        <v>3968</v>
      </c>
      <c r="L1566" s="60">
        <v>1</v>
      </c>
      <c r="M1566" s="54" t="s">
        <v>3969</v>
      </c>
      <c r="N1566" s="54" t="s">
        <v>1132</v>
      </c>
      <c r="O1566" s="62">
        <v>1</v>
      </c>
      <c r="P1566" s="54" t="s">
        <v>1133</v>
      </c>
      <c r="Q1566" s="54" t="s">
        <v>3638</v>
      </c>
      <c r="R1566" s="61" t="s">
        <v>3639</v>
      </c>
      <c r="S1566" s="55">
        <v>45006</v>
      </c>
      <c r="T1566" s="55">
        <v>45006</v>
      </c>
      <c r="U1566" s="55">
        <v>45009</v>
      </c>
      <c r="V1566" s="56">
        <v>1435606.82</v>
      </c>
      <c r="W1566" s="56">
        <v>0</v>
      </c>
      <c r="X1566" s="56">
        <v>1435606.82</v>
      </c>
    </row>
    <row r="1567" spans="1:24" x14ac:dyDescent="0.25">
      <c r="A1567" s="59" t="s">
        <v>202</v>
      </c>
      <c r="B1567" s="54" t="s">
        <v>450</v>
      </c>
      <c r="C1567" s="60">
        <v>2023</v>
      </c>
      <c r="D1567" s="60">
        <v>2023</v>
      </c>
      <c r="E1567" s="53">
        <v>9</v>
      </c>
      <c r="F1567" s="54" t="s">
        <v>451</v>
      </c>
      <c r="G1567" s="54" t="s">
        <v>452</v>
      </c>
      <c r="H1567" s="54" t="s">
        <v>453</v>
      </c>
      <c r="I1567" s="54" t="s">
        <v>454</v>
      </c>
      <c r="J1567" s="61" t="s">
        <v>455</v>
      </c>
      <c r="K1567" s="54" t="s">
        <v>3970</v>
      </c>
      <c r="L1567" s="60">
        <v>1</v>
      </c>
      <c r="M1567" s="54" t="s">
        <v>3971</v>
      </c>
      <c r="N1567" s="54" t="s">
        <v>1136</v>
      </c>
      <c r="O1567" s="62">
        <v>1</v>
      </c>
      <c r="P1567" s="54" t="s">
        <v>1137</v>
      </c>
      <c r="Q1567" s="54" t="s">
        <v>3638</v>
      </c>
      <c r="R1567" s="61" t="s">
        <v>3639</v>
      </c>
      <c r="S1567" s="55">
        <v>45006</v>
      </c>
      <c r="T1567" s="55">
        <v>45006</v>
      </c>
      <c r="U1567" s="55">
        <v>45009</v>
      </c>
      <c r="V1567" s="56">
        <v>10612728</v>
      </c>
      <c r="W1567" s="56">
        <v>0</v>
      </c>
      <c r="X1567" s="56">
        <v>10612728</v>
      </c>
    </row>
    <row r="1568" spans="1:24" x14ac:dyDescent="0.25">
      <c r="A1568" s="59" t="s">
        <v>204</v>
      </c>
      <c r="B1568" s="54" t="s">
        <v>450</v>
      </c>
      <c r="C1568" s="60">
        <v>2023</v>
      </c>
      <c r="D1568" s="60">
        <v>2023</v>
      </c>
      <c r="E1568" s="53">
        <v>9</v>
      </c>
      <c r="F1568" s="54" t="s">
        <v>451</v>
      </c>
      <c r="G1568" s="54" t="s">
        <v>452</v>
      </c>
      <c r="H1568" s="54" t="s">
        <v>453</v>
      </c>
      <c r="I1568" s="54" t="s">
        <v>454</v>
      </c>
      <c r="J1568" s="61" t="s">
        <v>455</v>
      </c>
      <c r="K1568" s="54" t="s">
        <v>3972</v>
      </c>
      <c r="L1568" s="60">
        <v>1</v>
      </c>
      <c r="M1568" s="54" t="s">
        <v>3973</v>
      </c>
      <c r="N1568" s="54" t="s">
        <v>1144</v>
      </c>
      <c r="O1568" s="62">
        <v>1</v>
      </c>
      <c r="P1568" s="54" t="s">
        <v>1145</v>
      </c>
      <c r="Q1568" s="54" t="s">
        <v>3638</v>
      </c>
      <c r="R1568" s="61" t="s">
        <v>3639</v>
      </c>
      <c r="S1568" s="55">
        <v>45006</v>
      </c>
      <c r="T1568" s="55">
        <v>45006</v>
      </c>
      <c r="U1568" s="55">
        <v>45009</v>
      </c>
      <c r="V1568" s="56">
        <v>166421.9</v>
      </c>
      <c r="W1568" s="56">
        <v>0</v>
      </c>
      <c r="X1568" s="56">
        <v>166421.9</v>
      </c>
    </row>
    <row r="1569" spans="1:24" x14ac:dyDescent="0.25">
      <c r="A1569" s="59" t="s">
        <v>209</v>
      </c>
      <c r="B1569" s="54" t="s">
        <v>450</v>
      </c>
      <c r="C1569" s="60">
        <v>2023</v>
      </c>
      <c r="D1569" s="60">
        <v>2023</v>
      </c>
      <c r="E1569" s="53">
        <v>9</v>
      </c>
      <c r="F1569" s="54" t="s">
        <v>451</v>
      </c>
      <c r="G1569" s="54" t="s">
        <v>452</v>
      </c>
      <c r="H1569" s="54" t="s">
        <v>453</v>
      </c>
      <c r="I1569" s="54" t="s">
        <v>454</v>
      </c>
      <c r="J1569" s="61" t="s">
        <v>455</v>
      </c>
      <c r="K1569" s="54" t="s">
        <v>3974</v>
      </c>
      <c r="L1569" s="60">
        <v>1</v>
      </c>
      <c r="M1569" s="54" t="s">
        <v>3975</v>
      </c>
      <c r="N1569" s="54" t="s">
        <v>1160</v>
      </c>
      <c r="O1569" s="62">
        <v>1</v>
      </c>
      <c r="P1569" s="54" t="s">
        <v>1161</v>
      </c>
      <c r="Q1569" s="54" t="s">
        <v>3638</v>
      </c>
      <c r="R1569" s="61" t="s">
        <v>3639</v>
      </c>
      <c r="S1569" s="55">
        <v>45006</v>
      </c>
      <c r="T1569" s="55">
        <v>45006</v>
      </c>
      <c r="U1569" s="55">
        <v>45009</v>
      </c>
      <c r="V1569" s="56">
        <v>461951.58</v>
      </c>
      <c r="W1569" s="56">
        <v>0</v>
      </c>
      <c r="X1569" s="56">
        <v>461951.58</v>
      </c>
    </row>
    <row r="1570" spans="1:24" x14ac:dyDescent="0.25">
      <c r="A1570" s="59" t="s">
        <v>210</v>
      </c>
      <c r="B1570" s="54" t="s">
        <v>450</v>
      </c>
      <c r="C1570" s="60">
        <v>2023</v>
      </c>
      <c r="D1570" s="60">
        <v>2023</v>
      </c>
      <c r="E1570" s="53">
        <v>9</v>
      </c>
      <c r="F1570" s="54" t="s">
        <v>451</v>
      </c>
      <c r="G1570" s="54" t="s">
        <v>452</v>
      </c>
      <c r="H1570" s="54" t="s">
        <v>453</v>
      </c>
      <c r="I1570" s="54" t="s">
        <v>454</v>
      </c>
      <c r="J1570" s="61" t="s">
        <v>455</v>
      </c>
      <c r="K1570" s="54" t="s">
        <v>3976</v>
      </c>
      <c r="L1570" s="60">
        <v>1</v>
      </c>
      <c r="M1570" s="54" t="s">
        <v>3977</v>
      </c>
      <c r="N1570" s="54" t="s">
        <v>1164</v>
      </c>
      <c r="O1570" s="62">
        <v>1</v>
      </c>
      <c r="P1570" s="54" t="s">
        <v>1165</v>
      </c>
      <c r="Q1570" s="54" t="s">
        <v>3638</v>
      </c>
      <c r="R1570" s="61" t="s">
        <v>3639</v>
      </c>
      <c r="S1570" s="55">
        <v>45006</v>
      </c>
      <c r="T1570" s="55">
        <v>45006</v>
      </c>
      <c r="U1570" s="55">
        <v>45009</v>
      </c>
      <c r="V1570" s="56">
        <v>396590.01</v>
      </c>
      <c r="W1570" s="56">
        <v>0</v>
      </c>
      <c r="X1570" s="56">
        <v>396590.01</v>
      </c>
    </row>
    <row r="1571" spans="1:24" x14ac:dyDescent="0.25">
      <c r="A1571" s="59" t="s">
        <v>211</v>
      </c>
      <c r="B1571" s="54" t="s">
        <v>450</v>
      </c>
      <c r="C1571" s="60">
        <v>2023</v>
      </c>
      <c r="D1571" s="60">
        <v>2023</v>
      </c>
      <c r="E1571" s="53">
        <v>9</v>
      </c>
      <c r="F1571" s="54" t="s">
        <v>451</v>
      </c>
      <c r="G1571" s="54" t="s">
        <v>452</v>
      </c>
      <c r="H1571" s="54" t="s">
        <v>453</v>
      </c>
      <c r="I1571" s="54" t="s">
        <v>454</v>
      </c>
      <c r="J1571" s="61" t="s">
        <v>455</v>
      </c>
      <c r="K1571" s="54" t="s">
        <v>3978</v>
      </c>
      <c r="L1571" s="60">
        <v>1</v>
      </c>
      <c r="M1571" s="54" t="s">
        <v>3979</v>
      </c>
      <c r="N1571" s="54" t="s">
        <v>1168</v>
      </c>
      <c r="O1571" s="62">
        <v>1</v>
      </c>
      <c r="P1571" s="54" t="s">
        <v>1169</v>
      </c>
      <c r="Q1571" s="54" t="s">
        <v>3638</v>
      </c>
      <c r="R1571" s="61" t="s">
        <v>3639</v>
      </c>
      <c r="S1571" s="55">
        <v>45006</v>
      </c>
      <c r="T1571" s="55">
        <v>45006</v>
      </c>
      <c r="U1571" s="55">
        <v>45009</v>
      </c>
      <c r="V1571" s="56">
        <v>200315.53</v>
      </c>
      <c r="W1571" s="56">
        <v>0</v>
      </c>
      <c r="X1571" s="56">
        <v>200315.53</v>
      </c>
    </row>
    <row r="1572" spans="1:24" x14ac:dyDescent="0.25">
      <c r="A1572" s="59" t="s">
        <v>212</v>
      </c>
      <c r="B1572" s="54" t="s">
        <v>450</v>
      </c>
      <c r="C1572" s="60">
        <v>2023</v>
      </c>
      <c r="D1572" s="60">
        <v>2023</v>
      </c>
      <c r="E1572" s="53">
        <v>9</v>
      </c>
      <c r="F1572" s="54" t="s">
        <v>451</v>
      </c>
      <c r="G1572" s="54" t="s">
        <v>452</v>
      </c>
      <c r="H1572" s="54" t="s">
        <v>453</v>
      </c>
      <c r="I1572" s="54" t="s">
        <v>454</v>
      </c>
      <c r="J1572" s="61" t="s">
        <v>455</v>
      </c>
      <c r="K1572" s="54" t="s">
        <v>3980</v>
      </c>
      <c r="L1572" s="60">
        <v>1</v>
      </c>
      <c r="M1572" s="54" t="s">
        <v>3981</v>
      </c>
      <c r="N1572" s="54" t="s">
        <v>1172</v>
      </c>
      <c r="O1572" s="62">
        <v>1</v>
      </c>
      <c r="P1572" s="54" t="s">
        <v>1173</v>
      </c>
      <c r="Q1572" s="54" t="s">
        <v>3638</v>
      </c>
      <c r="R1572" s="61" t="s">
        <v>3639</v>
      </c>
      <c r="S1572" s="55">
        <v>45006</v>
      </c>
      <c r="T1572" s="55">
        <v>45006</v>
      </c>
      <c r="U1572" s="55">
        <v>45009</v>
      </c>
      <c r="V1572" s="56">
        <v>73764.75</v>
      </c>
      <c r="W1572" s="56">
        <v>0</v>
      </c>
      <c r="X1572" s="56">
        <v>73764.75</v>
      </c>
    </row>
    <row r="1573" spans="1:24" x14ac:dyDescent="0.25">
      <c r="A1573" s="59" t="s">
        <v>37</v>
      </c>
      <c r="B1573" s="54" t="s">
        <v>450</v>
      </c>
      <c r="C1573" s="60">
        <v>2023</v>
      </c>
      <c r="D1573" s="60">
        <v>2023</v>
      </c>
      <c r="E1573" s="53">
        <v>10</v>
      </c>
      <c r="F1573" s="54" t="s">
        <v>451</v>
      </c>
      <c r="G1573" s="54" t="s">
        <v>452</v>
      </c>
      <c r="H1573" s="54" t="s">
        <v>453</v>
      </c>
      <c r="I1573" s="54" t="s">
        <v>454</v>
      </c>
      <c r="J1573" s="61" t="s">
        <v>455</v>
      </c>
      <c r="K1573" s="54" t="s">
        <v>3982</v>
      </c>
      <c r="L1573" s="60">
        <v>1</v>
      </c>
      <c r="M1573" s="54" t="s">
        <v>3983</v>
      </c>
      <c r="N1573" s="54" t="s">
        <v>458</v>
      </c>
      <c r="O1573" s="62">
        <v>1</v>
      </c>
      <c r="P1573" s="54" t="s">
        <v>459</v>
      </c>
      <c r="Q1573" s="54" t="s">
        <v>3984</v>
      </c>
      <c r="R1573" s="61" t="s">
        <v>3985</v>
      </c>
      <c r="S1573" s="55">
        <v>45036</v>
      </c>
      <c r="T1573" s="55">
        <v>45036</v>
      </c>
      <c r="U1573" s="55">
        <v>45041</v>
      </c>
      <c r="V1573" s="56">
        <v>3586845.27</v>
      </c>
      <c r="W1573" s="56">
        <v>0</v>
      </c>
      <c r="X1573" s="56">
        <v>3586845.27</v>
      </c>
    </row>
    <row r="1574" spans="1:24" x14ac:dyDescent="0.25">
      <c r="A1574" s="59" t="s">
        <v>38</v>
      </c>
      <c r="B1574" s="54" t="s">
        <v>450</v>
      </c>
      <c r="C1574" s="60">
        <v>2023</v>
      </c>
      <c r="D1574" s="60">
        <v>2023</v>
      </c>
      <c r="E1574" s="53">
        <v>10</v>
      </c>
      <c r="F1574" s="54" t="s">
        <v>451</v>
      </c>
      <c r="G1574" s="54" t="s">
        <v>452</v>
      </c>
      <c r="H1574" s="54" t="s">
        <v>453</v>
      </c>
      <c r="I1574" s="54" t="s">
        <v>454</v>
      </c>
      <c r="J1574" s="61" t="s">
        <v>455</v>
      </c>
      <c r="K1574" s="54" t="s">
        <v>3986</v>
      </c>
      <c r="L1574" s="60">
        <v>1</v>
      </c>
      <c r="M1574" s="54" t="s">
        <v>3987</v>
      </c>
      <c r="N1574" s="54" t="s">
        <v>463</v>
      </c>
      <c r="O1574" s="62">
        <v>1</v>
      </c>
      <c r="P1574" s="54" t="s">
        <v>464</v>
      </c>
      <c r="Q1574" s="54" t="s">
        <v>3984</v>
      </c>
      <c r="R1574" s="61" t="s">
        <v>3985</v>
      </c>
      <c r="S1574" s="55">
        <v>45036</v>
      </c>
      <c r="T1574" s="55">
        <v>45036</v>
      </c>
      <c r="U1574" s="55">
        <v>45041</v>
      </c>
      <c r="V1574" s="56">
        <v>20167893.32</v>
      </c>
      <c r="W1574" s="56">
        <v>0</v>
      </c>
      <c r="X1574" s="56">
        <v>20167893.32</v>
      </c>
    </row>
    <row r="1575" spans="1:24" x14ac:dyDescent="0.25">
      <c r="A1575" s="59" t="s">
        <v>39</v>
      </c>
      <c r="B1575" s="54" t="s">
        <v>450</v>
      </c>
      <c r="C1575" s="60">
        <v>2023</v>
      </c>
      <c r="D1575" s="60">
        <v>2023</v>
      </c>
      <c r="E1575" s="53">
        <v>10</v>
      </c>
      <c r="F1575" s="54" t="s">
        <v>451</v>
      </c>
      <c r="G1575" s="54" t="s">
        <v>452</v>
      </c>
      <c r="H1575" s="54" t="s">
        <v>453</v>
      </c>
      <c r="I1575" s="54" t="s">
        <v>454</v>
      </c>
      <c r="J1575" s="61" t="s">
        <v>455</v>
      </c>
      <c r="K1575" s="54" t="s">
        <v>3988</v>
      </c>
      <c r="L1575" s="60">
        <v>1</v>
      </c>
      <c r="M1575" s="54" t="s">
        <v>3989</v>
      </c>
      <c r="N1575" s="54" t="s">
        <v>467</v>
      </c>
      <c r="O1575" s="62">
        <v>1</v>
      </c>
      <c r="P1575" s="54" t="s">
        <v>468</v>
      </c>
      <c r="Q1575" s="54" t="s">
        <v>3984</v>
      </c>
      <c r="R1575" s="61" t="s">
        <v>3985</v>
      </c>
      <c r="S1575" s="55">
        <v>45036</v>
      </c>
      <c r="T1575" s="55">
        <v>45036</v>
      </c>
      <c r="U1575" s="55">
        <v>45041</v>
      </c>
      <c r="V1575" s="56">
        <v>2830890.33</v>
      </c>
      <c r="W1575" s="56">
        <v>0</v>
      </c>
      <c r="X1575" s="56">
        <v>2830890.33</v>
      </c>
    </row>
    <row r="1576" spans="1:24" x14ac:dyDescent="0.25">
      <c r="A1576" s="59" t="s">
        <v>40</v>
      </c>
      <c r="B1576" s="54" t="s">
        <v>450</v>
      </c>
      <c r="C1576" s="60">
        <v>2023</v>
      </c>
      <c r="D1576" s="60">
        <v>2023</v>
      </c>
      <c r="E1576" s="53">
        <v>10</v>
      </c>
      <c r="F1576" s="54" t="s">
        <v>451</v>
      </c>
      <c r="G1576" s="54" t="s">
        <v>452</v>
      </c>
      <c r="H1576" s="54" t="s">
        <v>453</v>
      </c>
      <c r="I1576" s="54" t="s">
        <v>454</v>
      </c>
      <c r="J1576" s="61" t="s">
        <v>455</v>
      </c>
      <c r="K1576" s="54" t="s">
        <v>3990</v>
      </c>
      <c r="L1576" s="60">
        <v>1</v>
      </c>
      <c r="M1576" s="54" t="s">
        <v>3991</v>
      </c>
      <c r="N1576" s="54" t="s">
        <v>471</v>
      </c>
      <c r="O1576" s="62">
        <v>1</v>
      </c>
      <c r="P1576" s="54" t="s">
        <v>472</v>
      </c>
      <c r="Q1576" s="54" t="s">
        <v>3984</v>
      </c>
      <c r="R1576" s="61" t="s">
        <v>3985</v>
      </c>
      <c r="S1576" s="55">
        <v>45036</v>
      </c>
      <c r="T1576" s="55">
        <v>45036</v>
      </c>
      <c r="U1576" s="55">
        <v>45041</v>
      </c>
      <c r="V1576" s="56">
        <v>11175522.560000001</v>
      </c>
      <c r="W1576" s="56">
        <v>0</v>
      </c>
      <c r="X1576" s="56">
        <v>11175522.560000001</v>
      </c>
    </row>
    <row r="1577" spans="1:24" x14ac:dyDescent="0.25">
      <c r="A1577" s="59" t="s">
        <v>41</v>
      </c>
      <c r="B1577" s="54" t="s">
        <v>450</v>
      </c>
      <c r="C1577" s="60">
        <v>2023</v>
      </c>
      <c r="D1577" s="60">
        <v>2023</v>
      </c>
      <c r="E1577" s="53">
        <v>10</v>
      </c>
      <c r="F1577" s="54" t="s">
        <v>451</v>
      </c>
      <c r="G1577" s="54" t="s">
        <v>452</v>
      </c>
      <c r="H1577" s="54" t="s">
        <v>453</v>
      </c>
      <c r="I1577" s="54" t="s">
        <v>454</v>
      </c>
      <c r="J1577" s="61" t="s">
        <v>455</v>
      </c>
      <c r="K1577" s="54" t="s">
        <v>3992</v>
      </c>
      <c r="L1577" s="60">
        <v>1</v>
      </c>
      <c r="M1577" s="54" t="s">
        <v>3993</v>
      </c>
      <c r="N1577" s="54" t="s">
        <v>475</v>
      </c>
      <c r="O1577" s="62">
        <v>1</v>
      </c>
      <c r="P1577" s="54" t="s">
        <v>476</v>
      </c>
      <c r="Q1577" s="54" t="s">
        <v>3984</v>
      </c>
      <c r="R1577" s="61" t="s">
        <v>3985</v>
      </c>
      <c r="S1577" s="55">
        <v>45036</v>
      </c>
      <c r="T1577" s="55">
        <v>45036</v>
      </c>
      <c r="U1577" s="55">
        <v>45041</v>
      </c>
      <c r="V1577" s="56">
        <v>263040.36</v>
      </c>
      <c r="W1577" s="56">
        <v>0</v>
      </c>
      <c r="X1577" s="56">
        <v>263040.36</v>
      </c>
    </row>
    <row r="1578" spans="1:24" x14ac:dyDescent="0.25">
      <c r="A1578" s="59" t="s">
        <v>42</v>
      </c>
      <c r="B1578" s="54" t="s">
        <v>450</v>
      </c>
      <c r="C1578" s="60">
        <v>2023</v>
      </c>
      <c r="D1578" s="60">
        <v>2023</v>
      </c>
      <c r="E1578" s="53">
        <v>10</v>
      </c>
      <c r="F1578" s="54" t="s">
        <v>451</v>
      </c>
      <c r="G1578" s="54" t="s">
        <v>452</v>
      </c>
      <c r="H1578" s="54" t="s">
        <v>453</v>
      </c>
      <c r="I1578" s="54" t="s">
        <v>454</v>
      </c>
      <c r="J1578" s="61" t="s">
        <v>455</v>
      </c>
      <c r="K1578" s="54" t="s">
        <v>3994</v>
      </c>
      <c r="L1578" s="60">
        <v>1</v>
      </c>
      <c r="M1578" s="54" t="s">
        <v>3995</v>
      </c>
      <c r="N1578" s="54" t="s">
        <v>479</v>
      </c>
      <c r="O1578" s="62">
        <v>1</v>
      </c>
      <c r="P1578" s="54" t="s">
        <v>480</v>
      </c>
      <c r="Q1578" s="54" t="s">
        <v>3984</v>
      </c>
      <c r="R1578" s="61" t="s">
        <v>3985</v>
      </c>
      <c r="S1578" s="55">
        <v>45036</v>
      </c>
      <c r="T1578" s="55">
        <v>45036</v>
      </c>
      <c r="U1578" s="55">
        <v>45041</v>
      </c>
      <c r="V1578" s="56">
        <v>669764.68999999994</v>
      </c>
      <c r="W1578" s="56">
        <v>0</v>
      </c>
      <c r="X1578" s="56">
        <v>669764.68999999994</v>
      </c>
    </row>
    <row r="1579" spans="1:24" x14ac:dyDescent="0.25">
      <c r="A1579" s="59" t="s">
        <v>43</v>
      </c>
      <c r="B1579" s="54" t="s">
        <v>450</v>
      </c>
      <c r="C1579" s="60">
        <v>2023</v>
      </c>
      <c r="D1579" s="60">
        <v>2023</v>
      </c>
      <c r="E1579" s="53">
        <v>10</v>
      </c>
      <c r="F1579" s="54" t="s">
        <v>451</v>
      </c>
      <c r="G1579" s="54" t="s">
        <v>452</v>
      </c>
      <c r="H1579" s="54" t="s">
        <v>453</v>
      </c>
      <c r="I1579" s="54" t="s">
        <v>454</v>
      </c>
      <c r="J1579" s="61" t="s">
        <v>455</v>
      </c>
      <c r="K1579" s="54" t="s">
        <v>3996</v>
      </c>
      <c r="L1579" s="60">
        <v>1</v>
      </c>
      <c r="M1579" s="54" t="s">
        <v>3997</v>
      </c>
      <c r="N1579" s="54" t="s">
        <v>483</v>
      </c>
      <c r="O1579" s="62">
        <v>1</v>
      </c>
      <c r="P1579" s="54" t="s">
        <v>484</v>
      </c>
      <c r="Q1579" s="54" t="s">
        <v>3984</v>
      </c>
      <c r="R1579" s="61" t="s">
        <v>3985</v>
      </c>
      <c r="S1579" s="55">
        <v>45036</v>
      </c>
      <c r="T1579" s="55">
        <v>45036</v>
      </c>
      <c r="U1579" s="55">
        <v>45041</v>
      </c>
      <c r="V1579" s="56">
        <v>4814128.42</v>
      </c>
      <c r="W1579" s="56">
        <v>0</v>
      </c>
      <c r="X1579" s="56">
        <v>4814128.42</v>
      </c>
    </row>
    <row r="1580" spans="1:24" x14ac:dyDescent="0.25">
      <c r="A1580" s="59" t="s">
        <v>44</v>
      </c>
      <c r="B1580" s="54" t="s">
        <v>450</v>
      </c>
      <c r="C1580" s="60">
        <v>2023</v>
      </c>
      <c r="D1580" s="60">
        <v>2023</v>
      </c>
      <c r="E1580" s="53">
        <v>10</v>
      </c>
      <c r="F1580" s="54" t="s">
        <v>451</v>
      </c>
      <c r="G1580" s="54" t="s">
        <v>452</v>
      </c>
      <c r="H1580" s="54" t="s">
        <v>453</v>
      </c>
      <c r="I1580" s="54" t="s">
        <v>454</v>
      </c>
      <c r="J1580" s="61" t="s">
        <v>455</v>
      </c>
      <c r="K1580" s="54" t="s">
        <v>3998</v>
      </c>
      <c r="L1580" s="60">
        <v>1</v>
      </c>
      <c r="M1580" s="54" t="s">
        <v>3999</v>
      </c>
      <c r="N1580" s="54" t="s">
        <v>487</v>
      </c>
      <c r="O1580" s="62">
        <v>1</v>
      </c>
      <c r="P1580" s="54" t="s">
        <v>488</v>
      </c>
      <c r="Q1580" s="54" t="s">
        <v>3984</v>
      </c>
      <c r="R1580" s="61" t="s">
        <v>3985</v>
      </c>
      <c r="S1580" s="55">
        <v>45036</v>
      </c>
      <c r="T1580" s="55">
        <v>45036</v>
      </c>
      <c r="U1580" s="55">
        <v>45041</v>
      </c>
      <c r="V1580" s="56">
        <v>1355615.09</v>
      </c>
      <c r="W1580" s="56">
        <v>0</v>
      </c>
      <c r="X1580" s="56">
        <v>1355615.09</v>
      </c>
    </row>
    <row r="1581" spans="1:24" x14ac:dyDescent="0.25">
      <c r="A1581" s="59" t="s">
        <v>45</v>
      </c>
      <c r="B1581" s="54" t="s">
        <v>450</v>
      </c>
      <c r="C1581" s="60">
        <v>2023</v>
      </c>
      <c r="D1581" s="60">
        <v>2023</v>
      </c>
      <c r="E1581" s="53">
        <v>10</v>
      </c>
      <c r="F1581" s="54" t="s">
        <v>451</v>
      </c>
      <c r="G1581" s="54" t="s">
        <v>452</v>
      </c>
      <c r="H1581" s="54" t="s">
        <v>453</v>
      </c>
      <c r="I1581" s="54" t="s">
        <v>454</v>
      </c>
      <c r="J1581" s="61" t="s">
        <v>455</v>
      </c>
      <c r="K1581" s="54" t="s">
        <v>4000</v>
      </c>
      <c r="L1581" s="60">
        <v>1</v>
      </c>
      <c r="M1581" s="54" t="s">
        <v>4001</v>
      </c>
      <c r="N1581" s="54" t="s">
        <v>491</v>
      </c>
      <c r="O1581" s="62">
        <v>1</v>
      </c>
      <c r="P1581" s="54" t="s">
        <v>492</v>
      </c>
      <c r="Q1581" s="54" t="s">
        <v>3984</v>
      </c>
      <c r="R1581" s="61" t="s">
        <v>3985</v>
      </c>
      <c r="S1581" s="55">
        <v>45036</v>
      </c>
      <c r="T1581" s="55">
        <v>45036</v>
      </c>
      <c r="U1581" s="55">
        <v>45041</v>
      </c>
      <c r="V1581" s="56">
        <v>172568.87</v>
      </c>
      <c r="W1581" s="56">
        <v>0</v>
      </c>
      <c r="X1581" s="56">
        <v>172568.87</v>
      </c>
    </row>
    <row r="1582" spans="1:24" x14ac:dyDescent="0.25">
      <c r="A1582" s="59" t="s">
        <v>46</v>
      </c>
      <c r="B1582" s="54" t="s">
        <v>450</v>
      </c>
      <c r="C1582" s="60">
        <v>2023</v>
      </c>
      <c r="D1582" s="60">
        <v>2023</v>
      </c>
      <c r="E1582" s="53">
        <v>10</v>
      </c>
      <c r="F1582" s="54" t="s">
        <v>451</v>
      </c>
      <c r="G1582" s="54" t="s">
        <v>452</v>
      </c>
      <c r="H1582" s="54" t="s">
        <v>453</v>
      </c>
      <c r="I1582" s="54" t="s">
        <v>454</v>
      </c>
      <c r="J1582" s="61" t="s">
        <v>455</v>
      </c>
      <c r="K1582" s="54" t="s">
        <v>4002</v>
      </c>
      <c r="L1582" s="60">
        <v>1</v>
      </c>
      <c r="M1582" s="54" t="s">
        <v>4003</v>
      </c>
      <c r="N1582" s="54" t="s">
        <v>495</v>
      </c>
      <c r="O1582" s="62">
        <v>1</v>
      </c>
      <c r="P1582" s="54" t="s">
        <v>496</v>
      </c>
      <c r="Q1582" s="54" t="s">
        <v>3984</v>
      </c>
      <c r="R1582" s="61" t="s">
        <v>3985</v>
      </c>
      <c r="S1582" s="55">
        <v>45036</v>
      </c>
      <c r="T1582" s="55">
        <v>45036</v>
      </c>
      <c r="U1582" s="55">
        <v>45041</v>
      </c>
      <c r="V1582" s="56">
        <v>494235.17</v>
      </c>
      <c r="W1582" s="56">
        <v>0</v>
      </c>
      <c r="X1582" s="56">
        <v>494235.17</v>
      </c>
    </row>
    <row r="1583" spans="1:24" x14ac:dyDescent="0.25">
      <c r="A1583" s="59" t="s">
        <v>47</v>
      </c>
      <c r="B1583" s="54" t="s">
        <v>450</v>
      </c>
      <c r="C1583" s="60">
        <v>2023</v>
      </c>
      <c r="D1583" s="60">
        <v>2023</v>
      </c>
      <c r="E1583" s="53">
        <v>10</v>
      </c>
      <c r="F1583" s="54" t="s">
        <v>451</v>
      </c>
      <c r="G1583" s="54" t="s">
        <v>452</v>
      </c>
      <c r="H1583" s="54" t="s">
        <v>453</v>
      </c>
      <c r="I1583" s="54" t="s">
        <v>454</v>
      </c>
      <c r="J1583" s="61" t="s">
        <v>455</v>
      </c>
      <c r="K1583" s="54" t="s">
        <v>4004</v>
      </c>
      <c r="L1583" s="60">
        <v>1</v>
      </c>
      <c r="M1583" s="54" t="s">
        <v>4005</v>
      </c>
      <c r="N1583" s="54" t="s">
        <v>499</v>
      </c>
      <c r="O1583" s="62">
        <v>1</v>
      </c>
      <c r="P1583" s="54" t="s">
        <v>500</v>
      </c>
      <c r="Q1583" s="54" t="s">
        <v>3984</v>
      </c>
      <c r="R1583" s="61" t="s">
        <v>3985</v>
      </c>
      <c r="S1583" s="55">
        <v>45036</v>
      </c>
      <c r="T1583" s="55">
        <v>45036</v>
      </c>
      <c r="U1583" s="55">
        <v>45041</v>
      </c>
      <c r="V1583" s="56">
        <v>576689.22</v>
      </c>
      <c r="W1583" s="56">
        <v>0</v>
      </c>
      <c r="X1583" s="56">
        <v>576689.22</v>
      </c>
    </row>
    <row r="1584" spans="1:24" x14ac:dyDescent="0.25">
      <c r="A1584" s="59" t="s">
        <v>48</v>
      </c>
      <c r="B1584" s="54" t="s">
        <v>450</v>
      </c>
      <c r="C1584" s="60">
        <v>2023</v>
      </c>
      <c r="D1584" s="60">
        <v>2023</v>
      </c>
      <c r="E1584" s="53">
        <v>10</v>
      </c>
      <c r="F1584" s="54" t="s">
        <v>451</v>
      </c>
      <c r="G1584" s="54" t="s">
        <v>452</v>
      </c>
      <c r="H1584" s="54" t="s">
        <v>453</v>
      </c>
      <c r="I1584" s="54" t="s">
        <v>454</v>
      </c>
      <c r="J1584" s="61" t="s">
        <v>455</v>
      </c>
      <c r="K1584" s="54" t="s">
        <v>4006</v>
      </c>
      <c r="L1584" s="60">
        <v>1</v>
      </c>
      <c r="M1584" s="54" t="s">
        <v>4007</v>
      </c>
      <c r="N1584" s="54" t="s">
        <v>503</v>
      </c>
      <c r="O1584" s="62">
        <v>1</v>
      </c>
      <c r="P1584" s="54" t="s">
        <v>504</v>
      </c>
      <c r="Q1584" s="54" t="s">
        <v>3984</v>
      </c>
      <c r="R1584" s="61" t="s">
        <v>4008</v>
      </c>
      <c r="S1584" s="55">
        <v>45028</v>
      </c>
      <c r="T1584" s="55">
        <v>45028</v>
      </c>
      <c r="U1584" s="55">
        <v>45033</v>
      </c>
      <c r="V1584" s="56">
        <v>29577292.91</v>
      </c>
      <c r="W1584" s="56">
        <v>0</v>
      </c>
      <c r="X1584" s="56">
        <v>29577292.91</v>
      </c>
    </row>
    <row r="1585" spans="1:24" x14ac:dyDescent="0.25">
      <c r="A1585" s="59" t="s">
        <v>49</v>
      </c>
      <c r="B1585" s="54" t="s">
        <v>450</v>
      </c>
      <c r="C1585" s="60">
        <v>2023</v>
      </c>
      <c r="D1585" s="60">
        <v>2023</v>
      </c>
      <c r="E1585" s="53">
        <v>10</v>
      </c>
      <c r="F1585" s="54" t="s">
        <v>451</v>
      </c>
      <c r="G1585" s="54" t="s">
        <v>452</v>
      </c>
      <c r="H1585" s="54" t="s">
        <v>453</v>
      </c>
      <c r="I1585" s="54" t="s">
        <v>454</v>
      </c>
      <c r="J1585" s="61" t="s">
        <v>455</v>
      </c>
      <c r="K1585" s="54" t="s">
        <v>4009</v>
      </c>
      <c r="L1585" s="60">
        <v>1</v>
      </c>
      <c r="M1585" s="54" t="s">
        <v>4010</v>
      </c>
      <c r="N1585" s="54" t="s">
        <v>508</v>
      </c>
      <c r="O1585" s="62">
        <v>1</v>
      </c>
      <c r="P1585" s="54" t="s">
        <v>509</v>
      </c>
      <c r="Q1585" s="54" t="s">
        <v>3984</v>
      </c>
      <c r="R1585" s="61" t="s">
        <v>4008</v>
      </c>
      <c r="S1585" s="55">
        <v>45028</v>
      </c>
      <c r="T1585" s="55">
        <v>45028</v>
      </c>
      <c r="U1585" s="55">
        <v>45033</v>
      </c>
      <c r="V1585" s="56">
        <v>5582727.9900000002</v>
      </c>
      <c r="W1585" s="56">
        <v>0</v>
      </c>
      <c r="X1585" s="56">
        <v>5582727.9900000002</v>
      </c>
    </row>
    <row r="1586" spans="1:24" x14ac:dyDescent="0.25">
      <c r="A1586" s="59" t="s">
        <v>50</v>
      </c>
      <c r="B1586" s="54" t="s">
        <v>450</v>
      </c>
      <c r="C1586" s="60">
        <v>2023</v>
      </c>
      <c r="D1586" s="60">
        <v>2023</v>
      </c>
      <c r="E1586" s="53">
        <v>10</v>
      </c>
      <c r="F1586" s="54" t="s">
        <v>451</v>
      </c>
      <c r="G1586" s="54" t="s">
        <v>452</v>
      </c>
      <c r="H1586" s="54" t="s">
        <v>453</v>
      </c>
      <c r="I1586" s="54" t="s">
        <v>454</v>
      </c>
      <c r="J1586" s="61" t="s">
        <v>455</v>
      </c>
      <c r="K1586" s="54" t="s">
        <v>4011</v>
      </c>
      <c r="L1586" s="60">
        <v>1</v>
      </c>
      <c r="M1586" s="54" t="s">
        <v>4012</v>
      </c>
      <c r="N1586" s="54" t="s">
        <v>512</v>
      </c>
      <c r="O1586" s="62">
        <v>1</v>
      </c>
      <c r="P1586" s="54" t="s">
        <v>513</v>
      </c>
      <c r="Q1586" s="54" t="s">
        <v>3984</v>
      </c>
      <c r="R1586" s="61" t="s">
        <v>3985</v>
      </c>
      <c r="S1586" s="55">
        <v>45036</v>
      </c>
      <c r="T1586" s="55">
        <v>45036</v>
      </c>
      <c r="U1586" s="55">
        <v>45041</v>
      </c>
      <c r="V1586" s="56">
        <v>225404.19</v>
      </c>
      <c r="W1586" s="56">
        <v>0</v>
      </c>
      <c r="X1586" s="56">
        <v>225404.19</v>
      </c>
    </row>
    <row r="1587" spans="1:24" x14ac:dyDescent="0.25">
      <c r="A1587" s="59" t="s">
        <v>51</v>
      </c>
      <c r="B1587" s="54" t="s">
        <v>450</v>
      </c>
      <c r="C1587" s="60">
        <v>2023</v>
      </c>
      <c r="D1587" s="60">
        <v>2023</v>
      </c>
      <c r="E1587" s="53">
        <v>10</v>
      </c>
      <c r="F1587" s="54" t="s">
        <v>451</v>
      </c>
      <c r="G1587" s="54" t="s">
        <v>452</v>
      </c>
      <c r="H1587" s="54" t="s">
        <v>453</v>
      </c>
      <c r="I1587" s="54" t="s">
        <v>454</v>
      </c>
      <c r="J1587" s="61" t="s">
        <v>455</v>
      </c>
      <c r="K1587" s="54" t="s">
        <v>4013</v>
      </c>
      <c r="L1587" s="60">
        <v>1</v>
      </c>
      <c r="M1587" s="54" t="s">
        <v>4014</v>
      </c>
      <c r="N1587" s="54" t="s">
        <v>516</v>
      </c>
      <c r="O1587" s="62">
        <v>1</v>
      </c>
      <c r="P1587" s="54" t="s">
        <v>517</v>
      </c>
      <c r="Q1587" s="54" t="s">
        <v>3984</v>
      </c>
      <c r="R1587" s="61" t="s">
        <v>3985</v>
      </c>
      <c r="S1587" s="55">
        <v>45036</v>
      </c>
      <c r="T1587" s="55">
        <v>45036</v>
      </c>
      <c r="U1587" s="55">
        <v>45041</v>
      </c>
      <c r="V1587" s="56">
        <v>22782203.600000001</v>
      </c>
      <c r="W1587" s="56">
        <v>0</v>
      </c>
      <c r="X1587" s="56">
        <v>22782203.600000001</v>
      </c>
    </row>
    <row r="1588" spans="1:24" x14ac:dyDescent="0.25">
      <c r="A1588" s="59" t="s">
        <v>52</v>
      </c>
      <c r="B1588" s="54" t="s">
        <v>450</v>
      </c>
      <c r="C1588" s="60">
        <v>2023</v>
      </c>
      <c r="D1588" s="60">
        <v>2023</v>
      </c>
      <c r="E1588" s="53">
        <v>10</v>
      </c>
      <c r="F1588" s="54" t="s">
        <v>451</v>
      </c>
      <c r="G1588" s="54" t="s">
        <v>452</v>
      </c>
      <c r="H1588" s="54" t="s">
        <v>453</v>
      </c>
      <c r="I1588" s="54" t="s">
        <v>454</v>
      </c>
      <c r="J1588" s="61" t="s">
        <v>455</v>
      </c>
      <c r="K1588" s="54" t="s">
        <v>4015</v>
      </c>
      <c r="L1588" s="60">
        <v>1</v>
      </c>
      <c r="M1588" s="54" t="s">
        <v>4016</v>
      </c>
      <c r="N1588" s="54" t="s">
        <v>520</v>
      </c>
      <c r="O1588" s="62">
        <v>1</v>
      </c>
      <c r="P1588" s="54" t="s">
        <v>521</v>
      </c>
      <c r="Q1588" s="54" t="s">
        <v>3984</v>
      </c>
      <c r="R1588" s="61" t="s">
        <v>3985</v>
      </c>
      <c r="S1588" s="55">
        <v>45036</v>
      </c>
      <c r="T1588" s="55">
        <v>45036</v>
      </c>
      <c r="U1588" s="55">
        <v>45041</v>
      </c>
      <c r="V1588" s="56">
        <v>4228979.3899999997</v>
      </c>
      <c r="W1588" s="56">
        <v>0</v>
      </c>
      <c r="X1588" s="56">
        <v>4228979.3899999997</v>
      </c>
    </row>
    <row r="1589" spans="1:24" x14ac:dyDescent="0.25">
      <c r="A1589" s="59" t="s">
        <v>53</v>
      </c>
      <c r="B1589" s="54" t="s">
        <v>450</v>
      </c>
      <c r="C1589" s="60">
        <v>2023</v>
      </c>
      <c r="D1589" s="60">
        <v>2023</v>
      </c>
      <c r="E1589" s="53">
        <v>10</v>
      </c>
      <c r="F1589" s="54" t="s">
        <v>451</v>
      </c>
      <c r="G1589" s="54" t="s">
        <v>452</v>
      </c>
      <c r="H1589" s="54" t="s">
        <v>453</v>
      </c>
      <c r="I1589" s="54" t="s">
        <v>454</v>
      </c>
      <c r="J1589" s="61" t="s">
        <v>455</v>
      </c>
      <c r="K1589" s="54" t="s">
        <v>4017</v>
      </c>
      <c r="L1589" s="60">
        <v>1</v>
      </c>
      <c r="M1589" s="54" t="s">
        <v>4018</v>
      </c>
      <c r="N1589" s="54" t="s">
        <v>524</v>
      </c>
      <c r="O1589" s="62">
        <v>1</v>
      </c>
      <c r="P1589" s="54" t="s">
        <v>525</v>
      </c>
      <c r="Q1589" s="54" t="s">
        <v>3984</v>
      </c>
      <c r="R1589" s="61" t="s">
        <v>3985</v>
      </c>
      <c r="S1589" s="55">
        <v>45036</v>
      </c>
      <c r="T1589" s="55">
        <v>45036</v>
      </c>
      <c r="U1589" s="55">
        <v>45041</v>
      </c>
      <c r="V1589" s="56">
        <v>553946.07999999996</v>
      </c>
      <c r="W1589" s="56">
        <v>0</v>
      </c>
      <c r="X1589" s="56">
        <v>553946.07999999996</v>
      </c>
    </row>
    <row r="1590" spans="1:24" x14ac:dyDescent="0.25">
      <c r="A1590" s="59" t="s">
        <v>54</v>
      </c>
      <c r="B1590" s="54" t="s">
        <v>450</v>
      </c>
      <c r="C1590" s="60">
        <v>2023</v>
      </c>
      <c r="D1590" s="60">
        <v>2023</v>
      </c>
      <c r="E1590" s="53">
        <v>10</v>
      </c>
      <c r="F1590" s="54" t="s">
        <v>451</v>
      </c>
      <c r="G1590" s="54" t="s">
        <v>452</v>
      </c>
      <c r="H1590" s="54" t="s">
        <v>453</v>
      </c>
      <c r="I1590" s="54" t="s">
        <v>454</v>
      </c>
      <c r="J1590" s="61" t="s">
        <v>455</v>
      </c>
      <c r="K1590" s="54" t="s">
        <v>4019</v>
      </c>
      <c r="L1590" s="60">
        <v>1</v>
      </c>
      <c r="M1590" s="54" t="s">
        <v>4020</v>
      </c>
      <c r="N1590" s="54" t="s">
        <v>528</v>
      </c>
      <c r="O1590" s="62">
        <v>1</v>
      </c>
      <c r="P1590" s="54" t="s">
        <v>529</v>
      </c>
      <c r="Q1590" s="54" t="s">
        <v>3984</v>
      </c>
      <c r="R1590" s="61" t="s">
        <v>3985</v>
      </c>
      <c r="S1590" s="55">
        <v>45036</v>
      </c>
      <c r="T1590" s="55">
        <v>45036</v>
      </c>
      <c r="U1590" s="55">
        <v>45041</v>
      </c>
      <c r="V1590" s="56">
        <v>183603.67</v>
      </c>
      <c r="W1590" s="56">
        <v>0</v>
      </c>
      <c r="X1590" s="56">
        <v>183603.67</v>
      </c>
    </row>
    <row r="1591" spans="1:24" x14ac:dyDescent="0.25">
      <c r="A1591" s="59" t="s">
        <v>55</v>
      </c>
      <c r="B1591" s="54" t="s">
        <v>450</v>
      </c>
      <c r="C1591" s="60">
        <v>2023</v>
      </c>
      <c r="D1591" s="60">
        <v>2023</v>
      </c>
      <c r="E1591" s="53">
        <v>10</v>
      </c>
      <c r="F1591" s="54" t="s">
        <v>451</v>
      </c>
      <c r="G1591" s="54" t="s">
        <v>452</v>
      </c>
      <c r="H1591" s="54" t="s">
        <v>453</v>
      </c>
      <c r="I1591" s="54" t="s">
        <v>454</v>
      </c>
      <c r="J1591" s="61" t="s">
        <v>455</v>
      </c>
      <c r="K1591" s="54" t="s">
        <v>4021</v>
      </c>
      <c r="L1591" s="60">
        <v>1</v>
      </c>
      <c r="M1591" s="54" t="s">
        <v>4022</v>
      </c>
      <c r="N1591" s="54" t="s">
        <v>532</v>
      </c>
      <c r="O1591" s="62">
        <v>1</v>
      </c>
      <c r="P1591" s="54" t="s">
        <v>533</v>
      </c>
      <c r="Q1591" s="54" t="s">
        <v>3984</v>
      </c>
      <c r="R1591" s="61" t="s">
        <v>3985</v>
      </c>
      <c r="S1591" s="55">
        <v>45036</v>
      </c>
      <c r="T1591" s="55">
        <v>45036</v>
      </c>
      <c r="U1591" s="55">
        <v>45041</v>
      </c>
      <c r="V1591" s="56">
        <v>30773.599999999999</v>
      </c>
      <c r="W1591" s="56">
        <v>0</v>
      </c>
      <c r="X1591" s="56">
        <v>30773.599999999999</v>
      </c>
    </row>
    <row r="1592" spans="1:24" x14ac:dyDescent="0.25">
      <c r="A1592" s="59" t="s">
        <v>56</v>
      </c>
      <c r="B1592" s="54" t="s">
        <v>450</v>
      </c>
      <c r="C1592" s="60">
        <v>2023</v>
      </c>
      <c r="D1592" s="60">
        <v>2023</v>
      </c>
      <c r="E1592" s="53">
        <v>10</v>
      </c>
      <c r="F1592" s="54" t="s">
        <v>451</v>
      </c>
      <c r="G1592" s="54" t="s">
        <v>452</v>
      </c>
      <c r="H1592" s="54" t="s">
        <v>453</v>
      </c>
      <c r="I1592" s="54" t="s">
        <v>454</v>
      </c>
      <c r="J1592" s="61" t="s">
        <v>455</v>
      </c>
      <c r="K1592" s="54" t="s">
        <v>4023</v>
      </c>
      <c r="L1592" s="60">
        <v>1</v>
      </c>
      <c r="M1592" s="54" t="s">
        <v>4024</v>
      </c>
      <c r="N1592" s="54" t="s">
        <v>536</v>
      </c>
      <c r="O1592" s="62">
        <v>1</v>
      </c>
      <c r="P1592" s="54" t="s">
        <v>537</v>
      </c>
      <c r="Q1592" s="54" t="s">
        <v>3984</v>
      </c>
      <c r="R1592" s="61" t="s">
        <v>3985</v>
      </c>
      <c r="S1592" s="55">
        <v>45036</v>
      </c>
      <c r="T1592" s="55">
        <v>45036</v>
      </c>
      <c r="U1592" s="55">
        <v>45041</v>
      </c>
      <c r="V1592" s="56">
        <v>213809.15</v>
      </c>
      <c r="W1592" s="56">
        <v>0</v>
      </c>
      <c r="X1592" s="56">
        <v>213809.15</v>
      </c>
    </row>
    <row r="1593" spans="1:24" x14ac:dyDescent="0.25">
      <c r="A1593" s="59" t="s">
        <v>57</v>
      </c>
      <c r="B1593" s="54" t="s">
        <v>450</v>
      </c>
      <c r="C1593" s="60">
        <v>2023</v>
      </c>
      <c r="D1593" s="60">
        <v>2023</v>
      </c>
      <c r="E1593" s="53">
        <v>10</v>
      </c>
      <c r="F1593" s="54" t="s">
        <v>451</v>
      </c>
      <c r="G1593" s="54" t="s">
        <v>452</v>
      </c>
      <c r="H1593" s="54" t="s">
        <v>453</v>
      </c>
      <c r="I1593" s="54" t="s">
        <v>454</v>
      </c>
      <c r="J1593" s="61" t="s">
        <v>455</v>
      </c>
      <c r="K1593" s="54" t="s">
        <v>4025</v>
      </c>
      <c r="L1593" s="60">
        <v>1</v>
      </c>
      <c r="M1593" s="54" t="s">
        <v>4026</v>
      </c>
      <c r="N1593" s="54" t="s">
        <v>540</v>
      </c>
      <c r="O1593" s="62">
        <v>1</v>
      </c>
      <c r="P1593" s="54" t="s">
        <v>541</v>
      </c>
      <c r="Q1593" s="54" t="s">
        <v>3984</v>
      </c>
      <c r="R1593" s="61" t="s">
        <v>3985</v>
      </c>
      <c r="S1593" s="55">
        <v>45036</v>
      </c>
      <c r="T1593" s="55">
        <v>45036</v>
      </c>
      <c r="U1593" s="55">
        <v>45041</v>
      </c>
      <c r="V1593" s="56">
        <v>165888.1</v>
      </c>
      <c r="W1593" s="56">
        <v>0</v>
      </c>
      <c r="X1593" s="56">
        <v>165888.1</v>
      </c>
    </row>
    <row r="1594" spans="1:24" x14ac:dyDescent="0.25">
      <c r="A1594" s="59" t="s">
        <v>58</v>
      </c>
      <c r="B1594" s="54" t="s">
        <v>450</v>
      </c>
      <c r="C1594" s="60">
        <v>2023</v>
      </c>
      <c r="D1594" s="60">
        <v>2023</v>
      </c>
      <c r="E1594" s="53">
        <v>10</v>
      </c>
      <c r="F1594" s="54" t="s">
        <v>451</v>
      </c>
      <c r="G1594" s="54" t="s">
        <v>452</v>
      </c>
      <c r="H1594" s="54" t="s">
        <v>453</v>
      </c>
      <c r="I1594" s="54" t="s">
        <v>454</v>
      </c>
      <c r="J1594" s="61" t="s">
        <v>455</v>
      </c>
      <c r="K1594" s="54" t="s">
        <v>4027</v>
      </c>
      <c r="L1594" s="60">
        <v>1</v>
      </c>
      <c r="M1594" s="54" t="s">
        <v>4028</v>
      </c>
      <c r="N1594" s="54" t="s">
        <v>544</v>
      </c>
      <c r="O1594" s="62">
        <v>1</v>
      </c>
      <c r="P1594" s="54" t="s">
        <v>545</v>
      </c>
      <c r="Q1594" s="54" t="s">
        <v>3984</v>
      </c>
      <c r="R1594" s="61" t="s">
        <v>3985</v>
      </c>
      <c r="S1594" s="55">
        <v>45036</v>
      </c>
      <c r="T1594" s="55">
        <v>45036</v>
      </c>
      <c r="U1594" s="55">
        <v>45041</v>
      </c>
      <c r="V1594" s="56">
        <v>56041.3</v>
      </c>
      <c r="W1594" s="56">
        <v>0</v>
      </c>
      <c r="X1594" s="56">
        <v>56041.3</v>
      </c>
    </row>
    <row r="1595" spans="1:24" x14ac:dyDescent="0.25">
      <c r="A1595" s="59" t="s">
        <v>59</v>
      </c>
      <c r="B1595" s="54" t="s">
        <v>450</v>
      </c>
      <c r="C1595" s="60">
        <v>2023</v>
      </c>
      <c r="D1595" s="60">
        <v>2023</v>
      </c>
      <c r="E1595" s="53">
        <v>10</v>
      </c>
      <c r="F1595" s="54" t="s">
        <v>451</v>
      </c>
      <c r="G1595" s="54" t="s">
        <v>452</v>
      </c>
      <c r="H1595" s="54" t="s">
        <v>453</v>
      </c>
      <c r="I1595" s="54" t="s">
        <v>454</v>
      </c>
      <c r="J1595" s="61" t="s">
        <v>455</v>
      </c>
      <c r="K1595" s="54" t="s">
        <v>4029</v>
      </c>
      <c r="L1595" s="60">
        <v>1</v>
      </c>
      <c r="M1595" s="54" t="s">
        <v>4030</v>
      </c>
      <c r="N1595" s="54" t="s">
        <v>548</v>
      </c>
      <c r="O1595" s="62">
        <v>1</v>
      </c>
      <c r="P1595" s="54" t="s">
        <v>549</v>
      </c>
      <c r="Q1595" s="54" t="s">
        <v>3984</v>
      </c>
      <c r="R1595" s="61" t="s">
        <v>3985</v>
      </c>
      <c r="S1595" s="55">
        <v>45036</v>
      </c>
      <c r="T1595" s="55">
        <v>45036</v>
      </c>
      <c r="U1595" s="55">
        <v>45041</v>
      </c>
      <c r="V1595" s="56">
        <v>509484.2</v>
      </c>
      <c r="W1595" s="56">
        <v>0</v>
      </c>
      <c r="X1595" s="56">
        <v>509484.2</v>
      </c>
    </row>
    <row r="1596" spans="1:24" x14ac:dyDescent="0.25">
      <c r="A1596" s="59" t="s">
        <v>60</v>
      </c>
      <c r="B1596" s="54" t="s">
        <v>450</v>
      </c>
      <c r="C1596" s="60">
        <v>2023</v>
      </c>
      <c r="D1596" s="60">
        <v>2023</v>
      </c>
      <c r="E1596" s="53">
        <v>10</v>
      </c>
      <c r="F1596" s="54" t="s">
        <v>451</v>
      </c>
      <c r="G1596" s="54" t="s">
        <v>452</v>
      </c>
      <c r="H1596" s="54" t="s">
        <v>453</v>
      </c>
      <c r="I1596" s="54" t="s">
        <v>454</v>
      </c>
      <c r="J1596" s="61" t="s">
        <v>455</v>
      </c>
      <c r="K1596" s="54" t="s">
        <v>4031</v>
      </c>
      <c r="L1596" s="60">
        <v>1</v>
      </c>
      <c r="M1596" s="54" t="s">
        <v>4032</v>
      </c>
      <c r="N1596" s="54" t="s">
        <v>552</v>
      </c>
      <c r="O1596" s="62">
        <v>1</v>
      </c>
      <c r="P1596" s="54" t="s">
        <v>553</v>
      </c>
      <c r="Q1596" s="54" t="s">
        <v>3984</v>
      </c>
      <c r="R1596" s="61" t="s">
        <v>3985</v>
      </c>
      <c r="S1596" s="55">
        <v>45036</v>
      </c>
      <c r="T1596" s="55">
        <v>45036</v>
      </c>
      <c r="U1596" s="55">
        <v>45041</v>
      </c>
      <c r="V1596" s="56">
        <v>220458.26</v>
      </c>
      <c r="W1596" s="56">
        <v>0</v>
      </c>
      <c r="X1596" s="56">
        <v>220458.26</v>
      </c>
    </row>
    <row r="1597" spans="1:24" x14ac:dyDescent="0.25">
      <c r="A1597" s="59" t="s">
        <v>61</v>
      </c>
      <c r="B1597" s="54" t="s">
        <v>450</v>
      </c>
      <c r="C1597" s="60">
        <v>2023</v>
      </c>
      <c r="D1597" s="60">
        <v>2023</v>
      </c>
      <c r="E1597" s="53">
        <v>10</v>
      </c>
      <c r="F1597" s="54" t="s">
        <v>451</v>
      </c>
      <c r="G1597" s="54" t="s">
        <v>452</v>
      </c>
      <c r="H1597" s="54" t="s">
        <v>453</v>
      </c>
      <c r="I1597" s="54" t="s">
        <v>454</v>
      </c>
      <c r="J1597" s="61" t="s">
        <v>455</v>
      </c>
      <c r="K1597" s="54" t="s">
        <v>4033</v>
      </c>
      <c r="L1597" s="60">
        <v>1</v>
      </c>
      <c r="M1597" s="54" t="s">
        <v>4034</v>
      </c>
      <c r="N1597" s="54" t="s">
        <v>556</v>
      </c>
      <c r="O1597" s="62">
        <v>1</v>
      </c>
      <c r="P1597" s="54" t="s">
        <v>557</v>
      </c>
      <c r="Q1597" s="54" t="s">
        <v>3984</v>
      </c>
      <c r="R1597" s="61" t="s">
        <v>3985</v>
      </c>
      <c r="S1597" s="55">
        <v>45036</v>
      </c>
      <c r="T1597" s="55">
        <v>45036</v>
      </c>
      <c r="U1597" s="55">
        <v>45041</v>
      </c>
      <c r="V1597" s="56">
        <v>11292095.039999999</v>
      </c>
      <c r="W1597" s="56">
        <v>0</v>
      </c>
      <c r="X1597" s="56">
        <v>11292095.039999999</v>
      </c>
    </row>
    <row r="1598" spans="1:24" x14ac:dyDescent="0.25">
      <c r="A1598" s="59" t="s">
        <v>62</v>
      </c>
      <c r="B1598" s="54" t="s">
        <v>450</v>
      </c>
      <c r="C1598" s="60">
        <v>2023</v>
      </c>
      <c r="D1598" s="60">
        <v>2023</v>
      </c>
      <c r="E1598" s="53">
        <v>10</v>
      </c>
      <c r="F1598" s="54" t="s">
        <v>451</v>
      </c>
      <c r="G1598" s="54" t="s">
        <v>452</v>
      </c>
      <c r="H1598" s="54" t="s">
        <v>453</v>
      </c>
      <c r="I1598" s="54" t="s">
        <v>454</v>
      </c>
      <c r="J1598" s="61" t="s">
        <v>455</v>
      </c>
      <c r="K1598" s="54" t="s">
        <v>4035</v>
      </c>
      <c r="L1598" s="60">
        <v>1</v>
      </c>
      <c r="M1598" s="54" t="s">
        <v>4036</v>
      </c>
      <c r="N1598" s="54" t="s">
        <v>560</v>
      </c>
      <c r="O1598" s="62">
        <v>1</v>
      </c>
      <c r="P1598" s="54" t="s">
        <v>561</v>
      </c>
      <c r="Q1598" s="54" t="s">
        <v>3984</v>
      </c>
      <c r="R1598" s="61" t="s">
        <v>3985</v>
      </c>
      <c r="S1598" s="55">
        <v>45036</v>
      </c>
      <c r="T1598" s="55">
        <v>45036</v>
      </c>
      <c r="U1598" s="55">
        <v>45041</v>
      </c>
      <c r="V1598" s="56">
        <v>4210531.7300000004</v>
      </c>
      <c r="W1598" s="56">
        <v>0</v>
      </c>
      <c r="X1598" s="56">
        <v>4210531.7300000004</v>
      </c>
    </row>
    <row r="1599" spans="1:24" x14ac:dyDescent="0.25">
      <c r="A1599" s="59" t="s">
        <v>63</v>
      </c>
      <c r="B1599" s="54" t="s">
        <v>450</v>
      </c>
      <c r="C1599" s="60">
        <v>2023</v>
      </c>
      <c r="D1599" s="60">
        <v>2023</v>
      </c>
      <c r="E1599" s="53">
        <v>10</v>
      </c>
      <c r="F1599" s="54" t="s">
        <v>451</v>
      </c>
      <c r="G1599" s="54" t="s">
        <v>452</v>
      </c>
      <c r="H1599" s="54" t="s">
        <v>453</v>
      </c>
      <c r="I1599" s="54" t="s">
        <v>454</v>
      </c>
      <c r="J1599" s="61" t="s">
        <v>455</v>
      </c>
      <c r="K1599" s="54" t="s">
        <v>4037</v>
      </c>
      <c r="L1599" s="60">
        <v>1</v>
      </c>
      <c r="M1599" s="54" t="s">
        <v>4038</v>
      </c>
      <c r="N1599" s="54" t="s">
        <v>564</v>
      </c>
      <c r="O1599" s="62">
        <v>1</v>
      </c>
      <c r="P1599" s="54" t="s">
        <v>565</v>
      </c>
      <c r="Q1599" s="54" t="s">
        <v>3984</v>
      </c>
      <c r="R1599" s="61" t="s">
        <v>3985</v>
      </c>
      <c r="S1599" s="55">
        <v>45036</v>
      </c>
      <c r="T1599" s="55">
        <v>45036</v>
      </c>
      <c r="U1599" s="55">
        <v>45041</v>
      </c>
      <c r="V1599" s="56">
        <v>289701.40000000002</v>
      </c>
      <c r="W1599" s="56">
        <v>0</v>
      </c>
      <c r="X1599" s="56">
        <v>289701.40000000002</v>
      </c>
    </row>
    <row r="1600" spans="1:24" x14ac:dyDescent="0.25">
      <c r="A1600" s="59" t="s">
        <v>64</v>
      </c>
      <c r="B1600" s="54" t="s">
        <v>450</v>
      </c>
      <c r="C1600" s="60">
        <v>2023</v>
      </c>
      <c r="D1600" s="60">
        <v>2023</v>
      </c>
      <c r="E1600" s="53">
        <v>10</v>
      </c>
      <c r="F1600" s="54" t="s">
        <v>451</v>
      </c>
      <c r="G1600" s="54" t="s">
        <v>452</v>
      </c>
      <c r="H1600" s="54" t="s">
        <v>453</v>
      </c>
      <c r="I1600" s="54" t="s">
        <v>454</v>
      </c>
      <c r="J1600" s="61" t="s">
        <v>455</v>
      </c>
      <c r="K1600" s="54" t="s">
        <v>4039</v>
      </c>
      <c r="L1600" s="60">
        <v>1</v>
      </c>
      <c r="M1600" s="54" t="s">
        <v>4040</v>
      </c>
      <c r="N1600" s="54" t="s">
        <v>568</v>
      </c>
      <c r="O1600" s="62">
        <v>1</v>
      </c>
      <c r="P1600" s="54" t="s">
        <v>569</v>
      </c>
      <c r="Q1600" s="54" t="s">
        <v>3984</v>
      </c>
      <c r="R1600" s="61" t="s">
        <v>3985</v>
      </c>
      <c r="S1600" s="55">
        <v>45036</v>
      </c>
      <c r="T1600" s="55">
        <v>45036</v>
      </c>
      <c r="U1600" s="55">
        <v>45041</v>
      </c>
      <c r="V1600" s="56">
        <v>477726.83</v>
      </c>
      <c r="W1600" s="56">
        <v>0</v>
      </c>
      <c r="X1600" s="56">
        <v>477726.83</v>
      </c>
    </row>
    <row r="1601" spans="1:24" x14ac:dyDescent="0.25">
      <c r="A1601" s="59" t="s">
        <v>65</v>
      </c>
      <c r="B1601" s="54" t="s">
        <v>450</v>
      </c>
      <c r="C1601" s="60">
        <v>2023</v>
      </c>
      <c r="D1601" s="60">
        <v>2023</v>
      </c>
      <c r="E1601" s="53">
        <v>10</v>
      </c>
      <c r="F1601" s="54" t="s">
        <v>451</v>
      </c>
      <c r="G1601" s="54" t="s">
        <v>452</v>
      </c>
      <c r="H1601" s="54" t="s">
        <v>453</v>
      </c>
      <c r="I1601" s="54" t="s">
        <v>454</v>
      </c>
      <c r="J1601" s="61" t="s">
        <v>455</v>
      </c>
      <c r="K1601" s="54" t="s">
        <v>4041</v>
      </c>
      <c r="L1601" s="60">
        <v>1</v>
      </c>
      <c r="M1601" s="54" t="s">
        <v>4042</v>
      </c>
      <c r="N1601" s="54" t="s">
        <v>572</v>
      </c>
      <c r="O1601" s="62">
        <v>1</v>
      </c>
      <c r="P1601" s="54" t="s">
        <v>573</v>
      </c>
      <c r="Q1601" s="54" t="s">
        <v>3984</v>
      </c>
      <c r="R1601" s="61" t="s">
        <v>3985</v>
      </c>
      <c r="S1601" s="55">
        <v>45036</v>
      </c>
      <c r="T1601" s="55">
        <v>45036</v>
      </c>
      <c r="U1601" s="55">
        <v>45041</v>
      </c>
      <c r="V1601" s="56">
        <v>98731.56</v>
      </c>
      <c r="W1601" s="56">
        <v>0</v>
      </c>
      <c r="X1601" s="56">
        <v>98731.56</v>
      </c>
    </row>
    <row r="1602" spans="1:24" x14ac:dyDescent="0.25">
      <c r="A1602" s="59" t="s">
        <v>66</v>
      </c>
      <c r="B1602" s="54" t="s">
        <v>450</v>
      </c>
      <c r="C1602" s="60">
        <v>2023</v>
      </c>
      <c r="D1602" s="60">
        <v>2023</v>
      </c>
      <c r="E1602" s="53">
        <v>10</v>
      </c>
      <c r="F1602" s="54" t="s">
        <v>451</v>
      </c>
      <c r="G1602" s="54" t="s">
        <v>452</v>
      </c>
      <c r="H1602" s="54" t="s">
        <v>453</v>
      </c>
      <c r="I1602" s="54" t="s">
        <v>454</v>
      </c>
      <c r="J1602" s="61" t="s">
        <v>455</v>
      </c>
      <c r="K1602" s="54" t="s">
        <v>4043</v>
      </c>
      <c r="L1602" s="60">
        <v>1</v>
      </c>
      <c r="M1602" s="54" t="s">
        <v>4044</v>
      </c>
      <c r="N1602" s="54" t="s">
        <v>576</v>
      </c>
      <c r="O1602" s="62">
        <v>1</v>
      </c>
      <c r="P1602" s="54" t="s">
        <v>577</v>
      </c>
      <c r="Q1602" s="54" t="s">
        <v>3984</v>
      </c>
      <c r="R1602" s="61" t="s">
        <v>3985</v>
      </c>
      <c r="S1602" s="55">
        <v>45036</v>
      </c>
      <c r="T1602" s="55">
        <v>45036</v>
      </c>
      <c r="U1602" s="55">
        <v>45041</v>
      </c>
      <c r="V1602" s="56">
        <v>144512.26</v>
      </c>
      <c r="W1602" s="56">
        <v>0</v>
      </c>
      <c r="X1602" s="56">
        <v>144512.26</v>
      </c>
    </row>
    <row r="1603" spans="1:24" x14ac:dyDescent="0.25">
      <c r="A1603" s="59" t="s">
        <v>67</v>
      </c>
      <c r="B1603" s="54" t="s">
        <v>450</v>
      </c>
      <c r="C1603" s="60">
        <v>2023</v>
      </c>
      <c r="D1603" s="60">
        <v>2023</v>
      </c>
      <c r="E1603" s="53">
        <v>10</v>
      </c>
      <c r="F1603" s="54" t="s">
        <v>451</v>
      </c>
      <c r="G1603" s="54" t="s">
        <v>452</v>
      </c>
      <c r="H1603" s="54" t="s">
        <v>453</v>
      </c>
      <c r="I1603" s="54" t="s">
        <v>454</v>
      </c>
      <c r="J1603" s="61" t="s">
        <v>455</v>
      </c>
      <c r="K1603" s="54" t="s">
        <v>4045</v>
      </c>
      <c r="L1603" s="60">
        <v>1</v>
      </c>
      <c r="M1603" s="54" t="s">
        <v>4046</v>
      </c>
      <c r="N1603" s="54" t="s">
        <v>580</v>
      </c>
      <c r="O1603" s="62">
        <v>1</v>
      </c>
      <c r="P1603" s="54" t="s">
        <v>581</v>
      </c>
      <c r="Q1603" s="54" t="s">
        <v>3984</v>
      </c>
      <c r="R1603" s="61" t="s">
        <v>3985</v>
      </c>
      <c r="S1603" s="55">
        <v>45036</v>
      </c>
      <c r="T1603" s="55">
        <v>45036</v>
      </c>
      <c r="U1603" s="55">
        <v>45041</v>
      </c>
      <c r="V1603" s="56">
        <v>228994.8</v>
      </c>
      <c r="W1603" s="56">
        <v>0</v>
      </c>
      <c r="X1603" s="56">
        <v>228994.8</v>
      </c>
    </row>
    <row r="1604" spans="1:24" x14ac:dyDescent="0.25">
      <c r="A1604" s="59" t="s">
        <v>68</v>
      </c>
      <c r="B1604" s="54" t="s">
        <v>450</v>
      </c>
      <c r="C1604" s="60">
        <v>2023</v>
      </c>
      <c r="D1604" s="60">
        <v>2023</v>
      </c>
      <c r="E1604" s="53">
        <v>10</v>
      </c>
      <c r="F1604" s="54" t="s">
        <v>451</v>
      </c>
      <c r="G1604" s="54" t="s">
        <v>452</v>
      </c>
      <c r="H1604" s="54" t="s">
        <v>453</v>
      </c>
      <c r="I1604" s="54" t="s">
        <v>454</v>
      </c>
      <c r="J1604" s="61" t="s">
        <v>455</v>
      </c>
      <c r="K1604" s="54" t="s">
        <v>4047</v>
      </c>
      <c r="L1604" s="60">
        <v>1</v>
      </c>
      <c r="M1604" s="54" t="s">
        <v>4048</v>
      </c>
      <c r="N1604" s="54" t="s">
        <v>584</v>
      </c>
      <c r="O1604" s="62">
        <v>1</v>
      </c>
      <c r="P1604" s="54" t="s">
        <v>585</v>
      </c>
      <c r="Q1604" s="54" t="s">
        <v>3984</v>
      </c>
      <c r="R1604" s="61" t="s">
        <v>3985</v>
      </c>
      <c r="S1604" s="55">
        <v>45036</v>
      </c>
      <c r="T1604" s="55">
        <v>45036</v>
      </c>
      <c r="U1604" s="55">
        <v>45041</v>
      </c>
      <c r="V1604" s="56">
        <v>768294.06</v>
      </c>
      <c r="W1604" s="56">
        <v>0</v>
      </c>
      <c r="X1604" s="56">
        <v>768294.06</v>
      </c>
    </row>
    <row r="1605" spans="1:24" x14ac:dyDescent="0.25">
      <c r="A1605" s="59" t="s">
        <v>69</v>
      </c>
      <c r="B1605" s="54" t="s">
        <v>450</v>
      </c>
      <c r="C1605" s="60">
        <v>2023</v>
      </c>
      <c r="D1605" s="60">
        <v>2023</v>
      </c>
      <c r="E1605" s="53">
        <v>10</v>
      </c>
      <c r="F1605" s="54" t="s">
        <v>451</v>
      </c>
      <c r="G1605" s="54" t="s">
        <v>452</v>
      </c>
      <c r="H1605" s="54" t="s">
        <v>453</v>
      </c>
      <c r="I1605" s="54" t="s">
        <v>454</v>
      </c>
      <c r="J1605" s="61" t="s">
        <v>455</v>
      </c>
      <c r="K1605" s="54" t="s">
        <v>4049</v>
      </c>
      <c r="L1605" s="60">
        <v>1</v>
      </c>
      <c r="M1605" s="54" t="s">
        <v>4050</v>
      </c>
      <c r="N1605" s="54" t="s">
        <v>588</v>
      </c>
      <c r="O1605" s="62">
        <v>1</v>
      </c>
      <c r="P1605" s="54" t="s">
        <v>589</v>
      </c>
      <c r="Q1605" s="54" t="s">
        <v>3984</v>
      </c>
      <c r="R1605" s="61" t="s">
        <v>3985</v>
      </c>
      <c r="S1605" s="55">
        <v>45036</v>
      </c>
      <c r="T1605" s="55">
        <v>45036</v>
      </c>
      <c r="U1605" s="55">
        <v>45041</v>
      </c>
      <c r="V1605" s="56">
        <v>326824.62</v>
      </c>
      <c r="W1605" s="56">
        <v>0</v>
      </c>
      <c r="X1605" s="56">
        <v>326824.62</v>
      </c>
    </row>
    <row r="1606" spans="1:24" x14ac:dyDescent="0.25">
      <c r="A1606" s="59" t="s">
        <v>70</v>
      </c>
      <c r="B1606" s="54" t="s">
        <v>450</v>
      </c>
      <c r="C1606" s="60">
        <v>2023</v>
      </c>
      <c r="D1606" s="60">
        <v>2023</v>
      </c>
      <c r="E1606" s="53">
        <v>10</v>
      </c>
      <c r="F1606" s="54" t="s">
        <v>451</v>
      </c>
      <c r="G1606" s="54" t="s">
        <v>452</v>
      </c>
      <c r="H1606" s="54" t="s">
        <v>453</v>
      </c>
      <c r="I1606" s="54" t="s">
        <v>454</v>
      </c>
      <c r="J1606" s="61" t="s">
        <v>455</v>
      </c>
      <c r="K1606" s="54" t="s">
        <v>4051</v>
      </c>
      <c r="L1606" s="60">
        <v>1</v>
      </c>
      <c r="M1606" s="54" t="s">
        <v>4052</v>
      </c>
      <c r="N1606" s="54" t="s">
        <v>592</v>
      </c>
      <c r="O1606" s="62">
        <v>1</v>
      </c>
      <c r="P1606" s="54" t="s">
        <v>593</v>
      </c>
      <c r="Q1606" s="54" t="s">
        <v>3984</v>
      </c>
      <c r="R1606" s="61" t="s">
        <v>3985</v>
      </c>
      <c r="S1606" s="55">
        <v>45036</v>
      </c>
      <c r="T1606" s="55">
        <v>45036</v>
      </c>
      <c r="U1606" s="55">
        <v>45041</v>
      </c>
      <c r="V1606" s="56">
        <v>167847.09</v>
      </c>
      <c r="W1606" s="56">
        <v>0</v>
      </c>
      <c r="X1606" s="56">
        <v>167847.09</v>
      </c>
    </row>
    <row r="1607" spans="1:24" x14ac:dyDescent="0.25">
      <c r="A1607" s="59" t="s">
        <v>71</v>
      </c>
      <c r="B1607" s="54" t="s">
        <v>450</v>
      </c>
      <c r="C1607" s="60">
        <v>2023</v>
      </c>
      <c r="D1607" s="60">
        <v>2023</v>
      </c>
      <c r="E1607" s="53">
        <v>10</v>
      </c>
      <c r="F1607" s="54" t="s">
        <v>451</v>
      </c>
      <c r="G1607" s="54" t="s">
        <v>452</v>
      </c>
      <c r="H1607" s="54" t="s">
        <v>453</v>
      </c>
      <c r="I1607" s="54" t="s">
        <v>454</v>
      </c>
      <c r="J1607" s="61" t="s">
        <v>455</v>
      </c>
      <c r="K1607" s="54" t="s">
        <v>4053</v>
      </c>
      <c r="L1607" s="60">
        <v>1</v>
      </c>
      <c r="M1607" s="54" t="s">
        <v>4054</v>
      </c>
      <c r="N1607" s="54" t="s">
        <v>596</v>
      </c>
      <c r="O1607" s="62">
        <v>1</v>
      </c>
      <c r="P1607" s="54" t="s">
        <v>597</v>
      </c>
      <c r="Q1607" s="54" t="s">
        <v>3984</v>
      </c>
      <c r="R1607" s="61" t="s">
        <v>3985</v>
      </c>
      <c r="S1607" s="55">
        <v>45036</v>
      </c>
      <c r="T1607" s="55">
        <v>45036</v>
      </c>
      <c r="U1607" s="55">
        <v>45041</v>
      </c>
      <c r="V1607" s="56">
        <v>164305.69</v>
      </c>
      <c r="W1607" s="56">
        <v>0</v>
      </c>
      <c r="X1607" s="56">
        <v>164305.69</v>
      </c>
    </row>
    <row r="1608" spans="1:24" x14ac:dyDescent="0.25">
      <c r="A1608" s="59" t="s">
        <v>72</v>
      </c>
      <c r="B1608" s="54" t="s">
        <v>450</v>
      </c>
      <c r="C1608" s="60">
        <v>2023</v>
      </c>
      <c r="D1608" s="60">
        <v>2023</v>
      </c>
      <c r="E1608" s="53">
        <v>10</v>
      </c>
      <c r="F1608" s="54" t="s">
        <v>451</v>
      </c>
      <c r="G1608" s="54" t="s">
        <v>452</v>
      </c>
      <c r="H1608" s="54" t="s">
        <v>453</v>
      </c>
      <c r="I1608" s="54" t="s">
        <v>454</v>
      </c>
      <c r="J1608" s="61" t="s">
        <v>455</v>
      </c>
      <c r="K1608" s="54" t="s">
        <v>4055</v>
      </c>
      <c r="L1608" s="60">
        <v>1</v>
      </c>
      <c r="M1608" s="54" t="s">
        <v>4056</v>
      </c>
      <c r="N1608" s="54" t="s">
        <v>600</v>
      </c>
      <c r="O1608" s="62">
        <v>1</v>
      </c>
      <c r="P1608" s="54" t="s">
        <v>601</v>
      </c>
      <c r="Q1608" s="54" t="s">
        <v>3984</v>
      </c>
      <c r="R1608" s="61" t="s">
        <v>4008</v>
      </c>
      <c r="S1608" s="55">
        <v>45028</v>
      </c>
      <c r="T1608" s="55">
        <v>45028</v>
      </c>
      <c r="U1608" s="55">
        <v>45033</v>
      </c>
      <c r="V1608" s="56">
        <v>150579.26</v>
      </c>
      <c r="W1608" s="56">
        <v>0</v>
      </c>
      <c r="X1608" s="56">
        <v>150579.26</v>
      </c>
    </row>
    <row r="1609" spans="1:24" x14ac:dyDescent="0.25">
      <c r="A1609" s="59" t="s">
        <v>73</v>
      </c>
      <c r="B1609" s="54" t="s">
        <v>450</v>
      </c>
      <c r="C1609" s="60">
        <v>2023</v>
      </c>
      <c r="D1609" s="60">
        <v>2023</v>
      </c>
      <c r="E1609" s="53">
        <v>10</v>
      </c>
      <c r="F1609" s="54" t="s">
        <v>451</v>
      </c>
      <c r="G1609" s="54" t="s">
        <v>452</v>
      </c>
      <c r="H1609" s="54" t="s">
        <v>453</v>
      </c>
      <c r="I1609" s="54" t="s">
        <v>454</v>
      </c>
      <c r="J1609" s="61" t="s">
        <v>455</v>
      </c>
      <c r="K1609" s="54" t="s">
        <v>4057</v>
      </c>
      <c r="L1609" s="60">
        <v>1</v>
      </c>
      <c r="M1609" s="54" t="s">
        <v>4058</v>
      </c>
      <c r="N1609" s="54" t="s">
        <v>604</v>
      </c>
      <c r="O1609" s="62">
        <v>1</v>
      </c>
      <c r="P1609" s="54" t="s">
        <v>605</v>
      </c>
      <c r="Q1609" s="54" t="s">
        <v>3984</v>
      </c>
      <c r="R1609" s="61" t="s">
        <v>3985</v>
      </c>
      <c r="S1609" s="55">
        <v>45036</v>
      </c>
      <c r="T1609" s="55">
        <v>45036</v>
      </c>
      <c r="U1609" s="55">
        <v>45041</v>
      </c>
      <c r="V1609" s="56">
        <v>291080.90999999997</v>
      </c>
      <c r="W1609" s="56">
        <v>0</v>
      </c>
      <c r="X1609" s="56">
        <v>291080.90999999997</v>
      </c>
    </row>
    <row r="1610" spans="1:24" x14ac:dyDescent="0.25">
      <c r="A1610" s="59" t="s">
        <v>74</v>
      </c>
      <c r="B1610" s="54" t="s">
        <v>450</v>
      </c>
      <c r="C1610" s="60">
        <v>2023</v>
      </c>
      <c r="D1610" s="60">
        <v>2023</v>
      </c>
      <c r="E1610" s="53">
        <v>10</v>
      </c>
      <c r="F1610" s="54" t="s">
        <v>451</v>
      </c>
      <c r="G1610" s="54" t="s">
        <v>452</v>
      </c>
      <c r="H1610" s="54" t="s">
        <v>453</v>
      </c>
      <c r="I1610" s="54" t="s">
        <v>454</v>
      </c>
      <c r="J1610" s="61" t="s">
        <v>455</v>
      </c>
      <c r="K1610" s="54" t="s">
        <v>4059</v>
      </c>
      <c r="L1610" s="60">
        <v>1</v>
      </c>
      <c r="M1610" s="54" t="s">
        <v>4060</v>
      </c>
      <c r="N1610" s="54" t="s">
        <v>608</v>
      </c>
      <c r="O1610" s="62">
        <v>1</v>
      </c>
      <c r="P1610" s="54" t="s">
        <v>609</v>
      </c>
      <c r="Q1610" s="54" t="s">
        <v>3984</v>
      </c>
      <c r="R1610" s="61" t="s">
        <v>4008</v>
      </c>
      <c r="S1610" s="55">
        <v>45028</v>
      </c>
      <c r="T1610" s="55">
        <v>45028</v>
      </c>
      <c r="U1610" s="55">
        <v>45033</v>
      </c>
      <c r="V1610" s="56">
        <v>55247.76</v>
      </c>
      <c r="W1610" s="56">
        <v>0</v>
      </c>
      <c r="X1610" s="56">
        <v>55247.76</v>
      </c>
    </row>
    <row r="1611" spans="1:24" x14ac:dyDescent="0.25">
      <c r="A1611" s="59" t="s">
        <v>75</v>
      </c>
      <c r="B1611" s="54" t="s">
        <v>450</v>
      </c>
      <c r="C1611" s="60">
        <v>2023</v>
      </c>
      <c r="D1611" s="60">
        <v>2023</v>
      </c>
      <c r="E1611" s="53">
        <v>10</v>
      </c>
      <c r="F1611" s="54" t="s">
        <v>451</v>
      </c>
      <c r="G1611" s="54" t="s">
        <v>452</v>
      </c>
      <c r="H1611" s="54" t="s">
        <v>453</v>
      </c>
      <c r="I1611" s="54" t="s">
        <v>454</v>
      </c>
      <c r="J1611" s="61" t="s">
        <v>455</v>
      </c>
      <c r="K1611" s="54" t="s">
        <v>4061</v>
      </c>
      <c r="L1611" s="60">
        <v>1</v>
      </c>
      <c r="M1611" s="54" t="s">
        <v>4062</v>
      </c>
      <c r="N1611" s="54" t="s">
        <v>612</v>
      </c>
      <c r="O1611" s="62">
        <v>1</v>
      </c>
      <c r="P1611" s="54" t="s">
        <v>613</v>
      </c>
      <c r="Q1611" s="54" t="s">
        <v>3984</v>
      </c>
      <c r="R1611" s="61" t="s">
        <v>3985</v>
      </c>
      <c r="S1611" s="55">
        <v>45036</v>
      </c>
      <c r="T1611" s="55">
        <v>45036</v>
      </c>
      <c r="U1611" s="55">
        <v>45041</v>
      </c>
      <c r="V1611" s="56">
        <v>2656682.59</v>
      </c>
      <c r="W1611" s="56">
        <v>0</v>
      </c>
      <c r="X1611" s="56">
        <v>2656682.59</v>
      </c>
    </row>
    <row r="1612" spans="1:24" x14ac:dyDescent="0.25">
      <c r="A1612" s="59" t="s">
        <v>76</v>
      </c>
      <c r="B1612" s="54" t="s">
        <v>450</v>
      </c>
      <c r="C1612" s="60">
        <v>2023</v>
      </c>
      <c r="D1612" s="60">
        <v>2023</v>
      </c>
      <c r="E1612" s="53">
        <v>10</v>
      </c>
      <c r="F1612" s="54" t="s">
        <v>451</v>
      </c>
      <c r="G1612" s="54" t="s">
        <v>452</v>
      </c>
      <c r="H1612" s="54" t="s">
        <v>453</v>
      </c>
      <c r="I1612" s="54" t="s">
        <v>454</v>
      </c>
      <c r="J1612" s="61" t="s">
        <v>455</v>
      </c>
      <c r="K1612" s="54" t="s">
        <v>4063</v>
      </c>
      <c r="L1612" s="60">
        <v>1</v>
      </c>
      <c r="M1612" s="54" t="s">
        <v>4064</v>
      </c>
      <c r="N1612" s="54" t="s">
        <v>616</v>
      </c>
      <c r="O1612" s="62">
        <v>1</v>
      </c>
      <c r="P1612" s="54" t="s">
        <v>617</v>
      </c>
      <c r="Q1612" s="54" t="s">
        <v>4065</v>
      </c>
      <c r="R1612" s="61" t="s">
        <v>4008</v>
      </c>
      <c r="S1612" s="55">
        <v>45028</v>
      </c>
      <c r="T1612" s="55">
        <v>45028</v>
      </c>
      <c r="U1612" s="55">
        <v>45033</v>
      </c>
      <c r="V1612" s="56">
        <v>22276528.93</v>
      </c>
      <c r="W1612" s="56">
        <v>0</v>
      </c>
      <c r="X1612" s="56">
        <v>22276528.93</v>
      </c>
    </row>
    <row r="1613" spans="1:24" x14ac:dyDescent="0.25">
      <c r="A1613" s="59" t="s">
        <v>77</v>
      </c>
      <c r="B1613" s="54" t="s">
        <v>450</v>
      </c>
      <c r="C1613" s="60">
        <v>2023</v>
      </c>
      <c r="D1613" s="60">
        <v>2023</v>
      </c>
      <c r="E1613" s="53">
        <v>10</v>
      </c>
      <c r="F1613" s="54" t="s">
        <v>451</v>
      </c>
      <c r="G1613" s="54" t="s">
        <v>452</v>
      </c>
      <c r="H1613" s="54" t="s">
        <v>453</v>
      </c>
      <c r="I1613" s="54" t="s">
        <v>454</v>
      </c>
      <c r="J1613" s="61" t="s">
        <v>455</v>
      </c>
      <c r="K1613" s="54" t="s">
        <v>4066</v>
      </c>
      <c r="L1613" s="60">
        <v>1</v>
      </c>
      <c r="M1613" s="54" t="s">
        <v>4067</v>
      </c>
      <c r="N1613" s="54" t="s">
        <v>620</v>
      </c>
      <c r="O1613" s="62">
        <v>1</v>
      </c>
      <c r="P1613" s="54" t="s">
        <v>621</v>
      </c>
      <c r="Q1613" s="54" t="s">
        <v>4065</v>
      </c>
      <c r="R1613" s="61" t="s">
        <v>3985</v>
      </c>
      <c r="S1613" s="55">
        <v>45036</v>
      </c>
      <c r="T1613" s="55">
        <v>45036</v>
      </c>
      <c r="U1613" s="55">
        <v>45041</v>
      </c>
      <c r="V1613" s="56">
        <v>167593.46</v>
      </c>
      <c r="W1613" s="56">
        <v>0</v>
      </c>
      <c r="X1613" s="56">
        <v>167593.46</v>
      </c>
    </row>
    <row r="1614" spans="1:24" x14ac:dyDescent="0.25">
      <c r="A1614" s="59" t="s">
        <v>78</v>
      </c>
      <c r="B1614" s="54" t="s">
        <v>450</v>
      </c>
      <c r="C1614" s="60">
        <v>2023</v>
      </c>
      <c r="D1614" s="60">
        <v>2023</v>
      </c>
      <c r="E1614" s="53">
        <v>10</v>
      </c>
      <c r="F1614" s="54" t="s">
        <v>451</v>
      </c>
      <c r="G1614" s="54" t="s">
        <v>452</v>
      </c>
      <c r="H1614" s="54" t="s">
        <v>453</v>
      </c>
      <c r="I1614" s="54" t="s">
        <v>454</v>
      </c>
      <c r="J1614" s="61" t="s">
        <v>455</v>
      </c>
      <c r="K1614" s="54" t="s">
        <v>4068</v>
      </c>
      <c r="L1614" s="60">
        <v>1</v>
      </c>
      <c r="M1614" s="54" t="s">
        <v>4069</v>
      </c>
      <c r="N1614" s="54" t="s">
        <v>624</v>
      </c>
      <c r="O1614" s="62">
        <v>1</v>
      </c>
      <c r="P1614" s="54" t="s">
        <v>625</v>
      </c>
      <c r="Q1614" s="54" t="s">
        <v>3984</v>
      </c>
      <c r="R1614" s="61" t="s">
        <v>4008</v>
      </c>
      <c r="S1614" s="55">
        <v>45028</v>
      </c>
      <c r="T1614" s="55">
        <v>45028</v>
      </c>
      <c r="U1614" s="55">
        <v>45033</v>
      </c>
      <c r="V1614" s="56">
        <v>26690998</v>
      </c>
      <c r="W1614" s="56">
        <v>0</v>
      </c>
      <c r="X1614" s="56">
        <v>26690998</v>
      </c>
    </row>
    <row r="1615" spans="1:24" x14ac:dyDescent="0.25">
      <c r="A1615" s="59" t="s">
        <v>79</v>
      </c>
      <c r="B1615" s="54" t="s">
        <v>450</v>
      </c>
      <c r="C1615" s="60">
        <v>2023</v>
      </c>
      <c r="D1615" s="60">
        <v>2023</v>
      </c>
      <c r="E1615" s="53">
        <v>10</v>
      </c>
      <c r="F1615" s="54" t="s">
        <v>451</v>
      </c>
      <c r="G1615" s="54" t="s">
        <v>452</v>
      </c>
      <c r="H1615" s="54" t="s">
        <v>453</v>
      </c>
      <c r="I1615" s="54" t="s">
        <v>454</v>
      </c>
      <c r="J1615" s="61" t="s">
        <v>455</v>
      </c>
      <c r="K1615" s="54" t="s">
        <v>4070</v>
      </c>
      <c r="L1615" s="60">
        <v>1</v>
      </c>
      <c r="M1615" s="54" t="s">
        <v>4071</v>
      </c>
      <c r="N1615" s="54" t="s">
        <v>628</v>
      </c>
      <c r="O1615" s="62">
        <v>1</v>
      </c>
      <c r="P1615" s="54" t="s">
        <v>629</v>
      </c>
      <c r="Q1615" s="54" t="s">
        <v>3984</v>
      </c>
      <c r="R1615" s="61" t="s">
        <v>4008</v>
      </c>
      <c r="S1615" s="55">
        <v>45028</v>
      </c>
      <c r="T1615" s="55">
        <v>45028</v>
      </c>
      <c r="U1615" s="55">
        <v>45033</v>
      </c>
      <c r="V1615" s="56">
        <v>2087384.71</v>
      </c>
      <c r="W1615" s="56">
        <v>0</v>
      </c>
      <c r="X1615" s="56">
        <v>2087384.71</v>
      </c>
    </row>
    <row r="1616" spans="1:24" x14ac:dyDescent="0.25">
      <c r="A1616" s="59" t="s">
        <v>80</v>
      </c>
      <c r="B1616" s="54" t="s">
        <v>450</v>
      </c>
      <c r="C1616" s="60">
        <v>2023</v>
      </c>
      <c r="D1616" s="60">
        <v>2023</v>
      </c>
      <c r="E1616" s="53">
        <v>10</v>
      </c>
      <c r="F1616" s="54" t="s">
        <v>451</v>
      </c>
      <c r="G1616" s="54" t="s">
        <v>452</v>
      </c>
      <c r="H1616" s="54" t="s">
        <v>453</v>
      </c>
      <c r="I1616" s="54" t="s">
        <v>454</v>
      </c>
      <c r="J1616" s="61" t="s">
        <v>455</v>
      </c>
      <c r="K1616" s="54" t="s">
        <v>4072</v>
      </c>
      <c r="L1616" s="60">
        <v>1</v>
      </c>
      <c r="M1616" s="54" t="s">
        <v>4073</v>
      </c>
      <c r="N1616" s="54" t="s">
        <v>632</v>
      </c>
      <c r="O1616" s="62">
        <v>1</v>
      </c>
      <c r="P1616" s="54" t="s">
        <v>633</v>
      </c>
      <c r="Q1616" s="54" t="s">
        <v>3984</v>
      </c>
      <c r="R1616" s="61" t="s">
        <v>3985</v>
      </c>
      <c r="S1616" s="55">
        <v>45036</v>
      </c>
      <c r="T1616" s="55">
        <v>45036</v>
      </c>
      <c r="U1616" s="55">
        <v>45041</v>
      </c>
      <c r="V1616" s="56">
        <v>1006929.66</v>
      </c>
      <c r="W1616" s="56">
        <v>0</v>
      </c>
      <c r="X1616" s="56">
        <v>1006929.66</v>
      </c>
    </row>
    <row r="1617" spans="1:24" x14ac:dyDescent="0.25">
      <c r="A1617" s="59" t="s">
        <v>81</v>
      </c>
      <c r="B1617" s="54" t="s">
        <v>450</v>
      </c>
      <c r="C1617" s="60">
        <v>2023</v>
      </c>
      <c r="D1617" s="60">
        <v>2023</v>
      </c>
      <c r="E1617" s="53">
        <v>10</v>
      </c>
      <c r="F1617" s="54" t="s">
        <v>451</v>
      </c>
      <c r="G1617" s="54" t="s">
        <v>452</v>
      </c>
      <c r="H1617" s="54" t="s">
        <v>453</v>
      </c>
      <c r="I1617" s="54" t="s">
        <v>454</v>
      </c>
      <c r="J1617" s="61" t="s">
        <v>455</v>
      </c>
      <c r="K1617" s="54" t="s">
        <v>4074</v>
      </c>
      <c r="L1617" s="60">
        <v>1</v>
      </c>
      <c r="M1617" s="54" t="s">
        <v>4075</v>
      </c>
      <c r="N1617" s="54" t="s">
        <v>636</v>
      </c>
      <c r="O1617" s="62">
        <v>1</v>
      </c>
      <c r="P1617" s="54" t="s">
        <v>637</v>
      </c>
      <c r="Q1617" s="54" t="s">
        <v>3984</v>
      </c>
      <c r="R1617" s="61" t="s">
        <v>3985</v>
      </c>
      <c r="S1617" s="55">
        <v>45036</v>
      </c>
      <c r="T1617" s="55">
        <v>45036</v>
      </c>
      <c r="U1617" s="55">
        <v>45041</v>
      </c>
      <c r="V1617" s="56">
        <v>222866.45</v>
      </c>
      <c r="W1617" s="56">
        <v>0</v>
      </c>
      <c r="X1617" s="56">
        <v>222866.45</v>
      </c>
    </row>
    <row r="1618" spans="1:24" x14ac:dyDescent="0.25">
      <c r="A1618" s="59" t="s">
        <v>82</v>
      </c>
      <c r="B1618" s="54" t="s">
        <v>450</v>
      </c>
      <c r="C1618" s="60">
        <v>2023</v>
      </c>
      <c r="D1618" s="60">
        <v>2023</v>
      </c>
      <c r="E1618" s="53">
        <v>10</v>
      </c>
      <c r="F1618" s="54" t="s">
        <v>451</v>
      </c>
      <c r="G1618" s="54" t="s">
        <v>452</v>
      </c>
      <c r="H1618" s="54" t="s">
        <v>453</v>
      </c>
      <c r="I1618" s="54" t="s">
        <v>454</v>
      </c>
      <c r="J1618" s="61" t="s">
        <v>455</v>
      </c>
      <c r="K1618" s="54" t="s">
        <v>4076</v>
      </c>
      <c r="L1618" s="60">
        <v>1</v>
      </c>
      <c r="M1618" s="54" t="s">
        <v>4077</v>
      </c>
      <c r="N1618" s="54" t="s">
        <v>640</v>
      </c>
      <c r="O1618" s="62">
        <v>1</v>
      </c>
      <c r="P1618" s="54" t="s">
        <v>641</v>
      </c>
      <c r="Q1618" s="54" t="s">
        <v>3984</v>
      </c>
      <c r="R1618" s="61" t="s">
        <v>3985</v>
      </c>
      <c r="S1618" s="55">
        <v>45036</v>
      </c>
      <c r="T1618" s="55">
        <v>45036</v>
      </c>
      <c r="U1618" s="55">
        <v>45041</v>
      </c>
      <c r="V1618" s="56">
        <v>278156.46000000002</v>
      </c>
      <c r="W1618" s="56">
        <v>0</v>
      </c>
      <c r="X1618" s="56">
        <v>278156.46000000002</v>
      </c>
    </row>
    <row r="1619" spans="1:24" x14ac:dyDescent="0.25">
      <c r="A1619" s="59" t="s">
        <v>83</v>
      </c>
      <c r="B1619" s="54" t="s">
        <v>450</v>
      </c>
      <c r="C1619" s="60">
        <v>2023</v>
      </c>
      <c r="D1619" s="60">
        <v>2023</v>
      </c>
      <c r="E1619" s="53">
        <v>10</v>
      </c>
      <c r="F1619" s="54" t="s">
        <v>451</v>
      </c>
      <c r="G1619" s="54" t="s">
        <v>452</v>
      </c>
      <c r="H1619" s="54" t="s">
        <v>453</v>
      </c>
      <c r="I1619" s="54" t="s">
        <v>454</v>
      </c>
      <c r="J1619" s="61" t="s">
        <v>455</v>
      </c>
      <c r="K1619" s="54" t="s">
        <v>4078</v>
      </c>
      <c r="L1619" s="60">
        <v>1</v>
      </c>
      <c r="M1619" s="54" t="s">
        <v>4079</v>
      </c>
      <c r="N1619" s="54" t="s">
        <v>644</v>
      </c>
      <c r="O1619" s="62">
        <v>1</v>
      </c>
      <c r="P1619" s="54" t="s">
        <v>645</v>
      </c>
      <c r="Q1619" s="54" t="s">
        <v>3984</v>
      </c>
      <c r="R1619" s="61" t="s">
        <v>3985</v>
      </c>
      <c r="S1619" s="55">
        <v>45036</v>
      </c>
      <c r="T1619" s="55">
        <v>45036</v>
      </c>
      <c r="U1619" s="55">
        <v>45041</v>
      </c>
      <c r="V1619" s="56">
        <v>237002.32</v>
      </c>
      <c r="W1619" s="56">
        <v>0</v>
      </c>
      <c r="X1619" s="56">
        <v>237002.32</v>
      </c>
    </row>
    <row r="1620" spans="1:24" x14ac:dyDescent="0.25">
      <c r="A1620" s="59" t="s">
        <v>84</v>
      </c>
      <c r="B1620" s="54" t="s">
        <v>450</v>
      </c>
      <c r="C1620" s="60">
        <v>2023</v>
      </c>
      <c r="D1620" s="60">
        <v>2023</v>
      </c>
      <c r="E1620" s="53">
        <v>10</v>
      </c>
      <c r="F1620" s="54" t="s">
        <v>451</v>
      </c>
      <c r="G1620" s="54" t="s">
        <v>452</v>
      </c>
      <c r="H1620" s="54" t="s">
        <v>453</v>
      </c>
      <c r="I1620" s="54" t="s">
        <v>454</v>
      </c>
      <c r="J1620" s="61" t="s">
        <v>455</v>
      </c>
      <c r="K1620" s="54" t="s">
        <v>4080</v>
      </c>
      <c r="L1620" s="60">
        <v>1</v>
      </c>
      <c r="M1620" s="54" t="s">
        <v>4081</v>
      </c>
      <c r="N1620" s="54" t="s">
        <v>648</v>
      </c>
      <c r="O1620" s="62">
        <v>1</v>
      </c>
      <c r="P1620" s="54" t="s">
        <v>649</v>
      </c>
      <c r="Q1620" s="54" t="s">
        <v>3984</v>
      </c>
      <c r="R1620" s="61" t="s">
        <v>3985</v>
      </c>
      <c r="S1620" s="55">
        <v>45036</v>
      </c>
      <c r="T1620" s="55">
        <v>45036</v>
      </c>
      <c r="U1620" s="55">
        <v>45041</v>
      </c>
      <c r="V1620" s="56">
        <v>51063.55</v>
      </c>
      <c r="W1620" s="56">
        <v>0</v>
      </c>
      <c r="X1620" s="56">
        <v>51063.55</v>
      </c>
    </row>
    <row r="1621" spans="1:24" x14ac:dyDescent="0.25">
      <c r="A1621" s="59" t="s">
        <v>85</v>
      </c>
      <c r="B1621" s="54" t="s">
        <v>450</v>
      </c>
      <c r="C1621" s="60">
        <v>2023</v>
      </c>
      <c r="D1621" s="60">
        <v>2023</v>
      </c>
      <c r="E1621" s="53">
        <v>10</v>
      </c>
      <c r="F1621" s="54" t="s">
        <v>451</v>
      </c>
      <c r="G1621" s="54" t="s">
        <v>452</v>
      </c>
      <c r="H1621" s="54" t="s">
        <v>453</v>
      </c>
      <c r="I1621" s="54" t="s">
        <v>454</v>
      </c>
      <c r="J1621" s="61" t="s">
        <v>455</v>
      </c>
      <c r="K1621" s="54" t="s">
        <v>4082</v>
      </c>
      <c r="L1621" s="60">
        <v>1</v>
      </c>
      <c r="M1621" s="54" t="s">
        <v>4083</v>
      </c>
      <c r="N1621" s="54" t="s">
        <v>652</v>
      </c>
      <c r="O1621" s="62">
        <v>1</v>
      </c>
      <c r="P1621" s="54" t="s">
        <v>653</v>
      </c>
      <c r="Q1621" s="54" t="s">
        <v>3984</v>
      </c>
      <c r="R1621" s="61" t="s">
        <v>3985</v>
      </c>
      <c r="S1621" s="55">
        <v>45036</v>
      </c>
      <c r="T1621" s="55">
        <v>45036</v>
      </c>
      <c r="U1621" s="55">
        <v>45041</v>
      </c>
      <c r="V1621" s="56">
        <v>290656.8</v>
      </c>
      <c r="W1621" s="56">
        <v>0</v>
      </c>
      <c r="X1621" s="56">
        <v>290656.8</v>
      </c>
    </row>
    <row r="1622" spans="1:24" x14ac:dyDescent="0.25">
      <c r="A1622" s="59" t="s">
        <v>86</v>
      </c>
      <c r="B1622" s="54" t="s">
        <v>450</v>
      </c>
      <c r="C1622" s="60">
        <v>2023</v>
      </c>
      <c r="D1622" s="60">
        <v>2023</v>
      </c>
      <c r="E1622" s="53">
        <v>10</v>
      </c>
      <c r="F1622" s="54" t="s">
        <v>451</v>
      </c>
      <c r="G1622" s="54" t="s">
        <v>452</v>
      </c>
      <c r="H1622" s="54" t="s">
        <v>453</v>
      </c>
      <c r="I1622" s="54" t="s">
        <v>454</v>
      </c>
      <c r="J1622" s="61" t="s">
        <v>455</v>
      </c>
      <c r="K1622" s="54" t="s">
        <v>4084</v>
      </c>
      <c r="L1622" s="60">
        <v>1</v>
      </c>
      <c r="M1622" s="54" t="s">
        <v>4085</v>
      </c>
      <c r="N1622" s="54" t="s">
        <v>656</v>
      </c>
      <c r="O1622" s="62">
        <v>1</v>
      </c>
      <c r="P1622" s="54" t="s">
        <v>657</v>
      </c>
      <c r="Q1622" s="54" t="s">
        <v>3984</v>
      </c>
      <c r="R1622" s="61" t="s">
        <v>3985</v>
      </c>
      <c r="S1622" s="55">
        <v>45036</v>
      </c>
      <c r="T1622" s="55">
        <v>45036</v>
      </c>
      <c r="U1622" s="55">
        <v>45041</v>
      </c>
      <c r="V1622" s="56">
        <v>8555921.1300000008</v>
      </c>
      <c r="W1622" s="56">
        <v>0</v>
      </c>
      <c r="X1622" s="56">
        <v>8555921.1300000008</v>
      </c>
    </row>
    <row r="1623" spans="1:24" x14ac:dyDescent="0.25">
      <c r="A1623" s="59" t="s">
        <v>87</v>
      </c>
      <c r="B1623" s="54" t="s">
        <v>450</v>
      </c>
      <c r="C1623" s="60">
        <v>2023</v>
      </c>
      <c r="D1623" s="60">
        <v>2023</v>
      </c>
      <c r="E1623" s="53">
        <v>10</v>
      </c>
      <c r="F1623" s="54" t="s">
        <v>451</v>
      </c>
      <c r="G1623" s="54" t="s">
        <v>452</v>
      </c>
      <c r="H1623" s="54" t="s">
        <v>453</v>
      </c>
      <c r="I1623" s="54" t="s">
        <v>454</v>
      </c>
      <c r="J1623" s="61" t="s">
        <v>455</v>
      </c>
      <c r="K1623" s="54" t="s">
        <v>4086</v>
      </c>
      <c r="L1623" s="60">
        <v>1</v>
      </c>
      <c r="M1623" s="54" t="s">
        <v>4087</v>
      </c>
      <c r="N1623" s="54" t="s">
        <v>660</v>
      </c>
      <c r="O1623" s="62">
        <v>1</v>
      </c>
      <c r="P1623" s="54" t="s">
        <v>661</v>
      </c>
      <c r="Q1623" s="54" t="s">
        <v>3984</v>
      </c>
      <c r="R1623" s="61" t="s">
        <v>3985</v>
      </c>
      <c r="S1623" s="55">
        <v>45036</v>
      </c>
      <c r="T1623" s="55">
        <v>45036</v>
      </c>
      <c r="U1623" s="55">
        <v>45041</v>
      </c>
      <c r="V1623" s="56">
        <v>5393511.9800000004</v>
      </c>
      <c r="W1623" s="56">
        <v>0</v>
      </c>
      <c r="X1623" s="56">
        <v>5393511.9800000004</v>
      </c>
    </row>
    <row r="1624" spans="1:24" x14ac:dyDescent="0.25">
      <c r="A1624" s="59" t="s">
        <v>88</v>
      </c>
      <c r="B1624" s="54" t="s">
        <v>450</v>
      </c>
      <c r="C1624" s="60">
        <v>2023</v>
      </c>
      <c r="D1624" s="60">
        <v>2023</v>
      </c>
      <c r="E1624" s="53">
        <v>10</v>
      </c>
      <c r="F1624" s="54" t="s">
        <v>451</v>
      </c>
      <c r="G1624" s="54" t="s">
        <v>452</v>
      </c>
      <c r="H1624" s="54" t="s">
        <v>453</v>
      </c>
      <c r="I1624" s="54" t="s">
        <v>454</v>
      </c>
      <c r="J1624" s="61" t="s">
        <v>455</v>
      </c>
      <c r="K1624" s="54" t="s">
        <v>4088</v>
      </c>
      <c r="L1624" s="60">
        <v>1</v>
      </c>
      <c r="M1624" s="54" t="s">
        <v>4089</v>
      </c>
      <c r="N1624" s="54" t="s">
        <v>664</v>
      </c>
      <c r="O1624" s="62">
        <v>1</v>
      </c>
      <c r="P1624" s="54" t="s">
        <v>665</v>
      </c>
      <c r="Q1624" s="54" t="s">
        <v>3984</v>
      </c>
      <c r="R1624" s="61" t="s">
        <v>3985</v>
      </c>
      <c r="S1624" s="55">
        <v>45036</v>
      </c>
      <c r="T1624" s="55">
        <v>45036</v>
      </c>
      <c r="U1624" s="55">
        <v>45041</v>
      </c>
      <c r="V1624" s="56">
        <v>5775964.0099999998</v>
      </c>
      <c r="W1624" s="56">
        <v>0</v>
      </c>
      <c r="X1624" s="56">
        <v>5775964.0099999998</v>
      </c>
    </row>
    <row r="1625" spans="1:24" x14ac:dyDescent="0.25">
      <c r="A1625" s="59" t="s">
        <v>89</v>
      </c>
      <c r="B1625" s="54" t="s">
        <v>450</v>
      </c>
      <c r="C1625" s="60">
        <v>2023</v>
      </c>
      <c r="D1625" s="60">
        <v>2023</v>
      </c>
      <c r="E1625" s="53">
        <v>10</v>
      </c>
      <c r="F1625" s="54" t="s">
        <v>451</v>
      </c>
      <c r="G1625" s="54" t="s">
        <v>452</v>
      </c>
      <c r="H1625" s="54" t="s">
        <v>453</v>
      </c>
      <c r="I1625" s="54" t="s">
        <v>454</v>
      </c>
      <c r="J1625" s="61" t="s">
        <v>455</v>
      </c>
      <c r="K1625" s="54" t="s">
        <v>4090</v>
      </c>
      <c r="L1625" s="60">
        <v>1</v>
      </c>
      <c r="M1625" s="54" t="s">
        <v>4091</v>
      </c>
      <c r="N1625" s="54" t="s">
        <v>668</v>
      </c>
      <c r="O1625" s="62">
        <v>1</v>
      </c>
      <c r="P1625" s="54" t="s">
        <v>669</v>
      </c>
      <c r="Q1625" s="54" t="s">
        <v>3984</v>
      </c>
      <c r="R1625" s="61" t="s">
        <v>3985</v>
      </c>
      <c r="S1625" s="55">
        <v>45036</v>
      </c>
      <c r="T1625" s="55">
        <v>45036</v>
      </c>
      <c r="U1625" s="55">
        <v>45041</v>
      </c>
      <c r="V1625" s="56">
        <v>12165303.83</v>
      </c>
      <c r="W1625" s="56">
        <v>0</v>
      </c>
      <c r="X1625" s="56">
        <v>12165303.83</v>
      </c>
    </row>
    <row r="1626" spans="1:24" x14ac:dyDescent="0.25">
      <c r="A1626" s="59" t="s">
        <v>90</v>
      </c>
      <c r="B1626" s="54" t="s">
        <v>450</v>
      </c>
      <c r="C1626" s="60">
        <v>2023</v>
      </c>
      <c r="D1626" s="60">
        <v>2023</v>
      </c>
      <c r="E1626" s="53">
        <v>10</v>
      </c>
      <c r="F1626" s="54" t="s">
        <v>451</v>
      </c>
      <c r="G1626" s="54" t="s">
        <v>452</v>
      </c>
      <c r="H1626" s="54" t="s">
        <v>453</v>
      </c>
      <c r="I1626" s="54" t="s">
        <v>454</v>
      </c>
      <c r="J1626" s="61" t="s">
        <v>455</v>
      </c>
      <c r="K1626" s="54" t="s">
        <v>4092</v>
      </c>
      <c r="L1626" s="60">
        <v>1</v>
      </c>
      <c r="M1626" s="54" t="s">
        <v>4093</v>
      </c>
      <c r="N1626" s="54" t="s">
        <v>672</v>
      </c>
      <c r="O1626" s="62">
        <v>1</v>
      </c>
      <c r="P1626" s="54" t="s">
        <v>673</v>
      </c>
      <c r="Q1626" s="54" t="s">
        <v>3984</v>
      </c>
      <c r="R1626" s="61" t="s">
        <v>3985</v>
      </c>
      <c r="S1626" s="55">
        <v>45036</v>
      </c>
      <c r="T1626" s="55">
        <v>45036</v>
      </c>
      <c r="U1626" s="55">
        <v>45041</v>
      </c>
      <c r="V1626" s="56">
        <v>1619580.61</v>
      </c>
      <c r="W1626" s="56">
        <v>0</v>
      </c>
      <c r="X1626" s="56">
        <v>1619580.61</v>
      </c>
    </row>
    <row r="1627" spans="1:24" x14ac:dyDescent="0.25">
      <c r="A1627" s="59" t="s">
        <v>91</v>
      </c>
      <c r="B1627" s="54" t="s">
        <v>450</v>
      </c>
      <c r="C1627" s="60">
        <v>2023</v>
      </c>
      <c r="D1627" s="60">
        <v>2023</v>
      </c>
      <c r="E1627" s="53">
        <v>10</v>
      </c>
      <c r="F1627" s="54" t="s">
        <v>451</v>
      </c>
      <c r="G1627" s="54" t="s">
        <v>452</v>
      </c>
      <c r="H1627" s="54" t="s">
        <v>453</v>
      </c>
      <c r="I1627" s="54" t="s">
        <v>454</v>
      </c>
      <c r="J1627" s="61" t="s">
        <v>455</v>
      </c>
      <c r="K1627" s="54" t="s">
        <v>4094</v>
      </c>
      <c r="L1627" s="60">
        <v>1</v>
      </c>
      <c r="M1627" s="54" t="s">
        <v>4095</v>
      </c>
      <c r="N1627" s="54" t="s">
        <v>676</v>
      </c>
      <c r="O1627" s="62">
        <v>1</v>
      </c>
      <c r="P1627" s="54" t="s">
        <v>677</v>
      </c>
      <c r="Q1627" s="54" t="s">
        <v>3984</v>
      </c>
      <c r="R1627" s="61" t="s">
        <v>3985</v>
      </c>
      <c r="S1627" s="55">
        <v>45036</v>
      </c>
      <c r="T1627" s="55">
        <v>45036</v>
      </c>
      <c r="U1627" s="55">
        <v>45041</v>
      </c>
      <c r="V1627" s="56">
        <v>713116.41</v>
      </c>
      <c r="W1627" s="56">
        <v>0</v>
      </c>
      <c r="X1627" s="56">
        <v>713116.41</v>
      </c>
    </row>
    <row r="1628" spans="1:24" x14ac:dyDescent="0.25">
      <c r="A1628" s="59" t="s">
        <v>92</v>
      </c>
      <c r="B1628" s="54" t="s">
        <v>450</v>
      </c>
      <c r="C1628" s="60">
        <v>2023</v>
      </c>
      <c r="D1628" s="60">
        <v>2023</v>
      </c>
      <c r="E1628" s="53">
        <v>10</v>
      </c>
      <c r="F1628" s="54" t="s">
        <v>451</v>
      </c>
      <c r="G1628" s="54" t="s">
        <v>452</v>
      </c>
      <c r="H1628" s="54" t="s">
        <v>453</v>
      </c>
      <c r="I1628" s="54" t="s">
        <v>454</v>
      </c>
      <c r="J1628" s="61" t="s">
        <v>455</v>
      </c>
      <c r="K1628" s="54" t="s">
        <v>4096</v>
      </c>
      <c r="L1628" s="60">
        <v>1</v>
      </c>
      <c r="M1628" s="54" t="s">
        <v>4097</v>
      </c>
      <c r="N1628" s="54" t="s">
        <v>680</v>
      </c>
      <c r="O1628" s="62">
        <v>1</v>
      </c>
      <c r="P1628" s="54" t="s">
        <v>681</v>
      </c>
      <c r="Q1628" s="54" t="s">
        <v>3984</v>
      </c>
      <c r="R1628" s="61" t="s">
        <v>3985</v>
      </c>
      <c r="S1628" s="55">
        <v>45036</v>
      </c>
      <c r="T1628" s="55">
        <v>45036</v>
      </c>
      <c r="U1628" s="55">
        <v>45041</v>
      </c>
      <c r="V1628" s="56">
        <v>13325846.140000001</v>
      </c>
      <c r="W1628" s="56">
        <v>0</v>
      </c>
      <c r="X1628" s="56">
        <v>13325846.140000001</v>
      </c>
    </row>
    <row r="1629" spans="1:24" x14ac:dyDescent="0.25">
      <c r="A1629" s="59" t="s">
        <v>93</v>
      </c>
      <c r="B1629" s="54" t="s">
        <v>450</v>
      </c>
      <c r="C1629" s="60">
        <v>2023</v>
      </c>
      <c r="D1629" s="60">
        <v>2023</v>
      </c>
      <c r="E1629" s="53">
        <v>10</v>
      </c>
      <c r="F1629" s="54" t="s">
        <v>451</v>
      </c>
      <c r="G1629" s="54" t="s">
        <v>452</v>
      </c>
      <c r="H1629" s="54" t="s">
        <v>453</v>
      </c>
      <c r="I1629" s="54" t="s">
        <v>454</v>
      </c>
      <c r="J1629" s="61" t="s">
        <v>455</v>
      </c>
      <c r="K1629" s="54" t="s">
        <v>4098</v>
      </c>
      <c r="L1629" s="60">
        <v>1</v>
      </c>
      <c r="M1629" s="54" t="s">
        <v>4099</v>
      </c>
      <c r="N1629" s="54" t="s">
        <v>684</v>
      </c>
      <c r="O1629" s="62">
        <v>1</v>
      </c>
      <c r="P1629" s="54" t="s">
        <v>685</v>
      </c>
      <c r="Q1629" s="54" t="s">
        <v>3984</v>
      </c>
      <c r="R1629" s="61" t="s">
        <v>3985</v>
      </c>
      <c r="S1629" s="55">
        <v>45036</v>
      </c>
      <c r="T1629" s="55">
        <v>45036</v>
      </c>
      <c r="U1629" s="55">
        <v>45041</v>
      </c>
      <c r="V1629" s="56">
        <v>744091.96</v>
      </c>
      <c r="W1629" s="56">
        <v>0</v>
      </c>
      <c r="X1629" s="56">
        <v>744091.96</v>
      </c>
    </row>
    <row r="1630" spans="1:24" x14ac:dyDescent="0.25">
      <c r="A1630" s="59" t="s">
        <v>94</v>
      </c>
      <c r="B1630" s="54" t="s">
        <v>450</v>
      </c>
      <c r="C1630" s="60">
        <v>2023</v>
      </c>
      <c r="D1630" s="60">
        <v>2023</v>
      </c>
      <c r="E1630" s="53">
        <v>10</v>
      </c>
      <c r="F1630" s="54" t="s">
        <v>451</v>
      </c>
      <c r="G1630" s="54" t="s">
        <v>452</v>
      </c>
      <c r="H1630" s="54" t="s">
        <v>453</v>
      </c>
      <c r="I1630" s="54" t="s">
        <v>454</v>
      </c>
      <c r="J1630" s="61" t="s">
        <v>455</v>
      </c>
      <c r="K1630" s="54" t="s">
        <v>4100</v>
      </c>
      <c r="L1630" s="60">
        <v>1</v>
      </c>
      <c r="M1630" s="54" t="s">
        <v>4101</v>
      </c>
      <c r="N1630" s="54" t="s">
        <v>688</v>
      </c>
      <c r="O1630" s="62">
        <v>1</v>
      </c>
      <c r="P1630" s="54" t="s">
        <v>689</v>
      </c>
      <c r="Q1630" s="54" t="s">
        <v>3984</v>
      </c>
      <c r="R1630" s="61" t="s">
        <v>3985</v>
      </c>
      <c r="S1630" s="55">
        <v>45036</v>
      </c>
      <c r="T1630" s="55">
        <v>45036</v>
      </c>
      <c r="U1630" s="55">
        <v>45041</v>
      </c>
      <c r="V1630" s="56">
        <v>390442.85</v>
      </c>
      <c r="W1630" s="56">
        <v>0</v>
      </c>
      <c r="X1630" s="56">
        <v>390442.85</v>
      </c>
    </row>
    <row r="1631" spans="1:24" x14ac:dyDescent="0.25">
      <c r="A1631" s="59" t="s">
        <v>95</v>
      </c>
      <c r="B1631" s="54" t="s">
        <v>450</v>
      </c>
      <c r="C1631" s="60">
        <v>2023</v>
      </c>
      <c r="D1631" s="60">
        <v>2023</v>
      </c>
      <c r="E1631" s="53">
        <v>10</v>
      </c>
      <c r="F1631" s="54" t="s">
        <v>451</v>
      </c>
      <c r="G1631" s="54" t="s">
        <v>452</v>
      </c>
      <c r="H1631" s="54" t="s">
        <v>453</v>
      </c>
      <c r="I1631" s="54" t="s">
        <v>454</v>
      </c>
      <c r="J1631" s="61" t="s">
        <v>455</v>
      </c>
      <c r="K1631" s="54" t="s">
        <v>4102</v>
      </c>
      <c r="L1631" s="60">
        <v>1</v>
      </c>
      <c r="M1631" s="54" t="s">
        <v>4103</v>
      </c>
      <c r="N1631" s="54" t="s">
        <v>692</v>
      </c>
      <c r="O1631" s="62">
        <v>1</v>
      </c>
      <c r="P1631" s="54" t="s">
        <v>693</v>
      </c>
      <c r="Q1631" s="54" t="s">
        <v>3984</v>
      </c>
      <c r="R1631" s="61" t="s">
        <v>3985</v>
      </c>
      <c r="S1631" s="55">
        <v>45036</v>
      </c>
      <c r="T1631" s="55">
        <v>45036</v>
      </c>
      <c r="U1631" s="55">
        <v>45041</v>
      </c>
      <c r="V1631" s="56">
        <v>270420.8</v>
      </c>
      <c r="W1631" s="56">
        <v>0</v>
      </c>
      <c r="X1631" s="56">
        <v>270420.8</v>
      </c>
    </row>
    <row r="1632" spans="1:24" x14ac:dyDescent="0.25">
      <c r="A1632" s="59" t="s">
        <v>96</v>
      </c>
      <c r="B1632" s="54" t="s">
        <v>450</v>
      </c>
      <c r="C1632" s="60">
        <v>2023</v>
      </c>
      <c r="D1632" s="60">
        <v>2023</v>
      </c>
      <c r="E1632" s="53">
        <v>10</v>
      </c>
      <c r="F1632" s="54" t="s">
        <v>451</v>
      </c>
      <c r="G1632" s="54" t="s">
        <v>452</v>
      </c>
      <c r="H1632" s="54" t="s">
        <v>453</v>
      </c>
      <c r="I1632" s="54" t="s">
        <v>454</v>
      </c>
      <c r="J1632" s="61" t="s">
        <v>455</v>
      </c>
      <c r="K1632" s="54" t="s">
        <v>4104</v>
      </c>
      <c r="L1632" s="60">
        <v>1</v>
      </c>
      <c r="M1632" s="54" t="s">
        <v>4105</v>
      </c>
      <c r="N1632" s="54" t="s">
        <v>696</v>
      </c>
      <c r="O1632" s="62">
        <v>1</v>
      </c>
      <c r="P1632" s="54" t="s">
        <v>697</v>
      </c>
      <c r="Q1632" s="54" t="s">
        <v>3984</v>
      </c>
      <c r="R1632" s="61" t="s">
        <v>3985</v>
      </c>
      <c r="S1632" s="55">
        <v>45036</v>
      </c>
      <c r="T1632" s="55">
        <v>45036</v>
      </c>
      <c r="U1632" s="55">
        <v>45041</v>
      </c>
      <c r="V1632" s="56">
        <v>2974797.63</v>
      </c>
      <c r="W1632" s="56">
        <v>0</v>
      </c>
      <c r="X1632" s="56">
        <v>2974797.63</v>
      </c>
    </row>
    <row r="1633" spans="1:24" x14ac:dyDescent="0.25">
      <c r="A1633" s="59" t="s">
        <v>97</v>
      </c>
      <c r="B1633" s="54" t="s">
        <v>450</v>
      </c>
      <c r="C1633" s="60">
        <v>2023</v>
      </c>
      <c r="D1633" s="60">
        <v>2023</v>
      </c>
      <c r="E1633" s="53">
        <v>10</v>
      </c>
      <c r="F1633" s="54" t="s">
        <v>451</v>
      </c>
      <c r="G1633" s="54" t="s">
        <v>452</v>
      </c>
      <c r="H1633" s="54" t="s">
        <v>453</v>
      </c>
      <c r="I1633" s="54" t="s">
        <v>454</v>
      </c>
      <c r="J1633" s="61" t="s">
        <v>455</v>
      </c>
      <c r="K1633" s="54" t="s">
        <v>4106</v>
      </c>
      <c r="L1633" s="60">
        <v>1</v>
      </c>
      <c r="M1633" s="54" t="s">
        <v>4107</v>
      </c>
      <c r="N1633" s="54" t="s">
        <v>700</v>
      </c>
      <c r="O1633" s="62">
        <v>1</v>
      </c>
      <c r="P1633" s="54" t="s">
        <v>701</v>
      </c>
      <c r="Q1633" s="54" t="s">
        <v>3984</v>
      </c>
      <c r="R1633" s="61" t="s">
        <v>3985</v>
      </c>
      <c r="S1633" s="55">
        <v>45036</v>
      </c>
      <c r="T1633" s="55">
        <v>45036</v>
      </c>
      <c r="U1633" s="55">
        <v>45041</v>
      </c>
      <c r="V1633" s="56">
        <v>17365911.670000002</v>
      </c>
      <c r="W1633" s="56">
        <v>0</v>
      </c>
      <c r="X1633" s="56">
        <v>17365911.670000002</v>
      </c>
    </row>
    <row r="1634" spans="1:24" x14ac:dyDescent="0.25">
      <c r="A1634" s="59" t="s">
        <v>98</v>
      </c>
      <c r="B1634" s="54" t="s">
        <v>450</v>
      </c>
      <c r="C1634" s="60">
        <v>2023</v>
      </c>
      <c r="D1634" s="60">
        <v>2023</v>
      </c>
      <c r="E1634" s="53">
        <v>10</v>
      </c>
      <c r="F1634" s="54" t="s">
        <v>451</v>
      </c>
      <c r="G1634" s="54" t="s">
        <v>452</v>
      </c>
      <c r="H1634" s="54" t="s">
        <v>453</v>
      </c>
      <c r="I1634" s="54" t="s">
        <v>454</v>
      </c>
      <c r="J1634" s="61" t="s">
        <v>455</v>
      </c>
      <c r="K1634" s="54" t="s">
        <v>4108</v>
      </c>
      <c r="L1634" s="60">
        <v>1</v>
      </c>
      <c r="M1634" s="54" t="s">
        <v>4109</v>
      </c>
      <c r="N1634" s="54" t="s">
        <v>704</v>
      </c>
      <c r="O1634" s="62">
        <v>1</v>
      </c>
      <c r="P1634" s="54" t="s">
        <v>705</v>
      </c>
      <c r="Q1634" s="54" t="s">
        <v>3984</v>
      </c>
      <c r="R1634" s="61" t="s">
        <v>3985</v>
      </c>
      <c r="S1634" s="55">
        <v>45036</v>
      </c>
      <c r="T1634" s="55">
        <v>45036</v>
      </c>
      <c r="U1634" s="55">
        <v>45041</v>
      </c>
      <c r="V1634" s="56">
        <v>184526.67</v>
      </c>
      <c r="W1634" s="56">
        <v>0</v>
      </c>
      <c r="X1634" s="56">
        <v>184526.67</v>
      </c>
    </row>
    <row r="1635" spans="1:24" x14ac:dyDescent="0.25">
      <c r="A1635" s="59" t="s">
        <v>99</v>
      </c>
      <c r="B1635" s="54" t="s">
        <v>450</v>
      </c>
      <c r="C1635" s="60">
        <v>2023</v>
      </c>
      <c r="D1635" s="60">
        <v>2023</v>
      </c>
      <c r="E1635" s="53">
        <v>10</v>
      </c>
      <c r="F1635" s="54" t="s">
        <v>451</v>
      </c>
      <c r="G1635" s="54" t="s">
        <v>452</v>
      </c>
      <c r="H1635" s="54" t="s">
        <v>453</v>
      </c>
      <c r="I1635" s="54" t="s">
        <v>454</v>
      </c>
      <c r="J1635" s="61" t="s">
        <v>455</v>
      </c>
      <c r="K1635" s="54" t="s">
        <v>4110</v>
      </c>
      <c r="L1635" s="60">
        <v>1</v>
      </c>
      <c r="M1635" s="54" t="s">
        <v>4111</v>
      </c>
      <c r="N1635" s="54" t="s">
        <v>708</v>
      </c>
      <c r="O1635" s="62">
        <v>1</v>
      </c>
      <c r="P1635" s="54" t="s">
        <v>709</v>
      </c>
      <c r="Q1635" s="54" t="s">
        <v>3984</v>
      </c>
      <c r="R1635" s="61" t="s">
        <v>3985</v>
      </c>
      <c r="S1635" s="55">
        <v>45036</v>
      </c>
      <c r="T1635" s="55">
        <v>45036</v>
      </c>
      <c r="U1635" s="55">
        <v>45041</v>
      </c>
      <c r="V1635" s="56">
        <v>272676.40000000002</v>
      </c>
      <c r="W1635" s="56">
        <v>0</v>
      </c>
      <c r="X1635" s="56">
        <v>272676.40000000002</v>
      </c>
    </row>
    <row r="1636" spans="1:24" x14ac:dyDescent="0.25">
      <c r="A1636" s="59" t="s">
        <v>100</v>
      </c>
      <c r="B1636" s="54" t="s">
        <v>450</v>
      </c>
      <c r="C1636" s="60">
        <v>2023</v>
      </c>
      <c r="D1636" s="60">
        <v>2023</v>
      </c>
      <c r="E1636" s="53">
        <v>10</v>
      </c>
      <c r="F1636" s="54" t="s">
        <v>451</v>
      </c>
      <c r="G1636" s="54" t="s">
        <v>452</v>
      </c>
      <c r="H1636" s="54" t="s">
        <v>453</v>
      </c>
      <c r="I1636" s="54" t="s">
        <v>454</v>
      </c>
      <c r="J1636" s="61" t="s">
        <v>455</v>
      </c>
      <c r="K1636" s="54" t="s">
        <v>4112</v>
      </c>
      <c r="L1636" s="60">
        <v>1</v>
      </c>
      <c r="M1636" s="54" t="s">
        <v>4113</v>
      </c>
      <c r="N1636" s="54" t="s">
        <v>712</v>
      </c>
      <c r="O1636" s="62">
        <v>1</v>
      </c>
      <c r="P1636" s="54" t="s">
        <v>3767</v>
      </c>
      <c r="Q1636" s="54" t="s">
        <v>3984</v>
      </c>
      <c r="R1636" s="61" t="s">
        <v>3985</v>
      </c>
      <c r="S1636" s="55">
        <v>45036</v>
      </c>
      <c r="T1636" s="55">
        <v>45036</v>
      </c>
      <c r="U1636" s="55">
        <v>45041</v>
      </c>
      <c r="V1636" s="56">
        <v>1880580.52</v>
      </c>
      <c r="W1636" s="56">
        <v>0</v>
      </c>
      <c r="X1636" s="56">
        <v>1880580.52</v>
      </c>
    </row>
    <row r="1637" spans="1:24" x14ac:dyDescent="0.25">
      <c r="A1637" s="59" t="s">
        <v>101</v>
      </c>
      <c r="B1637" s="54" t="s">
        <v>450</v>
      </c>
      <c r="C1637" s="60">
        <v>2023</v>
      </c>
      <c r="D1637" s="60">
        <v>2023</v>
      </c>
      <c r="E1637" s="53">
        <v>10</v>
      </c>
      <c r="F1637" s="54" t="s">
        <v>451</v>
      </c>
      <c r="G1637" s="54" t="s">
        <v>452</v>
      </c>
      <c r="H1637" s="54" t="s">
        <v>453</v>
      </c>
      <c r="I1637" s="54" t="s">
        <v>454</v>
      </c>
      <c r="J1637" s="61" t="s">
        <v>455</v>
      </c>
      <c r="K1637" s="54" t="s">
        <v>4114</v>
      </c>
      <c r="L1637" s="60">
        <v>1</v>
      </c>
      <c r="M1637" s="54" t="s">
        <v>4115</v>
      </c>
      <c r="N1637" s="54" t="s">
        <v>716</v>
      </c>
      <c r="O1637" s="62">
        <v>1</v>
      </c>
      <c r="P1637" s="54" t="s">
        <v>717</v>
      </c>
      <c r="Q1637" s="54" t="s">
        <v>3984</v>
      </c>
      <c r="R1637" s="61" t="s">
        <v>3985</v>
      </c>
      <c r="S1637" s="55">
        <v>45036</v>
      </c>
      <c r="T1637" s="55">
        <v>45036</v>
      </c>
      <c r="U1637" s="55">
        <v>45041</v>
      </c>
      <c r="V1637" s="56">
        <v>790336.33</v>
      </c>
      <c r="W1637" s="56">
        <v>0</v>
      </c>
      <c r="X1637" s="56">
        <v>790336.33</v>
      </c>
    </row>
    <row r="1638" spans="1:24" x14ac:dyDescent="0.25">
      <c r="A1638" s="59" t="s">
        <v>102</v>
      </c>
      <c r="B1638" s="54" t="s">
        <v>450</v>
      </c>
      <c r="C1638" s="60">
        <v>2023</v>
      </c>
      <c r="D1638" s="60">
        <v>2023</v>
      </c>
      <c r="E1638" s="53">
        <v>10</v>
      </c>
      <c r="F1638" s="54" t="s">
        <v>451</v>
      </c>
      <c r="G1638" s="54" t="s">
        <v>452</v>
      </c>
      <c r="H1638" s="54" t="s">
        <v>453</v>
      </c>
      <c r="I1638" s="54" t="s">
        <v>454</v>
      </c>
      <c r="J1638" s="61" t="s">
        <v>455</v>
      </c>
      <c r="K1638" s="54" t="s">
        <v>4116</v>
      </c>
      <c r="L1638" s="60">
        <v>1</v>
      </c>
      <c r="M1638" s="54" t="s">
        <v>4117</v>
      </c>
      <c r="N1638" s="54" t="s">
        <v>720</v>
      </c>
      <c r="O1638" s="62">
        <v>1</v>
      </c>
      <c r="P1638" s="54" t="s">
        <v>721</v>
      </c>
      <c r="Q1638" s="54" t="s">
        <v>3984</v>
      </c>
      <c r="R1638" s="61" t="s">
        <v>3985</v>
      </c>
      <c r="S1638" s="55">
        <v>45036</v>
      </c>
      <c r="T1638" s="55">
        <v>45036</v>
      </c>
      <c r="U1638" s="55">
        <v>45041</v>
      </c>
      <c r="V1638" s="56">
        <v>77187.48</v>
      </c>
      <c r="W1638" s="56">
        <v>0</v>
      </c>
      <c r="X1638" s="56">
        <v>77187.48</v>
      </c>
    </row>
    <row r="1639" spans="1:24" x14ac:dyDescent="0.25">
      <c r="A1639" s="59" t="s">
        <v>103</v>
      </c>
      <c r="B1639" s="54" t="s">
        <v>450</v>
      </c>
      <c r="C1639" s="60">
        <v>2023</v>
      </c>
      <c r="D1639" s="60">
        <v>2023</v>
      </c>
      <c r="E1639" s="53">
        <v>10</v>
      </c>
      <c r="F1639" s="54" t="s">
        <v>451</v>
      </c>
      <c r="G1639" s="54" t="s">
        <v>452</v>
      </c>
      <c r="H1639" s="54" t="s">
        <v>453</v>
      </c>
      <c r="I1639" s="54" t="s">
        <v>454</v>
      </c>
      <c r="J1639" s="61" t="s">
        <v>455</v>
      </c>
      <c r="K1639" s="54" t="s">
        <v>4118</v>
      </c>
      <c r="L1639" s="60">
        <v>1</v>
      </c>
      <c r="M1639" s="54" t="s">
        <v>4119</v>
      </c>
      <c r="N1639" s="54" t="s">
        <v>724</v>
      </c>
      <c r="O1639" s="62">
        <v>1</v>
      </c>
      <c r="P1639" s="54" t="s">
        <v>725</v>
      </c>
      <c r="Q1639" s="54" t="s">
        <v>3984</v>
      </c>
      <c r="R1639" s="61" t="s">
        <v>3985</v>
      </c>
      <c r="S1639" s="55">
        <v>45036</v>
      </c>
      <c r="T1639" s="55">
        <v>45036</v>
      </c>
      <c r="U1639" s="55">
        <v>45041</v>
      </c>
      <c r="V1639" s="56">
        <v>2420956.71</v>
      </c>
      <c r="W1639" s="56">
        <v>0</v>
      </c>
      <c r="X1639" s="56">
        <v>2420956.71</v>
      </c>
    </row>
    <row r="1640" spans="1:24" x14ac:dyDescent="0.25">
      <c r="A1640" s="59" t="s">
        <v>104</v>
      </c>
      <c r="B1640" s="54" t="s">
        <v>450</v>
      </c>
      <c r="C1640" s="60">
        <v>2023</v>
      </c>
      <c r="D1640" s="60">
        <v>2023</v>
      </c>
      <c r="E1640" s="53">
        <v>10</v>
      </c>
      <c r="F1640" s="54" t="s">
        <v>451</v>
      </c>
      <c r="G1640" s="54" t="s">
        <v>452</v>
      </c>
      <c r="H1640" s="54" t="s">
        <v>453</v>
      </c>
      <c r="I1640" s="54" t="s">
        <v>454</v>
      </c>
      <c r="J1640" s="61" t="s">
        <v>455</v>
      </c>
      <c r="K1640" s="54" t="s">
        <v>4120</v>
      </c>
      <c r="L1640" s="60">
        <v>1</v>
      </c>
      <c r="M1640" s="54" t="s">
        <v>4121</v>
      </c>
      <c r="N1640" s="54" t="s">
        <v>728</v>
      </c>
      <c r="O1640" s="62">
        <v>1</v>
      </c>
      <c r="P1640" s="54" t="s">
        <v>729</v>
      </c>
      <c r="Q1640" s="54" t="s">
        <v>3984</v>
      </c>
      <c r="R1640" s="61" t="s">
        <v>3985</v>
      </c>
      <c r="S1640" s="55">
        <v>45036</v>
      </c>
      <c r="T1640" s="55">
        <v>45036</v>
      </c>
      <c r="U1640" s="55">
        <v>45041</v>
      </c>
      <c r="V1640" s="56">
        <v>3022610.75</v>
      </c>
      <c r="W1640" s="56">
        <v>0</v>
      </c>
      <c r="X1640" s="56">
        <v>3022610.75</v>
      </c>
    </row>
    <row r="1641" spans="1:24" x14ac:dyDescent="0.25">
      <c r="A1641" s="59" t="s">
        <v>105</v>
      </c>
      <c r="B1641" s="54" t="s">
        <v>450</v>
      </c>
      <c r="C1641" s="60">
        <v>2023</v>
      </c>
      <c r="D1641" s="60">
        <v>2023</v>
      </c>
      <c r="E1641" s="53">
        <v>10</v>
      </c>
      <c r="F1641" s="54" t="s">
        <v>451</v>
      </c>
      <c r="G1641" s="54" t="s">
        <v>452</v>
      </c>
      <c r="H1641" s="54" t="s">
        <v>453</v>
      </c>
      <c r="I1641" s="54" t="s">
        <v>454</v>
      </c>
      <c r="J1641" s="61" t="s">
        <v>455</v>
      </c>
      <c r="K1641" s="54" t="s">
        <v>4122</v>
      </c>
      <c r="L1641" s="60">
        <v>1</v>
      </c>
      <c r="M1641" s="54" t="s">
        <v>4123</v>
      </c>
      <c r="N1641" s="54" t="s">
        <v>732</v>
      </c>
      <c r="O1641" s="62">
        <v>1</v>
      </c>
      <c r="P1641" s="54" t="s">
        <v>733</v>
      </c>
      <c r="Q1641" s="54" t="s">
        <v>3984</v>
      </c>
      <c r="R1641" s="61" t="s">
        <v>3985</v>
      </c>
      <c r="S1641" s="55">
        <v>45036</v>
      </c>
      <c r="T1641" s="55">
        <v>45036</v>
      </c>
      <c r="U1641" s="55">
        <v>45041</v>
      </c>
      <c r="V1641" s="56">
        <v>607215.64</v>
      </c>
      <c r="W1641" s="56">
        <v>0</v>
      </c>
      <c r="X1641" s="56">
        <v>607215.64</v>
      </c>
    </row>
    <row r="1642" spans="1:24" x14ac:dyDescent="0.25">
      <c r="A1642" s="59" t="s">
        <v>106</v>
      </c>
      <c r="B1642" s="54" t="s">
        <v>450</v>
      </c>
      <c r="C1642" s="60">
        <v>2023</v>
      </c>
      <c r="D1642" s="60">
        <v>2023</v>
      </c>
      <c r="E1642" s="53">
        <v>10</v>
      </c>
      <c r="F1642" s="54" t="s">
        <v>451</v>
      </c>
      <c r="G1642" s="54" t="s">
        <v>452</v>
      </c>
      <c r="H1642" s="54" t="s">
        <v>453</v>
      </c>
      <c r="I1642" s="54" t="s">
        <v>454</v>
      </c>
      <c r="J1642" s="61" t="s">
        <v>455</v>
      </c>
      <c r="K1642" s="54" t="s">
        <v>4124</v>
      </c>
      <c r="L1642" s="60">
        <v>1</v>
      </c>
      <c r="M1642" s="54" t="s">
        <v>4125</v>
      </c>
      <c r="N1642" s="54" t="s">
        <v>736</v>
      </c>
      <c r="O1642" s="62">
        <v>1</v>
      </c>
      <c r="P1642" s="54" t="s">
        <v>737</v>
      </c>
      <c r="Q1642" s="54" t="s">
        <v>3984</v>
      </c>
      <c r="R1642" s="61" t="s">
        <v>3985</v>
      </c>
      <c r="S1642" s="55">
        <v>45036</v>
      </c>
      <c r="T1642" s="55">
        <v>45036</v>
      </c>
      <c r="U1642" s="55">
        <v>45041</v>
      </c>
      <c r="V1642" s="56">
        <v>204535.42</v>
      </c>
      <c r="W1642" s="56">
        <v>0</v>
      </c>
      <c r="X1642" s="56">
        <v>204535.42</v>
      </c>
    </row>
    <row r="1643" spans="1:24" x14ac:dyDescent="0.25">
      <c r="A1643" s="59" t="s">
        <v>107</v>
      </c>
      <c r="B1643" s="54" t="s">
        <v>450</v>
      </c>
      <c r="C1643" s="60">
        <v>2023</v>
      </c>
      <c r="D1643" s="60">
        <v>2023</v>
      </c>
      <c r="E1643" s="53">
        <v>10</v>
      </c>
      <c r="F1643" s="54" t="s">
        <v>451</v>
      </c>
      <c r="G1643" s="54" t="s">
        <v>452</v>
      </c>
      <c r="H1643" s="54" t="s">
        <v>453</v>
      </c>
      <c r="I1643" s="54" t="s">
        <v>454</v>
      </c>
      <c r="J1643" s="61" t="s">
        <v>455</v>
      </c>
      <c r="K1643" s="54" t="s">
        <v>4126</v>
      </c>
      <c r="L1643" s="60">
        <v>1</v>
      </c>
      <c r="M1643" s="54" t="s">
        <v>4127</v>
      </c>
      <c r="N1643" s="54" t="s">
        <v>740</v>
      </c>
      <c r="O1643" s="62">
        <v>1</v>
      </c>
      <c r="P1643" s="54" t="s">
        <v>741</v>
      </c>
      <c r="Q1643" s="54" t="s">
        <v>3984</v>
      </c>
      <c r="R1643" s="61" t="s">
        <v>3985</v>
      </c>
      <c r="S1643" s="55">
        <v>45036</v>
      </c>
      <c r="T1643" s="55">
        <v>45036</v>
      </c>
      <c r="U1643" s="55">
        <v>45041</v>
      </c>
      <c r="V1643" s="56">
        <v>267822.92</v>
      </c>
      <c r="W1643" s="56">
        <v>0</v>
      </c>
      <c r="X1643" s="56">
        <v>267822.92</v>
      </c>
    </row>
    <row r="1644" spans="1:24" x14ac:dyDescent="0.25">
      <c r="A1644" s="59" t="s">
        <v>108</v>
      </c>
      <c r="B1644" s="54" t="s">
        <v>450</v>
      </c>
      <c r="C1644" s="60">
        <v>2023</v>
      </c>
      <c r="D1644" s="60">
        <v>2023</v>
      </c>
      <c r="E1644" s="53">
        <v>10</v>
      </c>
      <c r="F1644" s="54" t="s">
        <v>451</v>
      </c>
      <c r="G1644" s="54" t="s">
        <v>452</v>
      </c>
      <c r="H1644" s="54" t="s">
        <v>453</v>
      </c>
      <c r="I1644" s="54" t="s">
        <v>454</v>
      </c>
      <c r="J1644" s="61" t="s">
        <v>455</v>
      </c>
      <c r="K1644" s="54" t="s">
        <v>4128</v>
      </c>
      <c r="L1644" s="60">
        <v>1</v>
      </c>
      <c r="M1644" s="54" t="s">
        <v>4129</v>
      </c>
      <c r="N1644" s="54" t="s">
        <v>744</v>
      </c>
      <c r="O1644" s="62">
        <v>1</v>
      </c>
      <c r="P1644" s="54" t="s">
        <v>745</v>
      </c>
      <c r="Q1644" s="54" t="s">
        <v>3984</v>
      </c>
      <c r="R1644" s="61" t="s">
        <v>4008</v>
      </c>
      <c r="S1644" s="55">
        <v>45028</v>
      </c>
      <c r="T1644" s="55">
        <v>45028</v>
      </c>
      <c r="U1644" s="55">
        <v>45033</v>
      </c>
      <c r="V1644" s="56">
        <v>85501.2</v>
      </c>
      <c r="W1644" s="56">
        <v>0</v>
      </c>
      <c r="X1644" s="56">
        <v>85501.2</v>
      </c>
    </row>
    <row r="1645" spans="1:24" x14ac:dyDescent="0.25">
      <c r="A1645" s="59" t="s">
        <v>109</v>
      </c>
      <c r="B1645" s="54" t="s">
        <v>450</v>
      </c>
      <c r="C1645" s="60">
        <v>2023</v>
      </c>
      <c r="D1645" s="60">
        <v>2023</v>
      </c>
      <c r="E1645" s="53">
        <v>10</v>
      </c>
      <c r="F1645" s="54" t="s">
        <v>451</v>
      </c>
      <c r="G1645" s="54" t="s">
        <v>452</v>
      </c>
      <c r="H1645" s="54" t="s">
        <v>453</v>
      </c>
      <c r="I1645" s="54" t="s">
        <v>454</v>
      </c>
      <c r="J1645" s="61" t="s">
        <v>455</v>
      </c>
      <c r="K1645" s="54" t="s">
        <v>4130</v>
      </c>
      <c r="L1645" s="60">
        <v>1</v>
      </c>
      <c r="M1645" s="54" t="s">
        <v>4131</v>
      </c>
      <c r="N1645" s="54" t="s">
        <v>748</v>
      </c>
      <c r="O1645" s="62">
        <v>1</v>
      </c>
      <c r="P1645" s="54" t="s">
        <v>749</v>
      </c>
      <c r="Q1645" s="54" t="s">
        <v>3984</v>
      </c>
      <c r="R1645" s="61" t="s">
        <v>3985</v>
      </c>
      <c r="S1645" s="55">
        <v>45036</v>
      </c>
      <c r="T1645" s="55">
        <v>45036</v>
      </c>
      <c r="U1645" s="55">
        <v>45041</v>
      </c>
      <c r="V1645" s="56">
        <v>535912.43999999994</v>
      </c>
      <c r="W1645" s="56">
        <v>0</v>
      </c>
      <c r="X1645" s="56">
        <v>535912.43999999994</v>
      </c>
    </row>
    <row r="1646" spans="1:24" x14ac:dyDescent="0.25">
      <c r="A1646" s="59" t="s">
        <v>110</v>
      </c>
      <c r="B1646" s="54" t="s">
        <v>450</v>
      </c>
      <c r="C1646" s="60">
        <v>2023</v>
      </c>
      <c r="D1646" s="60">
        <v>2023</v>
      </c>
      <c r="E1646" s="53">
        <v>10</v>
      </c>
      <c r="F1646" s="54" t="s">
        <v>451</v>
      </c>
      <c r="G1646" s="54" t="s">
        <v>452</v>
      </c>
      <c r="H1646" s="54" t="s">
        <v>453</v>
      </c>
      <c r="I1646" s="54" t="s">
        <v>454</v>
      </c>
      <c r="J1646" s="61" t="s">
        <v>455</v>
      </c>
      <c r="K1646" s="54" t="s">
        <v>4132</v>
      </c>
      <c r="L1646" s="60">
        <v>1</v>
      </c>
      <c r="M1646" s="54" t="s">
        <v>4133</v>
      </c>
      <c r="N1646" s="54" t="s">
        <v>752</v>
      </c>
      <c r="O1646" s="62">
        <v>1</v>
      </c>
      <c r="P1646" s="54" t="s">
        <v>753</v>
      </c>
      <c r="Q1646" s="54" t="s">
        <v>3984</v>
      </c>
      <c r="R1646" s="61" t="s">
        <v>3985</v>
      </c>
      <c r="S1646" s="55">
        <v>45036</v>
      </c>
      <c r="T1646" s="55">
        <v>45036</v>
      </c>
      <c r="U1646" s="55">
        <v>45041</v>
      </c>
      <c r="V1646" s="56">
        <v>33094.99</v>
      </c>
      <c r="W1646" s="56">
        <v>0</v>
      </c>
      <c r="X1646" s="56">
        <v>33094.99</v>
      </c>
    </row>
    <row r="1647" spans="1:24" x14ac:dyDescent="0.25">
      <c r="A1647" s="59" t="s">
        <v>111</v>
      </c>
      <c r="B1647" s="54" t="s">
        <v>450</v>
      </c>
      <c r="C1647" s="60">
        <v>2023</v>
      </c>
      <c r="D1647" s="60">
        <v>2023</v>
      </c>
      <c r="E1647" s="53">
        <v>10</v>
      </c>
      <c r="F1647" s="54" t="s">
        <v>451</v>
      </c>
      <c r="G1647" s="54" t="s">
        <v>452</v>
      </c>
      <c r="H1647" s="54" t="s">
        <v>453</v>
      </c>
      <c r="I1647" s="54" t="s">
        <v>454</v>
      </c>
      <c r="J1647" s="61" t="s">
        <v>455</v>
      </c>
      <c r="K1647" s="54" t="s">
        <v>4134</v>
      </c>
      <c r="L1647" s="60">
        <v>1</v>
      </c>
      <c r="M1647" s="54" t="s">
        <v>4135</v>
      </c>
      <c r="N1647" s="54" t="s">
        <v>756</v>
      </c>
      <c r="O1647" s="62">
        <v>1</v>
      </c>
      <c r="P1647" s="54" t="s">
        <v>757</v>
      </c>
      <c r="Q1647" s="54" t="s">
        <v>3984</v>
      </c>
      <c r="R1647" s="61" t="s">
        <v>3985</v>
      </c>
      <c r="S1647" s="55">
        <v>45036</v>
      </c>
      <c r="T1647" s="55">
        <v>45036</v>
      </c>
      <c r="U1647" s="55">
        <v>45041</v>
      </c>
      <c r="V1647" s="56">
        <v>171879.49</v>
      </c>
      <c r="W1647" s="56">
        <v>0</v>
      </c>
      <c r="X1647" s="56">
        <v>171879.49</v>
      </c>
    </row>
    <row r="1648" spans="1:24" x14ac:dyDescent="0.25">
      <c r="A1648" s="59" t="s">
        <v>112</v>
      </c>
      <c r="B1648" s="54" t="s">
        <v>450</v>
      </c>
      <c r="C1648" s="60">
        <v>2023</v>
      </c>
      <c r="D1648" s="60">
        <v>2023</v>
      </c>
      <c r="E1648" s="53">
        <v>10</v>
      </c>
      <c r="F1648" s="54" t="s">
        <v>451</v>
      </c>
      <c r="G1648" s="54" t="s">
        <v>452</v>
      </c>
      <c r="H1648" s="54" t="s">
        <v>453</v>
      </c>
      <c r="I1648" s="54" t="s">
        <v>454</v>
      </c>
      <c r="J1648" s="61" t="s">
        <v>455</v>
      </c>
      <c r="K1648" s="54" t="s">
        <v>4136</v>
      </c>
      <c r="L1648" s="60">
        <v>1</v>
      </c>
      <c r="M1648" s="54" t="s">
        <v>4137</v>
      </c>
      <c r="N1648" s="54" t="s">
        <v>760</v>
      </c>
      <c r="O1648" s="62">
        <v>1</v>
      </c>
      <c r="P1648" s="54" t="s">
        <v>761</v>
      </c>
      <c r="Q1648" s="54" t="s">
        <v>3984</v>
      </c>
      <c r="R1648" s="61" t="s">
        <v>3985</v>
      </c>
      <c r="S1648" s="55">
        <v>45036</v>
      </c>
      <c r="T1648" s="55">
        <v>45036</v>
      </c>
      <c r="U1648" s="55">
        <v>45041</v>
      </c>
      <c r="V1648" s="56">
        <v>193245.42</v>
      </c>
      <c r="W1648" s="56">
        <v>0</v>
      </c>
      <c r="X1648" s="56">
        <v>193245.42</v>
      </c>
    </row>
    <row r="1649" spans="1:24" x14ac:dyDescent="0.25">
      <c r="A1649" s="59" t="s">
        <v>113</v>
      </c>
      <c r="B1649" s="54" t="s">
        <v>450</v>
      </c>
      <c r="C1649" s="60">
        <v>2023</v>
      </c>
      <c r="D1649" s="60">
        <v>2023</v>
      </c>
      <c r="E1649" s="53">
        <v>10</v>
      </c>
      <c r="F1649" s="54" t="s">
        <v>451</v>
      </c>
      <c r="G1649" s="54" t="s">
        <v>452</v>
      </c>
      <c r="H1649" s="54" t="s">
        <v>453</v>
      </c>
      <c r="I1649" s="54" t="s">
        <v>454</v>
      </c>
      <c r="J1649" s="61" t="s">
        <v>455</v>
      </c>
      <c r="K1649" s="54" t="s">
        <v>4138</v>
      </c>
      <c r="L1649" s="60">
        <v>1</v>
      </c>
      <c r="M1649" s="54" t="s">
        <v>4139</v>
      </c>
      <c r="N1649" s="54" t="s">
        <v>764</v>
      </c>
      <c r="O1649" s="62">
        <v>1</v>
      </c>
      <c r="P1649" s="54" t="s">
        <v>765</v>
      </c>
      <c r="Q1649" s="54" t="s">
        <v>3984</v>
      </c>
      <c r="R1649" s="61" t="s">
        <v>3985</v>
      </c>
      <c r="S1649" s="55">
        <v>45036</v>
      </c>
      <c r="T1649" s="55">
        <v>45036</v>
      </c>
      <c r="U1649" s="55">
        <v>45041</v>
      </c>
      <c r="V1649" s="56">
        <v>11398.93</v>
      </c>
      <c r="W1649" s="56">
        <v>0</v>
      </c>
      <c r="X1649" s="56">
        <v>11398.93</v>
      </c>
    </row>
    <row r="1650" spans="1:24" x14ac:dyDescent="0.25">
      <c r="A1650" s="59" t="s">
        <v>114</v>
      </c>
      <c r="B1650" s="54" t="s">
        <v>450</v>
      </c>
      <c r="C1650" s="60">
        <v>2023</v>
      </c>
      <c r="D1650" s="60">
        <v>2023</v>
      </c>
      <c r="E1650" s="53">
        <v>10</v>
      </c>
      <c r="F1650" s="54" t="s">
        <v>451</v>
      </c>
      <c r="G1650" s="54" t="s">
        <v>452</v>
      </c>
      <c r="H1650" s="54" t="s">
        <v>453</v>
      </c>
      <c r="I1650" s="54" t="s">
        <v>454</v>
      </c>
      <c r="J1650" s="61" t="s">
        <v>455</v>
      </c>
      <c r="K1650" s="54" t="s">
        <v>4140</v>
      </c>
      <c r="L1650" s="60">
        <v>1</v>
      </c>
      <c r="M1650" s="54" t="s">
        <v>4141</v>
      </c>
      <c r="N1650" s="54" t="s">
        <v>768</v>
      </c>
      <c r="O1650" s="62">
        <v>1</v>
      </c>
      <c r="P1650" s="54" t="s">
        <v>769</v>
      </c>
      <c r="Q1650" s="54" t="s">
        <v>3984</v>
      </c>
      <c r="R1650" s="61" t="s">
        <v>3985</v>
      </c>
      <c r="S1650" s="55">
        <v>45036</v>
      </c>
      <c r="T1650" s="55">
        <v>45036</v>
      </c>
      <c r="U1650" s="55">
        <v>45041</v>
      </c>
      <c r="V1650" s="56">
        <v>32677683.940000001</v>
      </c>
      <c r="W1650" s="56">
        <v>0</v>
      </c>
      <c r="X1650" s="56">
        <v>32677683.940000001</v>
      </c>
    </row>
    <row r="1651" spans="1:24" x14ac:dyDescent="0.25">
      <c r="A1651" s="59" t="s">
        <v>115</v>
      </c>
      <c r="B1651" s="54" t="s">
        <v>450</v>
      </c>
      <c r="C1651" s="60">
        <v>2023</v>
      </c>
      <c r="D1651" s="60">
        <v>2023</v>
      </c>
      <c r="E1651" s="53">
        <v>10</v>
      </c>
      <c r="F1651" s="54" t="s">
        <v>451</v>
      </c>
      <c r="G1651" s="54" t="s">
        <v>452</v>
      </c>
      <c r="H1651" s="54" t="s">
        <v>453</v>
      </c>
      <c r="I1651" s="54" t="s">
        <v>454</v>
      </c>
      <c r="J1651" s="61" t="s">
        <v>455</v>
      </c>
      <c r="K1651" s="54" t="s">
        <v>4142</v>
      </c>
      <c r="L1651" s="60">
        <v>1</v>
      </c>
      <c r="M1651" s="54" t="s">
        <v>4143</v>
      </c>
      <c r="N1651" s="54" t="s">
        <v>772</v>
      </c>
      <c r="O1651" s="62">
        <v>1</v>
      </c>
      <c r="P1651" s="54" t="s">
        <v>773</v>
      </c>
      <c r="Q1651" s="54" t="s">
        <v>3984</v>
      </c>
      <c r="R1651" s="61" t="s">
        <v>3985</v>
      </c>
      <c r="S1651" s="55">
        <v>45036</v>
      </c>
      <c r="T1651" s="55">
        <v>45036</v>
      </c>
      <c r="U1651" s="55">
        <v>45041</v>
      </c>
      <c r="V1651" s="56">
        <v>187036.76</v>
      </c>
      <c r="W1651" s="56">
        <v>0</v>
      </c>
      <c r="X1651" s="56">
        <v>187036.76</v>
      </c>
    </row>
    <row r="1652" spans="1:24" x14ac:dyDescent="0.25">
      <c r="A1652" s="59" t="s">
        <v>116</v>
      </c>
      <c r="B1652" s="54" t="s">
        <v>450</v>
      </c>
      <c r="C1652" s="60">
        <v>2023</v>
      </c>
      <c r="D1652" s="60">
        <v>2023</v>
      </c>
      <c r="E1652" s="53">
        <v>10</v>
      </c>
      <c r="F1652" s="54" t="s">
        <v>451</v>
      </c>
      <c r="G1652" s="54" t="s">
        <v>452</v>
      </c>
      <c r="H1652" s="54" t="s">
        <v>453</v>
      </c>
      <c r="I1652" s="54" t="s">
        <v>454</v>
      </c>
      <c r="J1652" s="61" t="s">
        <v>455</v>
      </c>
      <c r="K1652" s="54" t="s">
        <v>4144</v>
      </c>
      <c r="L1652" s="60">
        <v>1</v>
      </c>
      <c r="M1652" s="54" t="s">
        <v>4145</v>
      </c>
      <c r="N1652" s="54" t="s">
        <v>776</v>
      </c>
      <c r="O1652" s="62">
        <v>1</v>
      </c>
      <c r="P1652" s="54" t="s">
        <v>777</v>
      </c>
      <c r="Q1652" s="54" t="s">
        <v>3984</v>
      </c>
      <c r="R1652" s="61" t="s">
        <v>3985</v>
      </c>
      <c r="S1652" s="55">
        <v>45036</v>
      </c>
      <c r="T1652" s="55">
        <v>45036</v>
      </c>
      <c r="U1652" s="55">
        <v>45041</v>
      </c>
      <c r="V1652" s="56">
        <v>301092.78000000003</v>
      </c>
      <c r="W1652" s="56">
        <v>0</v>
      </c>
      <c r="X1652" s="56">
        <v>301092.78000000003</v>
      </c>
    </row>
    <row r="1653" spans="1:24" x14ac:dyDescent="0.25">
      <c r="A1653" s="59" t="s">
        <v>117</v>
      </c>
      <c r="B1653" s="54" t="s">
        <v>450</v>
      </c>
      <c r="C1653" s="60">
        <v>2023</v>
      </c>
      <c r="D1653" s="60">
        <v>2023</v>
      </c>
      <c r="E1653" s="53">
        <v>10</v>
      </c>
      <c r="F1653" s="54" t="s">
        <v>451</v>
      </c>
      <c r="G1653" s="54" t="s">
        <v>452</v>
      </c>
      <c r="H1653" s="54" t="s">
        <v>453</v>
      </c>
      <c r="I1653" s="54" t="s">
        <v>454</v>
      </c>
      <c r="J1653" s="61" t="s">
        <v>455</v>
      </c>
      <c r="K1653" s="54" t="s">
        <v>4146</v>
      </c>
      <c r="L1653" s="60">
        <v>1</v>
      </c>
      <c r="M1653" s="54" t="s">
        <v>4147</v>
      </c>
      <c r="N1653" s="54" t="s">
        <v>780</v>
      </c>
      <c r="O1653" s="62">
        <v>1</v>
      </c>
      <c r="P1653" s="54" t="s">
        <v>781</v>
      </c>
      <c r="Q1653" s="54" t="s">
        <v>3984</v>
      </c>
      <c r="R1653" s="61" t="s">
        <v>3985</v>
      </c>
      <c r="S1653" s="55">
        <v>45036</v>
      </c>
      <c r="T1653" s="55">
        <v>45036</v>
      </c>
      <c r="U1653" s="55">
        <v>45041</v>
      </c>
      <c r="V1653" s="56">
        <v>124543.07</v>
      </c>
      <c r="W1653" s="56">
        <v>0</v>
      </c>
      <c r="X1653" s="56">
        <v>124543.07</v>
      </c>
    </row>
    <row r="1654" spans="1:24" x14ac:dyDescent="0.25">
      <c r="A1654" s="59" t="s">
        <v>118</v>
      </c>
      <c r="B1654" s="54" t="s">
        <v>450</v>
      </c>
      <c r="C1654" s="60">
        <v>2023</v>
      </c>
      <c r="D1654" s="60">
        <v>2023</v>
      </c>
      <c r="E1654" s="53">
        <v>10</v>
      </c>
      <c r="F1654" s="54" t="s">
        <v>451</v>
      </c>
      <c r="G1654" s="54" t="s">
        <v>452</v>
      </c>
      <c r="H1654" s="54" t="s">
        <v>453</v>
      </c>
      <c r="I1654" s="54" t="s">
        <v>454</v>
      </c>
      <c r="J1654" s="61" t="s">
        <v>455</v>
      </c>
      <c r="K1654" s="54" t="s">
        <v>4148</v>
      </c>
      <c r="L1654" s="60">
        <v>1</v>
      </c>
      <c r="M1654" s="54" t="s">
        <v>4149</v>
      </c>
      <c r="N1654" s="54" t="s">
        <v>784</v>
      </c>
      <c r="O1654" s="62">
        <v>1</v>
      </c>
      <c r="P1654" s="54" t="s">
        <v>785</v>
      </c>
      <c r="Q1654" s="54" t="s">
        <v>3984</v>
      </c>
      <c r="R1654" s="61" t="s">
        <v>3985</v>
      </c>
      <c r="S1654" s="55">
        <v>45036</v>
      </c>
      <c r="T1654" s="55">
        <v>45036</v>
      </c>
      <c r="U1654" s="55">
        <v>45041</v>
      </c>
      <c r="V1654" s="56">
        <v>109833.93</v>
      </c>
      <c r="W1654" s="56">
        <v>0</v>
      </c>
      <c r="X1654" s="56">
        <v>109833.93</v>
      </c>
    </row>
    <row r="1655" spans="1:24" x14ac:dyDescent="0.25">
      <c r="A1655" s="59" t="s">
        <v>119</v>
      </c>
      <c r="B1655" s="54" t="s">
        <v>450</v>
      </c>
      <c r="C1655" s="60">
        <v>2023</v>
      </c>
      <c r="D1655" s="60">
        <v>2023</v>
      </c>
      <c r="E1655" s="53">
        <v>10</v>
      </c>
      <c r="F1655" s="54" t="s">
        <v>451</v>
      </c>
      <c r="G1655" s="54" t="s">
        <v>452</v>
      </c>
      <c r="H1655" s="54" t="s">
        <v>453</v>
      </c>
      <c r="I1655" s="54" t="s">
        <v>454</v>
      </c>
      <c r="J1655" s="61" t="s">
        <v>455</v>
      </c>
      <c r="K1655" s="54" t="s">
        <v>4150</v>
      </c>
      <c r="L1655" s="60">
        <v>1</v>
      </c>
      <c r="M1655" s="54" t="s">
        <v>4151</v>
      </c>
      <c r="N1655" s="54" t="s">
        <v>788</v>
      </c>
      <c r="O1655" s="62">
        <v>1</v>
      </c>
      <c r="P1655" s="54" t="s">
        <v>789</v>
      </c>
      <c r="Q1655" s="54" t="s">
        <v>3984</v>
      </c>
      <c r="R1655" s="61" t="s">
        <v>3985</v>
      </c>
      <c r="S1655" s="55">
        <v>45036</v>
      </c>
      <c r="T1655" s="55">
        <v>45036</v>
      </c>
      <c r="U1655" s="55">
        <v>45041</v>
      </c>
      <c r="V1655" s="56">
        <v>202559.23</v>
      </c>
      <c r="W1655" s="56">
        <v>0</v>
      </c>
      <c r="X1655" s="56">
        <v>202559.23</v>
      </c>
    </row>
    <row r="1656" spans="1:24" x14ac:dyDescent="0.25">
      <c r="A1656" s="59" t="s">
        <v>120</v>
      </c>
      <c r="B1656" s="54" t="s">
        <v>450</v>
      </c>
      <c r="C1656" s="60">
        <v>2023</v>
      </c>
      <c r="D1656" s="60">
        <v>2023</v>
      </c>
      <c r="E1656" s="53">
        <v>10</v>
      </c>
      <c r="F1656" s="54" t="s">
        <v>451</v>
      </c>
      <c r="G1656" s="54" t="s">
        <v>452</v>
      </c>
      <c r="H1656" s="54" t="s">
        <v>453</v>
      </c>
      <c r="I1656" s="54" t="s">
        <v>454</v>
      </c>
      <c r="J1656" s="61" t="s">
        <v>455</v>
      </c>
      <c r="K1656" s="54" t="s">
        <v>4152</v>
      </c>
      <c r="L1656" s="60">
        <v>1</v>
      </c>
      <c r="M1656" s="54" t="s">
        <v>4153</v>
      </c>
      <c r="N1656" s="54" t="s">
        <v>792</v>
      </c>
      <c r="O1656" s="62">
        <v>1</v>
      </c>
      <c r="P1656" s="54" t="s">
        <v>793</v>
      </c>
      <c r="Q1656" s="54" t="s">
        <v>3984</v>
      </c>
      <c r="R1656" s="61" t="s">
        <v>3985</v>
      </c>
      <c r="S1656" s="55">
        <v>45036</v>
      </c>
      <c r="T1656" s="55">
        <v>45036</v>
      </c>
      <c r="U1656" s="55">
        <v>45041</v>
      </c>
      <c r="V1656" s="56">
        <v>124941.73</v>
      </c>
      <c r="W1656" s="56">
        <v>0</v>
      </c>
      <c r="X1656" s="56">
        <v>124941.73</v>
      </c>
    </row>
    <row r="1657" spans="1:24" x14ac:dyDescent="0.25">
      <c r="A1657" s="59" t="s">
        <v>121</v>
      </c>
      <c r="B1657" s="54" t="s">
        <v>450</v>
      </c>
      <c r="C1657" s="60">
        <v>2023</v>
      </c>
      <c r="D1657" s="60">
        <v>2023</v>
      </c>
      <c r="E1657" s="53">
        <v>10</v>
      </c>
      <c r="F1657" s="54" t="s">
        <v>451</v>
      </c>
      <c r="G1657" s="54" t="s">
        <v>452</v>
      </c>
      <c r="H1657" s="54" t="s">
        <v>453</v>
      </c>
      <c r="I1657" s="54" t="s">
        <v>454</v>
      </c>
      <c r="J1657" s="61" t="s">
        <v>455</v>
      </c>
      <c r="K1657" s="54" t="s">
        <v>4154</v>
      </c>
      <c r="L1657" s="60">
        <v>1</v>
      </c>
      <c r="M1657" s="54" t="s">
        <v>4155</v>
      </c>
      <c r="N1657" s="54" t="s">
        <v>796</v>
      </c>
      <c r="O1657" s="62">
        <v>1</v>
      </c>
      <c r="P1657" s="54" t="s">
        <v>797</v>
      </c>
      <c r="Q1657" s="54" t="s">
        <v>3984</v>
      </c>
      <c r="R1657" s="61" t="s">
        <v>3985</v>
      </c>
      <c r="S1657" s="55">
        <v>45036</v>
      </c>
      <c r="T1657" s="55">
        <v>45036</v>
      </c>
      <c r="U1657" s="55">
        <v>45041</v>
      </c>
      <c r="V1657" s="56">
        <v>356434.74</v>
      </c>
      <c r="W1657" s="56">
        <v>0</v>
      </c>
      <c r="X1657" s="56">
        <v>356434.74</v>
      </c>
    </row>
    <row r="1658" spans="1:24" x14ac:dyDescent="0.25">
      <c r="A1658" s="59" t="s">
        <v>122</v>
      </c>
      <c r="B1658" s="54" t="s">
        <v>450</v>
      </c>
      <c r="C1658" s="60">
        <v>2023</v>
      </c>
      <c r="D1658" s="60">
        <v>2023</v>
      </c>
      <c r="E1658" s="53">
        <v>10</v>
      </c>
      <c r="F1658" s="54" t="s">
        <v>451</v>
      </c>
      <c r="G1658" s="54" t="s">
        <v>452</v>
      </c>
      <c r="H1658" s="54" t="s">
        <v>453</v>
      </c>
      <c r="I1658" s="54" t="s">
        <v>454</v>
      </c>
      <c r="J1658" s="61" t="s">
        <v>455</v>
      </c>
      <c r="K1658" s="54" t="s">
        <v>4156</v>
      </c>
      <c r="L1658" s="60">
        <v>1</v>
      </c>
      <c r="M1658" s="54" t="s">
        <v>4157</v>
      </c>
      <c r="N1658" s="54" t="s">
        <v>804</v>
      </c>
      <c r="O1658" s="62">
        <v>1</v>
      </c>
      <c r="P1658" s="54" t="s">
        <v>805</v>
      </c>
      <c r="Q1658" s="54" t="s">
        <v>3984</v>
      </c>
      <c r="R1658" s="61" t="s">
        <v>3985</v>
      </c>
      <c r="S1658" s="55">
        <v>45036</v>
      </c>
      <c r="T1658" s="55">
        <v>45036</v>
      </c>
      <c r="U1658" s="55">
        <v>45041</v>
      </c>
      <c r="V1658" s="56">
        <v>29133.01</v>
      </c>
      <c r="W1658" s="56">
        <v>0</v>
      </c>
      <c r="X1658" s="56">
        <v>29133.01</v>
      </c>
    </row>
    <row r="1659" spans="1:24" x14ac:dyDescent="0.25">
      <c r="A1659" s="59" t="s">
        <v>123</v>
      </c>
      <c r="B1659" s="54" t="s">
        <v>450</v>
      </c>
      <c r="C1659" s="60">
        <v>2023</v>
      </c>
      <c r="D1659" s="60">
        <v>2023</v>
      </c>
      <c r="E1659" s="53">
        <v>10</v>
      </c>
      <c r="F1659" s="54" t="s">
        <v>451</v>
      </c>
      <c r="G1659" s="54" t="s">
        <v>452</v>
      </c>
      <c r="H1659" s="54" t="s">
        <v>453</v>
      </c>
      <c r="I1659" s="54" t="s">
        <v>454</v>
      </c>
      <c r="J1659" s="61" t="s">
        <v>455</v>
      </c>
      <c r="K1659" s="54" t="s">
        <v>4158</v>
      </c>
      <c r="L1659" s="60">
        <v>1</v>
      </c>
      <c r="M1659" s="54" t="s">
        <v>4159</v>
      </c>
      <c r="N1659" s="54" t="s">
        <v>808</v>
      </c>
      <c r="O1659" s="62">
        <v>1</v>
      </c>
      <c r="P1659" s="54" t="s">
        <v>809</v>
      </c>
      <c r="Q1659" s="54" t="s">
        <v>3984</v>
      </c>
      <c r="R1659" s="61" t="s">
        <v>3985</v>
      </c>
      <c r="S1659" s="55">
        <v>45036</v>
      </c>
      <c r="T1659" s="55">
        <v>45036</v>
      </c>
      <c r="U1659" s="55">
        <v>45041</v>
      </c>
      <c r="V1659" s="56">
        <v>3117916.92</v>
      </c>
      <c r="W1659" s="56">
        <v>0</v>
      </c>
      <c r="X1659" s="56">
        <v>3117916.92</v>
      </c>
    </row>
    <row r="1660" spans="1:24" x14ac:dyDescent="0.25">
      <c r="A1660" s="59" t="s">
        <v>124</v>
      </c>
      <c r="B1660" s="54" t="s">
        <v>450</v>
      </c>
      <c r="C1660" s="60">
        <v>2023</v>
      </c>
      <c r="D1660" s="60">
        <v>2023</v>
      </c>
      <c r="E1660" s="53">
        <v>10</v>
      </c>
      <c r="F1660" s="54" t="s">
        <v>451</v>
      </c>
      <c r="G1660" s="54" t="s">
        <v>452</v>
      </c>
      <c r="H1660" s="54" t="s">
        <v>453</v>
      </c>
      <c r="I1660" s="54" t="s">
        <v>454</v>
      </c>
      <c r="J1660" s="61" t="s">
        <v>455</v>
      </c>
      <c r="K1660" s="54" t="s">
        <v>4160</v>
      </c>
      <c r="L1660" s="60">
        <v>1</v>
      </c>
      <c r="M1660" s="54" t="s">
        <v>4161</v>
      </c>
      <c r="N1660" s="54" t="s">
        <v>812</v>
      </c>
      <c r="O1660" s="62">
        <v>1</v>
      </c>
      <c r="P1660" s="54" t="s">
        <v>813</v>
      </c>
      <c r="Q1660" s="54" t="s">
        <v>3984</v>
      </c>
      <c r="R1660" s="61" t="s">
        <v>3985</v>
      </c>
      <c r="S1660" s="55">
        <v>45036</v>
      </c>
      <c r="T1660" s="55">
        <v>45036</v>
      </c>
      <c r="U1660" s="55">
        <v>45041</v>
      </c>
      <c r="V1660" s="56">
        <v>915408.77</v>
      </c>
      <c r="W1660" s="56">
        <v>0</v>
      </c>
      <c r="X1660" s="56">
        <v>915408.77</v>
      </c>
    </row>
    <row r="1661" spans="1:24" x14ac:dyDescent="0.25">
      <c r="A1661" s="59" t="s">
        <v>125</v>
      </c>
      <c r="B1661" s="54" t="s">
        <v>450</v>
      </c>
      <c r="C1661" s="60">
        <v>2023</v>
      </c>
      <c r="D1661" s="60">
        <v>2023</v>
      </c>
      <c r="E1661" s="53">
        <v>10</v>
      </c>
      <c r="F1661" s="54" t="s">
        <v>451</v>
      </c>
      <c r="G1661" s="54" t="s">
        <v>452</v>
      </c>
      <c r="H1661" s="54" t="s">
        <v>453</v>
      </c>
      <c r="I1661" s="54" t="s">
        <v>454</v>
      </c>
      <c r="J1661" s="61" t="s">
        <v>455</v>
      </c>
      <c r="K1661" s="54" t="s">
        <v>4162</v>
      </c>
      <c r="L1661" s="60">
        <v>1</v>
      </c>
      <c r="M1661" s="54" t="s">
        <v>4163</v>
      </c>
      <c r="N1661" s="54" t="s">
        <v>816</v>
      </c>
      <c r="O1661" s="62">
        <v>1</v>
      </c>
      <c r="P1661" s="54" t="s">
        <v>817</v>
      </c>
      <c r="Q1661" s="54" t="s">
        <v>3984</v>
      </c>
      <c r="R1661" s="61" t="s">
        <v>3985</v>
      </c>
      <c r="S1661" s="55">
        <v>45036</v>
      </c>
      <c r="T1661" s="55">
        <v>45036</v>
      </c>
      <c r="U1661" s="55">
        <v>45041</v>
      </c>
      <c r="V1661" s="56">
        <v>616074.26</v>
      </c>
      <c r="W1661" s="56">
        <v>0</v>
      </c>
      <c r="X1661" s="56">
        <v>616074.26</v>
      </c>
    </row>
    <row r="1662" spans="1:24" x14ac:dyDescent="0.25">
      <c r="A1662" s="59" t="s">
        <v>126</v>
      </c>
      <c r="B1662" s="54" t="s">
        <v>450</v>
      </c>
      <c r="C1662" s="60">
        <v>2023</v>
      </c>
      <c r="D1662" s="60">
        <v>2023</v>
      </c>
      <c r="E1662" s="53">
        <v>10</v>
      </c>
      <c r="F1662" s="54" t="s">
        <v>451</v>
      </c>
      <c r="G1662" s="54" t="s">
        <v>452</v>
      </c>
      <c r="H1662" s="54" t="s">
        <v>453</v>
      </c>
      <c r="I1662" s="54" t="s">
        <v>454</v>
      </c>
      <c r="J1662" s="61" t="s">
        <v>455</v>
      </c>
      <c r="K1662" s="54" t="s">
        <v>4164</v>
      </c>
      <c r="L1662" s="60">
        <v>1</v>
      </c>
      <c r="M1662" s="54" t="s">
        <v>4165</v>
      </c>
      <c r="N1662" s="54" t="s">
        <v>820</v>
      </c>
      <c r="O1662" s="62">
        <v>1</v>
      </c>
      <c r="P1662" s="54" t="s">
        <v>821</v>
      </c>
      <c r="Q1662" s="54" t="s">
        <v>3984</v>
      </c>
      <c r="R1662" s="61" t="s">
        <v>3985</v>
      </c>
      <c r="S1662" s="55">
        <v>45036</v>
      </c>
      <c r="T1662" s="55">
        <v>45036</v>
      </c>
      <c r="U1662" s="55">
        <v>45041</v>
      </c>
      <c r="V1662" s="56">
        <v>12407086.52</v>
      </c>
      <c r="W1662" s="56">
        <v>0</v>
      </c>
      <c r="X1662" s="56">
        <v>12407086.52</v>
      </c>
    </row>
    <row r="1663" spans="1:24" x14ac:dyDescent="0.25">
      <c r="A1663" s="59" t="s">
        <v>127</v>
      </c>
      <c r="B1663" s="54" t="s">
        <v>450</v>
      </c>
      <c r="C1663" s="60">
        <v>2023</v>
      </c>
      <c r="D1663" s="60">
        <v>2023</v>
      </c>
      <c r="E1663" s="53">
        <v>10</v>
      </c>
      <c r="F1663" s="54" t="s">
        <v>451</v>
      </c>
      <c r="G1663" s="54" t="s">
        <v>452</v>
      </c>
      <c r="H1663" s="54" t="s">
        <v>453</v>
      </c>
      <c r="I1663" s="54" t="s">
        <v>454</v>
      </c>
      <c r="J1663" s="61" t="s">
        <v>455</v>
      </c>
      <c r="K1663" s="54" t="s">
        <v>4166</v>
      </c>
      <c r="L1663" s="60">
        <v>1</v>
      </c>
      <c r="M1663" s="54" t="s">
        <v>4167</v>
      </c>
      <c r="N1663" s="54" t="s">
        <v>824</v>
      </c>
      <c r="O1663" s="62">
        <v>1</v>
      </c>
      <c r="P1663" s="54" t="s">
        <v>825</v>
      </c>
      <c r="Q1663" s="54" t="s">
        <v>3984</v>
      </c>
      <c r="R1663" s="61" t="s">
        <v>3985</v>
      </c>
      <c r="S1663" s="55">
        <v>45036</v>
      </c>
      <c r="T1663" s="55">
        <v>45036</v>
      </c>
      <c r="U1663" s="55">
        <v>45041</v>
      </c>
      <c r="V1663" s="56">
        <v>4954286.5999999996</v>
      </c>
      <c r="W1663" s="56">
        <v>0</v>
      </c>
      <c r="X1663" s="56">
        <v>4954286.5999999996</v>
      </c>
    </row>
    <row r="1664" spans="1:24" x14ac:dyDescent="0.25">
      <c r="A1664" s="59" t="s">
        <v>128</v>
      </c>
      <c r="B1664" s="54" t="s">
        <v>450</v>
      </c>
      <c r="C1664" s="60">
        <v>2023</v>
      </c>
      <c r="D1664" s="60">
        <v>2023</v>
      </c>
      <c r="E1664" s="53">
        <v>10</v>
      </c>
      <c r="F1664" s="54" t="s">
        <v>451</v>
      </c>
      <c r="G1664" s="54" t="s">
        <v>452</v>
      </c>
      <c r="H1664" s="54" t="s">
        <v>453</v>
      </c>
      <c r="I1664" s="54" t="s">
        <v>454</v>
      </c>
      <c r="J1664" s="61" t="s">
        <v>455</v>
      </c>
      <c r="K1664" s="54" t="s">
        <v>4168</v>
      </c>
      <c r="L1664" s="60">
        <v>1</v>
      </c>
      <c r="M1664" s="54" t="s">
        <v>4169</v>
      </c>
      <c r="N1664" s="54" t="s">
        <v>828</v>
      </c>
      <c r="O1664" s="62">
        <v>1</v>
      </c>
      <c r="P1664" s="54" t="s">
        <v>829</v>
      </c>
      <c r="Q1664" s="54" t="s">
        <v>3984</v>
      </c>
      <c r="R1664" s="61" t="s">
        <v>3985</v>
      </c>
      <c r="S1664" s="55">
        <v>45036</v>
      </c>
      <c r="T1664" s="55">
        <v>45036</v>
      </c>
      <c r="U1664" s="55">
        <v>45041</v>
      </c>
      <c r="V1664" s="56">
        <v>35534.769999999997</v>
      </c>
      <c r="W1664" s="56">
        <v>0</v>
      </c>
      <c r="X1664" s="56">
        <v>35534.769999999997</v>
      </c>
    </row>
    <row r="1665" spans="1:24" x14ac:dyDescent="0.25">
      <c r="A1665" s="59" t="s">
        <v>129</v>
      </c>
      <c r="B1665" s="54" t="s">
        <v>450</v>
      </c>
      <c r="C1665" s="60">
        <v>2023</v>
      </c>
      <c r="D1665" s="60">
        <v>2023</v>
      </c>
      <c r="E1665" s="53">
        <v>10</v>
      </c>
      <c r="F1665" s="54" t="s">
        <v>451</v>
      </c>
      <c r="G1665" s="54" t="s">
        <v>452</v>
      </c>
      <c r="H1665" s="54" t="s">
        <v>453</v>
      </c>
      <c r="I1665" s="54" t="s">
        <v>454</v>
      </c>
      <c r="J1665" s="61" t="s">
        <v>455</v>
      </c>
      <c r="K1665" s="54" t="s">
        <v>4170</v>
      </c>
      <c r="L1665" s="60">
        <v>1</v>
      </c>
      <c r="M1665" s="54" t="s">
        <v>4171</v>
      </c>
      <c r="N1665" s="54" t="s">
        <v>832</v>
      </c>
      <c r="O1665" s="62">
        <v>1</v>
      </c>
      <c r="P1665" s="54" t="s">
        <v>833</v>
      </c>
      <c r="Q1665" s="54" t="s">
        <v>3984</v>
      </c>
      <c r="R1665" s="61" t="s">
        <v>3985</v>
      </c>
      <c r="S1665" s="55">
        <v>45036</v>
      </c>
      <c r="T1665" s="55">
        <v>45036</v>
      </c>
      <c r="U1665" s="55">
        <v>45041</v>
      </c>
      <c r="V1665" s="56">
        <v>572090.01</v>
      </c>
      <c r="W1665" s="56">
        <v>0</v>
      </c>
      <c r="X1665" s="56">
        <v>572090.01</v>
      </c>
    </row>
    <row r="1666" spans="1:24" x14ac:dyDescent="0.25">
      <c r="A1666" s="59" t="s">
        <v>130</v>
      </c>
      <c r="B1666" s="54" t="s">
        <v>450</v>
      </c>
      <c r="C1666" s="60">
        <v>2023</v>
      </c>
      <c r="D1666" s="60">
        <v>2023</v>
      </c>
      <c r="E1666" s="53">
        <v>10</v>
      </c>
      <c r="F1666" s="54" t="s">
        <v>451</v>
      </c>
      <c r="G1666" s="54" t="s">
        <v>452</v>
      </c>
      <c r="H1666" s="54" t="s">
        <v>453</v>
      </c>
      <c r="I1666" s="54" t="s">
        <v>454</v>
      </c>
      <c r="J1666" s="61" t="s">
        <v>455</v>
      </c>
      <c r="K1666" s="54" t="s">
        <v>4172</v>
      </c>
      <c r="L1666" s="60">
        <v>1</v>
      </c>
      <c r="M1666" s="54" t="s">
        <v>4173</v>
      </c>
      <c r="N1666" s="54" t="s">
        <v>836</v>
      </c>
      <c r="O1666" s="62">
        <v>1</v>
      </c>
      <c r="P1666" s="54" t="s">
        <v>837</v>
      </c>
      <c r="Q1666" s="54" t="s">
        <v>3984</v>
      </c>
      <c r="R1666" s="61" t="s">
        <v>3985</v>
      </c>
      <c r="S1666" s="55">
        <v>45036</v>
      </c>
      <c r="T1666" s="55">
        <v>45036</v>
      </c>
      <c r="U1666" s="55">
        <v>45041</v>
      </c>
      <c r="V1666" s="56">
        <v>243842.78</v>
      </c>
      <c r="W1666" s="56">
        <v>0</v>
      </c>
      <c r="X1666" s="56">
        <v>243842.78</v>
      </c>
    </row>
    <row r="1667" spans="1:24" x14ac:dyDescent="0.25">
      <c r="A1667" s="59" t="s">
        <v>131</v>
      </c>
      <c r="B1667" s="54" t="s">
        <v>450</v>
      </c>
      <c r="C1667" s="60">
        <v>2023</v>
      </c>
      <c r="D1667" s="60">
        <v>2023</v>
      </c>
      <c r="E1667" s="53">
        <v>10</v>
      </c>
      <c r="F1667" s="54" t="s">
        <v>451</v>
      </c>
      <c r="G1667" s="54" t="s">
        <v>452</v>
      </c>
      <c r="H1667" s="54" t="s">
        <v>453</v>
      </c>
      <c r="I1667" s="54" t="s">
        <v>454</v>
      </c>
      <c r="J1667" s="61" t="s">
        <v>455</v>
      </c>
      <c r="K1667" s="54" t="s">
        <v>4174</v>
      </c>
      <c r="L1667" s="60">
        <v>1</v>
      </c>
      <c r="M1667" s="54" t="s">
        <v>4175</v>
      </c>
      <c r="N1667" s="54" t="s">
        <v>840</v>
      </c>
      <c r="O1667" s="62">
        <v>1</v>
      </c>
      <c r="P1667" s="54" t="s">
        <v>841</v>
      </c>
      <c r="Q1667" s="54" t="s">
        <v>3984</v>
      </c>
      <c r="R1667" s="61" t="s">
        <v>3985</v>
      </c>
      <c r="S1667" s="55">
        <v>45036</v>
      </c>
      <c r="T1667" s="55">
        <v>45036</v>
      </c>
      <c r="U1667" s="55">
        <v>45041</v>
      </c>
      <c r="V1667" s="56">
        <v>206614.95</v>
      </c>
      <c r="W1667" s="56">
        <v>0</v>
      </c>
      <c r="X1667" s="56">
        <v>206614.95</v>
      </c>
    </row>
    <row r="1668" spans="1:24" x14ac:dyDescent="0.25">
      <c r="A1668" s="59" t="s">
        <v>132</v>
      </c>
      <c r="B1668" s="54" t="s">
        <v>450</v>
      </c>
      <c r="C1668" s="60">
        <v>2023</v>
      </c>
      <c r="D1668" s="60">
        <v>2023</v>
      </c>
      <c r="E1668" s="53">
        <v>10</v>
      </c>
      <c r="F1668" s="54" t="s">
        <v>451</v>
      </c>
      <c r="G1668" s="54" t="s">
        <v>452</v>
      </c>
      <c r="H1668" s="54" t="s">
        <v>453</v>
      </c>
      <c r="I1668" s="54" t="s">
        <v>454</v>
      </c>
      <c r="J1668" s="61" t="s">
        <v>455</v>
      </c>
      <c r="K1668" s="54" t="s">
        <v>4176</v>
      </c>
      <c r="L1668" s="60">
        <v>1</v>
      </c>
      <c r="M1668" s="54" t="s">
        <v>4177</v>
      </c>
      <c r="N1668" s="54" t="s">
        <v>844</v>
      </c>
      <c r="O1668" s="62">
        <v>1</v>
      </c>
      <c r="P1668" s="54" t="s">
        <v>845</v>
      </c>
      <c r="Q1668" s="54" t="s">
        <v>3984</v>
      </c>
      <c r="R1668" s="61" t="s">
        <v>3985</v>
      </c>
      <c r="S1668" s="55">
        <v>45036</v>
      </c>
      <c r="T1668" s="55">
        <v>45036</v>
      </c>
      <c r="U1668" s="55">
        <v>45041</v>
      </c>
      <c r="V1668" s="56">
        <v>118746.84</v>
      </c>
      <c r="W1668" s="56">
        <v>0</v>
      </c>
      <c r="X1668" s="56">
        <v>118746.84</v>
      </c>
    </row>
    <row r="1669" spans="1:24" x14ac:dyDescent="0.25">
      <c r="A1669" s="59" t="s">
        <v>133</v>
      </c>
      <c r="B1669" s="54" t="s">
        <v>450</v>
      </c>
      <c r="C1669" s="60">
        <v>2023</v>
      </c>
      <c r="D1669" s="60">
        <v>2023</v>
      </c>
      <c r="E1669" s="53">
        <v>10</v>
      </c>
      <c r="F1669" s="54" t="s">
        <v>451</v>
      </c>
      <c r="G1669" s="54" t="s">
        <v>452</v>
      </c>
      <c r="H1669" s="54" t="s">
        <v>453</v>
      </c>
      <c r="I1669" s="54" t="s">
        <v>454</v>
      </c>
      <c r="J1669" s="61" t="s">
        <v>455</v>
      </c>
      <c r="K1669" s="54" t="s">
        <v>4178</v>
      </c>
      <c r="L1669" s="60">
        <v>1</v>
      </c>
      <c r="M1669" s="54" t="s">
        <v>4179</v>
      </c>
      <c r="N1669" s="54" t="s">
        <v>848</v>
      </c>
      <c r="O1669" s="62">
        <v>1</v>
      </c>
      <c r="P1669" s="54" t="s">
        <v>849</v>
      </c>
      <c r="Q1669" s="54" t="s">
        <v>3984</v>
      </c>
      <c r="R1669" s="61" t="s">
        <v>3985</v>
      </c>
      <c r="S1669" s="55">
        <v>45036</v>
      </c>
      <c r="T1669" s="55">
        <v>45036</v>
      </c>
      <c r="U1669" s="55">
        <v>45041</v>
      </c>
      <c r="V1669" s="56">
        <v>288609.28999999998</v>
      </c>
      <c r="W1669" s="56">
        <v>0</v>
      </c>
      <c r="X1669" s="56">
        <v>288609.28999999998</v>
      </c>
    </row>
    <row r="1670" spans="1:24" x14ac:dyDescent="0.25">
      <c r="A1670" s="59" t="s">
        <v>134</v>
      </c>
      <c r="B1670" s="54" t="s">
        <v>450</v>
      </c>
      <c r="C1670" s="60">
        <v>2023</v>
      </c>
      <c r="D1670" s="60">
        <v>2023</v>
      </c>
      <c r="E1670" s="53">
        <v>10</v>
      </c>
      <c r="F1670" s="54" t="s">
        <v>451</v>
      </c>
      <c r="G1670" s="54" t="s">
        <v>452</v>
      </c>
      <c r="H1670" s="54" t="s">
        <v>453</v>
      </c>
      <c r="I1670" s="54" t="s">
        <v>454</v>
      </c>
      <c r="J1670" s="61" t="s">
        <v>455</v>
      </c>
      <c r="K1670" s="54" t="s">
        <v>4180</v>
      </c>
      <c r="L1670" s="60">
        <v>1</v>
      </c>
      <c r="M1670" s="54" t="s">
        <v>4181</v>
      </c>
      <c r="N1670" s="54" t="s">
        <v>852</v>
      </c>
      <c r="O1670" s="62">
        <v>1</v>
      </c>
      <c r="P1670" s="54" t="s">
        <v>853</v>
      </c>
      <c r="Q1670" s="54" t="s">
        <v>3984</v>
      </c>
      <c r="R1670" s="61" t="s">
        <v>3985</v>
      </c>
      <c r="S1670" s="55">
        <v>45036</v>
      </c>
      <c r="T1670" s="55">
        <v>45036</v>
      </c>
      <c r="U1670" s="55">
        <v>45041</v>
      </c>
      <c r="V1670" s="56">
        <v>40511.56</v>
      </c>
      <c r="W1670" s="56">
        <v>0</v>
      </c>
      <c r="X1670" s="56">
        <v>40511.56</v>
      </c>
    </row>
    <row r="1671" spans="1:24" x14ac:dyDescent="0.25">
      <c r="A1671" s="59" t="s">
        <v>135</v>
      </c>
      <c r="B1671" s="54" t="s">
        <v>450</v>
      </c>
      <c r="C1671" s="60">
        <v>2023</v>
      </c>
      <c r="D1671" s="60">
        <v>2023</v>
      </c>
      <c r="E1671" s="53">
        <v>10</v>
      </c>
      <c r="F1671" s="54" t="s">
        <v>451</v>
      </c>
      <c r="G1671" s="54" t="s">
        <v>452</v>
      </c>
      <c r="H1671" s="54" t="s">
        <v>453</v>
      </c>
      <c r="I1671" s="54" t="s">
        <v>454</v>
      </c>
      <c r="J1671" s="61" t="s">
        <v>455</v>
      </c>
      <c r="K1671" s="54" t="s">
        <v>4182</v>
      </c>
      <c r="L1671" s="60">
        <v>1</v>
      </c>
      <c r="M1671" s="54" t="s">
        <v>4183</v>
      </c>
      <c r="N1671" s="54" t="s">
        <v>856</v>
      </c>
      <c r="O1671" s="62">
        <v>1</v>
      </c>
      <c r="P1671" s="54" t="s">
        <v>857</v>
      </c>
      <c r="Q1671" s="54" t="s">
        <v>3984</v>
      </c>
      <c r="R1671" s="61" t="s">
        <v>3985</v>
      </c>
      <c r="S1671" s="55">
        <v>45036</v>
      </c>
      <c r="T1671" s="55">
        <v>45036</v>
      </c>
      <c r="U1671" s="55">
        <v>45041</v>
      </c>
      <c r="V1671" s="56">
        <v>134231.01999999999</v>
      </c>
      <c r="W1671" s="56">
        <v>0</v>
      </c>
      <c r="X1671" s="56">
        <v>134231.01999999999</v>
      </c>
    </row>
    <row r="1672" spans="1:24" x14ac:dyDescent="0.25">
      <c r="A1672" s="59" t="s">
        <v>136</v>
      </c>
      <c r="B1672" s="54" t="s">
        <v>450</v>
      </c>
      <c r="C1672" s="60">
        <v>2023</v>
      </c>
      <c r="D1672" s="60">
        <v>2023</v>
      </c>
      <c r="E1672" s="53">
        <v>10</v>
      </c>
      <c r="F1672" s="54" t="s">
        <v>451</v>
      </c>
      <c r="G1672" s="54" t="s">
        <v>452</v>
      </c>
      <c r="H1672" s="54" t="s">
        <v>453</v>
      </c>
      <c r="I1672" s="54" t="s">
        <v>454</v>
      </c>
      <c r="J1672" s="61" t="s">
        <v>455</v>
      </c>
      <c r="K1672" s="54" t="s">
        <v>4184</v>
      </c>
      <c r="L1672" s="60">
        <v>1</v>
      </c>
      <c r="M1672" s="54" t="s">
        <v>4185</v>
      </c>
      <c r="N1672" s="54" t="s">
        <v>860</v>
      </c>
      <c r="O1672" s="62">
        <v>1</v>
      </c>
      <c r="P1672" s="54" t="s">
        <v>861</v>
      </c>
      <c r="Q1672" s="54" t="s">
        <v>3984</v>
      </c>
      <c r="R1672" s="61" t="s">
        <v>3985</v>
      </c>
      <c r="S1672" s="55">
        <v>45036</v>
      </c>
      <c r="T1672" s="55">
        <v>45036</v>
      </c>
      <c r="U1672" s="55">
        <v>45041</v>
      </c>
      <c r="V1672" s="56">
        <v>257359.71</v>
      </c>
      <c r="W1672" s="56">
        <v>0</v>
      </c>
      <c r="X1672" s="56">
        <v>257359.71</v>
      </c>
    </row>
    <row r="1673" spans="1:24" x14ac:dyDescent="0.25">
      <c r="A1673" s="59" t="s">
        <v>137</v>
      </c>
      <c r="B1673" s="54" t="s">
        <v>450</v>
      </c>
      <c r="C1673" s="60">
        <v>2023</v>
      </c>
      <c r="D1673" s="60">
        <v>2023</v>
      </c>
      <c r="E1673" s="53">
        <v>10</v>
      </c>
      <c r="F1673" s="54" t="s">
        <v>451</v>
      </c>
      <c r="G1673" s="54" t="s">
        <v>452</v>
      </c>
      <c r="H1673" s="54" t="s">
        <v>453</v>
      </c>
      <c r="I1673" s="54" t="s">
        <v>454</v>
      </c>
      <c r="J1673" s="61" t="s">
        <v>455</v>
      </c>
      <c r="K1673" s="54" t="s">
        <v>4186</v>
      </c>
      <c r="L1673" s="60">
        <v>1</v>
      </c>
      <c r="M1673" s="54" t="s">
        <v>4187</v>
      </c>
      <c r="N1673" s="54" t="s">
        <v>864</v>
      </c>
      <c r="O1673" s="62">
        <v>1</v>
      </c>
      <c r="P1673" s="54" t="s">
        <v>865</v>
      </c>
      <c r="Q1673" s="54" t="s">
        <v>3984</v>
      </c>
      <c r="R1673" s="61" t="s">
        <v>3985</v>
      </c>
      <c r="S1673" s="55">
        <v>45036</v>
      </c>
      <c r="T1673" s="55">
        <v>45036</v>
      </c>
      <c r="U1673" s="55">
        <v>45041</v>
      </c>
      <c r="V1673" s="56">
        <v>64205.69</v>
      </c>
      <c r="W1673" s="56">
        <v>0</v>
      </c>
      <c r="X1673" s="56">
        <v>64205.69</v>
      </c>
    </row>
    <row r="1674" spans="1:24" x14ac:dyDescent="0.25">
      <c r="A1674" s="59" t="s">
        <v>138</v>
      </c>
      <c r="B1674" s="54" t="s">
        <v>450</v>
      </c>
      <c r="C1674" s="60">
        <v>2023</v>
      </c>
      <c r="D1674" s="60">
        <v>2023</v>
      </c>
      <c r="E1674" s="53">
        <v>10</v>
      </c>
      <c r="F1674" s="54" t="s">
        <v>451</v>
      </c>
      <c r="G1674" s="54" t="s">
        <v>452</v>
      </c>
      <c r="H1674" s="54" t="s">
        <v>453</v>
      </c>
      <c r="I1674" s="54" t="s">
        <v>454</v>
      </c>
      <c r="J1674" s="61" t="s">
        <v>455</v>
      </c>
      <c r="K1674" s="54" t="s">
        <v>4188</v>
      </c>
      <c r="L1674" s="60">
        <v>1</v>
      </c>
      <c r="M1674" s="54" t="s">
        <v>4189</v>
      </c>
      <c r="N1674" s="54" t="s">
        <v>868</v>
      </c>
      <c r="O1674" s="62">
        <v>1</v>
      </c>
      <c r="P1674" s="54" t="s">
        <v>2452</v>
      </c>
      <c r="Q1674" s="54" t="s">
        <v>3984</v>
      </c>
      <c r="R1674" s="61" t="s">
        <v>4008</v>
      </c>
      <c r="S1674" s="55">
        <v>45028</v>
      </c>
      <c r="T1674" s="55">
        <v>45028</v>
      </c>
      <c r="U1674" s="55">
        <v>45033</v>
      </c>
      <c r="V1674" s="56">
        <v>1022166.77</v>
      </c>
      <c r="W1674" s="56">
        <v>0</v>
      </c>
      <c r="X1674" s="56">
        <v>1022166.77</v>
      </c>
    </row>
    <row r="1675" spans="1:24" x14ac:dyDescent="0.25">
      <c r="A1675" s="59" t="s">
        <v>139</v>
      </c>
      <c r="B1675" s="54" t="s">
        <v>450</v>
      </c>
      <c r="C1675" s="60">
        <v>2023</v>
      </c>
      <c r="D1675" s="60">
        <v>2023</v>
      </c>
      <c r="E1675" s="53">
        <v>10</v>
      </c>
      <c r="F1675" s="54" t="s">
        <v>451</v>
      </c>
      <c r="G1675" s="54" t="s">
        <v>452</v>
      </c>
      <c r="H1675" s="54" t="s">
        <v>453</v>
      </c>
      <c r="I1675" s="54" t="s">
        <v>454</v>
      </c>
      <c r="J1675" s="61" t="s">
        <v>455</v>
      </c>
      <c r="K1675" s="54" t="s">
        <v>4190</v>
      </c>
      <c r="L1675" s="60">
        <v>1</v>
      </c>
      <c r="M1675" s="54" t="s">
        <v>4191</v>
      </c>
      <c r="N1675" s="54" t="s">
        <v>872</v>
      </c>
      <c r="O1675" s="62">
        <v>1</v>
      </c>
      <c r="P1675" s="54" t="s">
        <v>873</v>
      </c>
      <c r="Q1675" s="54" t="s">
        <v>3984</v>
      </c>
      <c r="R1675" s="61" t="s">
        <v>3985</v>
      </c>
      <c r="S1675" s="55">
        <v>45036</v>
      </c>
      <c r="T1675" s="55">
        <v>45036</v>
      </c>
      <c r="U1675" s="55">
        <v>45041</v>
      </c>
      <c r="V1675" s="56">
        <v>160495.93</v>
      </c>
      <c r="W1675" s="56">
        <v>0</v>
      </c>
      <c r="X1675" s="56">
        <v>160495.93</v>
      </c>
    </row>
    <row r="1676" spans="1:24" x14ac:dyDescent="0.25">
      <c r="A1676" s="59" t="s">
        <v>140</v>
      </c>
      <c r="B1676" s="54" t="s">
        <v>450</v>
      </c>
      <c r="C1676" s="60">
        <v>2023</v>
      </c>
      <c r="D1676" s="60">
        <v>2023</v>
      </c>
      <c r="E1676" s="53">
        <v>10</v>
      </c>
      <c r="F1676" s="54" t="s">
        <v>451</v>
      </c>
      <c r="G1676" s="54" t="s">
        <v>452</v>
      </c>
      <c r="H1676" s="54" t="s">
        <v>453</v>
      </c>
      <c r="I1676" s="54" t="s">
        <v>454</v>
      </c>
      <c r="J1676" s="61" t="s">
        <v>455</v>
      </c>
      <c r="K1676" s="54" t="s">
        <v>4192</v>
      </c>
      <c r="L1676" s="60">
        <v>1</v>
      </c>
      <c r="M1676" s="54" t="s">
        <v>4193</v>
      </c>
      <c r="N1676" s="54" t="s">
        <v>876</v>
      </c>
      <c r="O1676" s="62">
        <v>1</v>
      </c>
      <c r="P1676" s="54" t="s">
        <v>877</v>
      </c>
      <c r="Q1676" s="54" t="s">
        <v>3984</v>
      </c>
      <c r="R1676" s="61" t="s">
        <v>3985</v>
      </c>
      <c r="S1676" s="55">
        <v>45036</v>
      </c>
      <c r="T1676" s="55">
        <v>45036</v>
      </c>
      <c r="U1676" s="55">
        <v>45041</v>
      </c>
      <c r="V1676" s="56">
        <v>239211.97</v>
      </c>
      <c r="W1676" s="56">
        <v>0</v>
      </c>
      <c r="X1676" s="56">
        <v>239211.97</v>
      </c>
    </row>
    <row r="1677" spans="1:24" x14ac:dyDescent="0.25">
      <c r="A1677" s="59" t="s">
        <v>141</v>
      </c>
      <c r="B1677" s="54" t="s">
        <v>450</v>
      </c>
      <c r="C1677" s="60">
        <v>2023</v>
      </c>
      <c r="D1677" s="60">
        <v>2023</v>
      </c>
      <c r="E1677" s="53">
        <v>10</v>
      </c>
      <c r="F1677" s="54" t="s">
        <v>451</v>
      </c>
      <c r="G1677" s="54" t="s">
        <v>452</v>
      </c>
      <c r="H1677" s="54" t="s">
        <v>453</v>
      </c>
      <c r="I1677" s="54" t="s">
        <v>454</v>
      </c>
      <c r="J1677" s="61" t="s">
        <v>455</v>
      </c>
      <c r="K1677" s="54" t="s">
        <v>4194</v>
      </c>
      <c r="L1677" s="60">
        <v>1</v>
      </c>
      <c r="M1677" s="54" t="s">
        <v>4195</v>
      </c>
      <c r="N1677" s="54" t="s">
        <v>880</v>
      </c>
      <c r="O1677" s="62">
        <v>1</v>
      </c>
      <c r="P1677" s="54" t="s">
        <v>881</v>
      </c>
      <c r="Q1677" s="54" t="s">
        <v>3984</v>
      </c>
      <c r="R1677" s="61" t="s">
        <v>3985</v>
      </c>
      <c r="S1677" s="55">
        <v>45036</v>
      </c>
      <c r="T1677" s="55">
        <v>45036</v>
      </c>
      <c r="U1677" s="55">
        <v>45041</v>
      </c>
      <c r="V1677" s="56">
        <v>126069.89</v>
      </c>
      <c r="W1677" s="56">
        <v>0</v>
      </c>
      <c r="X1677" s="56">
        <v>126069.89</v>
      </c>
    </row>
    <row r="1678" spans="1:24" x14ac:dyDescent="0.25">
      <c r="A1678" s="59" t="s">
        <v>142</v>
      </c>
      <c r="B1678" s="54" t="s">
        <v>450</v>
      </c>
      <c r="C1678" s="60">
        <v>2023</v>
      </c>
      <c r="D1678" s="60">
        <v>2023</v>
      </c>
      <c r="E1678" s="53">
        <v>10</v>
      </c>
      <c r="F1678" s="54" t="s">
        <v>451</v>
      </c>
      <c r="G1678" s="54" t="s">
        <v>452</v>
      </c>
      <c r="H1678" s="54" t="s">
        <v>453</v>
      </c>
      <c r="I1678" s="54" t="s">
        <v>454</v>
      </c>
      <c r="J1678" s="61" t="s">
        <v>455</v>
      </c>
      <c r="K1678" s="54" t="s">
        <v>4196</v>
      </c>
      <c r="L1678" s="60">
        <v>1</v>
      </c>
      <c r="M1678" s="54" t="s">
        <v>4197</v>
      </c>
      <c r="N1678" s="54" t="s">
        <v>884</v>
      </c>
      <c r="O1678" s="62">
        <v>1</v>
      </c>
      <c r="P1678" s="54" t="s">
        <v>885</v>
      </c>
      <c r="Q1678" s="54" t="s">
        <v>3984</v>
      </c>
      <c r="R1678" s="61" t="s">
        <v>3985</v>
      </c>
      <c r="S1678" s="55">
        <v>45036</v>
      </c>
      <c r="T1678" s="55">
        <v>45036</v>
      </c>
      <c r="U1678" s="55">
        <v>45041</v>
      </c>
      <c r="V1678" s="56">
        <v>120383.49</v>
      </c>
      <c r="W1678" s="56">
        <v>0</v>
      </c>
      <c r="X1678" s="56">
        <v>120383.49</v>
      </c>
    </row>
    <row r="1679" spans="1:24" x14ac:dyDescent="0.25">
      <c r="A1679" s="59" t="s">
        <v>143</v>
      </c>
      <c r="B1679" s="54" t="s">
        <v>450</v>
      </c>
      <c r="C1679" s="60">
        <v>2023</v>
      </c>
      <c r="D1679" s="60">
        <v>2023</v>
      </c>
      <c r="E1679" s="53">
        <v>10</v>
      </c>
      <c r="F1679" s="54" t="s">
        <v>451</v>
      </c>
      <c r="G1679" s="54" t="s">
        <v>452</v>
      </c>
      <c r="H1679" s="54" t="s">
        <v>453</v>
      </c>
      <c r="I1679" s="54" t="s">
        <v>454</v>
      </c>
      <c r="J1679" s="61" t="s">
        <v>455</v>
      </c>
      <c r="K1679" s="54" t="s">
        <v>4198</v>
      </c>
      <c r="L1679" s="60">
        <v>1</v>
      </c>
      <c r="M1679" s="54" t="s">
        <v>4199</v>
      </c>
      <c r="N1679" s="54" t="s">
        <v>888</v>
      </c>
      <c r="O1679" s="62">
        <v>1</v>
      </c>
      <c r="P1679" s="54" t="s">
        <v>889</v>
      </c>
      <c r="Q1679" s="54" t="s">
        <v>3984</v>
      </c>
      <c r="R1679" s="61" t="s">
        <v>3985</v>
      </c>
      <c r="S1679" s="55">
        <v>45036</v>
      </c>
      <c r="T1679" s="55">
        <v>45036</v>
      </c>
      <c r="U1679" s="55">
        <v>45041</v>
      </c>
      <c r="V1679" s="56">
        <v>99691.48</v>
      </c>
      <c r="W1679" s="56">
        <v>0</v>
      </c>
      <c r="X1679" s="56">
        <v>99691.48</v>
      </c>
    </row>
    <row r="1680" spans="1:24" x14ac:dyDescent="0.25">
      <c r="A1680" s="59" t="s">
        <v>144</v>
      </c>
      <c r="B1680" s="54" t="s">
        <v>450</v>
      </c>
      <c r="C1680" s="60">
        <v>2023</v>
      </c>
      <c r="D1680" s="60">
        <v>2023</v>
      </c>
      <c r="E1680" s="53">
        <v>10</v>
      </c>
      <c r="F1680" s="54" t="s">
        <v>451</v>
      </c>
      <c r="G1680" s="54" t="s">
        <v>452</v>
      </c>
      <c r="H1680" s="54" t="s">
        <v>453</v>
      </c>
      <c r="I1680" s="54" t="s">
        <v>454</v>
      </c>
      <c r="J1680" s="61" t="s">
        <v>455</v>
      </c>
      <c r="K1680" s="54" t="s">
        <v>4200</v>
      </c>
      <c r="L1680" s="60">
        <v>1</v>
      </c>
      <c r="M1680" s="54" t="s">
        <v>4201</v>
      </c>
      <c r="N1680" s="54" t="s">
        <v>892</v>
      </c>
      <c r="O1680" s="62">
        <v>1</v>
      </c>
      <c r="P1680" s="54" t="s">
        <v>893</v>
      </c>
      <c r="Q1680" s="54" t="s">
        <v>3984</v>
      </c>
      <c r="R1680" s="61" t="s">
        <v>3985</v>
      </c>
      <c r="S1680" s="55">
        <v>45036</v>
      </c>
      <c r="T1680" s="55">
        <v>45036</v>
      </c>
      <c r="U1680" s="55">
        <v>45041</v>
      </c>
      <c r="V1680" s="56">
        <v>10550060.25</v>
      </c>
      <c r="W1680" s="56">
        <v>0</v>
      </c>
      <c r="X1680" s="56">
        <v>10550060.25</v>
      </c>
    </row>
    <row r="1681" spans="1:24" x14ac:dyDescent="0.25">
      <c r="A1681" s="59" t="s">
        <v>145</v>
      </c>
      <c r="B1681" s="54" t="s">
        <v>450</v>
      </c>
      <c r="C1681" s="60">
        <v>2023</v>
      </c>
      <c r="D1681" s="60">
        <v>2023</v>
      </c>
      <c r="E1681" s="53">
        <v>10</v>
      </c>
      <c r="F1681" s="54" t="s">
        <v>451</v>
      </c>
      <c r="G1681" s="54" t="s">
        <v>452</v>
      </c>
      <c r="H1681" s="54" t="s">
        <v>453</v>
      </c>
      <c r="I1681" s="54" t="s">
        <v>454</v>
      </c>
      <c r="J1681" s="61" t="s">
        <v>455</v>
      </c>
      <c r="K1681" s="54" t="s">
        <v>4202</v>
      </c>
      <c r="L1681" s="60">
        <v>1</v>
      </c>
      <c r="M1681" s="54" t="s">
        <v>4203</v>
      </c>
      <c r="N1681" s="54" t="s">
        <v>896</v>
      </c>
      <c r="O1681" s="62">
        <v>1</v>
      </c>
      <c r="P1681" s="54" t="s">
        <v>897</v>
      </c>
      <c r="Q1681" s="54" t="s">
        <v>3984</v>
      </c>
      <c r="R1681" s="61" t="s">
        <v>3985</v>
      </c>
      <c r="S1681" s="55">
        <v>45036</v>
      </c>
      <c r="T1681" s="55">
        <v>45036</v>
      </c>
      <c r="U1681" s="55">
        <v>45041</v>
      </c>
      <c r="V1681" s="56">
        <v>40639.58</v>
      </c>
      <c r="W1681" s="56">
        <v>0</v>
      </c>
      <c r="X1681" s="56">
        <v>40639.58</v>
      </c>
    </row>
    <row r="1682" spans="1:24" x14ac:dyDescent="0.25">
      <c r="A1682" s="59" t="s">
        <v>146</v>
      </c>
      <c r="B1682" s="54" t="s">
        <v>450</v>
      </c>
      <c r="C1682" s="60">
        <v>2023</v>
      </c>
      <c r="D1682" s="60">
        <v>2023</v>
      </c>
      <c r="E1682" s="53">
        <v>10</v>
      </c>
      <c r="F1682" s="54" t="s">
        <v>451</v>
      </c>
      <c r="G1682" s="54" t="s">
        <v>452</v>
      </c>
      <c r="H1682" s="54" t="s">
        <v>453</v>
      </c>
      <c r="I1682" s="54" t="s">
        <v>454</v>
      </c>
      <c r="J1682" s="61" t="s">
        <v>455</v>
      </c>
      <c r="K1682" s="54" t="s">
        <v>4204</v>
      </c>
      <c r="L1682" s="60">
        <v>1</v>
      </c>
      <c r="M1682" s="54" t="s">
        <v>4205</v>
      </c>
      <c r="N1682" s="54" t="s">
        <v>900</v>
      </c>
      <c r="O1682" s="62">
        <v>1</v>
      </c>
      <c r="P1682" s="54" t="s">
        <v>901</v>
      </c>
      <c r="Q1682" s="54" t="s">
        <v>3984</v>
      </c>
      <c r="R1682" s="61" t="s">
        <v>3985</v>
      </c>
      <c r="S1682" s="55">
        <v>45036</v>
      </c>
      <c r="T1682" s="55">
        <v>45036</v>
      </c>
      <c r="U1682" s="55">
        <v>45041</v>
      </c>
      <c r="V1682" s="56">
        <v>729955.32</v>
      </c>
      <c r="W1682" s="56">
        <v>0</v>
      </c>
      <c r="X1682" s="56">
        <v>729955.32</v>
      </c>
    </row>
    <row r="1683" spans="1:24" x14ac:dyDescent="0.25">
      <c r="A1683" s="59" t="s">
        <v>147</v>
      </c>
      <c r="B1683" s="54" t="s">
        <v>450</v>
      </c>
      <c r="C1683" s="60">
        <v>2023</v>
      </c>
      <c r="D1683" s="60">
        <v>2023</v>
      </c>
      <c r="E1683" s="53">
        <v>10</v>
      </c>
      <c r="F1683" s="54" t="s">
        <v>451</v>
      </c>
      <c r="G1683" s="54" t="s">
        <v>452</v>
      </c>
      <c r="H1683" s="54" t="s">
        <v>453</v>
      </c>
      <c r="I1683" s="54" t="s">
        <v>454</v>
      </c>
      <c r="J1683" s="61" t="s">
        <v>455</v>
      </c>
      <c r="K1683" s="54" t="s">
        <v>4206</v>
      </c>
      <c r="L1683" s="60">
        <v>1</v>
      </c>
      <c r="M1683" s="54" t="s">
        <v>4207</v>
      </c>
      <c r="N1683" s="54" t="s">
        <v>904</v>
      </c>
      <c r="O1683" s="62">
        <v>1</v>
      </c>
      <c r="P1683" s="54" t="s">
        <v>905</v>
      </c>
      <c r="Q1683" s="54" t="s">
        <v>3984</v>
      </c>
      <c r="R1683" s="61" t="s">
        <v>3985</v>
      </c>
      <c r="S1683" s="55">
        <v>45036</v>
      </c>
      <c r="T1683" s="55">
        <v>45036</v>
      </c>
      <c r="U1683" s="55">
        <v>45041</v>
      </c>
      <c r="V1683" s="56">
        <v>1000662.5</v>
      </c>
      <c r="W1683" s="56">
        <v>0</v>
      </c>
      <c r="X1683" s="56">
        <v>1000662.5</v>
      </c>
    </row>
    <row r="1684" spans="1:24" x14ac:dyDescent="0.25">
      <c r="A1684" s="59" t="s">
        <v>148</v>
      </c>
      <c r="B1684" s="54" t="s">
        <v>450</v>
      </c>
      <c r="C1684" s="60">
        <v>2023</v>
      </c>
      <c r="D1684" s="60">
        <v>2023</v>
      </c>
      <c r="E1684" s="53">
        <v>10</v>
      </c>
      <c r="F1684" s="54" t="s">
        <v>451</v>
      </c>
      <c r="G1684" s="54" t="s">
        <v>452</v>
      </c>
      <c r="H1684" s="54" t="s">
        <v>453</v>
      </c>
      <c r="I1684" s="54" t="s">
        <v>454</v>
      </c>
      <c r="J1684" s="61" t="s">
        <v>455</v>
      </c>
      <c r="K1684" s="54" t="s">
        <v>4208</v>
      </c>
      <c r="L1684" s="60">
        <v>1</v>
      </c>
      <c r="M1684" s="54" t="s">
        <v>4209</v>
      </c>
      <c r="N1684" s="54" t="s">
        <v>908</v>
      </c>
      <c r="O1684" s="62">
        <v>1</v>
      </c>
      <c r="P1684" s="54" t="s">
        <v>909</v>
      </c>
      <c r="Q1684" s="54" t="s">
        <v>3984</v>
      </c>
      <c r="R1684" s="61" t="s">
        <v>3985</v>
      </c>
      <c r="S1684" s="55">
        <v>45036</v>
      </c>
      <c r="T1684" s="55">
        <v>45036</v>
      </c>
      <c r="U1684" s="55">
        <v>45041</v>
      </c>
      <c r="V1684" s="56">
        <v>426301.24</v>
      </c>
      <c r="W1684" s="56">
        <v>0</v>
      </c>
      <c r="X1684" s="56">
        <v>426301.24</v>
      </c>
    </row>
    <row r="1685" spans="1:24" x14ac:dyDescent="0.25">
      <c r="A1685" s="59" t="s">
        <v>149</v>
      </c>
      <c r="B1685" s="54" t="s">
        <v>450</v>
      </c>
      <c r="C1685" s="60">
        <v>2023</v>
      </c>
      <c r="D1685" s="60">
        <v>2023</v>
      </c>
      <c r="E1685" s="53">
        <v>10</v>
      </c>
      <c r="F1685" s="54" t="s">
        <v>451</v>
      </c>
      <c r="G1685" s="54" t="s">
        <v>452</v>
      </c>
      <c r="H1685" s="54" t="s">
        <v>453</v>
      </c>
      <c r="I1685" s="54" t="s">
        <v>454</v>
      </c>
      <c r="J1685" s="61" t="s">
        <v>455</v>
      </c>
      <c r="K1685" s="54" t="s">
        <v>4210</v>
      </c>
      <c r="L1685" s="60">
        <v>1</v>
      </c>
      <c r="M1685" s="54" t="s">
        <v>4211</v>
      </c>
      <c r="N1685" s="54" t="s">
        <v>912</v>
      </c>
      <c r="O1685" s="62">
        <v>1</v>
      </c>
      <c r="P1685" s="54" t="s">
        <v>913</v>
      </c>
      <c r="Q1685" s="54" t="s">
        <v>3984</v>
      </c>
      <c r="R1685" s="61" t="s">
        <v>3985</v>
      </c>
      <c r="S1685" s="55">
        <v>45036</v>
      </c>
      <c r="T1685" s="55">
        <v>45036</v>
      </c>
      <c r="U1685" s="55">
        <v>45041</v>
      </c>
      <c r="V1685" s="56">
        <v>353561.55</v>
      </c>
      <c r="W1685" s="56">
        <v>0</v>
      </c>
      <c r="X1685" s="56">
        <v>353561.55</v>
      </c>
    </row>
    <row r="1686" spans="1:24" x14ac:dyDescent="0.25">
      <c r="A1686" s="59" t="s">
        <v>150</v>
      </c>
      <c r="B1686" s="54" t="s">
        <v>450</v>
      </c>
      <c r="C1686" s="60">
        <v>2023</v>
      </c>
      <c r="D1686" s="60">
        <v>2023</v>
      </c>
      <c r="E1686" s="53">
        <v>10</v>
      </c>
      <c r="F1686" s="54" t="s">
        <v>451</v>
      </c>
      <c r="G1686" s="54" t="s">
        <v>452</v>
      </c>
      <c r="H1686" s="54" t="s">
        <v>453</v>
      </c>
      <c r="I1686" s="54" t="s">
        <v>454</v>
      </c>
      <c r="J1686" s="61" t="s">
        <v>455</v>
      </c>
      <c r="K1686" s="54" t="s">
        <v>4212</v>
      </c>
      <c r="L1686" s="60">
        <v>1</v>
      </c>
      <c r="M1686" s="54" t="s">
        <v>4213</v>
      </c>
      <c r="N1686" s="54" t="s">
        <v>916</v>
      </c>
      <c r="O1686" s="62">
        <v>1</v>
      </c>
      <c r="P1686" s="54" t="s">
        <v>917</v>
      </c>
      <c r="Q1686" s="54" t="s">
        <v>3984</v>
      </c>
      <c r="R1686" s="61" t="s">
        <v>3985</v>
      </c>
      <c r="S1686" s="55">
        <v>45036</v>
      </c>
      <c r="T1686" s="55">
        <v>45036</v>
      </c>
      <c r="U1686" s="55">
        <v>45041</v>
      </c>
      <c r="V1686" s="56">
        <v>3116361.58</v>
      </c>
      <c r="W1686" s="56">
        <v>0</v>
      </c>
      <c r="X1686" s="56">
        <v>3116361.58</v>
      </c>
    </row>
    <row r="1687" spans="1:24" x14ac:dyDescent="0.25">
      <c r="A1687" s="59" t="s">
        <v>151</v>
      </c>
      <c r="B1687" s="54" t="s">
        <v>450</v>
      </c>
      <c r="C1687" s="60">
        <v>2023</v>
      </c>
      <c r="D1687" s="60">
        <v>2023</v>
      </c>
      <c r="E1687" s="53">
        <v>10</v>
      </c>
      <c r="F1687" s="54" t="s">
        <v>451</v>
      </c>
      <c r="G1687" s="54" t="s">
        <v>452</v>
      </c>
      <c r="H1687" s="54" t="s">
        <v>453</v>
      </c>
      <c r="I1687" s="54" t="s">
        <v>454</v>
      </c>
      <c r="J1687" s="61" t="s">
        <v>455</v>
      </c>
      <c r="K1687" s="54" t="s">
        <v>4214</v>
      </c>
      <c r="L1687" s="60">
        <v>1</v>
      </c>
      <c r="M1687" s="54" t="s">
        <v>4215</v>
      </c>
      <c r="N1687" s="54" t="s">
        <v>920</v>
      </c>
      <c r="O1687" s="62">
        <v>1</v>
      </c>
      <c r="P1687" s="54" t="s">
        <v>921</v>
      </c>
      <c r="Q1687" s="54" t="s">
        <v>3984</v>
      </c>
      <c r="R1687" s="61" t="s">
        <v>3985</v>
      </c>
      <c r="S1687" s="55">
        <v>45036</v>
      </c>
      <c r="T1687" s="55">
        <v>45036</v>
      </c>
      <c r="U1687" s="55">
        <v>45041</v>
      </c>
      <c r="V1687" s="56">
        <v>259045.02</v>
      </c>
      <c r="W1687" s="56">
        <v>0</v>
      </c>
      <c r="X1687" s="56">
        <v>259045.02</v>
      </c>
    </row>
    <row r="1688" spans="1:24" x14ac:dyDescent="0.25">
      <c r="A1688" s="59" t="s">
        <v>152</v>
      </c>
      <c r="B1688" s="54" t="s">
        <v>450</v>
      </c>
      <c r="C1688" s="60">
        <v>2023</v>
      </c>
      <c r="D1688" s="60">
        <v>2023</v>
      </c>
      <c r="E1688" s="53">
        <v>10</v>
      </c>
      <c r="F1688" s="54" t="s">
        <v>451</v>
      </c>
      <c r="G1688" s="54" t="s">
        <v>452</v>
      </c>
      <c r="H1688" s="54" t="s">
        <v>453</v>
      </c>
      <c r="I1688" s="54" t="s">
        <v>454</v>
      </c>
      <c r="J1688" s="61" t="s">
        <v>455</v>
      </c>
      <c r="K1688" s="54" t="s">
        <v>4216</v>
      </c>
      <c r="L1688" s="60">
        <v>1</v>
      </c>
      <c r="M1688" s="54" t="s">
        <v>4217</v>
      </c>
      <c r="N1688" s="54" t="s">
        <v>924</v>
      </c>
      <c r="O1688" s="62">
        <v>1</v>
      </c>
      <c r="P1688" s="54" t="s">
        <v>925</v>
      </c>
      <c r="Q1688" s="54" t="s">
        <v>3984</v>
      </c>
      <c r="R1688" s="61" t="s">
        <v>3985</v>
      </c>
      <c r="S1688" s="55">
        <v>45036</v>
      </c>
      <c r="T1688" s="55">
        <v>45036</v>
      </c>
      <c r="U1688" s="55">
        <v>45041</v>
      </c>
      <c r="V1688" s="56">
        <v>515870.02</v>
      </c>
      <c r="W1688" s="56">
        <v>0</v>
      </c>
      <c r="X1688" s="56">
        <v>515870.02</v>
      </c>
    </row>
    <row r="1689" spans="1:24" x14ac:dyDescent="0.25">
      <c r="A1689" s="59" t="s">
        <v>153</v>
      </c>
      <c r="B1689" s="54" t="s">
        <v>450</v>
      </c>
      <c r="C1689" s="60">
        <v>2023</v>
      </c>
      <c r="D1689" s="60">
        <v>2023</v>
      </c>
      <c r="E1689" s="53">
        <v>10</v>
      </c>
      <c r="F1689" s="54" t="s">
        <v>451</v>
      </c>
      <c r="G1689" s="54" t="s">
        <v>452</v>
      </c>
      <c r="H1689" s="54" t="s">
        <v>453</v>
      </c>
      <c r="I1689" s="54" t="s">
        <v>454</v>
      </c>
      <c r="J1689" s="61" t="s">
        <v>455</v>
      </c>
      <c r="K1689" s="54" t="s">
        <v>4218</v>
      </c>
      <c r="L1689" s="60">
        <v>1</v>
      </c>
      <c r="M1689" s="54" t="s">
        <v>4219</v>
      </c>
      <c r="N1689" s="54" t="s">
        <v>928</v>
      </c>
      <c r="O1689" s="62">
        <v>1</v>
      </c>
      <c r="P1689" s="54" t="s">
        <v>929</v>
      </c>
      <c r="Q1689" s="54" t="s">
        <v>3984</v>
      </c>
      <c r="R1689" s="61" t="s">
        <v>3985</v>
      </c>
      <c r="S1689" s="55">
        <v>45036</v>
      </c>
      <c r="T1689" s="55">
        <v>45036</v>
      </c>
      <c r="U1689" s="55">
        <v>45041</v>
      </c>
      <c r="V1689" s="56">
        <v>1944740.11</v>
      </c>
      <c r="W1689" s="56">
        <v>0</v>
      </c>
      <c r="X1689" s="56">
        <v>1944740.11</v>
      </c>
    </row>
    <row r="1690" spans="1:24" x14ac:dyDescent="0.25">
      <c r="A1690" s="59" t="s">
        <v>154</v>
      </c>
      <c r="B1690" s="54" t="s">
        <v>450</v>
      </c>
      <c r="C1690" s="60">
        <v>2023</v>
      </c>
      <c r="D1690" s="60">
        <v>2023</v>
      </c>
      <c r="E1690" s="53">
        <v>10</v>
      </c>
      <c r="F1690" s="54" t="s">
        <v>451</v>
      </c>
      <c r="G1690" s="54" t="s">
        <v>452</v>
      </c>
      <c r="H1690" s="54" t="s">
        <v>453</v>
      </c>
      <c r="I1690" s="54" t="s">
        <v>454</v>
      </c>
      <c r="J1690" s="61" t="s">
        <v>455</v>
      </c>
      <c r="K1690" s="54" t="s">
        <v>4220</v>
      </c>
      <c r="L1690" s="60">
        <v>1</v>
      </c>
      <c r="M1690" s="54" t="s">
        <v>4221</v>
      </c>
      <c r="N1690" s="54" t="s">
        <v>932</v>
      </c>
      <c r="O1690" s="62">
        <v>1</v>
      </c>
      <c r="P1690" s="54" t="s">
        <v>933</v>
      </c>
      <c r="Q1690" s="54" t="s">
        <v>3984</v>
      </c>
      <c r="R1690" s="61" t="s">
        <v>3985</v>
      </c>
      <c r="S1690" s="55">
        <v>45036</v>
      </c>
      <c r="T1690" s="55">
        <v>45036</v>
      </c>
      <c r="U1690" s="55">
        <v>45041</v>
      </c>
      <c r="V1690" s="56">
        <v>202560.8</v>
      </c>
      <c r="W1690" s="56">
        <v>0</v>
      </c>
      <c r="X1690" s="56">
        <v>202560.8</v>
      </c>
    </row>
    <row r="1691" spans="1:24" x14ac:dyDescent="0.25">
      <c r="A1691" s="59" t="s">
        <v>156</v>
      </c>
      <c r="B1691" s="54" t="s">
        <v>450</v>
      </c>
      <c r="C1691" s="60">
        <v>2023</v>
      </c>
      <c r="D1691" s="60">
        <v>2023</v>
      </c>
      <c r="E1691" s="53">
        <v>10</v>
      </c>
      <c r="F1691" s="54" t="s">
        <v>451</v>
      </c>
      <c r="G1691" s="54" t="s">
        <v>452</v>
      </c>
      <c r="H1691" s="54" t="s">
        <v>453</v>
      </c>
      <c r="I1691" s="54" t="s">
        <v>454</v>
      </c>
      <c r="J1691" s="61" t="s">
        <v>455</v>
      </c>
      <c r="K1691" s="54" t="s">
        <v>4222</v>
      </c>
      <c r="L1691" s="60">
        <v>1</v>
      </c>
      <c r="M1691" s="54" t="s">
        <v>4223</v>
      </c>
      <c r="N1691" s="54" t="s">
        <v>940</v>
      </c>
      <c r="O1691" s="62">
        <v>1</v>
      </c>
      <c r="P1691" s="54" t="s">
        <v>941</v>
      </c>
      <c r="Q1691" s="54" t="s">
        <v>3984</v>
      </c>
      <c r="R1691" s="61" t="s">
        <v>3985</v>
      </c>
      <c r="S1691" s="55">
        <v>45036</v>
      </c>
      <c r="T1691" s="55">
        <v>45036</v>
      </c>
      <c r="U1691" s="55">
        <v>45041</v>
      </c>
      <c r="V1691" s="56">
        <v>991703.87</v>
      </c>
      <c r="W1691" s="56">
        <v>0</v>
      </c>
      <c r="X1691" s="56">
        <v>991703.87</v>
      </c>
    </row>
    <row r="1692" spans="1:24" x14ac:dyDescent="0.25">
      <c r="A1692" s="59" t="s">
        <v>157</v>
      </c>
      <c r="B1692" s="54" t="s">
        <v>450</v>
      </c>
      <c r="C1692" s="60">
        <v>2023</v>
      </c>
      <c r="D1692" s="60">
        <v>2023</v>
      </c>
      <c r="E1692" s="53">
        <v>10</v>
      </c>
      <c r="F1692" s="54" t="s">
        <v>451</v>
      </c>
      <c r="G1692" s="54" t="s">
        <v>452</v>
      </c>
      <c r="H1692" s="54" t="s">
        <v>453</v>
      </c>
      <c r="I1692" s="54" t="s">
        <v>454</v>
      </c>
      <c r="J1692" s="61" t="s">
        <v>455</v>
      </c>
      <c r="K1692" s="54" t="s">
        <v>4224</v>
      </c>
      <c r="L1692" s="60">
        <v>1</v>
      </c>
      <c r="M1692" s="54" t="s">
        <v>4225</v>
      </c>
      <c r="N1692" s="54" t="s">
        <v>944</v>
      </c>
      <c r="O1692" s="62">
        <v>1</v>
      </c>
      <c r="P1692" s="54" t="s">
        <v>945</v>
      </c>
      <c r="Q1692" s="54" t="s">
        <v>3984</v>
      </c>
      <c r="R1692" s="61" t="s">
        <v>3985</v>
      </c>
      <c r="S1692" s="55">
        <v>45036</v>
      </c>
      <c r="T1692" s="55">
        <v>45036</v>
      </c>
      <c r="U1692" s="55">
        <v>45041</v>
      </c>
      <c r="V1692" s="56">
        <v>526651.77</v>
      </c>
      <c r="W1692" s="56">
        <v>0</v>
      </c>
      <c r="X1692" s="56">
        <v>526651.77</v>
      </c>
    </row>
    <row r="1693" spans="1:24" x14ac:dyDescent="0.25">
      <c r="A1693" s="59" t="s">
        <v>158</v>
      </c>
      <c r="B1693" s="54" t="s">
        <v>450</v>
      </c>
      <c r="C1693" s="60">
        <v>2023</v>
      </c>
      <c r="D1693" s="60">
        <v>2023</v>
      </c>
      <c r="E1693" s="53">
        <v>10</v>
      </c>
      <c r="F1693" s="54" t="s">
        <v>451</v>
      </c>
      <c r="G1693" s="54" t="s">
        <v>452</v>
      </c>
      <c r="H1693" s="54" t="s">
        <v>453</v>
      </c>
      <c r="I1693" s="54" t="s">
        <v>454</v>
      </c>
      <c r="J1693" s="61" t="s">
        <v>455</v>
      </c>
      <c r="K1693" s="54" t="s">
        <v>4226</v>
      </c>
      <c r="L1693" s="60">
        <v>1</v>
      </c>
      <c r="M1693" s="54" t="s">
        <v>4227</v>
      </c>
      <c r="N1693" s="54" t="s">
        <v>948</v>
      </c>
      <c r="O1693" s="62">
        <v>1</v>
      </c>
      <c r="P1693" s="54" t="s">
        <v>949</v>
      </c>
      <c r="Q1693" s="54" t="s">
        <v>3984</v>
      </c>
      <c r="R1693" s="61" t="s">
        <v>3985</v>
      </c>
      <c r="S1693" s="55">
        <v>45036</v>
      </c>
      <c r="T1693" s="55">
        <v>45036</v>
      </c>
      <c r="U1693" s="55">
        <v>45041</v>
      </c>
      <c r="V1693" s="56">
        <v>210812.74</v>
      </c>
      <c r="W1693" s="56">
        <v>0</v>
      </c>
      <c r="X1693" s="56">
        <v>210812.74</v>
      </c>
    </row>
    <row r="1694" spans="1:24" x14ac:dyDescent="0.25">
      <c r="A1694" s="59" t="s">
        <v>159</v>
      </c>
      <c r="B1694" s="54" t="s">
        <v>450</v>
      </c>
      <c r="C1694" s="60">
        <v>2023</v>
      </c>
      <c r="D1694" s="60">
        <v>2023</v>
      </c>
      <c r="E1694" s="53">
        <v>10</v>
      </c>
      <c r="F1694" s="54" t="s">
        <v>451</v>
      </c>
      <c r="G1694" s="54" t="s">
        <v>452</v>
      </c>
      <c r="H1694" s="54" t="s">
        <v>453</v>
      </c>
      <c r="I1694" s="54" t="s">
        <v>454</v>
      </c>
      <c r="J1694" s="61" t="s">
        <v>455</v>
      </c>
      <c r="K1694" s="54" t="s">
        <v>4228</v>
      </c>
      <c r="L1694" s="60">
        <v>1</v>
      </c>
      <c r="M1694" s="54" t="s">
        <v>4229</v>
      </c>
      <c r="N1694" s="54" t="s">
        <v>952</v>
      </c>
      <c r="O1694" s="62">
        <v>1</v>
      </c>
      <c r="P1694" s="54" t="s">
        <v>953</v>
      </c>
      <c r="Q1694" s="54" t="s">
        <v>3984</v>
      </c>
      <c r="R1694" s="61" t="s">
        <v>3985</v>
      </c>
      <c r="S1694" s="55">
        <v>45036</v>
      </c>
      <c r="T1694" s="55">
        <v>45036</v>
      </c>
      <c r="U1694" s="55">
        <v>45041</v>
      </c>
      <c r="V1694" s="56">
        <v>283795.53999999998</v>
      </c>
      <c r="W1694" s="56">
        <v>0</v>
      </c>
      <c r="X1694" s="56">
        <v>283795.53999999998</v>
      </c>
    </row>
    <row r="1695" spans="1:24" x14ac:dyDescent="0.25">
      <c r="A1695" s="59" t="s">
        <v>160</v>
      </c>
      <c r="B1695" s="54" t="s">
        <v>450</v>
      </c>
      <c r="C1695" s="60">
        <v>2023</v>
      </c>
      <c r="D1695" s="60">
        <v>2023</v>
      </c>
      <c r="E1695" s="53">
        <v>10</v>
      </c>
      <c r="F1695" s="54" t="s">
        <v>451</v>
      </c>
      <c r="G1695" s="54" t="s">
        <v>452</v>
      </c>
      <c r="H1695" s="54" t="s">
        <v>453</v>
      </c>
      <c r="I1695" s="54" t="s">
        <v>454</v>
      </c>
      <c r="J1695" s="61" t="s">
        <v>455</v>
      </c>
      <c r="K1695" s="54" t="s">
        <v>4230</v>
      </c>
      <c r="L1695" s="60">
        <v>1</v>
      </c>
      <c r="M1695" s="54" t="s">
        <v>4231</v>
      </c>
      <c r="N1695" s="54" t="s">
        <v>956</v>
      </c>
      <c r="O1695" s="62">
        <v>1</v>
      </c>
      <c r="P1695" s="54" t="s">
        <v>957</v>
      </c>
      <c r="Q1695" s="54" t="s">
        <v>3984</v>
      </c>
      <c r="R1695" s="61" t="s">
        <v>3985</v>
      </c>
      <c r="S1695" s="55">
        <v>45036</v>
      </c>
      <c r="T1695" s="55">
        <v>45036</v>
      </c>
      <c r="U1695" s="55">
        <v>45041</v>
      </c>
      <c r="V1695" s="56">
        <v>256396.95</v>
      </c>
      <c r="W1695" s="56">
        <v>0</v>
      </c>
      <c r="X1695" s="56">
        <v>256396.95</v>
      </c>
    </row>
    <row r="1696" spans="1:24" x14ac:dyDescent="0.25">
      <c r="A1696" s="59" t="s">
        <v>161</v>
      </c>
      <c r="B1696" s="54" t="s">
        <v>450</v>
      </c>
      <c r="C1696" s="60">
        <v>2023</v>
      </c>
      <c r="D1696" s="60">
        <v>2023</v>
      </c>
      <c r="E1696" s="53">
        <v>10</v>
      </c>
      <c r="F1696" s="54" t="s">
        <v>451</v>
      </c>
      <c r="G1696" s="54" t="s">
        <v>452</v>
      </c>
      <c r="H1696" s="54" t="s">
        <v>453</v>
      </c>
      <c r="I1696" s="54" t="s">
        <v>454</v>
      </c>
      <c r="J1696" s="61" t="s">
        <v>455</v>
      </c>
      <c r="K1696" s="54" t="s">
        <v>4232</v>
      </c>
      <c r="L1696" s="60">
        <v>1</v>
      </c>
      <c r="M1696" s="54" t="s">
        <v>4233</v>
      </c>
      <c r="N1696" s="54" t="s">
        <v>960</v>
      </c>
      <c r="O1696" s="62">
        <v>1</v>
      </c>
      <c r="P1696" s="54" t="s">
        <v>961</v>
      </c>
      <c r="Q1696" s="54" t="s">
        <v>3984</v>
      </c>
      <c r="R1696" s="61" t="s">
        <v>3985</v>
      </c>
      <c r="S1696" s="55">
        <v>45036</v>
      </c>
      <c r="T1696" s="55">
        <v>45036</v>
      </c>
      <c r="U1696" s="55">
        <v>45041</v>
      </c>
      <c r="V1696" s="56">
        <v>285068.2</v>
      </c>
      <c r="W1696" s="56">
        <v>0</v>
      </c>
      <c r="X1696" s="56">
        <v>285068.2</v>
      </c>
    </row>
    <row r="1697" spans="1:24" x14ac:dyDescent="0.25">
      <c r="A1697" s="59" t="s">
        <v>162</v>
      </c>
      <c r="B1697" s="54" t="s">
        <v>450</v>
      </c>
      <c r="C1697" s="60">
        <v>2023</v>
      </c>
      <c r="D1697" s="60">
        <v>2023</v>
      </c>
      <c r="E1697" s="53">
        <v>10</v>
      </c>
      <c r="F1697" s="54" t="s">
        <v>451</v>
      </c>
      <c r="G1697" s="54" t="s">
        <v>452</v>
      </c>
      <c r="H1697" s="54" t="s">
        <v>453</v>
      </c>
      <c r="I1697" s="54" t="s">
        <v>454</v>
      </c>
      <c r="J1697" s="61" t="s">
        <v>455</v>
      </c>
      <c r="K1697" s="54" t="s">
        <v>4234</v>
      </c>
      <c r="L1697" s="60">
        <v>1</v>
      </c>
      <c r="M1697" s="54" t="s">
        <v>4235</v>
      </c>
      <c r="N1697" s="54" t="s">
        <v>964</v>
      </c>
      <c r="O1697" s="62">
        <v>1</v>
      </c>
      <c r="P1697" s="54" t="s">
        <v>965</v>
      </c>
      <c r="Q1697" s="54" t="s">
        <v>3984</v>
      </c>
      <c r="R1697" s="61" t="s">
        <v>3985</v>
      </c>
      <c r="S1697" s="55">
        <v>45036</v>
      </c>
      <c r="T1697" s="55">
        <v>45036</v>
      </c>
      <c r="U1697" s="55">
        <v>45041</v>
      </c>
      <c r="V1697" s="56">
        <v>111016.67</v>
      </c>
      <c r="W1697" s="56">
        <v>0</v>
      </c>
      <c r="X1697" s="56">
        <v>111016.67</v>
      </c>
    </row>
    <row r="1698" spans="1:24" x14ac:dyDescent="0.25">
      <c r="A1698" s="59" t="s">
        <v>163</v>
      </c>
      <c r="B1698" s="54" t="s">
        <v>450</v>
      </c>
      <c r="C1698" s="60">
        <v>2023</v>
      </c>
      <c r="D1698" s="60">
        <v>2023</v>
      </c>
      <c r="E1698" s="53">
        <v>10</v>
      </c>
      <c r="F1698" s="54" t="s">
        <v>451</v>
      </c>
      <c r="G1698" s="54" t="s">
        <v>452</v>
      </c>
      <c r="H1698" s="54" t="s">
        <v>453</v>
      </c>
      <c r="I1698" s="54" t="s">
        <v>454</v>
      </c>
      <c r="J1698" s="61" t="s">
        <v>455</v>
      </c>
      <c r="K1698" s="54" t="s">
        <v>4236</v>
      </c>
      <c r="L1698" s="60">
        <v>1</v>
      </c>
      <c r="M1698" s="54" t="s">
        <v>4237</v>
      </c>
      <c r="N1698" s="54" t="s">
        <v>968</v>
      </c>
      <c r="O1698" s="62">
        <v>1</v>
      </c>
      <c r="P1698" s="54" t="s">
        <v>969</v>
      </c>
      <c r="Q1698" s="54" t="s">
        <v>3984</v>
      </c>
      <c r="R1698" s="61" t="s">
        <v>3985</v>
      </c>
      <c r="S1698" s="55">
        <v>45036</v>
      </c>
      <c r="T1698" s="55">
        <v>45036</v>
      </c>
      <c r="U1698" s="55">
        <v>45041</v>
      </c>
      <c r="V1698" s="56">
        <v>179152.28</v>
      </c>
      <c r="W1698" s="56">
        <v>0</v>
      </c>
      <c r="X1698" s="56">
        <v>179152.28</v>
      </c>
    </row>
    <row r="1699" spans="1:24" x14ac:dyDescent="0.25">
      <c r="A1699" s="59" t="s">
        <v>164</v>
      </c>
      <c r="B1699" s="54" t="s">
        <v>450</v>
      </c>
      <c r="C1699" s="60">
        <v>2023</v>
      </c>
      <c r="D1699" s="60">
        <v>2023</v>
      </c>
      <c r="E1699" s="53">
        <v>10</v>
      </c>
      <c r="F1699" s="54" t="s">
        <v>451</v>
      </c>
      <c r="G1699" s="54" t="s">
        <v>452</v>
      </c>
      <c r="H1699" s="54" t="s">
        <v>453</v>
      </c>
      <c r="I1699" s="54" t="s">
        <v>454</v>
      </c>
      <c r="J1699" s="61" t="s">
        <v>455</v>
      </c>
      <c r="K1699" s="54" t="s">
        <v>4238</v>
      </c>
      <c r="L1699" s="60">
        <v>1</v>
      </c>
      <c r="M1699" s="54" t="s">
        <v>4239</v>
      </c>
      <c r="N1699" s="54" t="s">
        <v>972</v>
      </c>
      <c r="O1699" s="62">
        <v>1</v>
      </c>
      <c r="P1699" s="54" t="s">
        <v>973</v>
      </c>
      <c r="Q1699" s="54" t="s">
        <v>3984</v>
      </c>
      <c r="R1699" s="61" t="s">
        <v>3985</v>
      </c>
      <c r="S1699" s="55">
        <v>45036</v>
      </c>
      <c r="T1699" s="55">
        <v>45036</v>
      </c>
      <c r="U1699" s="55">
        <v>45041</v>
      </c>
      <c r="V1699" s="56">
        <v>356581.6</v>
      </c>
      <c r="W1699" s="56">
        <v>0</v>
      </c>
      <c r="X1699" s="56">
        <v>356581.6</v>
      </c>
    </row>
    <row r="1700" spans="1:24" x14ac:dyDescent="0.25">
      <c r="A1700" s="59" t="s">
        <v>165</v>
      </c>
      <c r="B1700" s="54" t="s">
        <v>450</v>
      </c>
      <c r="C1700" s="60">
        <v>2023</v>
      </c>
      <c r="D1700" s="60">
        <v>2023</v>
      </c>
      <c r="E1700" s="53">
        <v>10</v>
      </c>
      <c r="F1700" s="54" t="s">
        <v>451</v>
      </c>
      <c r="G1700" s="54" t="s">
        <v>452</v>
      </c>
      <c r="H1700" s="54" t="s">
        <v>453</v>
      </c>
      <c r="I1700" s="54" t="s">
        <v>454</v>
      </c>
      <c r="J1700" s="61" t="s">
        <v>455</v>
      </c>
      <c r="K1700" s="54" t="s">
        <v>4240</v>
      </c>
      <c r="L1700" s="60">
        <v>1</v>
      </c>
      <c r="M1700" s="54" t="s">
        <v>4241</v>
      </c>
      <c r="N1700" s="54" t="s">
        <v>976</v>
      </c>
      <c r="O1700" s="62">
        <v>1</v>
      </c>
      <c r="P1700" s="54" t="s">
        <v>977</v>
      </c>
      <c r="Q1700" s="54" t="s">
        <v>3984</v>
      </c>
      <c r="R1700" s="61" t="s">
        <v>3985</v>
      </c>
      <c r="S1700" s="55">
        <v>45036</v>
      </c>
      <c r="T1700" s="55">
        <v>45036</v>
      </c>
      <c r="U1700" s="55">
        <v>45041</v>
      </c>
      <c r="V1700" s="56">
        <v>91633.15</v>
      </c>
      <c r="W1700" s="56">
        <v>0</v>
      </c>
      <c r="X1700" s="56">
        <v>91633.15</v>
      </c>
    </row>
    <row r="1701" spans="1:24" x14ac:dyDescent="0.25">
      <c r="A1701" s="59" t="s">
        <v>166</v>
      </c>
      <c r="B1701" s="54" t="s">
        <v>450</v>
      </c>
      <c r="C1701" s="60">
        <v>2023</v>
      </c>
      <c r="D1701" s="60">
        <v>2023</v>
      </c>
      <c r="E1701" s="53">
        <v>10</v>
      </c>
      <c r="F1701" s="54" t="s">
        <v>451</v>
      </c>
      <c r="G1701" s="54" t="s">
        <v>452</v>
      </c>
      <c r="H1701" s="54" t="s">
        <v>453</v>
      </c>
      <c r="I1701" s="54" t="s">
        <v>454</v>
      </c>
      <c r="J1701" s="61" t="s">
        <v>455</v>
      </c>
      <c r="K1701" s="54" t="s">
        <v>4242</v>
      </c>
      <c r="L1701" s="60">
        <v>1</v>
      </c>
      <c r="M1701" s="54" t="s">
        <v>4243</v>
      </c>
      <c r="N1701" s="54" t="s">
        <v>980</v>
      </c>
      <c r="O1701" s="62">
        <v>1</v>
      </c>
      <c r="P1701" s="54" t="s">
        <v>981</v>
      </c>
      <c r="Q1701" s="54" t="s">
        <v>3984</v>
      </c>
      <c r="R1701" s="61" t="s">
        <v>3985</v>
      </c>
      <c r="S1701" s="55">
        <v>45036</v>
      </c>
      <c r="T1701" s="55">
        <v>45036</v>
      </c>
      <c r="U1701" s="55">
        <v>45041</v>
      </c>
      <c r="V1701" s="56">
        <v>319588.19</v>
      </c>
      <c r="W1701" s="56">
        <v>0</v>
      </c>
      <c r="X1701" s="56">
        <v>319588.19</v>
      </c>
    </row>
    <row r="1702" spans="1:24" x14ac:dyDescent="0.25">
      <c r="A1702" s="59" t="s">
        <v>167</v>
      </c>
      <c r="B1702" s="54" t="s">
        <v>450</v>
      </c>
      <c r="C1702" s="60">
        <v>2023</v>
      </c>
      <c r="D1702" s="60">
        <v>2023</v>
      </c>
      <c r="E1702" s="53">
        <v>10</v>
      </c>
      <c r="F1702" s="54" t="s">
        <v>451</v>
      </c>
      <c r="G1702" s="54" t="s">
        <v>452</v>
      </c>
      <c r="H1702" s="54" t="s">
        <v>453</v>
      </c>
      <c r="I1702" s="54" t="s">
        <v>454</v>
      </c>
      <c r="J1702" s="61" t="s">
        <v>455</v>
      </c>
      <c r="K1702" s="54" t="s">
        <v>4244</v>
      </c>
      <c r="L1702" s="60">
        <v>1</v>
      </c>
      <c r="M1702" s="54" t="s">
        <v>4245</v>
      </c>
      <c r="N1702" s="54" t="s">
        <v>984</v>
      </c>
      <c r="O1702" s="62">
        <v>1</v>
      </c>
      <c r="P1702" s="54" t="s">
        <v>985</v>
      </c>
      <c r="Q1702" s="54" t="s">
        <v>3984</v>
      </c>
      <c r="R1702" s="61" t="s">
        <v>3985</v>
      </c>
      <c r="S1702" s="55">
        <v>45036</v>
      </c>
      <c r="T1702" s="55">
        <v>45036</v>
      </c>
      <c r="U1702" s="55">
        <v>45041</v>
      </c>
      <c r="V1702" s="56">
        <v>214340.53</v>
      </c>
      <c r="W1702" s="56">
        <v>0</v>
      </c>
      <c r="X1702" s="56">
        <v>214340.53</v>
      </c>
    </row>
    <row r="1703" spans="1:24" x14ac:dyDescent="0.25">
      <c r="A1703" s="59" t="s">
        <v>168</v>
      </c>
      <c r="B1703" s="54" t="s">
        <v>450</v>
      </c>
      <c r="C1703" s="60">
        <v>2023</v>
      </c>
      <c r="D1703" s="60">
        <v>2023</v>
      </c>
      <c r="E1703" s="53">
        <v>10</v>
      </c>
      <c r="F1703" s="54" t="s">
        <v>451</v>
      </c>
      <c r="G1703" s="54" t="s">
        <v>452</v>
      </c>
      <c r="H1703" s="54" t="s">
        <v>453</v>
      </c>
      <c r="I1703" s="54" t="s">
        <v>454</v>
      </c>
      <c r="J1703" s="61" t="s">
        <v>455</v>
      </c>
      <c r="K1703" s="54" t="s">
        <v>4246</v>
      </c>
      <c r="L1703" s="60">
        <v>1</v>
      </c>
      <c r="M1703" s="54" t="s">
        <v>4247</v>
      </c>
      <c r="N1703" s="54" t="s">
        <v>988</v>
      </c>
      <c r="O1703" s="62">
        <v>1</v>
      </c>
      <c r="P1703" s="54" t="s">
        <v>989</v>
      </c>
      <c r="Q1703" s="54" t="s">
        <v>3984</v>
      </c>
      <c r="R1703" s="61" t="s">
        <v>3985</v>
      </c>
      <c r="S1703" s="55">
        <v>45036</v>
      </c>
      <c r="T1703" s="55">
        <v>45036</v>
      </c>
      <c r="U1703" s="55">
        <v>45041</v>
      </c>
      <c r="V1703" s="56">
        <v>200163.65</v>
      </c>
      <c r="W1703" s="56">
        <v>0</v>
      </c>
      <c r="X1703" s="56">
        <v>200163.65</v>
      </c>
    </row>
    <row r="1704" spans="1:24" x14ac:dyDescent="0.25">
      <c r="A1704" s="59" t="s">
        <v>169</v>
      </c>
      <c r="B1704" s="54" t="s">
        <v>450</v>
      </c>
      <c r="C1704" s="60">
        <v>2023</v>
      </c>
      <c r="D1704" s="60">
        <v>2023</v>
      </c>
      <c r="E1704" s="53">
        <v>10</v>
      </c>
      <c r="F1704" s="54" t="s">
        <v>451</v>
      </c>
      <c r="G1704" s="54" t="s">
        <v>452</v>
      </c>
      <c r="H1704" s="54" t="s">
        <v>453</v>
      </c>
      <c r="I1704" s="54" t="s">
        <v>454</v>
      </c>
      <c r="J1704" s="61" t="s">
        <v>455</v>
      </c>
      <c r="K1704" s="54" t="s">
        <v>4248</v>
      </c>
      <c r="L1704" s="60">
        <v>1</v>
      </c>
      <c r="M1704" s="54" t="s">
        <v>4249</v>
      </c>
      <c r="N1704" s="54" t="s">
        <v>992</v>
      </c>
      <c r="O1704" s="62">
        <v>1</v>
      </c>
      <c r="P1704" s="54" t="s">
        <v>993</v>
      </c>
      <c r="Q1704" s="54" t="s">
        <v>3984</v>
      </c>
      <c r="R1704" s="61" t="s">
        <v>3985</v>
      </c>
      <c r="S1704" s="55">
        <v>45036</v>
      </c>
      <c r="T1704" s="55">
        <v>45036</v>
      </c>
      <c r="U1704" s="55">
        <v>45041</v>
      </c>
      <c r="V1704" s="56">
        <v>220936.94</v>
      </c>
      <c r="W1704" s="56">
        <v>0</v>
      </c>
      <c r="X1704" s="56">
        <v>220936.94</v>
      </c>
    </row>
    <row r="1705" spans="1:24" x14ac:dyDescent="0.25">
      <c r="A1705" s="59" t="s">
        <v>170</v>
      </c>
      <c r="B1705" s="54" t="s">
        <v>450</v>
      </c>
      <c r="C1705" s="60">
        <v>2023</v>
      </c>
      <c r="D1705" s="60">
        <v>2023</v>
      </c>
      <c r="E1705" s="53">
        <v>10</v>
      </c>
      <c r="F1705" s="54" t="s">
        <v>451</v>
      </c>
      <c r="G1705" s="54" t="s">
        <v>452</v>
      </c>
      <c r="H1705" s="54" t="s">
        <v>453</v>
      </c>
      <c r="I1705" s="54" t="s">
        <v>454</v>
      </c>
      <c r="J1705" s="61" t="s">
        <v>455</v>
      </c>
      <c r="K1705" s="54" t="s">
        <v>4250</v>
      </c>
      <c r="L1705" s="60">
        <v>1</v>
      </c>
      <c r="M1705" s="54" t="s">
        <v>4251</v>
      </c>
      <c r="N1705" s="54" t="s">
        <v>996</v>
      </c>
      <c r="O1705" s="62">
        <v>1</v>
      </c>
      <c r="P1705" s="54" t="s">
        <v>997</v>
      </c>
      <c r="Q1705" s="54" t="s">
        <v>3984</v>
      </c>
      <c r="R1705" s="61" t="s">
        <v>3985</v>
      </c>
      <c r="S1705" s="55">
        <v>45036</v>
      </c>
      <c r="T1705" s="55">
        <v>45036</v>
      </c>
      <c r="U1705" s="55">
        <v>45041</v>
      </c>
      <c r="V1705" s="56">
        <v>1022614.07</v>
      </c>
      <c r="W1705" s="56">
        <v>0</v>
      </c>
      <c r="X1705" s="56">
        <v>1022614.07</v>
      </c>
    </row>
    <row r="1706" spans="1:24" x14ac:dyDescent="0.25">
      <c r="A1706" s="59" t="s">
        <v>171</v>
      </c>
      <c r="B1706" s="54" t="s">
        <v>450</v>
      </c>
      <c r="C1706" s="60">
        <v>2023</v>
      </c>
      <c r="D1706" s="60">
        <v>2023</v>
      </c>
      <c r="E1706" s="53">
        <v>10</v>
      </c>
      <c r="F1706" s="54" t="s">
        <v>451</v>
      </c>
      <c r="G1706" s="54" t="s">
        <v>452</v>
      </c>
      <c r="H1706" s="54" t="s">
        <v>453</v>
      </c>
      <c r="I1706" s="54" t="s">
        <v>454</v>
      </c>
      <c r="J1706" s="61" t="s">
        <v>455</v>
      </c>
      <c r="K1706" s="54" t="s">
        <v>4252</v>
      </c>
      <c r="L1706" s="60">
        <v>1</v>
      </c>
      <c r="M1706" s="54" t="s">
        <v>4253</v>
      </c>
      <c r="N1706" s="54" t="s">
        <v>1000</v>
      </c>
      <c r="O1706" s="62">
        <v>1</v>
      </c>
      <c r="P1706" s="54" t="s">
        <v>1001</v>
      </c>
      <c r="Q1706" s="54" t="s">
        <v>3984</v>
      </c>
      <c r="R1706" s="61" t="s">
        <v>3985</v>
      </c>
      <c r="S1706" s="55">
        <v>45036</v>
      </c>
      <c r="T1706" s="55">
        <v>45036</v>
      </c>
      <c r="U1706" s="55">
        <v>45041</v>
      </c>
      <c r="V1706" s="56">
        <v>208364.67</v>
      </c>
      <c r="W1706" s="56">
        <v>0</v>
      </c>
      <c r="X1706" s="56">
        <v>208364.67</v>
      </c>
    </row>
    <row r="1707" spans="1:24" x14ac:dyDescent="0.25">
      <c r="A1707" s="59" t="s">
        <v>172</v>
      </c>
      <c r="B1707" s="54" t="s">
        <v>450</v>
      </c>
      <c r="C1707" s="60">
        <v>2023</v>
      </c>
      <c r="D1707" s="60">
        <v>2023</v>
      </c>
      <c r="E1707" s="53">
        <v>10</v>
      </c>
      <c r="F1707" s="54" t="s">
        <v>451</v>
      </c>
      <c r="G1707" s="54" t="s">
        <v>452</v>
      </c>
      <c r="H1707" s="54" t="s">
        <v>453</v>
      </c>
      <c r="I1707" s="54" t="s">
        <v>454</v>
      </c>
      <c r="J1707" s="61" t="s">
        <v>455</v>
      </c>
      <c r="K1707" s="54" t="s">
        <v>4254</v>
      </c>
      <c r="L1707" s="60">
        <v>1</v>
      </c>
      <c r="M1707" s="54" t="s">
        <v>4255</v>
      </c>
      <c r="N1707" s="54" t="s">
        <v>1004</v>
      </c>
      <c r="O1707" s="62">
        <v>1</v>
      </c>
      <c r="P1707" s="54" t="s">
        <v>1005</v>
      </c>
      <c r="Q1707" s="54" t="s">
        <v>3984</v>
      </c>
      <c r="R1707" s="61" t="s">
        <v>3985</v>
      </c>
      <c r="S1707" s="55">
        <v>45036</v>
      </c>
      <c r="T1707" s="55">
        <v>45036</v>
      </c>
      <c r="U1707" s="55">
        <v>45041</v>
      </c>
      <c r="V1707" s="56">
        <v>240810.84</v>
      </c>
      <c r="W1707" s="56">
        <v>0</v>
      </c>
      <c r="X1707" s="56">
        <v>240810.84</v>
      </c>
    </row>
    <row r="1708" spans="1:24" x14ac:dyDescent="0.25">
      <c r="A1708" s="59" t="s">
        <v>173</v>
      </c>
      <c r="B1708" s="54" t="s">
        <v>450</v>
      </c>
      <c r="C1708" s="60">
        <v>2023</v>
      </c>
      <c r="D1708" s="60">
        <v>2023</v>
      </c>
      <c r="E1708" s="53">
        <v>10</v>
      </c>
      <c r="F1708" s="54" t="s">
        <v>451</v>
      </c>
      <c r="G1708" s="54" t="s">
        <v>452</v>
      </c>
      <c r="H1708" s="54" t="s">
        <v>453</v>
      </c>
      <c r="I1708" s="54" t="s">
        <v>454</v>
      </c>
      <c r="J1708" s="61" t="s">
        <v>455</v>
      </c>
      <c r="K1708" s="54" t="s">
        <v>4256</v>
      </c>
      <c r="L1708" s="60">
        <v>1</v>
      </c>
      <c r="M1708" s="54" t="s">
        <v>4257</v>
      </c>
      <c r="N1708" s="54" t="s">
        <v>1008</v>
      </c>
      <c r="O1708" s="62">
        <v>1</v>
      </c>
      <c r="P1708" s="54" t="s">
        <v>1009</v>
      </c>
      <c r="Q1708" s="54" t="s">
        <v>3984</v>
      </c>
      <c r="R1708" s="61" t="s">
        <v>3985</v>
      </c>
      <c r="S1708" s="55">
        <v>45036</v>
      </c>
      <c r="T1708" s="55">
        <v>45036</v>
      </c>
      <c r="U1708" s="55">
        <v>45041</v>
      </c>
      <c r="V1708" s="56">
        <v>9458336.2899999991</v>
      </c>
      <c r="W1708" s="56">
        <v>0</v>
      </c>
      <c r="X1708" s="56">
        <v>9458336.2899999991</v>
      </c>
    </row>
    <row r="1709" spans="1:24" x14ac:dyDescent="0.25">
      <c r="A1709" s="59" t="s">
        <v>174</v>
      </c>
      <c r="B1709" s="54" t="s">
        <v>450</v>
      </c>
      <c r="C1709" s="60">
        <v>2023</v>
      </c>
      <c r="D1709" s="60">
        <v>2023</v>
      </c>
      <c r="E1709" s="53">
        <v>10</v>
      </c>
      <c r="F1709" s="54" t="s">
        <v>451</v>
      </c>
      <c r="G1709" s="54" t="s">
        <v>452</v>
      </c>
      <c r="H1709" s="54" t="s">
        <v>453</v>
      </c>
      <c r="I1709" s="54" t="s">
        <v>454</v>
      </c>
      <c r="J1709" s="61" t="s">
        <v>455</v>
      </c>
      <c r="K1709" s="54" t="s">
        <v>4258</v>
      </c>
      <c r="L1709" s="60">
        <v>1</v>
      </c>
      <c r="M1709" s="54" t="s">
        <v>4259</v>
      </c>
      <c r="N1709" s="54" t="s">
        <v>1012</v>
      </c>
      <c r="O1709" s="62">
        <v>1</v>
      </c>
      <c r="P1709" s="54" t="s">
        <v>1013</v>
      </c>
      <c r="Q1709" s="54" t="s">
        <v>3984</v>
      </c>
      <c r="R1709" s="61" t="s">
        <v>3985</v>
      </c>
      <c r="S1709" s="55">
        <v>45036</v>
      </c>
      <c r="T1709" s="55">
        <v>45036</v>
      </c>
      <c r="U1709" s="55">
        <v>45041</v>
      </c>
      <c r="V1709" s="56">
        <v>5510134.4299999997</v>
      </c>
      <c r="W1709" s="56">
        <v>0</v>
      </c>
      <c r="X1709" s="56">
        <v>5510134.4299999997</v>
      </c>
    </row>
    <row r="1710" spans="1:24" x14ac:dyDescent="0.25">
      <c r="A1710" s="59" t="s">
        <v>175</v>
      </c>
      <c r="B1710" s="54" t="s">
        <v>450</v>
      </c>
      <c r="C1710" s="60">
        <v>2023</v>
      </c>
      <c r="D1710" s="60">
        <v>2023</v>
      </c>
      <c r="E1710" s="53">
        <v>10</v>
      </c>
      <c r="F1710" s="54" t="s">
        <v>451</v>
      </c>
      <c r="G1710" s="54" t="s">
        <v>452</v>
      </c>
      <c r="H1710" s="54" t="s">
        <v>453</v>
      </c>
      <c r="I1710" s="54" t="s">
        <v>454</v>
      </c>
      <c r="J1710" s="61" t="s">
        <v>455</v>
      </c>
      <c r="K1710" s="54" t="s">
        <v>4260</v>
      </c>
      <c r="L1710" s="60">
        <v>1</v>
      </c>
      <c r="M1710" s="54" t="s">
        <v>4261</v>
      </c>
      <c r="N1710" s="54" t="s">
        <v>1018</v>
      </c>
      <c r="O1710" s="62">
        <v>1</v>
      </c>
      <c r="P1710" s="54" t="s">
        <v>1019</v>
      </c>
      <c r="Q1710" s="54" t="s">
        <v>3984</v>
      </c>
      <c r="R1710" s="61" t="s">
        <v>3985</v>
      </c>
      <c r="S1710" s="55">
        <v>45036</v>
      </c>
      <c r="T1710" s="55">
        <v>45036</v>
      </c>
      <c r="U1710" s="55">
        <v>45041</v>
      </c>
      <c r="V1710" s="56">
        <v>275505.68</v>
      </c>
      <c r="W1710" s="56">
        <v>0</v>
      </c>
      <c r="X1710" s="56">
        <v>275505.68</v>
      </c>
    </row>
    <row r="1711" spans="1:24" x14ac:dyDescent="0.25">
      <c r="A1711" s="59" t="s">
        <v>176</v>
      </c>
      <c r="B1711" s="54" t="s">
        <v>450</v>
      </c>
      <c r="C1711" s="60">
        <v>2023</v>
      </c>
      <c r="D1711" s="60">
        <v>2023</v>
      </c>
      <c r="E1711" s="53">
        <v>10</v>
      </c>
      <c r="F1711" s="54" t="s">
        <v>451</v>
      </c>
      <c r="G1711" s="54" t="s">
        <v>452</v>
      </c>
      <c r="H1711" s="54" t="s">
        <v>453</v>
      </c>
      <c r="I1711" s="54" t="s">
        <v>454</v>
      </c>
      <c r="J1711" s="61" t="s">
        <v>455</v>
      </c>
      <c r="K1711" s="54" t="s">
        <v>4262</v>
      </c>
      <c r="L1711" s="60">
        <v>1</v>
      </c>
      <c r="M1711" s="54" t="s">
        <v>4263</v>
      </c>
      <c r="N1711" s="54" t="s">
        <v>1022</v>
      </c>
      <c r="O1711" s="62">
        <v>1</v>
      </c>
      <c r="P1711" s="54" t="s">
        <v>1023</v>
      </c>
      <c r="Q1711" s="54" t="s">
        <v>3984</v>
      </c>
      <c r="R1711" s="61" t="s">
        <v>3985</v>
      </c>
      <c r="S1711" s="55">
        <v>45036</v>
      </c>
      <c r="T1711" s="55">
        <v>45036</v>
      </c>
      <c r="U1711" s="55">
        <v>45041</v>
      </c>
      <c r="V1711" s="56">
        <v>285293.46000000002</v>
      </c>
      <c r="W1711" s="56">
        <v>0</v>
      </c>
      <c r="X1711" s="56">
        <v>285293.46000000002</v>
      </c>
    </row>
    <row r="1712" spans="1:24" x14ac:dyDescent="0.25">
      <c r="A1712" s="59" t="s">
        <v>177</v>
      </c>
      <c r="B1712" s="54" t="s">
        <v>450</v>
      </c>
      <c r="C1712" s="60">
        <v>2023</v>
      </c>
      <c r="D1712" s="60">
        <v>2023</v>
      </c>
      <c r="E1712" s="53">
        <v>10</v>
      </c>
      <c r="F1712" s="54" t="s">
        <v>451</v>
      </c>
      <c r="G1712" s="54" t="s">
        <v>452</v>
      </c>
      <c r="H1712" s="54" t="s">
        <v>453</v>
      </c>
      <c r="I1712" s="54" t="s">
        <v>454</v>
      </c>
      <c r="J1712" s="61" t="s">
        <v>455</v>
      </c>
      <c r="K1712" s="54" t="s">
        <v>4264</v>
      </c>
      <c r="L1712" s="60">
        <v>1</v>
      </c>
      <c r="M1712" s="54" t="s">
        <v>4265</v>
      </c>
      <c r="N1712" s="54" t="s">
        <v>1026</v>
      </c>
      <c r="O1712" s="62">
        <v>1</v>
      </c>
      <c r="P1712" s="54" t="s">
        <v>1027</v>
      </c>
      <c r="Q1712" s="54" t="s">
        <v>3984</v>
      </c>
      <c r="R1712" s="61" t="s">
        <v>3985</v>
      </c>
      <c r="S1712" s="55">
        <v>45036</v>
      </c>
      <c r="T1712" s="55">
        <v>45036</v>
      </c>
      <c r="U1712" s="55">
        <v>45041</v>
      </c>
      <c r="V1712" s="56">
        <v>211790.29</v>
      </c>
      <c r="W1712" s="56">
        <v>0</v>
      </c>
      <c r="X1712" s="56">
        <v>211790.29</v>
      </c>
    </row>
    <row r="1713" spans="1:24" x14ac:dyDescent="0.25">
      <c r="A1713" s="59" t="s">
        <v>178</v>
      </c>
      <c r="B1713" s="54" t="s">
        <v>450</v>
      </c>
      <c r="C1713" s="60">
        <v>2023</v>
      </c>
      <c r="D1713" s="60">
        <v>2023</v>
      </c>
      <c r="E1713" s="53">
        <v>10</v>
      </c>
      <c r="F1713" s="54" t="s">
        <v>451</v>
      </c>
      <c r="G1713" s="54" t="s">
        <v>452</v>
      </c>
      <c r="H1713" s="54" t="s">
        <v>453</v>
      </c>
      <c r="I1713" s="54" t="s">
        <v>454</v>
      </c>
      <c r="J1713" s="61" t="s">
        <v>455</v>
      </c>
      <c r="K1713" s="54" t="s">
        <v>4266</v>
      </c>
      <c r="L1713" s="60">
        <v>1</v>
      </c>
      <c r="M1713" s="54" t="s">
        <v>4267</v>
      </c>
      <c r="N1713" s="54" t="s">
        <v>1030</v>
      </c>
      <c r="O1713" s="62">
        <v>1</v>
      </c>
      <c r="P1713" s="54" t="s">
        <v>1031</v>
      </c>
      <c r="Q1713" s="54" t="s">
        <v>3984</v>
      </c>
      <c r="R1713" s="61" t="s">
        <v>3985</v>
      </c>
      <c r="S1713" s="55">
        <v>45036</v>
      </c>
      <c r="T1713" s="55">
        <v>45036</v>
      </c>
      <c r="U1713" s="55">
        <v>45041</v>
      </c>
      <c r="V1713" s="56">
        <v>690699.27</v>
      </c>
      <c r="W1713" s="56">
        <v>0</v>
      </c>
      <c r="X1713" s="56">
        <v>690699.27</v>
      </c>
    </row>
    <row r="1714" spans="1:24" x14ac:dyDescent="0.25">
      <c r="A1714" s="59" t="s">
        <v>179</v>
      </c>
      <c r="B1714" s="54" t="s">
        <v>450</v>
      </c>
      <c r="C1714" s="60">
        <v>2023</v>
      </c>
      <c r="D1714" s="60">
        <v>2023</v>
      </c>
      <c r="E1714" s="53">
        <v>10</v>
      </c>
      <c r="F1714" s="54" t="s">
        <v>451</v>
      </c>
      <c r="G1714" s="54" t="s">
        <v>452</v>
      </c>
      <c r="H1714" s="54" t="s">
        <v>453</v>
      </c>
      <c r="I1714" s="54" t="s">
        <v>454</v>
      </c>
      <c r="J1714" s="61" t="s">
        <v>455</v>
      </c>
      <c r="K1714" s="54" t="s">
        <v>4268</v>
      </c>
      <c r="L1714" s="60">
        <v>1</v>
      </c>
      <c r="M1714" s="54" t="s">
        <v>4269</v>
      </c>
      <c r="N1714" s="54" t="s">
        <v>1034</v>
      </c>
      <c r="O1714" s="62">
        <v>1</v>
      </c>
      <c r="P1714" s="54" t="s">
        <v>1035</v>
      </c>
      <c r="Q1714" s="54" t="s">
        <v>3984</v>
      </c>
      <c r="R1714" s="61" t="s">
        <v>3985</v>
      </c>
      <c r="S1714" s="55">
        <v>45036</v>
      </c>
      <c r="T1714" s="55">
        <v>45036</v>
      </c>
      <c r="U1714" s="55">
        <v>45041</v>
      </c>
      <c r="V1714" s="56">
        <v>230513.63</v>
      </c>
      <c r="W1714" s="56">
        <v>0</v>
      </c>
      <c r="X1714" s="56">
        <v>230513.63</v>
      </c>
    </row>
    <row r="1715" spans="1:24" x14ac:dyDescent="0.25">
      <c r="A1715" s="59" t="s">
        <v>1</v>
      </c>
      <c r="B1715" s="54" t="s">
        <v>450</v>
      </c>
      <c r="C1715" s="60">
        <v>2023</v>
      </c>
      <c r="D1715" s="60">
        <v>2023</v>
      </c>
      <c r="E1715" s="53">
        <v>10</v>
      </c>
      <c r="F1715" s="54" t="s">
        <v>451</v>
      </c>
      <c r="G1715" s="54" t="s">
        <v>452</v>
      </c>
      <c r="H1715" s="54" t="s">
        <v>453</v>
      </c>
      <c r="I1715" s="54" t="s">
        <v>454</v>
      </c>
      <c r="J1715" s="61" t="s">
        <v>455</v>
      </c>
      <c r="K1715" s="54" t="s">
        <v>4270</v>
      </c>
      <c r="L1715" s="60">
        <v>1</v>
      </c>
      <c r="M1715" s="54" t="s">
        <v>4271</v>
      </c>
      <c r="N1715" s="54" t="s">
        <v>1038</v>
      </c>
      <c r="O1715" s="62">
        <v>1</v>
      </c>
      <c r="P1715" s="54" t="s">
        <v>1039</v>
      </c>
      <c r="Q1715" s="54" t="s">
        <v>3984</v>
      </c>
      <c r="R1715" s="61" t="s">
        <v>4008</v>
      </c>
      <c r="S1715" s="55">
        <v>45028</v>
      </c>
      <c r="T1715" s="55">
        <v>45028</v>
      </c>
      <c r="U1715" s="55">
        <v>45033</v>
      </c>
      <c r="V1715" s="56">
        <v>163109.39000000001</v>
      </c>
      <c r="W1715" s="56">
        <v>0</v>
      </c>
      <c r="X1715" s="56">
        <v>163109.39000000001</v>
      </c>
    </row>
    <row r="1716" spans="1:24" x14ac:dyDescent="0.25">
      <c r="A1716" s="59" t="s">
        <v>180</v>
      </c>
      <c r="B1716" s="54" t="s">
        <v>450</v>
      </c>
      <c r="C1716" s="60">
        <v>2023</v>
      </c>
      <c r="D1716" s="60">
        <v>2023</v>
      </c>
      <c r="E1716" s="53">
        <v>10</v>
      </c>
      <c r="F1716" s="54" t="s">
        <v>451</v>
      </c>
      <c r="G1716" s="54" t="s">
        <v>452</v>
      </c>
      <c r="H1716" s="54" t="s">
        <v>453</v>
      </c>
      <c r="I1716" s="54" t="s">
        <v>454</v>
      </c>
      <c r="J1716" s="61" t="s">
        <v>455</v>
      </c>
      <c r="K1716" s="54" t="s">
        <v>4272</v>
      </c>
      <c r="L1716" s="60">
        <v>1</v>
      </c>
      <c r="M1716" s="54" t="s">
        <v>4273</v>
      </c>
      <c r="N1716" s="54" t="s">
        <v>1042</v>
      </c>
      <c r="O1716" s="62">
        <v>1</v>
      </c>
      <c r="P1716" s="54" t="s">
        <v>1043</v>
      </c>
      <c r="Q1716" s="54" t="s">
        <v>3984</v>
      </c>
      <c r="R1716" s="61" t="s">
        <v>3985</v>
      </c>
      <c r="S1716" s="55">
        <v>45036</v>
      </c>
      <c r="T1716" s="55">
        <v>45036</v>
      </c>
      <c r="U1716" s="55">
        <v>45041</v>
      </c>
      <c r="V1716" s="56">
        <v>1198967.32</v>
      </c>
      <c r="W1716" s="56">
        <v>0</v>
      </c>
      <c r="X1716" s="56">
        <v>1198967.32</v>
      </c>
    </row>
    <row r="1717" spans="1:24" x14ac:dyDescent="0.25">
      <c r="A1717" s="59" t="s">
        <v>181</v>
      </c>
      <c r="B1717" s="54" t="s">
        <v>450</v>
      </c>
      <c r="C1717" s="60">
        <v>2023</v>
      </c>
      <c r="D1717" s="60">
        <v>2023</v>
      </c>
      <c r="E1717" s="53">
        <v>10</v>
      </c>
      <c r="F1717" s="54" t="s">
        <v>451</v>
      </c>
      <c r="G1717" s="54" t="s">
        <v>452</v>
      </c>
      <c r="H1717" s="54" t="s">
        <v>453</v>
      </c>
      <c r="I1717" s="54" t="s">
        <v>454</v>
      </c>
      <c r="J1717" s="61" t="s">
        <v>455</v>
      </c>
      <c r="K1717" s="54" t="s">
        <v>4274</v>
      </c>
      <c r="L1717" s="60">
        <v>1</v>
      </c>
      <c r="M1717" s="54" t="s">
        <v>4275</v>
      </c>
      <c r="N1717" s="54" t="s">
        <v>1046</v>
      </c>
      <c r="O1717" s="62">
        <v>1</v>
      </c>
      <c r="P1717" s="54" t="s">
        <v>1047</v>
      </c>
      <c r="Q1717" s="54" t="s">
        <v>3984</v>
      </c>
      <c r="R1717" s="61" t="s">
        <v>4008</v>
      </c>
      <c r="S1717" s="55">
        <v>45028</v>
      </c>
      <c r="T1717" s="55">
        <v>45028</v>
      </c>
      <c r="U1717" s="55">
        <v>45033</v>
      </c>
      <c r="V1717" s="56">
        <v>157112.47</v>
      </c>
      <c r="W1717" s="56">
        <v>0</v>
      </c>
      <c r="X1717" s="56">
        <v>157112.47</v>
      </c>
    </row>
    <row r="1718" spans="1:24" x14ac:dyDescent="0.25">
      <c r="A1718" s="59" t="s">
        <v>182</v>
      </c>
      <c r="B1718" s="54" t="s">
        <v>450</v>
      </c>
      <c r="C1718" s="60">
        <v>2023</v>
      </c>
      <c r="D1718" s="60">
        <v>2023</v>
      </c>
      <c r="E1718" s="53">
        <v>10</v>
      </c>
      <c r="F1718" s="54" t="s">
        <v>451</v>
      </c>
      <c r="G1718" s="54" t="s">
        <v>452</v>
      </c>
      <c r="H1718" s="54" t="s">
        <v>453</v>
      </c>
      <c r="I1718" s="54" t="s">
        <v>454</v>
      </c>
      <c r="J1718" s="61" t="s">
        <v>455</v>
      </c>
      <c r="K1718" s="54" t="s">
        <v>4276</v>
      </c>
      <c r="L1718" s="60">
        <v>1</v>
      </c>
      <c r="M1718" s="54" t="s">
        <v>4277</v>
      </c>
      <c r="N1718" s="54" t="s">
        <v>1050</v>
      </c>
      <c r="O1718" s="62">
        <v>1</v>
      </c>
      <c r="P1718" s="54" t="s">
        <v>1051</v>
      </c>
      <c r="Q1718" s="54" t="s">
        <v>3984</v>
      </c>
      <c r="R1718" s="61" t="s">
        <v>3985</v>
      </c>
      <c r="S1718" s="55">
        <v>45036</v>
      </c>
      <c r="T1718" s="55">
        <v>45036</v>
      </c>
      <c r="U1718" s="55">
        <v>45041</v>
      </c>
      <c r="V1718" s="56">
        <v>171813.43</v>
      </c>
      <c r="W1718" s="56">
        <v>0</v>
      </c>
      <c r="X1718" s="56">
        <v>171813.43</v>
      </c>
    </row>
    <row r="1719" spans="1:24" x14ac:dyDescent="0.25">
      <c r="A1719" s="59" t="s">
        <v>183</v>
      </c>
      <c r="B1719" s="54" t="s">
        <v>450</v>
      </c>
      <c r="C1719" s="60">
        <v>2023</v>
      </c>
      <c r="D1719" s="60">
        <v>2023</v>
      </c>
      <c r="E1719" s="53">
        <v>10</v>
      </c>
      <c r="F1719" s="54" t="s">
        <v>451</v>
      </c>
      <c r="G1719" s="54" t="s">
        <v>452</v>
      </c>
      <c r="H1719" s="54" t="s">
        <v>453</v>
      </c>
      <c r="I1719" s="54" t="s">
        <v>454</v>
      </c>
      <c r="J1719" s="61" t="s">
        <v>455</v>
      </c>
      <c r="K1719" s="54" t="s">
        <v>4278</v>
      </c>
      <c r="L1719" s="60">
        <v>1</v>
      </c>
      <c r="M1719" s="54" t="s">
        <v>4279</v>
      </c>
      <c r="N1719" s="54" t="s">
        <v>1054</v>
      </c>
      <c r="O1719" s="62">
        <v>1</v>
      </c>
      <c r="P1719" s="54" t="s">
        <v>1055</v>
      </c>
      <c r="Q1719" s="54" t="s">
        <v>3984</v>
      </c>
      <c r="R1719" s="61" t="s">
        <v>3985</v>
      </c>
      <c r="S1719" s="55">
        <v>45036</v>
      </c>
      <c r="T1719" s="55">
        <v>45036</v>
      </c>
      <c r="U1719" s="55">
        <v>45041</v>
      </c>
      <c r="V1719" s="56">
        <v>202617.45</v>
      </c>
      <c r="W1719" s="56">
        <v>0</v>
      </c>
      <c r="X1719" s="56">
        <v>202617.45</v>
      </c>
    </row>
    <row r="1720" spans="1:24" x14ac:dyDescent="0.25">
      <c r="A1720" s="59" t="s">
        <v>184</v>
      </c>
      <c r="B1720" s="54" t="s">
        <v>450</v>
      </c>
      <c r="C1720" s="60">
        <v>2023</v>
      </c>
      <c r="D1720" s="60">
        <v>2023</v>
      </c>
      <c r="E1720" s="53">
        <v>10</v>
      </c>
      <c r="F1720" s="54" t="s">
        <v>451</v>
      </c>
      <c r="G1720" s="54" t="s">
        <v>452</v>
      </c>
      <c r="H1720" s="54" t="s">
        <v>453</v>
      </c>
      <c r="I1720" s="54" t="s">
        <v>454</v>
      </c>
      <c r="J1720" s="61" t="s">
        <v>455</v>
      </c>
      <c r="K1720" s="54" t="s">
        <v>4280</v>
      </c>
      <c r="L1720" s="60">
        <v>1</v>
      </c>
      <c r="M1720" s="54" t="s">
        <v>4281</v>
      </c>
      <c r="N1720" s="54" t="s">
        <v>1058</v>
      </c>
      <c r="O1720" s="62">
        <v>1</v>
      </c>
      <c r="P1720" s="54" t="s">
        <v>1059</v>
      </c>
      <c r="Q1720" s="54" t="s">
        <v>3984</v>
      </c>
      <c r="R1720" s="61" t="s">
        <v>3985</v>
      </c>
      <c r="S1720" s="55">
        <v>45036</v>
      </c>
      <c r="T1720" s="55">
        <v>45036</v>
      </c>
      <c r="U1720" s="55">
        <v>45041</v>
      </c>
      <c r="V1720" s="56">
        <v>440665.82</v>
      </c>
      <c r="W1720" s="56">
        <v>0</v>
      </c>
      <c r="X1720" s="56">
        <v>440665.82</v>
      </c>
    </row>
    <row r="1721" spans="1:24" x14ac:dyDescent="0.25">
      <c r="A1721" s="59" t="s">
        <v>185</v>
      </c>
      <c r="B1721" s="54" t="s">
        <v>450</v>
      </c>
      <c r="C1721" s="60">
        <v>2023</v>
      </c>
      <c r="D1721" s="60">
        <v>2023</v>
      </c>
      <c r="E1721" s="53">
        <v>10</v>
      </c>
      <c r="F1721" s="54" t="s">
        <v>451</v>
      </c>
      <c r="G1721" s="54" t="s">
        <v>452</v>
      </c>
      <c r="H1721" s="54" t="s">
        <v>453</v>
      </c>
      <c r="I1721" s="54" t="s">
        <v>454</v>
      </c>
      <c r="J1721" s="61" t="s">
        <v>455</v>
      </c>
      <c r="K1721" s="54" t="s">
        <v>4282</v>
      </c>
      <c r="L1721" s="60">
        <v>1</v>
      </c>
      <c r="M1721" s="54" t="s">
        <v>4283</v>
      </c>
      <c r="N1721" s="54" t="s">
        <v>1062</v>
      </c>
      <c r="O1721" s="62">
        <v>1</v>
      </c>
      <c r="P1721" s="54" t="s">
        <v>1063</v>
      </c>
      <c r="Q1721" s="54" t="s">
        <v>3984</v>
      </c>
      <c r="R1721" s="61" t="s">
        <v>3985</v>
      </c>
      <c r="S1721" s="55">
        <v>45036</v>
      </c>
      <c r="T1721" s="55">
        <v>45036</v>
      </c>
      <c r="U1721" s="55">
        <v>45041</v>
      </c>
      <c r="V1721" s="56">
        <v>85522.48</v>
      </c>
      <c r="W1721" s="56">
        <v>0</v>
      </c>
      <c r="X1721" s="56">
        <v>85522.48</v>
      </c>
    </row>
    <row r="1722" spans="1:24" x14ac:dyDescent="0.25">
      <c r="A1722" s="59" t="s">
        <v>186</v>
      </c>
      <c r="B1722" s="54" t="s">
        <v>450</v>
      </c>
      <c r="C1722" s="60">
        <v>2023</v>
      </c>
      <c r="D1722" s="60">
        <v>2023</v>
      </c>
      <c r="E1722" s="53">
        <v>10</v>
      </c>
      <c r="F1722" s="54" t="s">
        <v>451</v>
      </c>
      <c r="G1722" s="54" t="s">
        <v>452</v>
      </c>
      <c r="H1722" s="54" t="s">
        <v>453</v>
      </c>
      <c r="I1722" s="54" t="s">
        <v>454</v>
      </c>
      <c r="J1722" s="61" t="s">
        <v>455</v>
      </c>
      <c r="K1722" s="54" t="s">
        <v>4284</v>
      </c>
      <c r="L1722" s="60">
        <v>1</v>
      </c>
      <c r="M1722" s="54" t="s">
        <v>4285</v>
      </c>
      <c r="N1722" s="54" t="s">
        <v>1066</v>
      </c>
      <c r="O1722" s="62">
        <v>1</v>
      </c>
      <c r="P1722" s="54" t="s">
        <v>1067</v>
      </c>
      <c r="Q1722" s="54" t="s">
        <v>3984</v>
      </c>
      <c r="R1722" s="61" t="s">
        <v>3985</v>
      </c>
      <c r="S1722" s="55">
        <v>45036</v>
      </c>
      <c r="T1722" s="55">
        <v>45036</v>
      </c>
      <c r="U1722" s="55">
        <v>45041</v>
      </c>
      <c r="V1722" s="56">
        <v>362394.1</v>
      </c>
      <c r="W1722" s="56">
        <v>0</v>
      </c>
      <c r="X1722" s="56">
        <v>362394.1</v>
      </c>
    </row>
    <row r="1723" spans="1:24" x14ac:dyDescent="0.25">
      <c r="A1723" s="59" t="s">
        <v>187</v>
      </c>
      <c r="B1723" s="54" t="s">
        <v>450</v>
      </c>
      <c r="C1723" s="60">
        <v>2023</v>
      </c>
      <c r="D1723" s="60">
        <v>2023</v>
      </c>
      <c r="E1723" s="53">
        <v>10</v>
      </c>
      <c r="F1723" s="54" t="s">
        <v>451</v>
      </c>
      <c r="G1723" s="54" t="s">
        <v>452</v>
      </c>
      <c r="H1723" s="54" t="s">
        <v>453</v>
      </c>
      <c r="I1723" s="54" t="s">
        <v>454</v>
      </c>
      <c r="J1723" s="61" t="s">
        <v>455</v>
      </c>
      <c r="K1723" s="54" t="s">
        <v>4286</v>
      </c>
      <c r="L1723" s="60">
        <v>1</v>
      </c>
      <c r="M1723" s="54" t="s">
        <v>4287</v>
      </c>
      <c r="N1723" s="54" t="s">
        <v>1070</v>
      </c>
      <c r="O1723" s="62">
        <v>1</v>
      </c>
      <c r="P1723" s="54" t="s">
        <v>1071</v>
      </c>
      <c r="Q1723" s="54" t="s">
        <v>3984</v>
      </c>
      <c r="R1723" s="61" t="s">
        <v>3985</v>
      </c>
      <c r="S1723" s="55">
        <v>45036</v>
      </c>
      <c r="T1723" s="55">
        <v>45036</v>
      </c>
      <c r="U1723" s="55">
        <v>45041</v>
      </c>
      <c r="V1723" s="56">
        <v>207405.19</v>
      </c>
      <c r="W1723" s="56">
        <v>0</v>
      </c>
      <c r="X1723" s="56">
        <v>207405.19</v>
      </c>
    </row>
    <row r="1724" spans="1:24" x14ac:dyDescent="0.25">
      <c r="A1724" s="59" t="s">
        <v>188</v>
      </c>
      <c r="B1724" s="54" t="s">
        <v>450</v>
      </c>
      <c r="C1724" s="60">
        <v>2023</v>
      </c>
      <c r="D1724" s="60">
        <v>2023</v>
      </c>
      <c r="E1724" s="53">
        <v>10</v>
      </c>
      <c r="F1724" s="54" t="s">
        <v>451</v>
      </c>
      <c r="G1724" s="54" t="s">
        <v>452</v>
      </c>
      <c r="H1724" s="54" t="s">
        <v>453</v>
      </c>
      <c r="I1724" s="54" t="s">
        <v>454</v>
      </c>
      <c r="J1724" s="61" t="s">
        <v>455</v>
      </c>
      <c r="K1724" s="54" t="s">
        <v>4288</v>
      </c>
      <c r="L1724" s="60">
        <v>1</v>
      </c>
      <c r="M1724" s="54" t="s">
        <v>4289</v>
      </c>
      <c r="N1724" s="54" t="s">
        <v>1074</v>
      </c>
      <c r="O1724" s="62">
        <v>1</v>
      </c>
      <c r="P1724" s="54" t="s">
        <v>1075</v>
      </c>
      <c r="Q1724" s="54" t="s">
        <v>3984</v>
      </c>
      <c r="R1724" s="61" t="s">
        <v>3985</v>
      </c>
      <c r="S1724" s="55">
        <v>45036</v>
      </c>
      <c r="T1724" s="55">
        <v>45036</v>
      </c>
      <c r="U1724" s="55">
        <v>45041</v>
      </c>
      <c r="V1724" s="56">
        <v>303265.40999999997</v>
      </c>
      <c r="W1724" s="56">
        <v>0</v>
      </c>
      <c r="X1724" s="56">
        <v>303265.40999999997</v>
      </c>
    </row>
    <row r="1725" spans="1:24" x14ac:dyDescent="0.25">
      <c r="A1725" s="59" t="s">
        <v>189</v>
      </c>
      <c r="B1725" s="54" t="s">
        <v>450</v>
      </c>
      <c r="C1725" s="60">
        <v>2023</v>
      </c>
      <c r="D1725" s="60">
        <v>2023</v>
      </c>
      <c r="E1725" s="53">
        <v>10</v>
      </c>
      <c r="F1725" s="54" t="s">
        <v>451</v>
      </c>
      <c r="G1725" s="54" t="s">
        <v>452</v>
      </c>
      <c r="H1725" s="54" t="s">
        <v>453</v>
      </c>
      <c r="I1725" s="54" t="s">
        <v>454</v>
      </c>
      <c r="J1725" s="61" t="s">
        <v>455</v>
      </c>
      <c r="K1725" s="54" t="s">
        <v>4290</v>
      </c>
      <c r="L1725" s="60">
        <v>1</v>
      </c>
      <c r="M1725" s="54" t="s">
        <v>4291</v>
      </c>
      <c r="N1725" s="54" t="s">
        <v>1078</v>
      </c>
      <c r="O1725" s="62">
        <v>1</v>
      </c>
      <c r="P1725" s="54" t="s">
        <v>1079</v>
      </c>
      <c r="Q1725" s="54" t="s">
        <v>3984</v>
      </c>
      <c r="R1725" s="61" t="s">
        <v>3985</v>
      </c>
      <c r="S1725" s="55">
        <v>45036</v>
      </c>
      <c r="T1725" s="55">
        <v>45036</v>
      </c>
      <c r="U1725" s="55">
        <v>45041</v>
      </c>
      <c r="V1725" s="56">
        <v>128573.06</v>
      </c>
      <c r="W1725" s="56">
        <v>0</v>
      </c>
      <c r="X1725" s="56">
        <v>128573.06</v>
      </c>
    </row>
    <row r="1726" spans="1:24" x14ac:dyDescent="0.25">
      <c r="A1726" s="59" t="s">
        <v>190</v>
      </c>
      <c r="B1726" s="54" t="s">
        <v>450</v>
      </c>
      <c r="C1726" s="60">
        <v>2023</v>
      </c>
      <c r="D1726" s="60">
        <v>2023</v>
      </c>
      <c r="E1726" s="53">
        <v>10</v>
      </c>
      <c r="F1726" s="54" t="s">
        <v>451</v>
      </c>
      <c r="G1726" s="54" t="s">
        <v>452</v>
      </c>
      <c r="H1726" s="54" t="s">
        <v>453</v>
      </c>
      <c r="I1726" s="54" t="s">
        <v>454</v>
      </c>
      <c r="J1726" s="61" t="s">
        <v>455</v>
      </c>
      <c r="K1726" s="54" t="s">
        <v>4292</v>
      </c>
      <c r="L1726" s="60">
        <v>1</v>
      </c>
      <c r="M1726" s="54" t="s">
        <v>4293</v>
      </c>
      <c r="N1726" s="54" t="s">
        <v>1082</v>
      </c>
      <c r="O1726" s="62">
        <v>1</v>
      </c>
      <c r="P1726" s="54" t="s">
        <v>1083</v>
      </c>
      <c r="Q1726" s="54" t="s">
        <v>3984</v>
      </c>
      <c r="R1726" s="61" t="s">
        <v>3985</v>
      </c>
      <c r="S1726" s="55">
        <v>45036</v>
      </c>
      <c r="T1726" s="55">
        <v>45036</v>
      </c>
      <c r="U1726" s="55">
        <v>45041</v>
      </c>
      <c r="V1726" s="56">
        <v>755401.71</v>
      </c>
      <c r="W1726" s="56">
        <v>0</v>
      </c>
      <c r="X1726" s="56">
        <v>755401.71</v>
      </c>
    </row>
    <row r="1727" spans="1:24" x14ac:dyDescent="0.25">
      <c r="A1727" s="59" t="s">
        <v>400</v>
      </c>
      <c r="B1727" s="54" t="s">
        <v>450</v>
      </c>
      <c r="C1727" s="60">
        <v>2023</v>
      </c>
      <c r="D1727" s="60">
        <v>2023</v>
      </c>
      <c r="E1727" s="53">
        <v>10</v>
      </c>
      <c r="F1727" s="54" t="s">
        <v>451</v>
      </c>
      <c r="G1727" s="54" t="s">
        <v>452</v>
      </c>
      <c r="H1727" s="54" t="s">
        <v>453</v>
      </c>
      <c r="I1727" s="54" t="s">
        <v>454</v>
      </c>
      <c r="J1727" s="61" t="s">
        <v>455</v>
      </c>
      <c r="K1727" s="54" t="s">
        <v>4294</v>
      </c>
      <c r="L1727" s="60">
        <v>1</v>
      </c>
      <c r="M1727" s="54" t="s">
        <v>4295</v>
      </c>
      <c r="N1727" s="54" t="s">
        <v>1086</v>
      </c>
      <c r="O1727" s="62">
        <v>1</v>
      </c>
      <c r="P1727" s="54" t="s">
        <v>1087</v>
      </c>
      <c r="Q1727" s="54" t="s">
        <v>3984</v>
      </c>
      <c r="R1727" s="61" t="s">
        <v>3985</v>
      </c>
      <c r="S1727" s="55">
        <v>45036</v>
      </c>
      <c r="T1727" s="55">
        <v>45036</v>
      </c>
      <c r="U1727" s="55">
        <v>45041</v>
      </c>
      <c r="V1727" s="56">
        <v>12233.13</v>
      </c>
      <c r="W1727" s="56">
        <v>0</v>
      </c>
      <c r="X1727" s="56">
        <v>12233.13</v>
      </c>
    </row>
    <row r="1728" spans="1:24" x14ac:dyDescent="0.25">
      <c r="A1728" s="59" t="s">
        <v>191</v>
      </c>
      <c r="B1728" s="54" t="s">
        <v>450</v>
      </c>
      <c r="C1728" s="60">
        <v>2023</v>
      </c>
      <c r="D1728" s="60">
        <v>2023</v>
      </c>
      <c r="E1728" s="53">
        <v>10</v>
      </c>
      <c r="F1728" s="54" t="s">
        <v>451</v>
      </c>
      <c r="G1728" s="54" t="s">
        <v>452</v>
      </c>
      <c r="H1728" s="54" t="s">
        <v>453</v>
      </c>
      <c r="I1728" s="54" t="s">
        <v>454</v>
      </c>
      <c r="J1728" s="61" t="s">
        <v>455</v>
      </c>
      <c r="K1728" s="54" t="s">
        <v>4296</v>
      </c>
      <c r="L1728" s="60">
        <v>1</v>
      </c>
      <c r="M1728" s="54" t="s">
        <v>4297</v>
      </c>
      <c r="N1728" s="54" t="s">
        <v>1090</v>
      </c>
      <c r="O1728" s="62">
        <v>1</v>
      </c>
      <c r="P1728" s="54" t="s">
        <v>1091</v>
      </c>
      <c r="Q1728" s="54" t="s">
        <v>3984</v>
      </c>
      <c r="R1728" s="61" t="s">
        <v>3985</v>
      </c>
      <c r="S1728" s="55">
        <v>45036</v>
      </c>
      <c r="T1728" s="55">
        <v>45036</v>
      </c>
      <c r="U1728" s="55">
        <v>45041</v>
      </c>
      <c r="V1728" s="56">
        <v>1066371.57</v>
      </c>
      <c r="W1728" s="56">
        <v>0</v>
      </c>
      <c r="X1728" s="56">
        <v>1066371.57</v>
      </c>
    </row>
    <row r="1729" spans="1:24" x14ac:dyDescent="0.25">
      <c r="A1729" s="59" t="s">
        <v>192</v>
      </c>
      <c r="B1729" s="54" t="s">
        <v>450</v>
      </c>
      <c r="C1729" s="60">
        <v>2023</v>
      </c>
      <c r="D1729" s="60">
        <v>2023</v>
      </c>
      <c r="E1729" s="53">
        <v>10</v>
      </c>
      <c r="F1729" s="54" t="s">
        <v>451</v>
      </c>
      <c r="G1729" s="54" t="s">
        <v>452</v>
      </c>
      <c r="H1729" s="54" t="s">
        <v>453</v>
      </c>
      <c r="I1729" s="54" t="s">
        <v>454</v>
      </c>
      <c r="J1729" s="61" t="s">
        <v>455</v>
      </c>
      <c r="K1729" s="54" t="s">
        <v>4298</v>
      </c>
      <c r="L1729" s="60">
        <v>1</v>
      </c>
      <c r="M1729" s="54" t="s">
        <v>4299</v>
      </c>
      <c r="N1729" s="54" t="s">
        <v>1096</v>
      </c>
      <c r="O1729" s="62">
        <v>1</v>
      </c>
      <c r="P1729" s="54" t="s">
        <v>1097</v>
      </c>
      <c r="Q1729" s="54" t="s">
        <v>3984</v>
      </c>
      <c r="R1729" s="61" t="s">
        <v>3985</v>
      </c>
      <c r="S1729" s="55">
        <v>45036</v>
      </c>
      <c r="T1729" s="55">
        <v>45036</v>
      </c>
      <c r="U1729" s="55">
        <v>45041</v>
      </c>
      <c r="V1729" s="56">
        <v>290424.81</v>
      </c>
      <c r="W1729" s="56">
        <v>0</v>
      </c>
      <c r="X1729" s="56">
        <v>290424.81</v>
      </c>
    </row>
    <row r="1730" spans="1:24" x14ac:dyDescent="0.25">
      <c r="A1730" s="59" t="s">
        <v>193</v>
      </c>
      <c r="B1730" s="54" t="s">
        <v>450</v>
      </c>
      <c r="C1730" s="60">
        <v>2023</v>
      </c>
      <c r="D1730" s="60">
        <v>2023</v>
      </c>
      <c r="E1730" s="53">
        <v>10</v>
      </c>
      <c r="F1730" s="54" t="s">
        <v>451</v>
      </c>
      <c r="G1730" s="54" t="s">
        <v>452</v>
      </c>
      <c r="H1730" s="54" t="s">
        <v>453</v>
      </c>
      <c r="I1730" s="54" t="s">
        <v>454</v>
      </c>
      <c r="J1730" s="61" t="s">
        <v>455</v>
      </c>
      <c r="K1730" s="54" t="s">
        <v>4300</v>
      </c>
      <c r="L1730" s="60">
        <v>1</v>
      </c>
      <c r="M1730" s="54" t="s">
        <v>4301</v>
      </c>
      <c r="N1730" s="54" t="s">
        <v>1100</v>
      </c>
      <c r="O1730" s="62">
        <v>1</v>
      </c>
      <c r="P1730" s="54" t="s">
        <v>1101</v>
      </c>
      <c r="Q1730" s="54" t="s">
        <v>3984</v>
      </c>
      <c r="R1730" s="61" t="s">
        <v>3985</v>
      </c>
      <c r="S1730" s="55">
        <v>45036</v>
      </c>
      <c r="T1730" s="55">
        <v>45036</v>
      </c>
      <c r="U1730" s="55">
        <v>45041</v>
      </c>
      <c r="V1730" s="56">
        <v>99419.95</v>
      </c>
      <c r="W1730" s="56">
        <v>0</v>
      </c>
      <c r="X1730" s="56">
        <v>99419.95</v>
      </c>
    </row>
    <row r="1731" spans="1:24" x14ac:dyDescent="0.25">
      <c r="A1731" s="59" t="s">
        <v>194</v>
      </c>
      <c r="B1731" s="54" t="s">
        <v>450</v>
      </c>
      <c r="C1731" s="60">
        <v>2023</v>
      </c>
      <c r="D1731" s="60">
        <v>2023</v>
      </c>
      <c r="E1731" s="53">
        <v>10</v>
      </c>
      <c r="F1731" s="54" t="s">
        <v>451</v>
      </c>
      <c r="G1731" s="54" t="s">
        <v>452</v>
      </c>
      <c r="H1731" s="54" t="s">
        <v>453</v>
      </c>
      <c r="I1731" s="54" t="s">
        <v>454</v>
      </c>
      <c r="J1731" s="61" t="s">
        <v>455</v>
      </c>
      <c r="K1731" s="54" t="s">
        <v>4302</v>
      </c>
      <c r="L1731" s="60">
        <v>1</v>
      </c>
      <c r="M1731" s="54" t="s">
        <v>4303</v>
      </c>
      <c r="N1731" s="54" t="s">
        <v>1104</v>
      </c>
      <c r="O1731" s="62">
        <v>1</v>
      </c>
      <c r="P1731" s="54" t="s">
        <v>1105</v>
      </c>
      <c r="Q1731" s="54" t="s">
        <v>3984</v>
      </c>
      <c r="R1731" s="61" t="s">
        <v>3985</v>
      </c>
      <c r="S1731" s="55">
        <v>45036</v>
      </c>
      <c r="T1731" s="55">
        <v>45036</v>
      </c>
      <c r="U1731" s="55">
        <v>45041</v>
      </c>
      <c r="V1731" s="56">
        <v>209664.73</v>
      </c>
      <c r="W1731" s="56">
        <v>0</v>
      </c>
      <c r="X1731" s="56">
        <v>209664.73</v>
      </c>
    </row>
    <row r="1732" spans="1:24" x14ac:dyDescent="0.25">
      <c r="A1732" s="59" t="s">
        <v>195</v>
      </c>
      <c r="B1732" s="54" t="s">
        <v>450</v>
      </c>
      <c r="C1732" s="60">
        <v>2023</v>
      </c>
      <c r="D1732" s="60">
        <v>2023</v>
      </c>
      <c r="E1732" s="53">
        <v>10</v>
      </c>
      <c r="F1732" s="54" t="s">
        <v>451</v>
      </c>
      <c r="G1732" s="54" t="s">
        <v>452</v>
      </c>
      <c r="H1732" s="54" t="s">
        <v>453</v>
      </c>
      <c r="I1732" s="54" t="s">
        <v>454</v>
      </c>
      <c r="J1732" s="61" t="s">
        <v>455</v>
      </c>
      <c r="K1732" s="54" t="s">
        <v>4304</v>
      </c>
      <c r="L1732" s="60">
        <v>1</v>
      </c>
      <c r="M1732" s="54" t="s">
        <v>4305</v>
      </c>
      <c r="N1732" s="54" t="s">
        <v>1108</v>
      </c>
      <c r="O1732" s="62">
        <v>1</v>
      </c>
      <c r="P1732" s="54" t="s">
        <v>1109</v>
      </c>
      <c r="Q1732" s="54" t="s">
        <v>3984</v>
      </c>
      <c r="R1732" s="61" t="s">
        <v>3985</v>
      </c>
      <c r="S1732" s="55">
        <v>45036</v>
      </c>
      <c r="T1732" s="55">
        <v>45036</v>
      </c>
      <c r="U1732" s="55">
        <v>45041</v>
      </c>
      <c r="V1732" s="56">
        <v>135706.63</v>
      </c>
      <c r="W1732" s="56">
        <v>0</v>
      </c>
      <c r="X1732" s="56">
        <v>135706.63</v>
      </c>
    </row>
    <row r="1733" spans="1:24" x14ac:dyDescent="0.25">
      <c r="A1733" s="59" t="s">
        <v>196</v>
      </c>
      <c r="B1733" s="54" t="s">
        <v>450</v>
      </c>
      <c r="C1733" s="60">
        <v>2023</v>
      </c>
      <c r="D1733" s="60">
        <v>2023</v>
      </c>
      <c r="E1733" s="53">
        <v>10</v>
      </c>
      <c r="F1733" s="54" t="s">
        <v>451</v>
      </c>
      <c r="G1733" s="54" t="s">
        <v>452</v>
      </c>
      <c r="H1733" s="54" t="s">
        <v>453</v>
      </c>
      <c r="I1733" s="54" t="s">
        <v>454</v>
      </c>
      <c r="J1733" s="61" t="s">
        <v>455</v>
      </c>
      <c r="K1733" s="54" t="s">
        <v>4306</v>
      </c>
      <c r="L1733" s="60">
        <v>1</v>
      </c>
      <c r="M1733" s="54" t="s">
        <v>4307</v>
      </c>
      <c r="N1733" s="54" t="s">
        <v>1112</v>
      </c>
      <c r="O1733" s="62">
        <v>1</v>
      </c>
      <c r="P1733" s="54" t="s">
        <v>1113</v>
      </c>
      <c r="Q1733" s="54" t="s">
        <v>3984</v>
      </c>
      <c r="R1733" s="61" t="s">
        <v>3985</v>
      </c>
      <c r="S1733" s="55">
        <v>45036</v>
      </c>
      <c r="T1733" s="55">
        <v>45036</v>
      </c>
      <c r="U1733" s="55">
        <v>45041</v>
      </c>
      <c r="V1733" s="56">
        <v>63692.99</v>
      </c>
      <c r="W1733" s="56">
        <v>0</v>
      </c>
      <c r="X1733" s="56">
        <v>63692.99</v>
      </c>
    </row>
    <row r="1734" spans="1:24" x14ac:dyDescent="0.25">
      <c r="A1734" s="59" t="s">
        <v>197</v>
      </c>
      <c r="B1734" s="54" t="s">
        <v>450</v>
      </c>
      <c r="C1734" s="60">
        <v>2023</v>
      </c>
      <c r="D1734" s="60">
        <v>2023</v>
      </c>
      <c r="E1734" s="53">
        <v>10</v>
      </c>
      <c r="F1734" s="54" t="s">
        <v>451</v>
      </c>
      <c r="G1734" s="54" t="s">
        <v>452</v>
      </c>
      <c r="H1734" s="54" t="s">
        <v>453</v>
      </c>
      <c r="I1734" s="54" t="s">
        <v>454</v>
      </c>
      <c r="J1734" s="61" t="s">
        <v>455</v>
      </c>
      <c r="K1734" s="54" t="s">
        <v>4308</v>
      </c>
      <c r="L1734" s="60">
        <v>1</v>
      </c>
      <c r="M1734" s="54" t="s">
        <v>4309</v>
      </c>
      <c r="N1734" s="54" t="s">
        <v>1116</v>
      </c>
      <c r="O1734" s="62">
        <v>1</v>
      </c>
      <c r="P1734" s="54" t="s">
        <v>1117</v>
      </c>
      <c r="Q1734" s="54" t="s">
        <v>3984</v>
      </c>
      <c r="R1734" s="61" t="s">
        <v>4008</v>
      </c>
      <c r="S1734" s="55">
        <v>45028</v>
      </c>
      <c r="T1734" s="55">
        <v>45028</v>
      </c>
      <c r="U1734" s="55">
        <v>45033</v>
      </c>
      <c r="V1734" s="56">
        <v>123344.43</v>
      </c>
      <c r="W1734" s="56">
        <v>0</v>
      </c>
      <c r="X1734" s="56">
        <v>123344.43</v>
      </c>
    </row>
    <row r="1735" spans="1:24" x14ac:dyDescent="0.25">
      <c r="A1735" s="59" t="s">
        <v>199</v>
      </c>
      <c r="B1735" s="54" t="s">
        <v>450</v>
      </c>
      <c r="C1735" s="60">
        <v>2023</v>
      </c>
      <c r="D1735" s="60">
        <v>2023</v>
      </c>
      <c r="E1735" s="53">
        <v>10</v>
      </c>
      <c r="F1735" s="54" t="s">
        <v>451</v>
      </c>
      <c r="G1735" s="54" t="s">
        <v>452</v>
      </c>
      <c r="H1735" s="54" t="s">
        <v>453</v>
      </c>
      <c r="I1735" s="54" t="s">
        <v>454</v>
      </c>
      <c r="J1735" s="61" t="s">
        <v>455</v>
      </c>
      <c r="K1735" s="54" t="s">
        <v>4310</v>
      </c>
      <c r="L1735" s="60">
        <v>1</v>
      </c>
      <c r="M1735" s="54" t="s">
        <v>4311</v>
      </c>
      <c r="N1735" s="54" t="s">
        <v>1124</v>
      </c>
      <c r="O1735" s="62">
        <v>1</v>
      </c>
      <c r="P1735" s="54" t="s">
        <v>1125</v>
      </c>
      <c r="Q1735" s="54" t="s">
        <v>3984</v>
      </c>
      <c r="R1735" s="61" t="s">
        <v>3985</v>
      </c>
      <c r="S1735" s="55">
        <v>45036</v>
      </c>
      <c r="T1735" s="55">
        <v>45036</v>
      </c>
      <c r="U1735" s="55">
        <v>45041</v>
      </c>
      <c r="V1735" s="56">
        <v>2143.94</v>
      </c>
      <c r="W1735" s="56">
        <v>0</v>
      </c>
      <c r="X1735" s="56">
        <v>2143.94</v>
      </c>
    </row>
    <row r="1736" spans="1:24" x14ac:dyDescent="0.25">
      <c r="A1736" s="59" t="s">
        <v>200</v>
      </c>
      <c r="B1736" s="54" t="s">
        <v>450</v>
      </c>
      <c r="C1736" s="60">
        <v>2023</v>
      </c>
      <c r="D1736" s="60">
        <v>2023</v>
      </c>
      <c r="E1736" s="53">
        <v>10</v>
      </c>
      <c r="F1736" s="54" t="s">
        <v>451</v>
      </c>
      <c r="G1736" s="54" t="s">
        <v>452</v>
      </c>
      <c r="H1736" s="54" t="s">
        <v>453</v>
      </c>
      <c r="I1736" s="54" t="s">
        <v>454</v>
      </c>
      <c r="J1736" s="61" t="s">
        <v>455</v>
      </c>
      <c r="K1736" s="54" t="s">
        <v>4312</v>
      </c>
      <c r="L1736" s="60">
        <v>1</v>
      </c>
      <c r="M1736" s="54" t="s">
        <v>4313</v>
      </c>
      <c r="N1736" s="54" t="s">
        <v>1128</v>
      </c>
      <c r="O1736" s="62">
        <v>1</v>
      </c>
      <c r="P1736" s="54" t="s">
        <v>1129</v>
      </c>
      <c r="Q1736" s="54" t="s">
        <v>3984</v>
      </c>
      <c r="R1736" s="61" t="s">
        <v>3985</v>
      </c>
      <c r="S1736" s="55">
        <v>45036</v>
      </c>
      <c r="T1736" s="55">
        <v>45036</v>
      </c>
      <c r="U1736" s="55">
        <v>45041</v>
      </c>
      <c r="V1736" s="56">
        <v>1307899.6599999999</v>
      </c>
      <c r="W1736" s="56">
        <v>0</v>
      </c>
      <c r="X1736" s="56">
        <v>1307899.6599999999</v>
      </c>
    </row>
    <row r="1737" spans="1:24" x14ac:dyDescent="0.25">
      <c r="A1737" s="59" t="s">
        <v>201</v>
      </c>
      <c r="B1737" s="54" t="s">
        <v>450</v>
      </c>
      <c r="C1737" s="60">
        <v>2023</v>
      </c>
      <c r="D1737" s="60">
        <v>2023</v>
      </c>
      <c r="E1737" s="53">
        <v>10</v>
      </c>
      <c r="F1737" s="54" t="s">
        <v>451</v>
      </c>
      <c r="G1737" s="54" t="s">
        <v>452</v>
      </c>
      <c r="H1737" s="54" t="s">
        <v>453</v>
      </c>
      <c r="I1737" s="54" t="s">
        <v>454</v>
      </c>
      <c r="J1737" s="61" t="s">
        <v>455</v>
      </c>
      <c r="K1737" s="54" t="s">
        <v>4314</v>
      </c>
      <c r="L1737" s="60">
        <v>1</v>
      </c>
      <c r="M1737" s="54" t="s">
        <v>4315</v>
      </c>
      <c r="N1737" s="54" t="s">
        <v>1132</v>
      </c>
      <c r="O1737" s="62">
        <v>1</v>
      </c>
      <c r="P1737" s="54" t="s">
        <v>1133</v>
      </c>
      <c r="Q1737" s="54" t="s">
        <v>3984</v>
      </c>
      <c r="R1737" s="61" t="s">
        <v>3985</v>
      </c>
      <c r="S1737" s="55">
        <v>45036</v>
      </c>
      <c r="T1737" s="55">
        <v>45036</v>
      </c>
      <c r="U1737" s="55">
        <v>45041</v>
      </c>
      <c r="V1737" s="56">
        <v>1435984.31</v>
      </c>
      <c r="W1737" s="56">
        <v>0</v>
      </c>
      <c r="X1737" s="56">
        <v>1435984.31</v>
      </c>
    </row>
    <row r="1738" spans="1:24" x14ac:dyDescent="0.25">
      <c r="A1738" s="59" t="s">
        <v>202</v>
      </c>
      <c r="B1738" s="54" t="s">
        <v>450</v>
      </c>
      <c r="C1738" s="60">
        <v>2023</v>
      </c>
      <c r="D1738" s="60">
        <v>2023</v>
      </c>
      <c r="E1738" s="53">
        <v>10</v>
      </c>
      <c r="F1738" s="54" t="s">
        <v>451</v>
      </c>
      <c r="G1738" s="54" t="s">
        <v>452</v>
      </c>
      <c r="H1738" s="54" t="s">
        <v>453</v>
      </c>
      <c r="I1738" s="54" t="s">
        <v>454</v>
      </c>
      <c r="J1738" s="61" t="s">
        <v>455</v>
      </c>
      <c r="K1738" s="54" t="s">
        <v>4316</v>
      </c>
      <c r="L1738" s="60">
        <v>1</v>
      </c>
      <c r="M1738" s="54" t="s">
        <v>4317</v>
      </c>
      <c r="N1738" s="54" t="s">
        <v>1136</v>
      </c>
      <c r="O1738" s="62">
        <v>1</v>
      </c>
      <c r="P1738" s="54" t="s">
        <v>1137</v>
      </c>
      <c r="Q1738" s="54" t="s">
        <v>3984</v>
      </c>
      <c r="R1738" s="61" t="s">
        <v>3985</v>
      </c>
      <c r="S1738" s="55">
        <v>45036</v>
      </c>
      <c r="T1738" s="55">
        <v>45036</v>
      </c>
      <c r="U1738" s="55">
        <v>45041</v>
      </c>
      <c r="V1738" s="56">
        <v>10612778.01</v>
      </c>
      <c r="W1738" s="56">
        <v>0</v>
      </c>
      <c r="X1738" s="56">
        <v>10612778.01</v>
      </c>
    </row>
    <row r="1739" spans="1:24" x14ac:dyDescent="0.25">
      <c r="A1739" s="59" t="s">
        <v>204</v>
      </c>
      <c r="B1739" s="54" t="s">
        <v>450</v>
      </c>
      <c r="C1739" s="60">
        <v>2023</v>
      </c>
      <c r="D1739" s="60">
        <v>2023</v>
      </c>
      <c r="E1739" s="53">
        <v>10</v>
      </c>
      <c r="F1739" s="54" t="s">
        <v>451</v>
      </c>
      <c r="G1739" s="54" t="s">
        <v>452</v>
      </c>
      <c r="H1739" s="54" t="s">
        <v>453</v>
      </c>
      <c r="I1739" s="54" t="s">
        <v>454</v>
      </c>
      <c r="J1739" s="61" t="s">
        <v>455</v>
      </c>
      <c r="K1739" s="54" t="s">
        <v>4318</v>
      </c>
      <c r="L1739" s="60">
        <v>1</v>
      </c>
      <c r="M1739" s="54" t="s">
        <v>4319</v>
      </c>
      <c r="N1739" s="54" t="s">
        <v>1144</v>
      </c>
      <c r="O1739" s="62">
        <v>1</v>
      </c>
      <c r="P1739" s="54" t="s">
        <v>1145</v>
      </c>
      <c r="Q1739" s="54" t="s">
        <v>3984</v>
      </c>
      <c r="R1739" s="61" t="s">
        <v>3985</v>
      </c>
      <c r="S1739" s="55">
        <v>45036</v>
      </c>
      <c r="T1739" s="55">
        <v>45036</v>
      </c>
      <c r="U1739" s="55">
        <v>45041</v>
      </c>
      <c r="V1739" s="56">
        <v>166421.89000000001</v>
      </c>
      <c r="W1739" s="56">
        <v>0</v>
      </c>
      <c r="X1739" s="56">
        <v>166421.89000000001</v>
      </c>
    </row>
    <row r="1740" spans="1:24" x14ac:dyDescent="0.25">
      <c r="A1740" s="59" t="s">
        <v>209</v>
      </c>
      <c r="B1740" s="54" t="s">
        <v>450</v>
      </c>
      <c r="C1740" s="60">
        <v>2023</v>
      </c>
      <c r="D1740" s="60">
        <v>2023</v>
      </c>
      <c r="E1740" s="53">
        <v>10</v>
      </c>
      <c r="F1740" s="54" t="s">
        <v>451</v>
      </c>
      <c r="G1740" s="54" t="s">
        <v>452</v>
      </c>
      <c r="H1740" s="54" t="s">
        <v>453</v>
      </c>
      <c r="I1740" s="54" t="s">
        <v>454</v>
      </c>
      <c r="J1740" s="61" t="s">
        <v>455</v>
      </c>
      <c r="K1740" s="54" t="s">
        <v>4320</v>
      </c>
      <c r="L1740" s="60">
        <v>1</v>
      </c>
      <c r="M1740" s="54" t="s">
        <v>4321</v>
      </c>
      <c r="N1740" s="54" t="s">
        <v>1160</v>
      </c>
      <c r="O1740" s="62">
        <v>1</v>
      </c>
      <c r="P1740" s="54" t="s">
        <v>1161</v>
      </c>
      <c r="Q1740" s="54" t="s">
        <v>3984</v>
      </c>
      <c r="R1740" s="61" t="s">
        <v>3985</v>
      </c>
      <c r="S1740" s="55">
        <v>45036</v>
      </c>
      <c r="T1740" s="55">
        <v>45036</v>
      </c>
      <c r="U1740" s="55">
        <v>45041</v>
      </c>
      <c r="V1740" s="56">
        <v>461951.57</v>
      </c>
      <c r="W1740" s="56">
        <v>0</v>
      </c>
      <c r="X1740" s="56">
        <v>461951.57</v>
      </c>
    </row>
    <row r="1741" spans="1:24" x14ac:dyDescent="0.25">
      <c r="A1741" s="59" t="s">
        <v>210</v>
      </c>
      <c r="B1741" s="54" t="s">
        <v>450</v>
      </c>
      <c r="C1741" s="60">
        <v>2023</v>
      </c>
      <c r="D1741" s="60">
        <v>2023</v>
      </c>
      <c r="E1741" s="53">
        <v>10</v>
      </c>
      <c r="F1741" s="54" t="s">
        <v>451</v>
      </c>
      <c r="G1741" s="54" t="s">
        <v>452</v>
      </c>
      <c r="H1741" s="54" t="s">
        <v>453</v>
      </c>
      <c r="I1741" s="54" t="s">
        <v>454</v>
      </c>
      <c r="J1741" s="61" t="s">
        <v>455</v>
      </c>
      <c r="K1741" s="54" t="s">
        <v>4322</v>
      </c>
      <c r="L1741" s="60">
        <v>1</v>
      </c>
      <c r="M1741" s="54" t="s">
        <v>4323</v>
      </c>
      <c r="N1741" s="54" t="s">
        <v>1164</v>
      </c>
      <c r="O1741" s="62">
        <v>1</v>
      </c>
      <c r="P1741" s="54" t="s">
        <v>1165</v>
      </c>
      <c r="Q1741" s="54" t="s">
        <v>3984</v>
      </c>
      <c r="R1741" s="61" t="s">
        <v>3985</v>
      </c>
      <c r="S1741" s="55">
        <v>45036</v>
      </c>
      <c r="T1741" s="55">
        <v>45036</v>
      </c>
      <c r="U1741" s="55">
        <v>45041</v>
      </c>
      <c r="V1741" s="56">
        <v>396590</v>
      </c>
      <c r="W1741" s="56">
        <v>0</v>
      </c>
      <c r="X1741" s="56">
        <v>396590</v>
      </c>
    </row>
    <row r="1742" spans="1:24" x14ac:dyDescent="0.25">
      <c r="A1742" s="59" t="s">
        <v>211</v>
      </c>
      <c r="B1742" s="54" t="s">
        <v>450</v>
      </c>
      <c r="C1742" s="60">
        <v>2023</v>
      </c>
      <c r="D1742" s="60">
        <v>2023</v>
      </c>
      <c r="E1742" s="53">
        <v>10</v>
      </c>
      <c r="F1742" s="54" t="s">
        <v>451</v>
      </c>
      <c r="G1742" s="54" t="s">
        <v>452</v>
      </c>
      <c r="H1742" s="54" t="s">
        <v>453</v>
      </c>
      <c r="I1742" s="54" t="s">
        <v>454</v>
      </c>
      <c r="J1742" s="61" t="s">
        <v>455</v>
      </c>
      <c r="K1742" s="54" t="s">
        <v>4324</v>
      </c>
      <c r="L1742" s="60">
        <v>1</v>
      </c>
      <c r="M1742" s="54" t="s">
        <v>4325</v>
      </c>
      <c r="N1742" s="54" t="s">
        <v>1168</v>
      </c>
      <c r="O1742" s="62">
        <v>1</v>
      </c>
      <c r="P1742" s="54" t="s">
        <v>1169</v>
      </c>
      <c r="Q1742" s="54" t="s">
        <v>3984</v>
      </c>
      <c r="R1742" s="61" t="s">
        <v>3985</v>
      </c>
      <c r="S1742" s="55">
        <v>45036</v>
      </c>
      <c r="T1742" s="55">
        <v>45036</v>
      </c>
      <c r="U1742" s="55">
        <v>45041</v>
      </c>
      <c r="V1742" s="56">
        <v>200315.53</v>
      </c>
      <c r="W1742" s="56">
        <v>0</v>
      </c>
      <c r="X1742" s="56">
        <v>200315.53</v>
      </c>
    </row>
    <row r="1743" spans="1:24" x14ac:dyDescent="0.25">
      <c r="A1743" s="59" t="s">
        <v>212</v>
      </c>
      <c r="B1743" s="54" t="s">
        <v>450</v>
      </c>
      <c r="C1743" s="60">
        <v>2023</v>
      </c>
      <c r="D1743" s="60">
        <v>2023</v>
      </c>
      <c r="E1743" s="53">
        <v>10</v>
      </c>
      <c r="F1743" s="54" t="s">
        <v>451</v>
      </c>
      <c r="G1743" s="54" t="s">
        <v>452</v>
      </c>
      <c r="H1743" s="54" t="s">
        <v>453</v>
      </c>
      <c r="I1743" s="54" t="s">
        <v>454</v>
      </c>
      <c r="J1743" s="61" t="s">
        <v>455</v>
      </c>
      <c r="K1743" s="54" t="s">
        <v>4326</v>
      </c>
      <c r="L1743" s="60">
        <v>1</v>
      </c>
      <c r="M1743" s="54" t="s">
        <v>4327</v>
      </c>
      <c r="N1743" s="54" t="s">
        <v>1172</v>
      </c>
      <c r="O1743" s="62">
        <v>1</v>
      </c>
      <c r="P1743" s="54" t="s">
        <v>1173</v>
      </c>
      <c r="Q1743" s="54" t="s">
        <v>3984</v>
      </c>
      <c r="R1743" s="61" t="s">
        <v>3985</v>
      </c>
      <c r="S1743" s="55">
        <v>45036</v>
      </c>
      <c r="T1743" s="55">
        <v>45036</v>
      </c>
      <c r="U1743" s="55">
        <v>45041</v>
      </c>
      <c r="V1743" s="56">
        <v>73764.75</v>
      </c>
      <c r="W1743" s="56">
        <v>0</v>
      </c>
      <c r="X1743" s="56">
        <v>73764.75</v>
      </c>
    </row>
    <row r="1744" spans="1:24" x14ac:dyDescent="0.25">
      <c r="A1744" s="59" t="s">
        <v>37</v>
      </c>
      <c r="B1744" s="54" t="s">
        <v>450</v>
      </c>
      <c r="C1744" s="60">
        <v>2023</v>
      </c>
      <c r="D1744" s="60">
        <v>2023</v>
      </c>
      <c r="E1744" s="53">
        <v>11</v>
      </c>
      <c r="F1744" s="54" t="s">
        <v>451</v>
      </c>
      <c r="G1744" s="54" t="s">
        <v>452</v>
      </c>
      <c r="H1744" s="54" t="s">
        <v>453</v>
      </c>
      <c r="I1744" s="54" t="s">
        <v>454</v>
      </c>
      <c r="J1744" s="61" t="s">
        <v>455</v>
      </c>
      <c r="K1744" s="54" t="s">
        <v>4328</v>
      </c>
      <c r="L1744" s="60">
        <v>1</v>
      </c>
      <c r="M1744" s="54" t="s">
        <v>4329</v>
      </c>
      <c r="N1744" s="54" t="s">
        <v>458</v>
      </c>
      <c r="O1744" s="62">
        <v>1</v>
      </c>
      <c r="P1744" s="54" t="s">
        <v>459</v>
      </c>
      <c r="Q1744" s="54" t="s">
        <v>4330</v>
      </c>
      <c r="R1744" s="61" t="s">
        <v>4331</v>
      </c>
      <c r="S1744" s="55">
        <v>45068</v>
      </c>
      <c r="T1744" s="55">
        <v>45068</v>
      </c>
      <c r="U1744" s="55">
        <v>45071</v>
      </c>
      <c r="V1744" s="56">
        <v>3586845.28</v>
      </c>
      <c r="W1744" s="56">
        <v>0</v>
      </c>
      <c r="X1744" s="56">
        <v>3586845.28</v>
      </c>
    </row>
    <row r="1745" spans="1:24" x14ac:dyDescent="0.25">
      <c r="A1745" s="59" t="s">
        <v>38</v>
      </c>
      <c r="B1745" s="54" t="s">
        <v>450</v>
      </c>
      <c r="C1745" s="60">
        <v>2023</v>
      </c>
      <c r="D1745" s="60">
        <v>2023</v>
      </c>
      <c r="E1745" s="53">
        <v>11</v>
      </c>
      <c r="F1745" s="54" t="s">
        <v>451</v>
      </c>
      <c r="G1745" s="54" t="s">
        <v>452</v>
      </c>
      <c r="H1745" s="54" t="s">
        <v>453</v>
      </c>
      <c r="I1745" s="54" t="s">
        <v>454</v>
      </c>
      <c r="J1745" s="61" t="s">
        <v>455</v>
      </c>
      <c r="K1745" s="54" t="s">
        <v>4332</v>
      </c>
      <c r="L1745" s="60">
        <v>1</v>
      </c>
      <c r="M1745" s="54" t="s">
        <v>4333</v>
      </c>
      <c r="N1745" s="54" t="s">
        <v>463</v>
      </c>
      <c r="O1745" s="62">
        <v>1</v>
      </c>
      <c r="P1745" s="54" t="s">
        <v>464</v>
      </c>
      <c r="Q1745" s="54" t="s">
        <v>4330</v>
      </c>
      <c r="R1745" s="61" t="s">
        <v>4331</v>
      </c>
      <c r="S1745" s="55">
        <v>45068</v>
      </c>
      <c r="T1745" s="55">
        <v>45068</v>
      </c>
      <c r="U1745" s="55">
        <v>45071</v>
      </c>
      <c r="V1745" s="56">
        <v>20167893.329999998</v>
      </c>
      <c r="W1745" s="56">
        <v>0</v>
      </c>
      <c r="X1745" s="56">
        <v>20167893.329999998</v>
      </c>
    </row>
    <row r="1746" spans="1:24" x14ac:dyDescent="0.25">
      <c r="A1746" s="59" t="s">
        <v>39</v>
      </c>
      <c r="B1746" s="54" t="s">
        <v>450</v>
      </c>
      <c r="C1746" s="60">
        <v>2023</v>
      </c>
      <c r="D1746" s="60">
        <v>2023</v>
      </c>
      <c r="E1746" s="53">
        <v>11</v>
      </c>
      <c r="F1746" s="54" t="s">
        <v>451</v>
      </c>
      <c r="G1746" s="54" t="s">
        <v>452</v>
      </c>
      <c r="H1746" s="54" t="s">
        <v>453</v>
      </c>
      <c r="I1746" s="54" t="s">
        <v>454</v>
      </c>
      <c r="J1746" s="61" t="s">
        <v>455</v>
      </c>
      <c r="K1746" s="54" t="s">
        <v>4334</v>
      </c>
      <c r="L1746" s="60">
        <v>1</v>
      </c>
      <c r="M1746" s="54" t="s">
        <v>4335</v>
      </c>
      <c r="N1746" s="54" t="s">
        <v>467</v>
      </c>
      <c r="O1746" s="62">
        <v>1</v>
      </c>
      <c r="P1746" s="54" t="s">
        <v>468</v>
      </c>
      <c r="Q1746" s="54" t="s">
        <v>4330</v>
      </c>
      <c r="R1746" s="61" t="s">
        <v>4331</v>
      </c>
      <c r="S1746" s="55">
        <v>45068</v>
      </c>
      <c r="T1746" s="55">
        <v>45068</v>
      </c>
      <c r="U1746" s="55">
        <v>45071</v>
      </c>
      <c r="V1746" s="56">
        <v>2830890.34</v>
      </c>
      <c r="W1746" s="56">
        <v>0</v>
      </c>
      <c r="X1746" s="56">
        <v>2830890.34</v>
      </c>
    </row>
    <row r="1747" spans="1:24" x14ac:dyDescent="0.25">
      <c r="A1747" s="59" t="s">
        <v>40</v>
      </c>
      <c r="B1747" s="54" t="s">
        <v>450</v>
      </c>
      <c r="C1747" s="60">
        <v>2023</v>
      </c>
      <c r="D1747" s="60">
        <v>2023</v>
      </c>
      <c r="E1747" s="53">
        <v>11</v>
      </c>
      <c r="F1747" s="54" t="s">
        <v>451</v>
      </c>
      <c r="G1747" s="54" t="s">
        <v>452</v>
      </c>
      <c r="H1747" s="54" t="s">
        <v>453</v>
      </c>
      <c r="I1747" s="54" t="s">
        <v>454</v>
      </c>
      <c r="J1747" s="61" t="s">
        <v>455</v>
      </c>
      <c r="K1747" s="54" t="s">
        <v>4336</v>
      </c>
      <c r="L1747" s="60">
        <v>1</v>
      </c>
      <c r="M1747" s="54" t="s">
        <v>4337</v>
      </c>
      <c r="N1747" s="54" t="s">
        <v>471</v>
      </c>
      <c r="O1747" s="62">
        <v>1</v>
      </c>
      <c r="P1747" s="54" t="s">
        <v>472</v>
      </c>
      <c r="Q1747" s="54" t="s">
        <v>4330</v>
      </c>
      <c r="R1747" s="61" t="s">
        <v>4331</v>
      </c>
      <c r="S1747" s="55">
        <v>45068</v>
      </c>
      <c r="T1747" s="55">
        <v>45068</v>
      </c>
      <c r="U1747" s="55">
        <v>45071</v>
      </c>
      <c r="V1747" s="56">
        <v>11175522.560000001</v>
      </c>
      <c r="W1747" s="56">
        <v>0</v>
      </c>
      <c r="X1747" s="56">
        <v>11175522.560000001</v>
      </c>
    </row>
    <row r="1748" spans="1:24" x14ac:dyDescent="0.25">
      <c r="A1748" s="59" t="s">
        <v>41</v>
      </c>
      <c r="B1748" s="54" t="s">
        <v>450</v>
      </c>
      <c r="C1748" s="60">
        <v>2023</v>
      </c>
      <c r="D1748" s="60">
        <v>2023</v>
      </c>
      <c r="E1748" s="53">
        <v>11</v>
      </c>
      <c r="F1748" s="54" t="s">
        <v>451</v>
      </c>
      <c r="G1748" s="54" t="s">
        <v>452</v>
      </c>
      <c r="H1748" s="54" t="s">
        <v>453</v>
      </c>
      <c r="I1748" s="54" t="s">
        <v>454</v>
      </c>
      <c r="J1748" s="61" t="s">
        <v>455</v>
      </c>
      <c r="K1748" s="54" t="s">
        <v>4338</v>
      </c>
      <c r="L1748" s="60">
        <v>1</v>
      </c>
      <c r="M1748" s="54" t="s">
        <v>4339</v>
      </c>
      <c r="N1748" s="54" t="s">
        <v>475</v>
      </c>
      <c r="O1748" s="62">
        <v>1</v>
      </c>
      <c r="P1748" s="54" t="s">
        <v>476</v>
      </c>
      <c r="Q1748" s="54" t="s">
        <v>4330</v>
      </c>
      <c r="R1748" s="61" t="s">
        <v>4331</v>
      </c>
      <c r="S1748" s="55">
        <v>45068</v>
      </c>
      <c r="T1748" s="55">
        <v>45068</v>
      </c>
      <c r="U1748" s="55">
        <v>45071</v>
      </c>
      <c r="V1748" s="56">
        <v>263040.37</v>
      </c>
      <c r="W1748" s="56">
        <v>0</v>
      </c>
      <c r="X1748" s="56">
        <v>263040.37</v>
      </c>
    </row>
    <row r="1749" spans="1:24" x14ac:dyDescent="0.25">
      <c r="A1749" s="59" t="s">
        <v>42</v>
      </c>
      <c r="B1749" s="54" t="s">
        <v>450</v>
      </c>
      <c r="C1749" s="60">
        <v>2023</v>
      </c>
      <c r="D1749" s="60">
        <v>2023</v>
      </c>
      <c r="E1749" s="53">
        <v>11</v>
      </c>
      <c r="F1749" s="54" t="s">
        <v>451</v>
      </c>
      <c r="G1749" s="54" t="s">
        <v>452</v>
      </c>
      <c r="H1749" s="54" t="s">
        <v>453</v>
      </c>
      <c r="I1749" s="54" t="s">
        <v>454</v>
      </c>
      <c r="J1749" s="61" t="s">
        <v>455</v>
      </c>
      <c r="K1749" s="54" t="s">
        <v>4340</v>
      </c>
      <c r="L1749" s="60">
        <v>1</v>
      </c>
      <c r="M1749" s="54" t="s">
        <v>4341</v>
      </c>
      <c r="N1749" s="54" t="s">
        <v>479</v>
      </c>
      <c r="O1749" s="62">
        <v>1</v>
      </c>
      <c r="P1749" s="54" t="s">
        <v>480</v>
      </c>
      <c r="Q1749" s="54" t="s">
        <v>4330</v>
      </c>
      <c r="R1749" s="61" t="s">
        <v>4331</v>
      </c>
      <c r="S1749" s="55">
        <v>45068</v>
      </c>
      <c r="T1749" s="55">
        <v>45068</v>
      </c>
      <c r="U1749" s="55">
        <v>45071</v>
      </c>
      <c r="V1749" s="56">
        <v>669764.68999999994</v>
      </c>
      <c r="W1749" s="56">
        <v>0</v>
      </c>
      <c r="X1749" s="56">
        <v>669764.68999999994</v>
      </c>
    </row>
    <row r="1750" spans="1:24" x14ac:dyDescent="0.25">
      <c r="A1750" s="59" t="s">
        <v>43</v>
      </c>
      <c r="B1750" s="54" t="s">
        <v>450</v>
      </c>
      <c r="C1750" s="60">
        <v>2023</v>
      </c>
      <c r="D1750" s="60">
        <v>2023</v>
      </c>
      <c r="E1750" s="53">
        <v>11</v>
      </c>
      <c r="F1750" s="54" t="s">
        <v>451</v>
      </c>
      <c r="G1750" s="54" t="s">
        <v>452</v>
      </c>
      <c r="H1750" s="54" t="s">
        <v>453</v>
      </c>
      <c r="I1750" s="54" t="s">
        <v>454</v>
      </c>
      <c r="J1750" s="61" t="s">
        <v>455</v>
      </c>
      <c r="K1750" s="54" t="s">
        <v>4342</v>
      </c>
      <c r="L1750" s="60">
        <v>1</v>
      </c>
      <c r="M1750" s="54" t="s">
        <v>4343</v>
      </c>
      <c r="N1750" s="54" t="s">
        <v>483</v>
      </c>
      <c r="O1750" s="62">
        <v>1</v>
      </c>
      <c r="P1750" s="54" t="s">
        <v>484</v>
      </c>
      <c r="Q1750" s="54" t="s">
        <v>4330</v>
      </c>
      <c r="R1750" s="61" t="s">
        <v>4331</v>
      </c>
      <c r="S1750" s="55">
        <v>45068</v>
      </c>
      <c r="T1750" s="55">
        <v>45068</v>
      </c>
      <c r="U1750" s="55">
        <v>45071</v>
      </c>
      <c r="V1750" s="56">
        <v>4814128.42</v>
      </c>
      <c r="W1750" s="56">
        <v>0</v>
      </c>
      <c r="X1750" s="56">
        <v>4814128.42</v>
      </c>
    </row>
    <row r="1751" spans="1:24" x14ac:dyDescent="0.25">
      <c r="A1751" s="59" t="s">
        <v>44</v>
      </c>
      <c r="B1751" s="54" t="s">
        <v>450</v>
      </c>
      <c r="C1751" s="60">
        <v>2023</v>
      </c>
      <c r="D1751" s="60">
        <v>2023</v>
      </c>
      <c r="E1751" s="53">
        <v>11</v>
      </c>
      <c r="F1751" s="54" t="s">
        <v>451</v>
      </c>
      <c r="G1751" s="54" t="s">
        <v>452</v>
      </c>
      <c r="H1751" s="54" t="s">
        <v>453</v>
      </c>
      <c r="I1751" s="54" t="s">
        <v>454</v>
      </c>
      <c r="J1751" s="61" t="s">
        <v>455</v>
      </c>
      <c r="K1751" s="54" t="s">
        <v>4344</v>
      </c>
      <c r="L1751" s="60">
        <v>1</v>
      </c>
      <c r="M1751" s="54" t="s">
        <v>4345</v>
      </c>
      <c r="N1751" s="54" t="s">
        <v>487</v>
      </c>
      <c r="O1751" s="62">
        <v>1</v>
      </c>
      <c r="P1751" s="54" t="s">
        <v>488</v>
      </c>
      <c r="Q1751" s="54" t="s">
        <v>4330</v>
      </c>
      <c r="R1751" s="61" t="s">
        <v>4331</v>
      </c>
      <c r="S1751" s="55">
        <v>45068</v>
      </c>
      <c r="T1751" s="55">
        <v>45068</v>
      </c>
      <c r="U1751" s="55">
        <v>45071</v>
      </c>
      <c r="V1751" s="56">
        <v>1355615.1</v>
      </c>
      <c r="W1751" s="56">
        <v>0</v>
      </c>
      <c r="X1751" s="56">
        <v>1355615.1</v>
      </c>
    </row>
    <row r="1752" spans="1:24" x14ac:dyDescent="0.25">
      <c r="A1752" s="59" t="s">
        <v>45</v>
      </c>
      <c r="B1752" s="54" t="s">
        <v>450</v>
      </c>
      <c r="C1752" s="60">
        <v>2023</v>
      </c>
      <c r="D1752" s="60">
        <v>2023</v>
      </c>
      <c r="E1752" s="53">
        <v>11</v>
      </c>
      <c r="F1752" s="54" t="s">
        <v>451</v>
      </c>
      <c r="G1752" s="54" t="s">
        <v>452</v>
      </c>
      <c r="H1752" s="54" t="s">
        <v>453</v>
      </c>
      <c r="I1752" s="54" t="s">
        <v>454</v>
      </c>
      <c r="J1752" s="61" t="s">
        <v>455</v>
      </c>
      <c r="K1752" s="54" t="s">
        <v>4346</v>
      </c>
      <c r="L1752" s="60">
        <v>1</v>
      </c>
      <c r="M1752" s="54" t="s">
        <v>4347</v>
      </c>
      <c r="N1752" s="54" t="s">
        <v>491</v>
      </c>
      <c r="O1752" s="62">
        <v>1</v>
      </c>
      <c r="P1752" s="54" t="s">
        <v>492</v>
      </c>
      <c r="Q1752" s="54" t="s">
        <v>4330</v>
      </c>
      <c r="R1752" s="61" t="s">
        <v>4331</v>
      </c>
      <c r="S1752" s="55">
        <v>45068</v>
      </c>
      <c r="T1752" s="55">
        <v>45068</v>
      </c>
      <c r="U1752" s="55">
        <v>45071</v>
      </c>
      <c r="V1752" s="56">
        <v>172568.88</v>
      </c>
      <c r="W1752" s="56">
        <v>0</v>
      </c>
      <c r="X1752" s="56">
        <v>172568.88</v>
      </c>
    </row>
    <row r="1753" spans="1:24" x14ac:dyDescent="0.25">
      <c r="A1753" s="59" t="s">
        <v>46</v>
      </c>
      <c r="B1753" s="54" t="s">
        <v>450</v>
      </c>
      <c r="C1753" s="60">
        <v>2023</v>
      </c>
      <c r="D1753" s="60">
        <v>2023</v>
      </c>
      <c r="E1753" s="53">
        <v>11</v>
      </c>
      <c r="F1753" s="54" t="s">
        <v>451</v>
      </c>
      <c r="G1753" s="54" t="s">
        <v>452</v>
      </c>
      <c r="H1753" s="54" t="s">
        <v>453</v>
      </c>
      <c r="I1753" s="54" t="s">
        <v>454</v>
      </c>
      <c r="J1753" s="61" t="s">
        <v>455</v>
      </c>
      <c r="K1753" s="54" t="s">
        <v>4348</v>
      </c>
      <c r="L1753" s="60">
        <v>1</v>
      </c>
      <c r="M1753" s="54" t="s">
        <v>4349</v>
      </c>
      <c r="N1753" s="54" t="s">
        <v>495</v>
      </c>
      <c r="O1753" s="62">
        <v>1</v>
      </c>
      <c r="P1753" s="54" t="s">
        <v>496</v>
      </c>
      <c r="Q1753" s="54" t="s">
        <v>4330</v>
      </c>
      <c r="R1753" s="61" t="s">
        <v>4331</v>
      </c>
      <c r="S1753" s="55">
        <v>45068</v>
      </c>
      <c r="T1753" s="55">
        <v>45068</v>
      </c>
      <c r="U1753" s="55">
        <v>45071</v>
      </c>
      <c r="V1753" s="56">
        <v>494235.18</v>
      </c>
      <c r="W1753" s="56">
        <v>0</v>
      </c>
      <c r="X1753" s="56">
        <v>494235.18</v>
      </c>
    </row>
    <row r="1754" spans="1:24" x14ac:dyDescent="0.25">
      <c r="A1754" s="59" t="s">
        <v>47</v>
      </c>
      <c r="B1754" s="54" t="s">
        <v>450</v>
      </c>
      <c r="C1754" s="60">
        <v>2023</v>
      </c>
      <c r="D1754" s="60">
        <v>2023</v>
      </c>
      <c r="E1754" s="53">
        <v>11</v>
      </c>
      <c r="F1754" s="54" t="s">
        <v>451</v>
      </c>
      <c r="G1754" s="54" t="s">
        <v>452</v>
      </c>
      <c r="H1754" s="54" t="s">
        <v>453</v>
      </c>
      <c r="I1754" s="54" t="s">
        <v>454</v>
      </c>
      <c r="J1754" s="61" t="s">
        <v>455</v>
      </c>
      <c r="K1754" s="54" t="s">
        <v>4350</v>
      </c>
      <c r="L1754" s="60">
        <v>1</v>
      </c>
      <c r="M1754" s="54" t="s">
        <v>4351</v>
      </c>
      <c r="N1754" s="54" t="s">
        <v>499</v>
      </c>
      <c r="O1754" s="62">
        <v>1</v>
      </c>
      <c r="P1754" s="54" t="s">
        <v>500</v>
      </c>
      <c r="Q1754" s="54" t="s">
        <v>4330</v>
      </c>
      <c r="R1754" s="61" t="s">
        <v>4331</v>
      </c>
      <c r="S1754" s="55">
        <v>45068</v>
      </c>
      <c r="T1754" s="55">
        <v>45068</v>
      </c>
      <c r="U1754" s="55">
        <v>45071</v>
      </c>
      <c r="V1754" s="56">
        <v>576689.23</v>
      </c>
      <c r="W1754" s="56">
        <v>0</v>
      </c>
      <c r="X1754" s="56">
        <v>576689.23</v>
      </c>
    </row>
    <row r="1755" spans="1:24" x14ac:dyDescent="0.25">
      <c r="A1755" s="59" t="s">
        <v>48</v>
      </c>
      <c r="B1755" s="54" t="s">
        <v>450</v>
      </c>
      <c r="C1755" s="60">
        <v>2023</v>
      </c>
      <c r="D1755" s="60">
        <v>2023</v>
      </c>
      <c r="E1755" s="53">
        <v>11</v>
      </c>
      <c r="F1755" s="54" t="s">
        <v>451</v>
      </c>
      <c r="G1755" s="54" t="s">
        <v>452</v>
      </c>
      <c r="H1755" s="54" t="s">
        <v>453</v>
      </c>
      <c r="I1755" s="54" t="s">
        <v>454</v>
      </c>
      <c r="J1755" s="61" t="s">
        <v>455</v>
      </c>
      <c r="K1755" s="54" t="s">
        <v>4352</v>
      </c>
      <c r="L1755" s="60">
        <v>1</v>
      </c>
      <c r="M1755" s="54" t="s">
        <v>4353</v>
      </c>
      <c r="N1755" s="54" t="s">
        <v>503</v>
      </c>
      <c r="O1755" s="62">
        <v>1</v>
      </c>
      <c r="P1755" s="54" t="s">
        <v>504</v>
      </c>
      <c r="Q1755" s="54" t="s">
        <v>4330</v>
      </c>
      <c r="R1755" s="61" t="s">
        <v>4354</v>
      </c>
      <c r="S1755" s="55">
        <v>45058</v>
      </c>
      <c r="T1755" s="55">
        <v>45058</v>
      </c>
      <c r="U1755" s="55">
        <v>45063</v>
      </c>
      <c r="V1755" s="56">
        <v>29577292.91</v>
      </c>
      <c r="W1755" s="56">
        <v>0</v>
      </c>
      <c r="X1755" s="56">
        <v>29577292.91</v>
      </c>
    </row>
    <row r="1756" spans="1:24" x14ac:dyDescent="0.25">
      <c r="A1756" s="59" t="s">
        <v>49</v>
      </c>
      <c r="B1756" s="54" t="s">
        <v>450</v>
      </c>
      <c r="C1756" s="60">
        <v>2023</v>
      </c>
      <c r="D1756" s="60">
        <v>2023</v>
      </c>
      <c r="E1756" s="53">
        <v>11</v>
      </c>
      <c r="F1756" s="54" t="s">
        <v>451</v>
      </c>
      <c r="G1756" s="54" t="s">
        <v>452</v>
      </c>
      <c r="H1756" s="54" t="s">
        <v>453</v>
      </c>
      <c r="I1756" s="54" t="s">
        <v>454</v>
      </c>
      <c r="J1756" s="61" t="s">
        <v>455</v>
      </c>
      <c r="K1756" s="54" t="s">
        <v>4355</v>
      </c>
      <c r="L1756" s="60">
        <v>1</v>
      </c>
      <c r="M1756" s="54" t="s">
        <v>4356</v>
      </c>
      <c r="N1756" s="54" t="s">
        <v>508</v>
      </c>
      <c r="O1756" s="62">
        <v>1</v>
      </c>
      <c r="P1756" s="54" t="s">
        <v>509</v>
      </c>
      <c r="Q1756" s="54" t="s">
        <v>4330</v>
      </c>
      <c r="R1756" s="61" t="s">
        <v>4354</v>
      </c>
      <c r="S1756" s="55">
        <v>45058</v>
      </c>
      <c r="T1756" s="55">
        <v>45058</v>
      </c>
      <c r="U1756" s="55">
        <v>45063</v>
      </c>
      <c r="V1756" s="56">
        <v>5582727.9800000004</v>
      </c>
      <c r="W1756" s="56">
        <v>0</v>
      </c>
      <c r="X1756" s="56">
        <v>5582727.9800000004</v>
      </c>
    </row>
    <row r="1757" spans="1:24" x14ac:dyDescent="0.25">
      <c r="A1757" s="59" t="s">
        <v>50</v>
      </c>
      <c r="B1757" s="54" t="s">
        <v>450</v>
      </c>
      <c r="C1757" s="60">
        <v>2023</v>
      </c>
      <c r="D1757" s="60">
        <v>2023</v>
      </c>
      <c r="E1757" s="53">
        <v>11</v>
      </c>
      <c r="F1757" s="54" t="s">
        <v>451</v>
      </c>
      <c r="G1757" s="54" t="s">
        <v>452</v>
      </c>
      <c r="H1757" s="54" t="s">
        <v>453</v>
      </c>
      <c r="I1757" s="54" t="s">
        <v>454</v>
      </c>
      <c r="J1757" s="61" t="s">
        <v>455</v>
      </c>
      <c r="K1757" s="54" t="s">
        <v>4357</v>
      </c>
      <c r="L1757" s="60">
        <v>1</v>
      </c>
      <c r="M1757" s="54" t="s">
        <v>4358</v>
      </c>
      <c r="N1757" s="54" t="s">
        <v>512</v>
      </c>
      <c r="O1757" s="62">
        <v>1</v>
      </c>
      <c r="P1757" s="54" t="s">
        <v>513</v>
      </c>
      <c r="Q1757" s="54" t="s">
        <v>4330</v>
      </c>
      <c r="R1757" s="61" t="s">
        <v>4331</v>
      </c>
      <c r="S1757" s="55">
        <v>45068</v>
      </c>
      <c r="T1757" s="55">
        <v>45068</v>
      </c>
      <c r="U1757" s="55">
        <v>45071</v>
      </c>
      <c r="V1757" s="56">
        <v>225404.19</v>
      </c>
      <c r="W1757" s="56">
        <v>0</v>
      </c>
      <c r="X1757" s="56">
        <v>225404.19</v>
      </c>
    </row>
    <row r="1758" spans="1:24" x14ac:dyDescent="0.25">
      <c r="A1758" s="59" t="s">
        <v>51</v>
      </c>
      <c r="B1758" s="54" t="s">
        <v>450</v>
      </c>
      <c r="C1758" s="60">
        <v>2023</v>
      </c>
      <c r="D1758" s="60">
        <v>2023</v>
      </c>
      <c r="E1758" s="53">
        <v>11</v>
      </c>
      <c r="F1758" s="54" t="s">
        <v>451</v>
      </c>
      <c r="G1758" s="54" t="s">
        <v>452</v>
      </c>
      <c r="H1758" s="54" t="s">
        <v>453</v>
      </c>
      <c r="I1758" s="54" t="s">
        <v>454</v>
      </c>
      <c r="J1758" s="61" t="s">
        <v>455</v>
      </c>
      <c r="K1758" s="54" t="s">
        <v>4359</v>
      </c>
      <c r="L1758" s="60">
        <v>1</v>
      </c>
      <c r="M1758" s="54" t="s">
        <v>4360</v>
      </c>
      <c r="N1758" s="54" t="s">
        <v>516</v>
      </c>
      <c r="O1758" s="62">
        <v>1</v>
      </c>
      <c r="P1758" s="54" t="s">
        <v>517</v>
      </c>
      <c r="Q1758" s="54" t="s">
        <v>4330</v>
      </c>
      <c r="R1758" s="61" t="s">
        <v>4331</v>
      </c>
      <c r="S1758" s="55">
        <v>45068</v>
      </c>
      <c r="T1758" s="55">
        <v>45068</v>
      </c>
      <c r="U1758" s="55">
        <v>45071</v>
      </c>
      <c r="V1758" s="56">
        <v>22782284.300000001</v>
      </c>
      <c r="W1758" s="56">
        <v>0</v>
      </c>
      <c r="X1758" s="56">
        <v>22782284.300000001</v>
      </c>
    </row>
    <row r="1759" spans="1:24" x14ac:dyDescent="0.25">
      <c r="A1759" s="59" t="s">
        <v>52</v>
      </c>
      <c r="B1759" s="54" t="s">
        <v>450</v>
      </c>
      <c r="C1759" s="60">
        <v>2023</v>
      </c>
      <c r="D1759" s="60">
        <v>2023</v>
      </c>
      <c r="E1759" s="53">
        <v>11</v>
      </c>
      <c r="F1759" s="54" t="s">
        <v>451</v>
      </c>
      <c r="G1759" s="54" t="s">
        <v>452</v>
      </c>
      <c r="H1759" s="54" t="s">
        <v>453</v>
      </c>
      <c r="I1759" s="54" t="s">
        <v>454</v>
      </c>
      <c r="J1759" s="61" t="s">
        <v>455</v>
      </c>
      <c r="K1759" s="54" t="s">
        <v>4361</v>
      </c>
      <c r="L1759" s="60">
        <v>1</v>
      </c>
      <c r="M1759" s="54" t="s">
        <v>4362</v>
      </c>
      <c r="N1759" s="54" t="s">
        <v>520</v>
      </c>
      <c r="O1759" s="62">
        <v>1</v>
      </c>
      <c r="P1759" s="54" t="s">
        <v>521</v>
      </c>
      <c r="Q1759" s="54" t="s">
        <v>4330</v>
      </c>
      <c r="R1759" s="61" t="s">
        <v>4331</v>
      </c>
      <c r="S1759" s="55">
        <v>45068</v>
      </c>
      <c r="T1759" s="55">
        <v>45068</v>
      </c>
      <c r="U1759" s="55">
        <v>45071</v>
      </c>
      <c r="V1759" s="56">
        <v>4228979.4000000004</v>
      </c>
      <c r="W1759" s="56">
        <v>0</v>
      </c>
      <c r="X1759" s="56">
        <v>4228979.4000000004</v>
      </c>
    </row>
    <row r="1760" spans="1:24" x14ac:dyDescent="0.25">
      <c r="A1760" s="59" t="s">
        <v>53</v>
      </c>
      <c r="B1760" s="54" t="s">
        <v>450</v>
      </c>
      <c r="C1760" s="60">
        <v>2023</v>
      </c>
      <c r="D1760" s="60">
        <v>2023</v>
      </c>
      <c r="E1760" s="53">
        <v>11</v>
      </c>
      <c r="F1760" s="54" t="s">
        <v>451</v>
      </c>
      <c r="G1760" s="54" t="s">
        <v>452</v>
      </c>
      <c r="H1760" s="54" t="s">
        <v>453</v>
      </c>
      <c r="I1760" s="54" t="s">
        <v>454</v>
      </c>
      <c r="J1760" s="61" t="s">
        <v>455</v>
      </c>
      <c r="K1760" s="54" t="s">
        <v>4363</v>
      </c>
      <c r="L1760" s="60">
        <v>1</v>
      </c>
      <c r="M1760" s="54" t="s">
        <v>4364</v>
      </c>
      <c r="N1760" s="54" t="s">
        <v>524</v>
      </c>
      <c r="O1760" s="62">
        <v>1</v>
      </c>
      <c r="P1760" s="54" t="s">
        <v>525</v>
      </c>
      <c r="Q1760" s="54" t="s">
        <v>4330</v>
      </c>
      <c r="R1760" s="61" t="s">
        <v>4331</v>
      </c>
      <c r="S1760" s="55">
        <v>45068</v>
      </c>
      <c r="T1760" s="55">
        <v>45068</v>
      </c>
      <c r="U1760" s="55">
        <v>45071</v>
      </c>
      <c r="V1760" s="56">
        <v>553946.09</v>
      </c>
      <c r="W1760" s="56">
        <v>0</v>
      </c>
      <c r="X1760" s="56">
        <v>553946.09</v>
      </c>
    </row>
    <row r="1761" spans="1:24" x14ac:dyDescent="0.25">
      <c r="A1761" s="59" t="s">
        <v>54</v>
      </c>
      <c r="B1761" s="54" t="s">
        <v>450</v>
      </c>
      <c r="C1761" s="60">
        <v>2023</v>
      </c>
      <c r="D1761" s="60">
        <v>2023</v>
      </c>
      <c r="E1761" s="53">
        <v>11</v>
      </c>
      <c r="F1761" s="54" t="s">
        <v>451</v>
      </c>
      <c r="G1761" s="54" t="s">
        <v>452</v>
      </c>
      <c r="H1761" s="54" t="s">
        <v>453</v>
      </c>
      <c r="I1761" s="54" t="s">
        <v>454</v>
      </c>
      <c r="J1761" s="61" t="s">
        <v>455</v>
      </c>
      <c r="K1761" s="54" t="s">
        <v>4365</v>
      </c>
      <c r="L1761" s="60">
        <v>1</v>
      </c>
      <c r="M1761" s="54" t="s">
        <v>4366</v>
      </c>
      <c r="N1761" s="54" t="s">
        <v>528</v>
      </c>
      <c r="O1761" s="62">
        <v>1</v>
      </c>
      <c r="P1761" s="54" t="s">
        <v>529</v>
      </c>
      <c r="Q1761" s="54" t="s">
        <v>4330</v>
      </c>
      <c r="R1761" s="61" t="s">
        <v>4331</v>
      </c>
      <c r="S1761" s="55">
        <v>45068</v>
      </c>
      <c r="T1761" s="55">
        <v>45068</v>
      </c>
      <c r="U1761" s="55">
        <v>45071</v>
      </c>
      <c r="V1761" s="56">
        <v>183603.67</v>
      </c>
      <c r="W1761" s="56">
        <v>0</v>
      </c>
      <c r="X1761" s="56">
        <v>183603.67</v>
      </c>
    </row>
    <row r="1762" spans="1:24" x14ac:dyDescent="0.25">
      <c r="A1762" s="59" t="s">
        <v>55</v>
      </c>
      <c r="B1762" s="54" t="s">
        <v>450</v>
      </c>
      <c r="C1762" s="60">
        <v>2023</v>
      </c>
      <c r="D1762" s="60">
        <v>2023</v>
      </c>
      <c r="E1762" s="53">
        <v>11</v>
      </c>
      <c r="F1762" s="54" t="s">
        <v>451</v>
      </c>
      <c r="G1762" s="54" t="s">
        <v>452</v>
      </c>
      <c r="H1762" s="54" t="s">
        <v>453</v>
      </c>
      <c r="I1762" s="54" t="s">
        <v>454</v>
      </c>
      <c r="J1762" s="61" t="s">
        <v>455</v>
      </c>
      <c r="K1762" s="54" t="s">
        <v>4367</v>
      </c>
      <c r="L1762" s="60">
        <v>1</v>
      </c>
      <c r="M1762" s="54" t="s">
        <v>4368</v>
      </c>
      <c r="N1762" s="54" t="s">
        <v>532</v>
      </c>
      <c r="O1762" s="62">
        <v>1</v>
      </c>
      <c r="P1762" s="54" t="s">
        <v>533</v>
      </c>
      <c r="Q1762" s="54" t="s">
        <v>4330</v>
      </c>
      <c r="R1762" s="61" t="s">
        <v>4331</v>
      </c>
      <c r="S1762" s="55">
        <v>45068</v>
      </c>
      <c r="T1762" s="55">
        <v>45068</v>
      </c>
      <c r="U1762" s="55">
        <v>45071</v>
      </c>
      <c r="V1762" s="56">
        <v>30773.61</v>
      </c>
      <c r="W1762" s="56">
        <v>0</v>
      </c>
      <c r="X1762" s="56">
        <v>30773.61</v>
      </c>
    </row>
    <row r="1763" spans="1:24" x14ac:dyDescent="0.25">
      <c r="A1763" s="59" t="s">
        <v>56</v>
      </c>
      <c r="B1763" s="54" t="s">
        <v>450</v>
      </c>
      <c r="C1763" s="60">
        <v>2023</v>
      </c>
      <c r="D1763" s="60">
        <v>2023</v>
      </c>
      <c r="E1763" s="53">
        <v>11</v>
      </c>
      <c r="F1763" s="54" t="s">
        <v>451</v>
      </c>
      <c r="G1763" s="54" t="s">
        <v>452</v>
      </c>
      <c r="H1763" s="54" t="s">
        <v>453</v>
      </c>
      <c r="I1763" s="54" t="s">
        <v>454</v>
      </c>
      <c r="J1763" s="61" t="s">
        <v>455</v>
      </c>
      <c r="K1763" s="54" t="s">
        <v>4369</v>
      </c>
      <c r="L1763" s="60">
        <v>1</v>
      </c>
      <c r="M1763" s="54" t="s">
        <v>4370</v>
      </c>
      <c r="N1763" s="54" t="s">
        <v>536</v>
      </c>
      <c r="O1763" s="62">
        <v>1</v>
      </c>
      <c r="P1763" s="54" t="s">
        <v>537</v>
      </c>
      <c r="Q1763" s="54" t="s">
        <v>4330</v>
      </c>
      <c r="R1763" s="61" t="s">
        <v>4331</v>
      </c>
      <c r="S1763" s="55">
        <v>45068</v>
      </c>
      <c r="T1763" s="55">
        <v>45068</v>
      </c>
      <c r="U1763" s="55">
        <v>45071</v>
      </c>
      <c r="V1763" s="56">
        <v>213809.16</v>
      </c>
      <c r="W1763" s="56">
        <v>0</v>
      </c>
      <c r="X1763" s="56">
        <v>213809.16</v>
      </c>
    </row>
    <row r="1764" spans="1:24" x14ac:dyDescent="0.25">
      <c r="A1764" s="59" t="s">
        <v>57</v>
      </c>
      <c r="B1764" s="54" t="s">
        <v>450</v>
      </c>
      <c r="C1764" s="60">
        <v>2023</v>
      </c>
      <c r="D1764" s="60">
        <v>2023</v>
      </c>
      <c r="E1764" s="53">
        <v>11</v>
      </c>
      <c r="F1764" s="54" t="s">
        <v>451</v>
      </c>
      <c r="G1764" s="54" t="s">
        <v>452</v>
      </c>
      <c r="H1764" s="54" t="s">
        <v>453</v>
      </c>
      <c r="I1764" s="54" t="s">
        <v>454</v>
      </c>
      <c r="J1764" s="61" t="s">
        <v>455</v>
      </c>
      <c r="K1764" s="54" t="s">
        <v>4371</v>
      </c>
      <c r="L1764" s="60">
        <v>1</v>
      </c>
      <c r="M1764" s="54" t="s">
        <v>4372</v>
      </c>
      <c r="N1764" s="54" t="s">
        <v>540</v>
      </c>
      <c r="O1764" s="62">
        <v>1</v>
      </c>
      <c r="P1764" s="54" t="s">
        <v>541</v>
      </c>
      <c r="Q1764" s="54" t="s">
        <v>4330</v>
      </c>
      <c r="R1764" s="61" t="s">
        <v>4331</v>
      </c>
      <c r="S1764" s="55">
        <v>45068</v>
      </c>
      <c r="T1764" s="55">
        <v>45068</v>
      </c>
      <c r="U1764" s="55">
        <v>45071</v>
      </c>
      <c r="V1764" s="56">
        <v>165888.10999999999</v>
      </c>
      <c r="W1764" s="56">
        <v>0</v>
      </c>
      <c r="X1764" s="56">
        <v>165888.10999999999</v>
      </c>
    </row>
    <row r="1765" spans="1:24" x14ac:dyDescent="0.25">
      <c r="A1765" s="59" t="s">
        <v>58</v>
      </c>
      <c r="B1765" s="54" t="s">
        <v>450</v>
      </c>
      <c r="C1765" s="60">
        <v>2023</v>
      </c>
      <c r="D1765" s="60">
        <v>2023</v>
      </c>
      <c r="E1765" s="53">
        <v>11</v>
      </c>
      <c r="F1765" s="54" t="s">
        <v>451</v>
      </c>
      <c r="G1765" s="54" t="s">
        <v>452</v>
      </c>
      <c r="H1765" s="54" t="s">
        <v>453</v>
      </c>
      <c r="I1765" s="54" t="s">
        <v>454</v>
      </c>
      <c r="J1765" s="61" t="s">
        <v>455</v>
      </c>
      <c r="K1765" s="54" t="s">
        <v>4373</v>
      </c>
      <c r="L1765" s="60">
        <v>1</v>
      </c>
      <c r="M1765" s="54" t="s">
        <v>4374</v>
      </c>
      <c r="N1765" s="54" t="s">
        <v>544</v>
      </c>
      <c r="O1765" s="62">
        <v>1</v>
      </c>
      <c r="P1765" s="54" t="s">
        <v>545</v>
      </c>
      <c r="Q1765" s="54" t="s">
        <v>4330</v>
      </c>
      <c r="R1765" s="61" t="s">
        <v>4331</v>
      </c>
      <c r="S1765" s="55">
        <v>45068</v>
      </c>
      <c r="T1765" s="55">
        <v>45068</v>
      </c>
      <c r="U1765" s="55">
        <v>45071</v>
      </c>
      <c r="V1765" s="56">
        <v>56041.3</v>
      </c>
      <c r="W1765" s="56">
        <v>0</v>
      </c>
      <c r="X1765" s="56">
        <v>56041.3</v>
      </c>
    </row>
    <row r="1766" spans="1:24" x14ac:dyDescent="0.25">
      <c r="A1766" s="59" t="s">
        <v>59</v>
      </c>
      <c r="B1766" s="54" t="s">
        <v>450</v>
      </c>
      <c r="C1766" s="60">
        <v>2023</v>
      </c>
      <c r="D1766" s="60">
        <v>2023</v>
      </c>
      <c r="E1766" s="53">
        <v>11</v>
      </c>
      <c r="F1766" s="54" t="s">
        <v>451</v>
      </c>
      <c r="G1766" s="54" t="s">
        <v>452</v>
      </c>
      <c r="H1766" s="54" t="s">
        <v>453</v>
      </c>
      <c r="I1766" s="54" t="s">
        <v>454</v>
      </c>
      <c r="J1766" s="61" t="s">
        <v>455</v>
      </c>
      <c r="K1766" s="54" t="s">
        <v>4375</v>
      </c>
      <c r="L1766" s="60">
        <v>1</v>
      </c>
      <c r="M1766" s="54" t="s">
        <v>4376</v>
      </c>
      <c r="N1766" s="54" t="s">
        <v>548</v>
      </c>
      <c r="O1766" s="62">
        <v>1</v>
      </c>
      <c r="P1766" s="54" t="s">
        <v>549</v>
      </c>
      <c r="Q1766" s="54" t="s">
        <v>4330</v>
      </c>
      <c r="R1766" s="61" t="s">
        <v>4331</v>
      </c>
      <c r="S1766" s="55">
        <v>45068</v>
      </c>
      <c r="T1766" s="55">
        <v>45068</v>
      </c>
      <c r="U1766" s="55">
        <v>45071</v>
      </c>
      <c r="V1766" s="56">
        <v>509484.21</v>
      </c>
      <c r="W1766" s="56">
        <v>0</v>
      </c>
      <c r="X1766" s="56">
        <v>509484.21</v>
      </c>
    </row>
    <row r="1767" spans="1:24" x14ac:dyDescent="0.25">
      <c r="A1767" s="59" t="s">
        <v>60</v>
      </c>
      <c r="B1767" s="54" t="s">
        <v>450</v>
      </c>
      <c r="C1767" s="60">
        <v>2023</v>
      </c>
      <c r="D1767" s="60">
        <v>2023</v>
      </c>
      <c r="E1767" s="53">
        <v>11</v>
      </c>
      <c r="F1767" s="54" t="s">
        <v>451</v>
      </c>
      <c r="G1767" s="54" t="s">
        <v>452</v>
      </c>
      <c r="H1767" s="54" t="s">
        <v>453</v>
      </c>
      <c r="I1767" s="54" t="s">
        <v>454</v>
      </c>
      <c r="J1767" s="61" t="s">
        <v>455</v>
      </c>
      <c r="K1767" s="54" t="s">
        <v>4377</v>
      </c>
      <c r="L1767" s="60">
        <v>1</v>
      </c>
      <c r="M1767" s="54" t="s">
        <v>4378</v>
      </c>
      <c r="N1767" s="54" t="s">
        <v>552</v>
      </c>
      <c r="O1767" s="62">
        <v>1</v>
      </c>
      <c r="P1767" s="54" t="s">
        <v>553</v>
      </c>
      <c r="Q1767" s="54" t="s">
        <v>4330</v>
      </c>
      <c r="R1767" s="61" t="s">
        <v>4331</v>
      </c>
      <c r="S1767" s="55">
        <v>45068</v>
      </c>
      <c r="T1767" s="55">
        <v>45068</v>
      </c>
      <c r="U1767" s="55">
        <v>45071</v>
      </c>
      <c r="V1767" s="56">
        <v>220458.27</v>
      </c>
      <c r="W1767" s="56">
        <v>0</v>
      </c>
      <c r="X1767" s="56">
        <v>220458.27</v>
      </c>
    </row>
    <row r="1768" spans="1:24" x14ac:dyDescent="0.25">
      <c r="A1768" s="59" t="s">
        <v>61</v>
      </c>
      <c r="B1768" s="54" t="s">
        <v>450</v>
      </c>
      <c r="C1768" s="60">
        <v>2023</v>
      </c>
      <c r="D1768" s="60">
        <v>2023</v>
      </c>
      <c r="E1768" s="53">
        <v>11</v>
      </c>
      <c r="F1768" s="54" t="s">
        <v>451</v>
      </c>
      <c r="G1768" s="54" t="s">
        <v>452</v>
      </c>
      <c r="H1768" s="54" t="s">
        <v>453</v>
      </c>
      <c r="I1768" s="54" t="s">
        <v>454</v>
      </c>
      <c r="J1768" s="61" t="s">
        <v>455</v>
      </c>
      <c r="K1768" s="54" t="s">
        <v>4379</v>
      </c>
      <c r="L1768" s="60">
        <v>1</v>
      </c>
      <c r="M1768" s="54" t="s">
        <v>4380</v>
      </c>
      <c r="N1768" s="54" t="s">
        <v>556</v>
      </c>
      <c r="O1768" s="62">
        <v>1</v>
      </c>
      <c r="P1768" s="54" t="s">
        <v>557</v>
      </c>
      <c r="Q1768" s="54" t="s">
        <v>4330</v>
      </c>
      <c r="R1768" s="61" t="s">
        <v>4331</v>
      </c>
      <c r="S1768" s="55">
        <v>45068</v>
      </c>
      <c r="T1768" s="55">
        <v>45068</v>
      </c>
      <c r="U1768" s="55">
        <v>45071</v>
      </c>
      <c r="V1768" s="56">
        <v>11312115.060000001</v>
      </c>
      <c r="W1768" s="56">
        <v>0</v>
      </c>
      <c r="X1768" s="56">
        <v>11312115.060000001</v>
      </c>
    </row>
    <row r="1769" spans="1:24" x14ac:dyDescent="0.25">
      <c r="A1769" s="59" t="s">
        <v>62</v>
      </c>
      <c r="B1769" s="54" t="s">
        <v>450</v>
      </c>
      <c r="C1769" s="60">
        <v>2023</v>
      </c>
      <c r="D1769" s="60">
        <v>2023</v>
      </c>
      <c r="E1769" s="53">
        <v>11</v>
      </c>
      <c r="F1769" s="54" t="s">
        <v>451</v>
      </c>
      <c r="G1769" s="54" t="s">
        <v>452</v>
      </c>
      <c r="H1769" s="54" t="s">
        <v>453</v>
      </c>
      <c r="I1769" s="54" t="s">
        <v>454</v>
      </c>
      <c r="J1769" s="61" t="s">
        <v>455</v>
      </c>
      <c r="K1769" s="54" t="s">
        <v>4381</v>
      </c>
      <c r="L1769" s="60">
        <v>1</v>
      </c>
      <c r="M1769" s="54" t="s">
        <v>4382</v>
      </c>
      <c r="N1769" s="54" t="s">
        <v>560</v>
      </c>
      <c r="O1769" s="62">
        <v>1</v>
      </c>
      <c r="P1769" s="54" t="s">
        <v>561</v>
      </c>
      <c r="Q1769" s="54" t="s">
        <v>4330</v>
      </c>
      <c r="R1769" s="61" t="s">
        <v>4354</v>
      </c>
      <c r="S1769" s="55">
        <v>45058</v>
      </c>
      <c r="T1769" s="55">
        <v>45058</v>
      </c>
      <c r="U1769" s="55">
        <v>45063</v>
      </c>
      <c r="V1769" s="56">
        <v>4210531.74</v>
      </c>
      <c r="W1769" s="56">
        <v>0</v>
      </c>
      <c r="X1769" s="56">
        <v>4210531.74</v>
      </c>
    </row>
    <row r="1770" spans="1:24" x14ac:dyDescent="0.25">
      <c r="A1770" s="59" t="s">
        <v>63</v>
      </c>
      <c r="B1770" s="54" t="s">
        <v>450</v>
      </c>
      <c r="C1770" s="60">
        <v>2023</v>
      </c>
      <c r="D1770" s="60">
        <v>2023</v>
      </c>
      <c r="E1770" s="53">
        <v>11</v>
      </c>
      <c r="F1770" s="54" t="s">
        <v>451</v>
      </c>
      <c r="G1770" s="54" t="s">
        <v>452</v>
      </c>
      <c r="H1770" s="54" t="s">
        <v>453</v>
      </c>
      <c r="I1770" s="54" t="s">
        <v>454</v>
      </c>
      <c r="J1770" s="61" t="s">
        <v>455</v>
      </c>
      <c r="K1770" s="54" t="s">
        <v>4383</v>
      </c>
      <c r="L1770" s="60">
        <v>1</v>
      </c>
      <c r="M1770" s="54" t="s">
        <v>4384</v>
      </c>
      <c r="N1770" s="54" t="s">
        <v>564</v>
      </c>
      <c r="O1770" s="62">
        <v>1</v>
      </c>
      <c r="P1770" s="54" t="s">
        <v>565</v>
      </c>
      <c r="Q1770" s="54" t="s">
        <v>4330</v>
      </c>
      <c r="R1770" s="61" t="s">
        <v>4331</v>
      </c>
      <c r="S1770" s="55">
        <v>45068</v>
      </c>
      <c r="T1770" s="55">
        <v>45068</v>
      </c>
      <c r="U1770" s="55">
        <v>45071</v>
      </c>
      <c r="V1770" s="56">
        <v>289701.40999999997</v>
      </c>
      <c r="W1770" s="56">
        <v>0</v>
      </c>
      <c r="X1770" s="56">
        <v>289701.40999999997</v>
      </c>
    </row>
    <row r="1771" spans="1:24" x14ac:dyDescent="0.25">
      <c r="A1771" s="59" t="s">
        <v>64</v>
      </c>
      <c r="B1771" s="54" t="s">
        <v>450</v>
      </c>
      <c r="C1771" s="60">
        <v>2023</v>
      </c>
      <c r="D1771" s="60">
        <v>2023</v>
      </c>
      <c r="E1771" s="53">
        <v>11</v>
      </c>
      <c r="F1771" s="54" t="s">
        <v>451</v>
      </c>
      <c r="G1771" s="54" t="s">
        <v>452</v>
      </c>
      <c r="H1771" s="54" t="s">
        <v>453</v>
      </c>
      <c r="I1771" s="54" t="s">
        <v>454</v>
      </c>
      <c r="J1771" s="61" t="s">
        <v>455</v>
      </c>
      <c r="K1771" s="54" t="s">
        <v>4385</v>
      </c>
      <c r="L1771" s="60">
        <v>1</v>
      </c>
      <c r="M1771" s="54" t="s">
        <v>4386</v>
      </c>
      <c r="N1771" s="54" t="s">
        <v>568</v>
      </c>
      <c r="O1771" s="62">
        <v>1</v>
      </c>
      <c r="P1771" s="54" t="s">
        <v>569</v>
      </c>
      <c r="Q1771" s="54" t="s">
        <v>4330</v>
      </c>
      <c r="R1771" s="61" t="s">
        <v>4331</v>
      </c>
      <c r="S1771" s="55">
        <v>45068</v>
      </c>
      <c r="T1771" s="55">
        <v>45068</v>
      </c>
      <c r="U1771" s="55">
        <v>45071</v>
      </c>
      <c r="V1771" s="56">
        <v>477726.84</v>
      </c>
      <c r="W1771" s="56">
        <v>0</v>
      </c>
      <c r="X1771" s="56">
        <v>477726.84</v>
      </c>
    </row>
    <row r="1772" spans="1:24" x14ac:dyDescent="0.25">
      <c r="A1772" s="59" t="s">
        <v>65</v>
      </c>
      <c r="B1772" s="54" t="s">
        <v>450</v>
      </c>
      <c r="C1772" s="60">
        <v>2023</v>
      </c>
      <c r="D1772" s="60">
        <v>2023</v>
      </c>
      <c r="E1772" s="53">
        <v>11</v>
      </c>
      <c r="F1772" s="54" t="s">
        <v>451</v>
      </c>
      <c r="G1772" s="54" t="s">
        <v>452</v>
      </c>
      <c r="H1772" s="54" t="s">
        <v>453</v>
      </c>
      <c r="I1772" s="54" t="s">
        <v>454</v>
      </c>
      <c r="J1772" s="61" t="s">
        <v>455</v>
      </c>
      <c r="K1772" s="54" t="s">
        <v>4387</v>
      </c>
      <c r="L1772" s="60">
        <v>1</v>
      </c>
      <c r="M1772" s="54" t="s">
        <v>4388</v>
      </c>
      <c r="N1772" s="54" t="s">
        <v>572</v>
      </c>
      <c r="O1772" s="62">
        <v>1</v>
      </c>
      <c r="P1772" s="54" t="s">
        <v>573</v>
      </c>
      <c r="Q1772" s="54" t="s">
        <v>4330</v>
      </c>
      <c r="R1772" s="61" t="s">
        <v>4331</v>
      </c>
      <c r="S1772" s="55">
        <v>45068</v>
      </c>
      <c r="T1772" s="55">
        <v>45068</v>
      </c>
      <c r="U1772" s="55">
        <v>45071</v>
      </c>
      <c r="V1772" s="56">
        <v>98731.56</v>
      </c>
      <c r="W1772" s="56">
        <v>0</v>
      </c>
      <c r="X1772" s="56">
        <v>98731.56</v>
      </c>
    </row>
    <row r="1773" spans="1:24" x14ac:dyDescent="0.25">
      <c r="A1773" s="59" t="s">
        <v>66</v>
      </c>
      <c r="B1773" s="54" t="s">
        <v>450</v>
      </c>
      <c r="C1773" s="60">
        <v>2023</v>
      </c>
      <c r="D1773" s="60">
        <v>2023</v>
      </c>
      <c r="E1773" s="53">
        <v>11</v>
      </c>
      <c r="F1773" s="54" t="s">
        <v>451</v>
      </c>
      <c r="G1773" s="54" t="s">
        <v>452</v>
      </c>
      <c r="H1773" s="54" t="s">
        <v>453</v>
      </c>
      <c r="I1773" s="54" t="s">
        <v>454</v>
      </c>
      <c r="J1773" s="61" t="s">
        <v>455</v>
      </c>
      <c r="K1773" s="54" t="s">
        <v>4389</v>
      </c>
      <c r="L1773" s="60">
        <v>1</v>
      </c>
      <c r="M1773" s="54" t="s">
        <v>4390</v>
      </c>
      <c r="N1773" s="54" t="s">
        <v>576</v>
      </c>
      <c r="O1773" s="62">
        <v>1</v>
      </c>
      <c r="P1773" s="54" t="s">
        <v>577</v>
      </c>
      <c r="Q1773" s="54" t="s">
        <v>4330</v>
      </c>
      <c r="R1773" s="61" t="s">
        <v>4331</v>
      </c>
      <c r="S1773" s="55">
        <v>45068</v>
      </c>
      <c r="T1773" s="55">
        <v>45068</v>
      </c>
      <c r="U1773" s="55">
        <v>45071</v>
      </c>
      <c r="V1773" s="56">
        <v>144512.26999999999</v>
      </c>
      <c r="W1773" s="56">
        <v>0</v>
      </c>
      <c r="X1773" s="56">
        <v>144512.26999999999</v>
      </c>
    </row>
    <row r="1774" spans="1:24" x14ac:dyDescent="0.25">
      <c r="A1774" s="59" t="s">
        <v>67</v>
      </c>
      <c r="B1774" s="54" t="s">
        <v>450</v>
      </c>
      <c r="C1774" s="60">
        <v>2023</v>
      </c>
      <c r="D1774" s="60">
        <v>2023</v>
      </c>
      <c r="E1774" s="53">
        <v>11</v>
      </c>
      <c r="F1774" s="54" t="s">
        <v>451</v>
      </c>
      <c r="G1774" s="54" t="s">
        <v>452</v>
      </c>
      <c r="H1774" s="54" t="s">
        <v>453</v>
      </c>
      <c r="I1774" s="54" t="s">
        <v>454</v>
      </c>
      <c r="J1774" s="61" t="s">
        <v>455</v>
      </c>
      <c r="K1774" s="54" t="s">
        <v>4391</v>
      </c>
      <c r="L1774" s="60">
        <v>1</v>
      </c>
      <c r="M1774" s="54" t="s">
        <v>4392</v>
      </c>
      <c r="N1774" s="54" t="s">
        <v>580</v>
      </c>
      <c r="O1774" s="62">
        <v>1</v>
      </c>
      <c r="P1774" s="54" t="s">
        <v>581</v>
      </c>
      <c r="Q1774" s="54" t="s">
        <v>4330</v>
      </c>
      <c r="R1774" s="61" t="s">
        <v>4331</v>
      </c>
      <c r="S1774" s="55">
        <v>45068</v>
      </c>
      <c r="T1774" s="55">
        <v>45068</v>
      </c>
      <c r="U1774" s="55">
        <v>45071</v>
      </c>
      <c r="V1774" s="56">
        <v>228994.81</v>
      </c>
      <c r="W1774" s="56">
        <v>0</v>
      </c>
      <c r="X1774" s="56">
        <v>228994.81</v>
      </c>
    </row>
    <row r="1775" spans="1:24" x14ac:dyDescent="0.25">
      <c r="A1775" s="59" t="s">
        <v>68</v>
      </c>
      <c r="B1775" s="54" t="s">
        <v>450</v>
      </c>
      <c r="C1775" s="60">
        <v>2023</v>
      </c>
      <c r="D1775" s="60">
        <v>2023</v>
      </c>
      <c r="E1775" s="53">
        <v>11</v>
      </c>
      <c r="F1775" s="54" t="s">
        <v>451</v>
      </c>
      <c r="G1775" s="54" t="s">
        <v>452</v>
      </c>
      <c r="H1775" s="54" t="s">
        <v>453</v>
      </c>
      <c r="I1775" s="54" t="s">
        <v>454</v>
      </c>
      <c r="J1775" s="61" t="s">
        <v>455</v>
      </c>
      <c r="K1775" s="54" t="s">
        <v>4393</v>
      </c>
      <c r="L1775" s="60">
        <v>1</v>
      </c>
      <c r="M1775" s="54" t="s">
        <v>4394</v>
      </c>
      <c r="N1775" s="54" t="s">
        <v>584</v>
      </c>
      <c r="O1775" s="62">
        <v>1</v>
      </c>
      <c r="P1775" s="54" t="s">
        <v>585</v>
      </c>
      <c r="Q1775" s="54" t="s">
        <v>4330</v>
      </c>
      <c r="R1775" s="61" t="s">
        <v>4331</v>
      </c>
      <c r="S1775" s="55">
        <v>45068</v>
      </c>
      <c r="T1775" s="55">
        <v>45068</v>
      </c>
      <c r="U1775" s="55">
        <v>45071</v>
      </c>
      <c r="V1775" s="56">
        <v>768294.06</v>
      </c>
      <c r="W1775" s="56">
        <v>0</v>
      </c>
      <c r="X1775" s="56">
        <v>768294.06</v>
      </c>
    </row>
    <row r="1776" spans="1:24" x14ac:dyDescent="0.25">
      <c r="A1776" s="59" t="s">
        <v>69</v>
      </c>
      <c r="B1776" s="54" t="s">
        <v>450</v>
      </c>
      <c r="C1776" s="60">
        <v>2023</v>
      </c>
      <c r="D1776" s="60">
        <v>2023</v>
      </c>
      <c r="E1776" s="53">
        <v>11</v>
      </c>
      <c r="F1776" s="54" t="s">
        <v>451</v>
      </c>
      <c r="G1776" s="54" t="s">
        <v>452</v>
      </c>
      <c r="H1776" s="54" t="s">
        <v>453</v>
      </c>
      <c r="I1776" s="54" t="s">
        <v>454</v>
      </c>
      <c r="J1776" s="61" t="s">
        <v>455</v>
      </c>
      <c r="K1776" s="54" t="s">
        <v>4395</v>
      </c>
      <c r="L1776" s="60">
        <v>1</v>
      </c>
      <c r="M1776" s="54" t="s">
        <v>4396</v>
      </c>
      <c r="N1776" s="54" t="s">
        <v>588</v>
      </c>
      <c r="O1776" s="62">
        <v>1</v>
      </c>
      <c r="P1776" s="54" t="s">
        <v>589</v>
      </c>
      <c r="Q1776" s="54" t="s">
        <v>4330</v>
      </c>
      <c r="R1776" s="61" t="s">
        <v>4331</v>
      </c>
      <c r="S1776" s="55">
        <v>45068</v>
      </c>
      <c r="T1776" s="55">
        <v>45068</v>
      </c>
      <c r="U1776" s="55">
        <v>45071</v>
      </c>
      <c r="V1776" s="56">
        <v>326824.62</v>
      </c>
      <c r="W1776" s="56">
        <v>0</v>
      </c>
      <c r="X1776" s="56">
        <v>326824.62</v>
      </c>
    </row>
    <row r="1777" spans="1:24" x14ac:dyDescent="0.25">
      <c r="A1777" s="59" t="s">
        <v>70</v>
      </c>
      <c r="B1777" s="54" t="s">
        <v>450</v>
      </c>
      <c r="C1777" s="60">
        <v>2023</v>
      </c>
      <c r="D1777" s="60">
        <v>2023</v>
      </c>
      <c r="E1777" s="53">
        <v>11</v>
      </c>
      <c r="F1777" s="54" t="s">
        <v>451</v>
      </c>
      <c r="G1777" s="54" t="s">
        <v>452</v>
      </c>
      <c r="H1777" s="54" t="s">
        <v>453</v>
      </c>
      <c r="I1777" s="54" t="s">
        <v>454</v>
      </c>
      <c r="J1777" s="61" t="s">
        <v>455</v>
      </c>
      <c r="K1777" s="54" t="s">
        <v>4397</v>
      </c>
      <c r="L1777" s="60">
        <v>1</v>
      </c>
      <c r="M1777" s="54" t="s">
        <v>4398</v>
      </c>
      <c r="N1777" s="54" t="s">
        <v>592</v>
      </c>
      <c r="O1777" s="62">
        <v>1</v>
      </c>
      <c r="P1777" s="54" t="s">
        <v>593</v>
      </c>
      <c r="Q1777" s="54" t="s">
        <v>4330</v>
      </c>
      <c r="R1777" s="61" t="s">
        <v>4331</v>
      </c>
      <c r="S1777" s="55">
        <v>45068</v>
      </c>
      <c r="T1777" s="55">
        <v>45068</v>
      </c>
      <c r="U1777" s="55">
        <v>45071</v>
      </c>
      <c r="V1777" s="56">
        <v>167847.09</v>
      </c>
      <c r="W1777" s="56">
        <v>0</v>
      </c>
      <c r="X1777" s="56">
        <v>167847.09</v>
      </c>
    </row>
    <row r="1778" spans="1:24" x14ac:dyDescent="0.25">
      <c r="A1778" s="59" t="s">
        <v>71</v>
      </c>
      <c r="B1778" s="54" t="s">
        <v>450</v>
      </c>
      <c r="C1778" s="60">
        <v>2023</v>
      </c>
      <c r="D1778" s="60">
        <v>2023</v>
      </c>
      <c r="E1778" s="53">
        <v>11</v>
      </c>
      <c r="F1778" s="54" t="s">
        <v>451</v>
      </c>
      <c r="G1778" s="54" t="s">
        <v>452</v>
      </c>
      <c r="H1778" s="54" t="s">
        <v>453</v>
      </c>
      <c r="I1778" s="54" t="s">
        <v>454</v>
      </c>
      <c r="J1778" s="61" t="s">
        <v>455</v>
      </c>
      <c r="K1778" s="54" t="s">
        <v>4399</v>
      </c>
      <c r="L1778" s="60">
        <v>1</v>
      </c>
      <c r="M1778" s="54" t="s">
        <v>4400</v>
      </c>
      <c r="N1778" s="54" t="s">
        <v>596</v>
      </c>
      <c r="O1778" s="62">
        <v>1</v>
      </c>
      <c r="P1778" s="54" t="s">
        <v>597</v>
      </c>
      <c r="Q1778" s="54" t="s">
        <v>4330</v>
      </c>
      <c r="R1778" s="61" t="s">
        <v>4331</v>
      </c>
      <c r="S1778" s="55">
        <v>45068</v>
      </c>
      <c r="T1778" s="55">
        <v>45068</v>
      </c>
      <c r="U1778" s="55">
        <v>45071</v>
      </c>
      <c r="V1778" s="56">
        <v>164305.70000000001</v>
      </c>
      <c r="W1778" s="56">
        <v>0</v>
      </c>
      <c r="X1778" s="56">
        <v>164305.70000000001</v>
      </c>
    </row>
    <row r="1779" spans="1:24" x14ac:dyDescent="0.25">
      <c r="A1779" s="59" t="s">
        <v>72</v>
      </c>
      <c r="B1779" s="54" t="s">
        <v>450</v>
      </c>
      <c r="C1779" s="60">
        <v>2023</v>
      </c>
      <c r="D1779" s="60">
        <v>2023</v>
      </c>
      <c r="E1779" s="53">
        <v>11</v>
      </c>
      <c r="F1779" s="54" t="s">
        <v>451</v>
      </c>
      <c r="G1779" s="54" t="s">
        <v>452</v>
      </c>
      <c r="H1779" s="54" t="s">
        <v>453</v>
      </c>
      <c r="I1779" s="54" t="s">
        <v>454</v>
      </c>
      <c r="J1779" s="61" t="s">
        <v>455</v>
      </c>
      <c r="K1779" s="54" t="s">
        <v>4401</v>
      </c>
      <c r="L1779" s="60">
        <v>1</v>
      </c>
      <c r="M1779" s="54" t="s">
        <v>4402</v>
      </c>
      <c r="N1779" s="54" t="s">
        <v>600</v>
      </c>
      <c r="O1779" s="62">
        <v>1</v>
      </c>
      <c r="P1779" s="54" t="s">
        <v>601</v>
      </c>
      <c r="Q1779" s="54" t="s">
        <v>4330</v>
      </c>
      <c r="R1779" s="61" t="s">
        <v>4354</v>
      </c>
      <c r="S1779" s="55">
        <v>45057</v>
      </c>
      <c r="T1779" s="55">
        <v>45057</v>
      </c>
      <c r="U1779" s="55">
        <v>45062</v>
      </c>
      <c r="V1779" s="56">
        <v>150579.26</v>
      </c>
      <c r="W1779" s="56">
        <v>0</v>
      </c>
      <c r="X1779" s="56">
        <v>150579.26</v>
      </c>
    </row>
    <row r="1780" spans="1:24" x14ac:dyDescent="0.25">
      <c r="A1780" s="59" t="s">
        <v>73</v>
      </c>
      <c r="B1780" s="54" t="s">
        <v>450</v>
      </c>
      <c r="C1780" s="60">
        <v>2023</v>
      </c>
      <c r="D1780" s="60">
        <v>2023</v>
      </c>
      <c r="E1780" s="53">
        <v>11</v>
      </c>
      <c r="F1780" s="54" t="s">
        <v>451</v>
      </c>
      <c r="G1780" s="54" t="s">
        <v>452</v>
      </c>
      <c r="H1780" s="54" t="s">
        <v>453</v>
      </c>
      <c r="I1780" s="54" t="s">
        <v>454</v>
      </c>
      <c r="J1780" s="61" t="s">
        <v>455</v>
      </c>
      <c r="K1780" s="54" t="s">
        <v>4403</v>
      </c>
      <c r="L1780" s="60">
        <v>1</v>
      </c>
      <c r="M1780" s="54" t="s">
        <v>4404</v>
      </c>
      <c r="N1780" s="54" t="s">
        <v>604</v>
      </c>
      <c r="O1780" s="62">
        <v>1</v>
      </c>
      <c r="P1780" s="54" t="s">
        <v>605</v>
      </c>
      <c r="Q1780" s="54" t="s">
        <v>4330</v>
      </c>
      <c r="R1780" s="61" t="s">
        <v>4331</v>
      </c>
      <c r="S1780" s="55">
        <v>45068</v>
      </c>
      <c r="T1780" s="55">
        <v>45068</v>
      </c>
      <c r="U1780" s="55">
        <v>45071</v>
      </c>
      <c r="V1780" s="56">
        <v>291080.92</v>
      </c>
      <c r="W1780" s="56">
        <v>0</v>
      </c>
      <c r="X1780" s="56">
        <v>291080.92</v>
      </c>
    </row>
    <row r="1781" spans="1:24" x14ac:dyDescent="0.25">
      <c r="A1781" s="59" t="s">
        <v>74</v>
      </c>
      <c r="B1781" s="54" t="s">
        <v>450</v>
      </c>
      <c r="C1781" s="60">
        <v>2023</v>
      </c>
      <c r="D1781" s="60">
        <v>2023</v>
      </c>
      <c r="E1781" s="53">
        <v>11</v>
      </c>
      <c r="F1781" s="54" t="s">
        <v>451</v>
      </c>
      <c r="G1781" s="54" t="s">
        <v>452</v>
      </c>
      <c r="H1781" s="54" t="s">
        <v>453</v>
      </c>
      <c r="I1781" s="54" t="s">
        <v>454</v>
      </c>
      <c r="J1781" s="61" t="s">
        <v>455</v>
      </c>
      <c r="K1781" s="54" t="s">
        <v>4405</v>
      </c>
      <c r="L1781" s="60">
        <v>1</v>
      </c>
      <c r="M1781" s="54" t="s">
        <v>4406</v>
      </c>
      <c r="N1781" s="54" t="s">
        <v>608</v>
      </c>
      <c r="O1781" s="62">
        <v>1</v>
      </c>
      <c r="P1781" s="54" t="s">
        <v>609</v>
      </c>
      <c r="Q1781" s="54" t="s">
        <v>4330</v>
      </c>
      <c r="R1781" s="61" t="s">
        <v>4354</v>
      </c>
      <c r="S1781" s="55">
        <v>45058</v>
      </c>
      <c r="T1781" s="55">
        <v>45058</v>
      </c>
      <c r="U1781" s="55">
        <v>45063</v>
      </c>
      <c r="V1781" s="56">
        <v>55247.77</v>
      </c>
      <c r="W1781" s="56">
        <v>0</v>
      </c>
      <c r="X1781" s="56">
        <v>55247.77</v>
      </c>
    </row>
    <row r="1782" spans="1:24" x14ac:dyDescent="0.25">
      <c r="A1782" s="59" t="s">
        <v>75</v>
      </c>
      <c r="B1782" s="54" t="s">
        <v>450</v>
      </c>
      <c r="C1782" s="60">
        <v>2023</v>
      </c>
      <c r="D1782" s="60">
        <v>2023</v>
      </c>
      <c r="E1782" s="53">
        <v>11</v>
      </c>
      <c r="F1782" s="54" t="s">
        <v>451</v>
      </c>
      <c r="G1782" s="54" t="s">
        <v>452</v>
      </c>
      <c r="H1782" s="54" t="s">
        <v>453</v>
      </c>
      <c r="I1782" s="54" t="s">
        <v>454</v>
      </c>
      <c r="J1782" s="61" t="s">
        <v>455</v>
      </c>
      <c r="K1782" s="54" t="s">
        <v>4407</v>
      </c>
      <c r="L1782" s="60">
        <v>1</v>
      </c>
      <c r="M1782" s="54" t="s">
        <v>4408</v>
      </c>
      <c r="N1782" s="54" t="s">
        <v>612</v>
      </c>
      <c r="O1782" s="62">
        <v>1</v>
      </c>
      <c r="P1782" s="54" t="s">
        <v>613</v>
      </c>
      <c r="Q1782" s="54" t="s">
        <v>4330</v>
      </c>
      <c r="R1782" s="61" t="s">
        <v>4331</v>
      </c>
      <c r="S1782" s="55">
        <v>45068</v>
      </c>
      <c r="T1782" s="55">
        <v>45068</v>
      </c>
      <c r="U1782" s="55">
        <v>45071</v>
      </c>
      <c r="V1782" s="56">
        <v>2656682.6</v>
      </c>
      <c r="W1782" s="56">
        <v>0</v>
      </c>
      <c r="X1782" s="56">
        <v>2656682.6</v>
      </c>
    </row>
    <row r="1783" spans="1:24" x14ac:dyDescent="0.25">
      <c r="A1783" s="59" t="s">
        <v>76</v>
      </c>
      <c r="B1783" s="54" t="s">
        <v>450</v>
      </c>
      <c r="C1783" s="60">
        <v>2023</v>
      </c>
      <c r="D1783" s="60">
        <v>2023</v>
      </c>
      <c r="E1783" s="53">
        <v>11</v>
      </c>
      <c r="F1783" s="54" t="s">
        <v>451</v>
      </c>
      <c r="G1783" s="54" t="s">
        <v>452</v>
      </c>
      <c r="H1783" s="54" t="s">
        <v>453</v>
      </c>
      <c r="I1783" s="54" t="s">
        <v>454</v>
      </c>
      <c r="J1783" s="61" t="s">
        <v>455</v>
      </c>
      <c r="K1783" s="54" t="s">
        <v>4409</v>
      </c>
      <c r="L1783" s="60">
        <v>1</v>
      </c>
      <c r="M1783" s="54" t="s">
        <v>4410</v>
      </c>
      <c r="N1783" s="54" t="s">
        <v>616</v>
      </c>
      <c r="O1783" s="62">
        <v>1</v>
      </c>
      <c r="P1783" s="54" t="s">
        <v>617</v>
      </c>
      <c r="Q1783" s="54" t="s">
        <v>4330</v>
      </c>
      <c r="R1783" s="61" t="s">
        <v>4354</v>
      </c>
      <c r="S1783" s="55">
        <v>45058</v>
      </c>
      <c r="T1783" s="55">
        <v>45058</v>
      </c>
      <c r="U1783" s="55">
        <v>45063</v>
      </c>
      <c r="V1783" s="56">
        <v>22264028.969999999</v>
      </c>
      <c r="W1783" s="56">
        <v>0</v>
      </c>
      <c r="X1783" s="56">
        <v>22264028.969999999</v>
      </c>
    </row>
    <row r="1784" spans="1:24" x14ac:dyDescent="0.25">
      <c r="A1784" s="59" t="s">
        <v>77</v>
      </c>
      <c r="B1784" s="54" t="s">
        <v>450</v>
      </c>
      <c r="C1784" s="60">
        <v>2023</v>
      </c>
      <c r="D1784" s="60">
        <v>2023</v>
      </c>
      <c r="E1784" s="53">
        <v>11</v>
      </c>
      <c r="F1784" s="54" t="s">
        <v>451</v>
      </c>
      <c r="G1784" s="54" t="s">
        <v>452</v>
      </c>
      <c r="H1784" s="54" t="s">
        <v>453</v>
      </c>
      <c r="I1784" s="54" t="s">
        <v>454</v>
      </c>
      <c r="J1784" s="61" t="s">
        <v>455</v>
      </c>
      <c r="K1784" s="54" t="s">
        <v>4411</v>
      </c>
      <c r="L1784" s="60">
        <v>1</v>
      </c>
      <c r="M1784" s="54" t="s">
        <v>4412</v>
      </c>
      <c r="N1784" s="54" t="s">
        <v>620</v>
      </c>
      <c r="O1784" s="62">
        <v>1</v>
      </c>
      <c r="P1784" s="54" t="s">
        <v>621</v>
      </c>
      <c r="Q1784" s="54" t="s">
        <v>4330</v>
      </c>
      <c r="R1784" s="61" t="s">
        <v>4331</v>
      </c>
      <c r="S1784" s="55">
        <v>45068</v>
      </c>
      <c r="T1784" s="55">
        <v>45068</v>
      </c>
      <c r="U1784" s="55">
        <v>45071</v>
      </c>
      <c r="V1784" s="56">
        <v>167593.47</v>
      </c>
      <c r="W1784" s="56">
        <v>0</v>
      </c>
      <c r="X1784" s="56">
        <v>167593.47</v>
      </c>
    </row>
    <row r="1785" spans="1:24" x14ac:dyDescent="0.25">
      <c r="A1785" s="59" t="s">
        <v>78</v>
      </c>
      <c r="B1785" s="54" t="s">
        <v>450</v>
      </c>
      <c r="C1785" s="60">
        <v>2023</v>
      </c>
      <c r="D1785" s="60">
        <v>2023</v>
      </c>
      <c r="E1785" s="53">
        <v>11</v>
      </c>
      <c r="F1785" s="54" t="s">
        <v>451</v>
      </c>
      <c r="G1785" s="54" t="s">
        <v>452</v>
      </c>
      <c r="H1785" s="54" t="s">
        <v>453</v>
      </c>
      <c r="I1785" s="54" t="s">
        <v>454</v>
      </c>
      <c r="J1785" s="61" t="s">
        <v>455</v>
      </c>
      <c r="K1785" s="54" t="s">
        <v>4413</v>
      </c>
      <c r="L1785" s="60">
        <v>1</v>
      </c>
      <c r="M1785" s="54" t="s">
        <v>4414</v>
      </c>
      <c r="N1785" s="54" t="s">
        <v>624</v>
      </c>
      <c r="O1785" s="62">
        <v>1</v>
      </c>
      <c r="P1785" s="54" t="s">
        <v>625</v>
      </c>
      <c r="Q1785" s="54" t="s">
        <v>4330</v>
      </c>
      <c r="R1785" s="61" t="s">
        <v>4354</v>
      </c>
      <c r="S1785" s="55">
        <v>45058</v>
      </c>
      <c r="T1785" s="55">
        <v>45058</v>
      </c>
      <c r="U1785" s="55">
        <v>45063</v>
      </c>
      <c r="V1785" s="56">
        <v>26666089.329999998</v>
      </c>
      <c r="W1785" s="56">
        <v>0</v>
      </c>
      <c r="X1785" s="56">
        <v>26666089.329999998</v>
      </c>
    </row>
    <row r="1786" spans="1:24" x14ac:dyDescent="0.25">
      <c r="A1786" s="59" t="s">
        <v>79</v>
      </c>
      <c r="B1786" s="54" t="s">
        <v>450</v>
      </c>
      <c r="C1786" s="60">
        <v>2023</v>
      </c>
      <c r="D1786" s="60">
        <v>2023</v>
      </c>
      <c r="E1786" s="53">
        <v>11</v>
      </c>
      <c r="F1786" s="54" t="s">
        <v>451</v>
      </c>
      <c r="G1786" s="54" t="s">
        <v>452</v>
      </c>
      <c r="H1786" s="54" t="s">
        <v>453</v>
      </c>
      <c r="I1786" s="54" t="s">
        <v>454</v>
      </c>
      <c r="J1786" s="61" t="s">
        <v>455</v>
      </c>
      <c r="K1786" s="54" t="s">
        <v>4415</v>
      </c>
      <c r="L1786" s="60">
        <v>1</v>
      </c>
      <c r="M1786" s="54" t="s">
        <v>4416</v>
      </c>
      <c r="N1786" s="54" t="s">
        <v>628</v>
      </c>
      <c r="O1786" s="62">
        <v>1</v>
      </c>
      <c r="P1786" s="54" t="s">
        <v>629</v>
      </c>
      <c r="Q1786" s="54" t="s">
        <v>4330</v>
      </c>
      <c r="R1786" s="61" t="s">
        <v>4354</v>
      </c>
      <c r="S1786" s="55">
        <v>45058</v>
      </c>
      <c r="T1786" s="55">
        <v>45058</v>
      </c>
      <c r="U1786" s="55">
        <v>45063</v>
      </c>
      <c r="V1786" s="56">
        <v>2087384.71</v>
      </c>
      <c r="W1786" s="56">
        <v>0</v>
      </c>
      <c r="X1786" s="56">
        <v>2087384.71</v>
      </c>
    </row>
    <row r="1787" spans="1:24" x14ac:dyDescent="0.25">
      <c r="A1787" s="59" t="s">
        <v>80</v>
      </c>
      <c r="B1787" s="54" t="s">
        <v>450</v>
      </c>
      <c r="C1787" s="60">
        <v>2023</v>
      </c>
      <c r="D1787" s="60">
        <v>2023</v>
      </c>
      <c r="E1787" s="53">
        <v>11</v>
      </c>
      <c r="F1787" s="54" t="s">
        <v>451</v>
      </c>
      <c r="G1787" s="54" t="s">
        <v>452</v>
      </c>
      <c r="H1787" s="54" t="s">
        <v>453</v>
      </c>
      <c r="I1787" s="54" t="s">
        <v>454</v>
      </c>
      <c r="J1787" s="61" t="s">
        <v>455</v>
      </c>
      <c r="K1787" s="54" t="s">
        <v>4417</v>
      </c>
      <c r="L1787" s="60">
        <v>1</v>
      </c>
      <c r="M1787" s="54" t="s">
        <v>4418</v>
      </c>
      <c r="N1787" s="54" t="s">
        <v>632</v>
      </c>
      <c r="O1787" s="62">
        <v>1</v>
      </c>
      <c r="P1787" s="54" t="s">
        <v>633</v>
      </c>
      <c r="Q1787" s="54" t="s">
        <v>4330</v>
      </c>
      <c r="R1787" s="61" t="s">
        <v>4331</v>
      </c>
      <c r="S1787" s="55">
        <v>45068</v>
      </c>
      <c r="T1787" s="55">
        <v>45068</v>
      </c>
      <c r="U1787" s="55">
        <v>45071</v>
      </c>
      <c r="V1787" s="56">
        <v>1006929.66</v>
      </c>
      <c r="W1787" s="56">
        <v>0</v>
      </c>
      <c r="X1787" s="56">
        <v>1006929.66</v>
      </c>
    </row>
    <row r="1788" spans="1:24" x14ac:dyDescent="0.25">
      <c r="A1788" s="59" t="s">
        <v>81</v>
      </c>
      <c r="B1788" s="54" t="s">
        <v>450</v>
      </c>
      <c r="C1788" s="60">
        <v>2023</v>
      </c>
      <c r="D1788" s="60">
        <v>2023</v>
      </c>
      <c r="E1788" s="53">
        <v>11</v>
      </c>
      <c r="F1788" s="54" t="s">
        <v>451</v>
      </c>
      <c r="G1788" s="54" t="s">
        <v>452</v>
      </c>
      <c r="H1788" s="54" t="s">
        <v>453</v>
      </c>
      <c r="I1788" s="54" t="s">
        <v>454</v>
      </c>
      <c r="J1788" s="61" t="s">
        <v>455</v>
      </c>
      <c r="K1788" s="54" t="s">
        <v>4419</v>
      </c>
      <c r="L1788" s="60">
        <v>1</v>
      </c>
      <c r="M1788" s="54" t="s">
        <v>4420</v>
      </c>
      <c r="N1788" s="54" t="s">
        <v>636</v>
      </c>
      <c r="O1788" s="62">
        <v>1</v>
      </c>
      <c r="P1788" s="54" t="s">
        <v>637</v>
      </c>
      <c r="Q1788" s="54" t="s">
        <v>4330</v>
      </c>
      <c r="R1788" s="61" t="s">
        <v>4331</v>
      </c>
      <c r="S1788" s="55">
        <v>45068</v>
      </c>
      <c r="T1788" s="55">
        <v>45068</v>
      </c>
      <c r="U1788" s="55">
        <v>45071</v>
      </c>
      <c r="V1788" s="56">
        <v>222866.46</v>
      </c>
      <c r="W1788" s="56">
        <v>0</v>
      </c>
      <c r="X1788" s="56">
        <v>222866.46</v>
      </c>
    </row>
    <row r="1789" spans="1:24" x14ac:dyDescent="0.25">
      <c r="A1789" s="59" t="s">
        <v>82</v>
      </c>
      <c r="B1789" s="54" t="s">
        <v>450</v>
      </c>
      <c r="C1789" s="60">
        <v>2023</v>
      </c>
      <c r="D1789" s="60">
        <v>2023</v>
      </c>
      <c r="E1789" s="53">
        <v>11</v>
      </c>
      <c r="F1789" s="54" t="s">
        <v>451</v>
      </c>
      <c r="G1789" s="54" t="s">
        <v>452</v>
      </c>
      <c r="H1789" s="54" t="s">
        <v>453</v>
      </c>
      <c r="I1789" s="54" t="s">
        <v>454</v>
      </c>
      <c r="J1789" s="61" t="s">
        <v>455</v>
      </c>
      <c r="K1789" s="54" t="s">
        <v>4421</v>
      </c>
      <c r="L1789" s="60">
        <v>1</v>
      </c>
      <c r="M1789" s="54" t="s">
        <v>4422</v>
      </c>
      <c r="N1789" s="54" t="s">
        <v>640</v>
      </c>
      <c r="O1789" s="62">
        <v>1</v>
      </c>
      <c r="P1789" s="54" t="s">
        <v>641</v>
      </c>
      <c r="Q1789" s="54" t="s">
        <v>4330</v>
      </c>
      <c r="R1789" s="61" t="s">
        <v>4331</v>
      </c>
      <c r="S1789" s="55">
        <v>45068</v>
      </c>
      <c r="T1789" s="55">
        <v>45068</v>
      </c>
      <c r="U1789" s="55">
        <v>45071</v>
      </c>
      <c r="V1789" s="56">
        <v>278156.46999999997</v>
      </c>
      <c r="W1789" s="56">
        <v>0</v>
      </c>
      <c r="X1789" s="56">
        <v>278156.46999999997</v>
      </c>
    </row>
    <row r="1790" spans="1:24" x14ac:dyDescent="0.25">
      <c r="A1790" s="59" t="s">
        <v>83</v>
      </c>
      <c r="B1790" s="54" t="s">
        <v>450</v>
      </c>
      <c r="C1790" s="60">
        <v>2023</v>
      </c>
      <c r="D1790" s="60">
        <v>2023</v>
      </c>
      <c r="E1790" s="53">
        <v>11</v>
      </c>
      <c r="F1790" s="54" t="s">
        <v>451</v>
      </c>
      <c r="G1790" s="54" t="s">
        <v>452</v>
      </c>
      <c r="H1790" s="54" t="s">
        <v>453</v>
      </c>
      <c r="I1790" s="54" t="s">
        <v>454</v>
      </c>
      <c r="J1790" s="61" t="s">
        <v>455</v>
      </c>
      <c r="K1790" s="54" t="s">
        <v>4423</v>
      </c>
      <c r="L1790" s="60">
        <v>1</v>
      </c>
      <c r="M1790" s="54" t="s">
        <v>4424</v>
      </c>
      <c r="N1790" s="54" t="s">
        <v>644</v>
      </c>
      <c r="O1790" s="62">
        <v>1</v>
      </c>
      <c r="P1790" s="54" t="s">
        <v>645</v>
      </c>
      <c r="Q1790" s="54" t="s">
        <v>4330</v>
      </c>
      <c r="R1790" s="61" t="s">
        <v>4331</v>
      </c>
      <c r="S1790" s="55">
        <v>45068</v>
      </c>
      <c r="T1790" s="55">
        <v>45068</v>
      </c>
      <c r="U1790" s="55">
        <v>45071</v>
      </c>
      <c r="V1790" s="56">
        <v>237002.33</v>
      </c>
      <c r="W1790" s="56">
        <v>0</v>
      </c>
      <c r="X1790" s="56">
        <v>237002.33</v>
      </c>
    </row>
    <row r="1791" spans="1:24" x14ac:dyDescent="0.25">
      <c r="A1791" s="59" t="s">
        <v>84</v>
      </c>
      <c r="B1791" s="54" t="s">
        <v>450</v>
      </c>
      <c r="C1791" s="60">
        <v>2023</v>
      </c>
      <c r="D1791" s="60">
        <v>2023</v>
      </c>
      <c r="E1791" s="53">
        <v>11</v>
      </c>
      <c r="F1791" s="54" t="s">
        <v>451</v>
      </c>
      <c r="G1791" s="54" t="s">
        <v>452</v>
      </c>
      <c r="H1791" s="54" t="s">
        <v>453</v>
      </c>
      <c r="I1791" s="54" t="s">
        <v>454</v>
      </c>
      <c r="J1791" s="61" t="s">
        <v>455</v>
      </c>
      <c r="K1791" s="54" t="s">
        <v>4425</v>
      </c>
      <c r="L1791" s="60">
        <v>1</v>
      </c>
      <c r="M1791" s="54" t="s">
        <v>4426</v>
      </c>
      <c r="N1791" s="54" t="s">
        <v>648</v>
      </c>
      <c r="O1791" s="62">
        <v>1</v>
      </c>
      <c r="P1791" s="54" t="s">
        <v>649</v>
      </c>
      <c r="Q1791" s="54" t="s">
        <v>4330</v>
      </c>
      <c r="R1791" s="61" t="s">
        <v>4331</v>
      </c>
      <c r="S1791" s="55">
        <v>45068</v>
      </c>
      <c r="T1791" s="55">
        <v>45068</v>
      </c>
      <c r="U1791" s="55">
        <v>45071</v>
      </c>
      <c r="V1791" s="56">
        <v>51063.55</v>
      </c>
      <c r="W1791" s="56">
        <v>0</v>
      </c>
      <c r="X1791" s="56">
        <v>51063.55</v>
      </c>
    </row>
    <row r="1792" spans="1:24" x14ac:dyDescent="0.25">
      <c r="A1792" s="59" t="s">
        <v>85</v>
      </c>
      <c r="B1792" s="54" t="s">
        <v>450</v>
      </c>
      <c r="C1792" s="60">
        <v>2023</v>
      </c>
      <c r="D1792" s="60">
        <v>2023</v>
      </c>
      <c r="E1792" s="53">
        <v>11</v>
      </c>
      <c r="F1792" s="54" t="s">
        <v>451</v>
      </c>
      <c r="G1792" s="54" t="s">
        <v>452</v>
      </c>
      <c r="H1792" s="54" t="s">
        <v>453</v>
      </c>
      <c r="I1792" s="54" t="s">
        <v>454</v>
      </c>
      <c r="J1792" s="61" t="s">
        <v>455</v>
      </c>
      <c r="K1792" s="54" t="s">
        <v>4427</v>
      </c>
      <c r="L1792" s="60">
        <v>1</v>
      </c>
      <c r="M1792" s="54" t="s">
        <v>4428</v>
      </c>
      <c r="N1792" s="54" t="s">
        <v>652</v>
      </c>
      <c r="O1792" s="62">
        <v>1</v>
      </c>
      <c r="P1792" s="54" t="s">
        <v>653</v>
      </c>
      <c r="Q1792" s="54" t="s">
        <v>4330</v>
      </c>
      <c r="R1792" s="61" t="s">
        <v>4331</v>
      </c>
      <c r="S1792" s="55">
        <v>45068</v>
      </c>
      <c r="T1792" s="55">
        <v>45068</v>
      </c>
      <c r="U1792" s="55">
        <v>45071</v>
      </c>
      <c r="V1792" s="56">
        <v>290656.81</v>
      </c>
      <c r="W1792" s="56">
        <v>0</v>
      </c>
      <c r="X1792" s="56">
        <v>290656.81</v>
      </c>
    </row>
    <row r="1793" spans="1:24" x14ac:dyDescent="0.25">
      <c r="A1793" s="59" t="s">
        <v>86</v>
      </c>
      <c r="B1793" s="54" t="s">
        <v>450</v>
      </c>
      <c r="C1793" s="60">
        <v>2023</v>
      </c>
      <c r="D1793" s="60">
        <v>2023</v>
      </c>
      <c r="E1793" s="53">
        <v>11</v>
      </c>
      <c r="F1793" s="54" t="s">
        <v>451</v>
      </c>
      <c r="G1793" s="54" t="s">
        <v>452</v>
      </c>
      <c r="H1793" s="54" t="s">
        <v>453</v>
      </c>
      <c r="I1793" s="54" t="s">
        <v>454</v>
      </c>
      <c r="J1793" s="61" t="s">
        <v>455</v>
      </c>
      <c r="K1793" s="54" t="s">
        <v>4429</v>
      </c>
      <c r="L1793" s="60">
        <v>1</v>
      </c>
      <c r="M1793" s="54" t="s">
        <v>4430</v>
      </c>
      <c r="N1793" s="54" t="s">
        <v>656</v>
      </c>
      <c r="O1793" s="62">
        <v>1</v>
      </c>
      <c r="P1793" s="54" t="s">
        <v>657</v>
      </c>
      <c r="Q1793" s="54" t="s">
        <v>4330</v>
      </c>
      <c r="R1793" s="61" t="s">
        <v>4331</v>
      </c>
      <c r="S1793" s="55">
        <v>45068</v>
      </c>
      <c r="T1793" s="55">
        <v>45068</v>
      </c>
      <c r="U1793" s="55">
        <v>45071</v>
      </c>
      <c r="V1793" s="56">
        <v>8555965.3599999994</v>
      </c>
      <c r="W1793" s="56">
        <v>0</v>
      </c>
      <c r="X1793" s="56">
        <v>8555965.3599999994</v>
      </c>
    </row>
    <row r="1794" spans="1:24" x14ac:dyDescent="0.25">
      <c r="A1794" s="59" t="s">
        <v>87</v>
      </c>
      <c r="B1794" s="54" t="s">
        <v>450</v>
      </c>
      <c r="C1794" s="60">
        <v>2023</v>
      </c>
      <c r="D1794" s="60">
        <v>2023</v>
      </c>
      <c r="E1794" s="53">
        <v>11</v>
      </c>
      <c r="F1794" s="54" t="s">
        <v>451</v>
      </c>
      <c r="G1794" s="54" t="s">
        <v>452</v>
      </c>
      <c r="H1794" s="54" t="s">
        <v>453</v>
      </c>
      <c r="I1794" s="54" t="s">
        <v>454</v>
      </c>
      <c r="J1794" s="61" t="s">
        <v>455</v>
      </c>
      <c r="K1794" s="54" t="s">
        <v>4431</v>
      </c>
      <c r="L1794" s="60">
        <v>1</v>
      </c>
      <c r="M1794" s="54" t="s">
        <v>4432</v>
      </c>
      <c r="N1794" s="54" t="s">
        <v>660</v>
      </c>
      <c r="O1794" s="62">
        <v>1</v>
      </c>
      <c r="P1794" s="54" t="s">
        <v>661</v>
      </c>
      <c r="Q1794" s="54" t="s">
        <v>4330</v>
      </c>
      <c r="R1794" s="61" t="s">
        <v>4331</v>
      </c>
      <c r="S1794" s="55">
        <v>45068</v>
      </c>
      <c r="T1794" s="55">
        <v>45068</v>
      </c>
      <c r="U1794" s="55">
        <v>45071</v>
      </c>
      <c r="V1794" s="56">
        <v>5393855.7300000004</v>
      </c>
      <c r="W1794" s="56">
        <v>0</v>
      </c>
      <c r="X1794" s="56">
        <v>5393855.7300000004</v>
      </c>
    </row>
    <row r="1795" spans="1:24" x14ac:dyDescent="0.25">
      <c r="A1795" s="59" t="s">
        <v>88</v>
      </c>
      <c r="B1795" s="54" t="s">
        <v>450</v>
      </c>
      <c r="C1795" s="60">
        <v>2023</v>
      </c>
      <c r="D1795" s="60">
        <v>2023</v>
      </c>
      <c r="E1795" s="53">
        <v>11</v>
      </c>
      <c r="F1795" s="54" t="s">
        <v>451</v>
      </c>
      <c r="G1795" s="54" t="s">
        <v>452</v>
      </c>
      <c r="H1795" s="54" t="s">
        <v>453</v>
      </c>
      <c r="I1795" s="54" t="s">
        <v>454</v>
      </c>
      <c r="J1795" s="61" t="s">
        <v>455</v>
      </c>
      <c r="K1795" s="54" t="s">
        <v>4433</v>
      </c>
      <c r="L1795" s="60">
        <v>1</v>
      </c>
      <c r="M1795" s="54" t="s">
        <v>4434</v>
      </c>
      <c r="N1795" s="54" t="s">
        <v>664</v>
      </c>
      <c r="O1795" s="62">
        <v>1</v>
      </c>
      <c r="P1795" s="54" t="s">
        <v>665</v>
      </c>
      <c r="Q1795" s="54" t="s">
        <v>4330</v>
      </c>
      <c r="R1795" s="61" t="s">
        <v>4331</v>
      </c>
      <c r="S1795" s="55">
        <v>45068</v>
      </c>
      <c r="T1795" s="55">
        <v>45068</v>
      </c>
      <c r="U1795" s="55">
        <v>45071</v>
      </c>
      <c r="V1795" s="56">
        <v>5775964.0099999998</v>
      </c>
      <c r="W1795" s="56">
        <v>0</v>
      </c>
      <c r="X1795" s="56">
        <v>5775964.0099999998</v>
      </c>
    </row>
    <row r="1796" spans="1:24" x14ac:dyDescent="0.25">
      <c r="A1796" s="59" t="s">
        <v>89</v>
      </c>
      <c r="B1796" s="54" t="s">
        <v>450</v>
      </c>
      <c r="C1796" s="60">
        <v>2023</v>
      </c>
      <c r="D1796" s="60">
        <v>2023</v>
      </c>
      <c r="E1796" s="53">
        <v>11</v>
      </c>
      <c r="F1796" s="54" t="s">
        <v>451</v>
      </c>
      <c r="G1796" s="54" t="s">
        <v>452</v>
      </c>
      <c r="H1796" s="54" t="s">
        <v>453</v>
      </c>
      <c r="I1796" s="54" t="s">
        <v>454</v>
      </c>
      <c r="J1796" s="61" t="s">
        <v>455</v>
      </c>
      <c r="K1796" s="54" t="s">
        <v>4435</v>
      </c>
      <c r="L1796" s="60">
        <v>1</v>
      </c>
      <c r="M1796" s="54" t="s">
        <v>4436</v>
      </c>
      <c r="N1796" s="54" t="s">
        <v>668</v>
      </c>
      <c r="O1796" s="62">
        <v>1</v>
      </c>
      <c r="P1796" s="54" t="s">
        <v>669</v>
      </c>
      <c r="Q1796" s="54" t="s">
        <v>4330</v>
      </c>
      <c r="R1796" s="61" t="s">
        <v>4331</v>
      </c>
      <c r="S1796" s="55">
        <v>45068</v>
      </c>
      <c r="T1796" s="55">
        <v>45068</v>
      </c>
      <c r="U1796" s="55">
        <v>45071</v>
      </c>
      <c r="V1796" s="56">
        <v>12165303.83</v>
      </c>
      <c r="W1796" s="56">
        <v>0</v>
      </c>
      <c r="X1796" s="56">
        <v>12165303.83</v>
      </c>
    </row>
    <row r="1797" spans="1:24" x14ac:dyDescent="0.25">
      <c r="A1797" s="59" t="s">
        <v>90</v>
      </c>
      <c r="B1797" s="54" t="s">
        <v>450</v>
      </c>
      <c r="C1797" s="60">
        <v>2023</v>
      </c>
      <c r="D1797" s="60">
        <v>2023</v>
      </c>
      <c r="E1797" s="53">
        <v>11</v>
      </c>
      <c r="F1797" s="54" t="s">
        <v>451</v>
      </c>
      <c r="G1797" s="54" t="s">
        <v>452</v>
      </c>
      <c r="H1797" s="54" t="s">
        <v>453</v>
      </c>
      <c r="I1797" s="54" t="s">
        <v>454</v>
      </c>
      <c r="J1797" s="61" t="s">
        <v>455</v>
      </c>
      <c r="K1797" s="54" t="s">
        <v>4437</v>
      </c>
      <c r="L1797" s="60">
        <v>1</v>
      </c>
      <c r="M1797" s="54" t="s">
        <v>4438</v>
      </c>
      <c r="N1797" s="54" t="s">
        <v>672</v>
      </c>
      <c r="O1797" s="62">
        <v>1</v>
      </c>
      <c r="P1797" s="54" t="s">
        <v>673</v>
      </c>
      <c r="Q1797" s="54" t="s">
        <v>4330</v>
      </c>
      <c r="R1797" s="61" t="s">
        <v>4331</v>
      </c>
      <c r="S1797" s="55">
        <v>45068</v>
      </c>
      <c r="T1797" s="55">
        <v>45068</v>
      </c>
      <c r="U1797" s="55">
        <v>45071</v>
      </c>
      <c r="V1797" s="56">
        <v>1619580.61</v>
      </c>
      <c r="W1797" s="56">
        <v>0</v>
      </c>
      <c r="X1797" s="56">
        <v>1619580.61</v>
      </c>
    </row>
    <row r="1798" spans="1:24" x14ac:dyDescent="0.25">
      <c r="A1798" s="59" t="s">
        <v>91</v>
      </c>
      <c r="B1798" s="54" t="s">
        <v>450</v>
      </c>
      <c r="C1798" s="60">
        <v>2023</v>
      </c>
      <c r="D1798" s="60">
        <v>2023</v>
      </c>
      <c r="E1798" s="53">
        <v>11</v>
      </c>
      <c r="F1798" s="54" t="s">
        <v>451</v>
      </c>
      <c r="G1798" s="54" t="s">
        <v>452</v>
      </c>
      <c r="H1798" s="54" t="s">
        <v>453</v>
      </c>
      <c r="I1798" s="54" t="s">
        <v>454</v>
      </c>
      <c r="J1798" s="61" t="s">
        <v>455</v>
      </c>
      <c r="K1798" s="54" t="s">
        <v>4439</v>
      </c>
      <c r="L1798" s="60">
        <v>1</v>
      </c>
      <c r="M1798" s="54" t="s">
        <v>4440</v>
      </c>
      <c r="N1798" s="54" t="s">
        <v>676</v>
      </c>
      <c r="O1798" s="62">
        <v>1</v>
      </c>
      <c r="P1798" s="54" t="s">
        <v>677</v>
      </c>
      <c r="Q1798" s="54" t="s">
        <v>4330</v>
      </c>
      <c r="R1798" s="61" t="s">
        <v>4331</v>
      </c>
      <c r="S1798" s="55">
        <v>45068</v>
      </c>
      <c r="T1798" s="55">
        <v>45068</v>
      </c>
      <c r="U1798" s="55">
        <v>45071</v>
      </c>
      <c r="V1798" s="56">
        <v>713116.4</v>
      </c>
      <c r="W1798" s="56">
        <v>0</v>
      </c>
      <c r="X1798" s="56">
        <v>713116.4</v>
      </c>
    </row>
    <row r="1799" spans="1:24" x14ac:dyDescent="0.25">
      <c r="A1799" s="59" t="s">
        <v>92</v>
      </c>
      <c r="B1799" s="54" t="s">
        <v>450</v>
      </c>
      <c r="C1799" s="60">
        <v>2023</v>
      </c>
      <c r="D1799" s="60">
        <v>2023</v>
      </c>
      <c r="E1799" s="53">
        <v>11</v>
      </c>
      <c r="F1799" s="54" t="s">
        <v>451</v>
      </c>
      <c r="G1799" s="54" t="s">
        <v>452</v>
      </c>
      <c r="H1799" s="54" t="s">
        <v>453</v>
      </c>
      <c r="I1799" s="54" t="s">
        <v>454</v>
      </c>
      <c r="J1799" s="61" t="s">
        <v>455</v>
      </c>
      <c r="K1799" s="54" t="s">
        <v>4441</v>
      </c>
      <c r="L1799" s="60">
        <v>1</v>
      </c>
      <c r="M1799" s="54" t="s">
        <v>4442</v>
      </c>
      <c r="N1799" s="54" t="s">
        <v>680</v>
      </c>
      <c r="O1799" s="62">
        <v>1</v>
      </c>
      <c r="P1799" s="54" t="s">
        <v>681</v>
      </c>
      <c r="Q1799" s="54" t="s">
        <v>4330</v>
      </c>
      <c r="R1799" s="61" t="s">
        <v>4331</v>
      </c>
      <c r="S1799" s="55">
        <v>45068</v>
      </c>
      <c r="T1799" s="55">
        <v>45068</v>
      </c>
      <c r="U1799" s="55">
        <v>45071</v>
      </c>
      <c r="V1799" s="56">
        <v>13325846.199999999</v>
      </c>
      <c r="W1799" s="56">
        <v>0</v>
      </c>
      <c r="X1799" s="56">
        <v>13325846.199999999</v>
      </c>
    </row>
    <row r="1800" spans="1:24" x14ac:dyDescent="0.25">
      <c r="A1800" s="59" t="s">
        <v>93</v>
      </c>
      <c r="B1800" s="54" t="s">
        <v>450</v>
      </c>
      <c r="C1800" s="60">
        <v>2023</v>
      </c>
      <c r="D1800" s="60">
        <v>2023</v>
      </c>
      <c r="E1800" s="53">
        <v>11</v>
      </c>
      <c r="F1800" s="54" t="s">
        <v>451</v>
      </c>
      <c r="G1800" s="54" t="s">
        <v>452</v>
      </c>
      <c r="H1800" s="54" t="s">
        <v>453</v>
      </c>
      <c r="I1800" s="54" t="s">
        <v>454</v>
      </c>
      <c r="J1800" s="61" t="s">
        <v>455</v>
      </c>
      <c r="K1800" s="54" t="s">
        <v>4443</v>
      </c>
      <c r="L1800" s="60">
        <v>1</v>
      </c>
      <c r="M1800" s="54" t="s">
        <v>4444</v>
      </c>
      <c r="N1800" s="54" t="s">
        <v>684</v>
      </c>
      <c r="O1800" s="62">
        <v>1</v>
      </c>
      <c r="P1800" s="54" t="s">
        <v>685</v>
      </c>
      <c r="Q1800" s="54" t="s">
        <v>4330</v>
      </c>
      <c r="R1800" s="61" t="s">
        <v>4331</v>
      </c>
      <c r="S1800" s="55">
        <v>45068</v>
      </c>
      <c r="T1800" s="55">
        <v>45068</v>
      </c>
      <c r="U1800" s="55">
        <v>45071</v>
      </c>
      <c r="V1800" s="56">
        <v>744091.96</v>
      </c>
      <c r="W1800" s="56">
        <v>0</v>
      </c>
      <c r="X1800" s="56">
        <v>744091.96</v>
      </c>
    </row>
    <row r="1801" spans="1:24" x14ac:dyDescent="0.25">
      <c r="A1801" s="59" t="s">
        <v>94</v>
      </c>
      <c r="B1801" s="54" t="s">
        <v>450</v>
      </c>
      <c r="C1801" s="60">
        <v>2023</v>
      </c>
      <c r="D1801" s="60">
        <v>2023</v>
      </c>
      <c r="E1801" s="53">
        <v>11</v>
      </c>
      <c r="F1801" s="54" t="s">
        <v>451</v>
      </c>
      <c r="G1801" s="54" t="s">
        <v>452</v>
      </c>
      <c r="H1801" s="54" t="s">
        <v>453</v>
      </c>
      <c r="I1801" s="54" t="s">
        <v>454</v>
      </c>
      <c r="J1801" s="61" t="s">
        <v>455</v>
      </c>
      <c r="K1801" s="54" t="s">
        <v>4445</v>
      </c>
      <c r="L1801" s="60">
        <v>1</v>
      </c>
      <c r="M1801" s="54" t="s">
        <v>4446</v>
      </c>
      <c r="N1801" s="54" t="s">
        <v>688</v>
      </c>
      <c r="O1801" s="62">
        <v>1</v>
      </c>
      <c r="P1801" s="54" t="s">
        <v>689</v>
      </c>
      <c r="Q1801" s="54" t="s">
        <v>4330</v>
      </c>
      <c r="R1801" s="61" t="s">
        <v>4331</v>
      </c>
      <c r="S1801" s="55">
        <v>45068</v>
      </c>
      <c r="T1801" s="55">
        <v>45068</v>
      </c>
      <c r="U1801" s="55">
        <v>45071</v>
      </c>
      <c r="V1801" s="56">
        <v>390442.85</v>
      </c>
      <c r="W1801" s="56">
        <v>0</v>
      </c>
      <c r="X1801" s="56">
        <v>390442.85</v>
      </c>
    </row>
    <row r="1802" spans="1:24" x14ac:dyDescent="0.25">
      <c r="A1802" s="59" t="s">
        <v>95</v>
      </c>
      <c r="B1802" s="54" t="s">
        <v>450</v>
      </c>
      <c r="C1802" s="60">
        <v>2023</v>
      </c>
      <c r="D1802" s="60">
        <v>2023</v>
      </c>
      <c r="E1802" s="53">
        <v>11</v>
      </c>
      <c r="F1802" s="54" t="s">
        <v>451</v>
      </c>
      <c r="G1802" s="54" t="s">
        <v>452</v>
      </c>
      <c r="H1802" s="54" t="s">
        <v>453</v>
      </c>
      <c r="I1802" s="54" t="s">
        <v>454</v>
      </c>
      <c r="J1802" s="61" t="s">
        <v>455</v>
      </c>
      <c r="K1802" s="54" t="s">
        <v>4447</v>
      </c>
      <c r="L1802" s="60">
        <v>1</v>
      </c>
      <c r="M1802" s="54" t="s">
        <v>4448</v>
      </c>
      <c r="N1802" s="54" t="s">
        <v>692</v>
      </c>
      <c r="O1802" s="62">
        <v>1</v>
      </c>
      <c r="P1802" s="54" t="s">
        <v>693</v>
      </c>
      <c r="Q1802" s="54" t="s">
        <v>4449</v>
      </c>
      <c r="R1802" s="61" t="s">
        <v>4331</v>
      </c>
      <c r="S1802" s="55">
        <v>45068</v>
      </c>
      <c r="T1802" s="55">
        <v>45068</v>
      </c>
      <c r="U1802" s="55">
        <v>45071</v>
      </c>
      <c r="V1802" s="56">
        <v>270420.81</v>
      </c>
      <c r="W1802" s="56">
        <v>0</v>
      </c>
      <c r="X1802" s="56">
        <v>270420.81</v>
      </c>
    </row>
    <row r="1803" spans="1:24" x14ac:dyDescent="0.25">
      <c r="A1803" s="59" t="s">
        <v>96</v>
      </c>
      <c r="B1803" s="54" t="s">
        <v>450</v>
      </c>
      <c r="C1803" s="60">
        <v>2023</v>
      </c>
      <c r="D1803" s="60">
        <v>2023</v>
      </c>
      <c r="E1803" s="53">
        <v>11</v>
      </c>
      <c r="F1803" s="54" t="s">
        <v>451</v>
      </c>
      <c r="G1803" s="54" t="s">
        <v>452</v>
      </c>
      <c r="H1803" s="54" t="s">
        <v>453</v>
      </c>
      <c r="I1803" s="54" t="s">
        <v>454</v>
      </c>
      <c r="J1803" s="61" t="s">
        <v>455</v>
      </c>
      <c r="K1803" s="54" t="s">
        <v>4450</v>
      </c>
      <c r="L1803" s="60">
        <v>1</v>
      </c>
      <c r="M1803" s="54" t="s">
        <v>4451</v>
      </c>
      <c r="N1803" s="54" t="s">
        <v>696</v>
      </c>
      <c r="O1803" s="62">
        <v>1</v>
      </c>
      <c r="P1803" s="54" t="s">
        <v>697</v>
      </c>
      <c r="Q1803" s="54" t="s">
        <v>4330</v>
      </c>
      <c r="R1803" s="61" t="s">
        <v>4331</v>
      </c>
      <c r="S1803" s="55">
        <v>45068</v>
      </c>
      <c r="T1803" s="55">
        <v>45068</v>
      </c>
      <c r="U1803" s="55">
        <v>45071</v>
      </c>
      <c r="V1803" s="56">
        <v>2974797.7</v>
      </c>
      <c r="W1803" s="56">
        <v>0</v>
      </c>
      <c r="X1803" s="56">
        <v>2974797.7</v>
      </c>
    </row>
    <row r="1804" spans="1:24" x14ac:dyDescent="0.25">
      <c r="A1804" s="59" t="s">
        <v>97</v>
      </c>
      <c r="B1804" s="54" t="s">
        <v>450</v>
      </c>
      <c r="C1804" s="60">
        <v>2023</v>
      </c>
      <c r="D1804" s="60">
        <v>2023</v>
      </c>
      <c r="E1804" s="53">
        <v>11</v>
      </c>
      <c r="F1804" s="54" t="s">
        <v>451</v>
      </c>
      <c r="G1804" s="54" t="s">
        <v>452</v>
      </c>
      <c r="H1804" s="54" t="s">
        <v>453</v>
      </c>
      <c r="I1804" s="54" t="s">
        <v>454</v>
      </c>
      <c r="J1804" s="61" t="s">
        <v>455</v>
      </c>
      <c r="K1804" s="54" t="s">
        <v>4452</v>
      </c>
      <c r="L1804" s="60">
        <v>1</v>
      </c>
      <c r="M1804" s="54" t="s">
        <v>4453</v>
      </c>
      <c r="N1804" s="54" t="s">
        <v>700</v>
      </c>
      <c r="O1804" s="62">
        <v>1</v>
      </c>
      <c r="P1804" s="54" t="s">
        <v>701</v>
      </c>
      <c r="Q1804" s="54" t="s">
        <v>4330</v>
      </c>
      <c r="R1804" s="61" t="s">
        <v>4331</v>
      </c>
      <c r="S1804" s="55">
        <v>45068</v>
      </c>
      <c r="T1804" s="55">
        <v>45068</v>
      </c>
      <c r="U1804" s="55">
        <v>45071</v>
      </c>
      <c r="V1804" s="56">
        <v>17365911.690000001</v>
      </c>
      <c r="W1804" s="56">
        <v>0</v>
      </c>
      <c r="X1804" s="56">
        <v>17365911.690000001</v>
      </c>
    </row>
    <row r="1805" spans="1:24" x14ac:dyDescent="0.25">
      <c r="A1805" s="59" t="s">
        <v>98</v>
      </c>
      <c r="B1805" s="54" t="s">
        <v>450</v>
      </c>
      <c r="C1805" s="60">
        <v>2023</v>
      </c>
      <c r="D1805" s="60">
        <v>2023</v>
      </c>
      <c r="E1805" s="53">
        <v>11</v>
      </c>
      <c r="F1805" s="54" t="s">
        <v>451</v>
      </c>
      <c r="G1805" s="54" t="s">
        <v>452</v>
      </c>
      <c r="H1805" s="54" t="s">
        <v>453</v>
      </c>
      <c r="I1805" s="54" t="s">
        <v>454</v>
      </c>
      <c r="J1805" s="61" t="s">
        <v>455</v>
      </c>
      <c r="K1805" s="54" t="s">
        <v>4454</v>
      </c>
      <c r="L1805" s="60">
        <v>1</v>
      </c>
      <c r="M1805" s="54" t="s">
        <v>4455</v>
      </c>
      <c r="N1805" s="54" t="s">
        <v>704</v>
      </c>
      <c r="O1805" s="62">
        <v>1</v>
      </c>
      <c r="P1805" s="54" t="s">
        <v>705</v>
      </c>
      <c r="Q1805" s="54" t="s">
        <v>4330</v>
      </c>
      <c r="R1805" s="61" t="s">
        <v>4331</v>
      </c>
      <c r="S1805" s="55">
        <v>45068</v>
      </c>
      <c r="T1805" s="55">
        <v>45068</v>
      </c>
      <c r="U1805" s="55">
        <v>45071</v>
      </c>
      <c r="V1805" s="56">
        <v>184526.68</v>
      </c>
      <c r="W1805" s="56">
        <v>0</v>
      </c>
      <c r="X1805" s="56">
        <v>184526.68</v>
      </c>
    </row>
    <row r="1806" spans="1:24" x14ac:dyDescent="0.25">
      <c r="A1806" s="59" t="s">
        <v>99</v>
      </c>
      <c r="B1806" s="54" t="s">
        <v>450</v>
      </c>
      <c r="C1806" s="60">
        <v>2023</v>
      </c>
      <c r="D1806" s="60">
        <v>2023</v>
      </c>
      <c r="E1806" s="53">
        <v>11</v>
      </c>
      <c r="F1806" s="54" t="s">
        <v>451</v>
      </c>
      <c r="G1806" s="54" t="s">
        <v>452</v>
      </c>
      <c r="H1806" s="54" t="s">
        <v>453</v>
      </c>
      <c r="I1806" s="54" t="s">
        <v>454</v>
      </c>
      <c r="J1806" s="61" t="s">
        <v>455</v>
      </c>
      <c r="K1806" s="54" t="s">
        <v>4456</v>
      </c>
      <c r="L1806" s="60">
        <v>1</v>
      </c>
      <c r="M1806" s="54" t="s">
        <v>4457</v>
      </c>
      <c r="N1806" s="54" t="s">
        <v>708</v>
      </c>
      <c r="O1806" s="62">
        <v>1</v>
      </c>
      <c r="P1806" s="54" t="s">
        <v>709</v>
      </c>
      <c r="Q1806" s="54" t="s">
        <v>4330</v>
      </c>
      <c r="R1806" s="61" t="s">
        <v>4331</v>
      </c>
      <c r="S1806" s="55">
        <v>45068</v>
      </c>
      <c r="T1806" s="55">
        <v>45068</v>
      </c>
      <c r="U1806" s="55">
        <v>45071</v>
      </c>
      <c r="V1806" s="56">
        <v>272676.40999999997</v>
      </c>
      <c r="W1806" s="56">
        <v>0</v>
      </c>
      <c r="X1806" s="56">
        <v>272676.40999999997</v>
      </c>
    </row>
    <row r="1807" spans="1:24" x14ac:dyDescent="0.25">
      <c r="A1807" s="59" t="s">
        <v>100</v>
      </c>
      <c r="B1807" s="54" t="s">
        <v>450</v>
      </c>
      <c r="C1807" s="60">
        <v>2023</v>
      </c>
      <c r="D1807" s="60">
        <v>2023</v>
      </c>
      <c r="E1807" s="53">
        <v>11</v>
      </c>
      <c r="F1807" s="54" t="s">
        <v>451</v>
      </c>
      <c r="G1807" s="54" t="s">
        <v>452</v>
      </c>
      <c r="H1807" s="54" t="s">
        <v>453</v>
      </c>
      <c r="I1807" s="54" t="s">
        <v>454</v>
      </c>
      <c r="J1807" s="61" t="s">
        <v>455</v>
      </c>
      <c r="K1807" s="54" t="s">
        <v>4458</v>
      </c>
      <c r="L1807" s="60">
        <v>1</v>
      </c>
      <c r="M1807" s="54" t="s">
        <v>4459</v>
      </c>
      <c r="N1807" s="54" t="s">
        <v>712</v>
      </c>
      <c r="O1807" s="62">
        <v>1</v>
      </c>
      <c r="P1807" s="54" t="s">
        <v>3767</v>
      </c>
      <c r="Q1807" s="54" t="s">
        <v>4330</v>
      </c>
      <c r="R1807" s="61" t="s">
        <v>4331</v>
      </c>
      <c r="S1807" s="55">
        <v>45068</v>
      </c>
      <c r="T1807" s="55">
        <v>45068</v>
      </c>
      <c r="U1807" s="55">
        <v>45071</v>
      </c>
      <c r="V1807" s="56">
        <v>1880580.53</v>
      </c>
      <c r="W1807" s="56">
        <v>0</v>
      </c>
      <c r="X1807" s="56">
        <v>1880580.53</v>
      </c>
    </row>
    <row r="1808" spans="1:24" x14ac:dyDescent="0.25">
      <c r="A1808" s="59" t="s">
        <v>101</v>
      </c>
      <c r="B1808" s="54" t="s">
        <v>450</v>
      </c>
      <c r="C1808" s="60">
        <v>2023</v>
      </c>
      <c r="D1808" s="60">
        <v>2023</v>
      </c>
      <c r="E1808" s="53">
        <v>11</v>
      </c>
      <c r="F1808" s="54" t="s">
        <v>451</v>
      </c>
      <c r="G1808" s="54" t="s">
        <v>452</v>
      </c>
      <c r="H1808" s="54" t="s">
        <v>453</v>
      </c>
      <c r="I1808" s="54" t="s">
        <v>454</v>
      </c>
      <c r="J1808" s="61" t="s">
        <v>455</v>
      </c>
      <c r="K1808" s="54" t="s">
        <v>4460</v>
      </c>
      <c r="L1808" s="60">
        <v>1</v>
      </c>
      <c r="M1808" s="54" t="s">
        <v>4461</v>
      </c>
      <c r="N1808" s="54" t="s">
        <v>716</v>
      </c>
      <c r="O1808" s="62">
        <v>1</v>
      </c>
      <c r="P1808" s="54" t="s">
        <v>717</v>
      </c>
      <c r="Q1808" s="54" t="s">
        <v>4330</v>
      </c>
      <c r="R1808" s="61" t="s">
        <v>4331</v>
      </c>
      <c r="S1808" s="55">
        <v>45068</v>
      </c>
      <c r="T1808" s="55">
        <v>45068</v>
      </c>
      <c r="U1808" s="55">
        <v>45071</v>
      </c>
      <c r="V1808" s="56">
        <v>790336.34</v>
      </c>
      <c r="W1808" s="56">
        <v>0</v>
      </c>
      <c r="X1808" s="56">
        <v>790336.34</v>
      </c>
    </row>
    <row r="1809" spans="1:24" x14ac:dyDescent="0.25">
      <c r="A1809" s="59" t="s">
        <v>102</v>
      </c>
      <c r="B1809" s="54" t="s">
        <v>450</v>
      </c>
      <c r="C1809" s="60">
        <v>2023</v>
      </c>
      <c r="D1809" s="60">
        <v>2023</v>
      </c>
      <c r="E1809" s="53">
        <v>11</v>
      </c>
      <c r="F1809" s="54" t="s">
        <v>451</v>
      </c>
      <c r="G1809" s="54" t="s">
        <v>452</v>
      </c>
      <c r="H1809" s="54" t="s">
        <v>453</v>
      </c>
      <c r="I1809" s="54" t="s">
        <v>454</v>
      </c>
      <c r="J1809" s="61" t="s">
        <v>455</v>
      </c>
      <c r="K1809" s="54" t="s">
        <v>4462</v>
      </c>
      <c r="L1809" s="60">
        <v>1</v>
      </c>
      <c r="M1809" s="54" t="s">
        <v>4463</v>
      </c>
      <c r="N1809" s="54" t="s">
        <v>720</v>
      </c>
      <c r="O1809" s="62">
        <v>1</v>
      </c>
      <c r="P1809" s="54" t="s">
        <v>721</v>
      </c>
      <c r="Q1809" s="54" t="s">
        <v>4330</v>
      </c>
      <c r="R1809" s="61" t="s">
        <v>4331</v>
      </c>
      <c r="S1809" s="55">
        <v>45068</v>
      </c>
      <c r="T1809" s="55">
        <v>45068</v>
      </c>
      <c r="U1809" s="55">
        <v>45071</v>
      </c>
      <c r="V1809" s="56">
        <v>77187.490000000005</v>
      </c>
      <c r="W1809" s="56">
        <v>0</v>
      </c>
      <c r="X1809" s="56">
        <v>77187.490000000005</v>
      </c>
    </row>
    <row r="1810" spans="1:24" x14ac:dyDescent="0.25">
      <c r="A1810" s="59" t="s">
        <v>103</v>
      </c>
      <c r="B1810" s="54" t="s">
        <v>450</v>
      </c>
      <c r="C1810" s="60">
        <v>2023</v>
      </c>
      <c r="D1810" s="60">
        <v>2023</v>
      </c>
      <c r="E1810" s="53">
        <v>11</v>
      </c>
      <c r="F1810" s="54" t="s">
        <v>451</v>
      </c>
      <c r="G1810" s="54" t="s">
        <v>452</v>
      </c>
      <c r="H1810" s="54" t="s">
        <v>453</v>
      </c>
      <c r="I1810" s="54" t="s">
        <v>454</v>
      </c>
      <c r="J1810" s="61" t="s">
        <v>455</v>
      </c>
      <c r="K1810" s="54" t="s">
        <v>4464</v>
      </c>
      <c r="L1810" s="60">
        <v>1</v>
      </c>
      <c r="M1810" s="54" t="s">
        <v>4465</v>
      </c>
      <c r="N1810" s="54" t="s">
        <v>724</v>
      </c>
      <c r="O1810" s="62">
        <v>1</v>
      </c>
      <c r="P1810" s="54" t="s">
        <v>725</v>
      </c>
      <c r="Q1810" s="54" t="s">
        <v>4330</v>
      </c>
      <c r="R1810" s="61" t="s">
        <v>4331</v>
      </c>
      <c r="S1810" s="55">
        <v>45068</v>
      </c>
      <c r="T1810" s="55">
        <v>45068</v>
      </c>
      <c r="U1810" s="55">
        <v>45071</v>
      </c>
      <c r="V1810" s="56">
        <v>2420956.4500000002</v>
      </c>
      <c r="W1810" s="56">
        <v>0</v>
      </c>
      <c r="X1810" s="56">
        <v>2420956.4500000002</v>
      </c>
    </row>
    <row r="1811" spans="1:24" x14ac:dyDescent="0.25">
      <c r="A1811" s="59" t="s">
        <v>104</v>
      </c>
      <c r="B1811" s="54" t="s">
        <v>450</v>
      </c>
      <c r="C1811" s="60">
        <v>2023</v>
      </c>
      <c r="D1811" s="60">
        <v>2023</v>
      </c>
      <c r="E1811" s="53">
        <v>11</v>
      </c>
      <c r="F1811" s="54" t="s">
        <v>451</v>
      </c>
      <c r="G1811" s="54" t="s">
        <v>452</v>
      </c>
      <c r="H1811" s="54" t="s">
        <v>453</v>
      </c>
      <c r="I1811" s="54" t="s">
        <v>454</v>
      </c>
      <c r="J1811" s="61" t="s">
        <v>455</v>
      </c>
      <c r="K1811" s="54" t="s">
        <v>4466</v>
      </c>
      <c r="L1811" s="60">
        <v>1</v>
      </c>
      <c r="M1811" s="54" t="s">
        <v>4467</v>
      </c>
      <c r="N1811" s="54" t="s">
        <v>728</v>
      </c>
      <c r="O1811" s="62">
        <v>1</v>
      </c>
      <c r="P1811" s="54" t="s">
        <v>729</v>
      </c>
      <c r="Q1811" s="54" t="s">
        <v>4330</v>
      </c>
      <c r="R1811" s="61" t="s">
        <v>4331</v>
      </c>
      <c r="S1811" s="55">
        <v>45068</v>
      </c>
      <c r="T1811" s="55">
        <v>45068</v>
      </c>
      <c r="U1811" s="55">
        <v>45071</v>
      </c>
      <c r="V1811" s="56">
        <v>3022610.76</v>
      </c>
      <c r="W1811" s="56">
        <v>0</v>
      </c>
      <c r="X1811" s="56">
        <v>3022610.76</v>
      </c>
    </row>
    <row r="1812" spans="1:24" x14ac:dyDescent="0.25">
      <c r="A1812" s="59" t="s">
        <v>105</v>
      </c>
      <c r="B1812" s="54" t="s">
        <v>450</v>
      </c>
      <c r="C1812" s="60">
        <v>2023</v>
      </c>
      <c r="D1812" s="60">
        <v>2023</v>
      </c>
      <c r="E1812" s="53">
        <v>11</v>
      </c>
      <c r="F1812" s="54" t="s">
        <v>451</v>
      </c>
      <c r="G1812" s="54" t="s">
        <v>452</v>
      </c>
      <c r="H1812" s="54" t="s">
        <v>453</v>
      </c>
      <c r="I1812" s="54" t="s">
        <v>454</v>
      </c>
      <c r="J1812" s="61" t="s">
        <v>455</v>
      </c>
      <c r="K1812" s="54" t="s">
        <v>4468</v>
      </c>
      <c r="L1812" s="60">
        <v>1</v>
      </c>
      <c r="M1812" s="54" t="s">
        <v>4469</v>
      </c>
      <c r="N1812" s="54" t="s">
        <v>732</v>
      </c>
      <c r="O1812" s="62">
        <v>1</v>
      </c>
      <c r="P1812" s="54" t="s">
        <v>733</v>
      </c>
      <c r="Q1812" s="54" t="s">
        <v>4330</v>
      </c>
      <c r="R1812" s="61" t="s">
        <v>4331</v>
      </c>
      <c r="S1812" s="55">
        <v>45068</v>
      </c>
      <c r="T1812" s="55">
        <v>45068</v>
      </c>
      <c r="U1812" s="55">
        <v>45071</v>
      </c>
      <c r="V1812" s="56">
        <v>607215.65</v>
      </c>
      <c r="W1812" s="56">
        <v>0</v>
      </c>
      <c r="X1812" s="56">
        <v>607215.65</v>
      </c>
    </row>
    <row r="1813" spans="1:24" x14ac:dyDescent="0.25">
      <c r="A1813" s="59" t="s">
        <v>106</v>
      </c>
      <c r="B1813" s="54" t="s">
        <v>450</v>
      </c>
      <c r="C1813" s="60">
        <v>2023</v>
      </c>
      <c r="D1813" s="60">
        <v>2023</v>
      </c>
      <c r="E1813" s="53">
        <v>11</v>
      </c>
      <c r="F1813" s="54" t="s">
        <v>451</v>
      </c>
      <c r="G1813" s="54" t="s">
        <v>452</v>
      </c>
      <c r="H1813" s="54" t="s">
        <v>453</v>
      </c>
      <c r="I1813" s="54" t="s">
        <v>454</v>
      </c>
      <c r="J1813" s="61" t="s">
        <v>455</v>
      </c>
      <c r="K1813" s="54" t="s">
        <v>4470</v>
      </c>
      <c r="L1813" s="60">
        <v>1</v>
      </c>
      <c r="M1813" s="54" t="s">
        <v>4471</v>
      </c>
      <c r="N1813" s="54" t="s">
        <v>736</v>
      </c>
      <c r="O1813" s="62">
        <v>1</v>
      </c>
      <c r="P1813" s="54" t="s">
        <v>737</v>
      </c>
      <c r="Q1813" s="54" t="s">
        <v>4330</v>
      </c>
      <c r="R1813" s="61" t="s">
        <v>4331</v>
      </c>
      <c r="S1813" s="55">
        <v>45068</v>
      </c>
      <c r="T1813" s="55">
        <v>45068</v>
      </c>
      <c r="U1813" s="55">
        <v>45071</v>
      </c>
      <c r="V1813" s="56">
        <v>204535.43</v>
      </c>
      <c r="W1813" s="56">
        <v>0</v>
      </c>
      <c r="X1813" s="56">
        <v>204535.43</v>
      </c>
    </row>
    <row r="1814" spans="1:24" x14ac:dyDescent="0.25">
      <c r="A1814" s="59" t="s">
        <v>107</v>
      </c>
      <c r="B1814" s="54" t="s">
        <v>450</v>
      </c>
      <c r="C1814" s="60">
        <v>2023</v>
      </c>
      <c r="D1814" s="60">
        <v>2023</v>
      </c>
      <c r="E1814" s="53">
        <v>11</v>
      </c>
      <c r="F1814" s="54" t="s">
        <v>451</v>
      </c>
      <c r="G1814" s="54" t="s">
        <v>452</v>
      </c>
      <c r="H1814" s="54" t="s">
        <v>453</v>
      </c>
      <c r="I1814" s="54" t="s">
        <v>454</v>
      </c>
      <c r="J1814" s="61" t="s">
        <v>455</v>
      </c>
      <c r="K1814" s="54" t="s">
        <v>4472</v>
      </c>
      <c r="L1814" s="60">
        <v>1</v>
      </c>
      <c r="M1814" s="54" t="s">
        <v>4473</v>
      </c>
      <c r="N1814" s="54" t="s">
        <v>740</v>
      </c>
      <c r="O1814" s="62">
        <v>1</v>
      </c>
      <c r="P1814" s="54" t="s">
        <v>741</v>
      </c>
      <c r="Q1814" s="54" t="s">
        <v>4330</v>
      </c>
      <c r="R1814" s="61" t="s">
        <v>4331</v>
      </c>
      <c r="S1814" s="55">
        <v>45068</v>
      </c>
      <c r="T1814" s="55">
        <v>45068</v>
      </c>
      <c r="U1814" s="55">
        <v>45071</v>
      </c>
      <c r="V1814" s="56">
        <v>267822.93</v>
      </c>
      <c r="W1814" s="56">
        <v>0</v>
      </c>
      <c r="X1814" s="56">
        <v>267822.93</v>
      </c>
    </row>
    <row r="1815" spans="1:24" x14ac:dyDescent="0.25">
      <c r="A1815" s="59" t="s">
        <v>108</v>
      </c>
      <c r="B1815" s="54" t="s">
        <v>450</v>
      </c>
      <c r="C1815" s="60">
        <v>2023</v>
      </c>
      <c r="D1815" s="60">
        <v>2023</v>
      </c>
      <c r="E1815" s="53">
        <v>11</v>
      </c>
      <c r="F1815" s="54" t="s">
        <v>451</v>
      </c>
      <c r="G1815" s="54" t="s">
        <v>452</v>
      </c>
      <c r="H1815" s="54" t="s">
        <v>453</v>
      </c>
      <c r="I1815" s="54" t="s">
        <v>454</v>
      </c>
      <c r="J1815" s="61" t="s">
        <v>455</v>
      </c>
      <c r="K1815" s="54" t="s">
        <v>4474</v>
      </c>
      <c r="L1815" s="60">
        <v>1</v>
      </c>
      <c r="M1815" s="54" t="s">
        <v>4475</v>
      </c>
      <c r="N1815" s="54" t="s">
        <v>744</v>
      </c>
      <c r="O1815" s="62">
        <v>1</v>
      </c>
      <c r="P1815" s="54" t="s">
        <v>745</v>
      </c>
      <c r="Q1815" s="54" t="s">
        <v>4330</v>
      </c>
      <c r="R1815" s="61" t="s">
        <v>4354</v>
      </c>
      <c r="S1815" s="55">
        <v>45058</v>
      </c>
      <c r="T1815" s="55">
        <v>45058</v>
      </c>
      <c r="U1815" s="55">
        <v>45063</v>
      </c>
      <c r="V1815" s="56">
        <v>85501.21</v>
      </c>
      <c r="W1815" s="56">
        <v>0</v>
      </c>
      <c r="X1815" s="56">
        <v>85501.21</v>
      </c>
    </row>
    <row r="1816" spans="1:24" x14ac:dyDescent="0.25">
      <c r="A1816" s="59" t="s">
        <v>109</v>
      </c>
      <c r="B1816" s="54" t="s">
        <v>450</v>
      </c>
      <c r="C1816" s="60">
        <v>2023</v>
      </c>
      <c r="D1816" s="60">
        <v>2023</v>
      </c>
      <c r="E1816" s="53">
        <v>11</v>
      </c>
      <c r="F1816" s="54" t="s">
        <v>451</v>
      </c>
      <c r="G1816" s="54" t="s">
        <v>452</v>
      </c>
      <c r="H1816" s="54" t="s">
        <v>453</v>
      </c>
      <c r="I1816" s="54" t="s">
        <v>454</v>
      </c>
      <c r="J1816" s="61" t="s">
        <v>455</v>
      </c>
      <c r="K1816" s="54" t="s">
        <v>4476</v>
      </c>
      <c r="L1816" s="60">
        <v>1</v>
      </c>
      <c r="M1816" s="54" t="s">
        <v>4477</v>
      </c>
      <c r="N1816" s="54" t="s">
        <v>748</v>
      </c>
      <c r="O1816" s="62">
        <v>1</v>
      </c>
      <c r="P1816" s="54" t="s">
        <v>749</v>
      </c>
      <c r="Q1816" s="54" t="s">
        <v>4330</v>
      </c>
      <c r="R1816" s="61" t="s">
        <v>4331</v>
      </c>
      <c r="S1816" s="55">
        <v>45068</v>
      </c>
      <c r="T1816" s="55">
        <v>45068</v>
      </c>
      <c r="U1816" s="55">
        <v>45071</v>
      </c>
      <c r="V1816" s="56">
        <v>535912.44999999995</v>
      </c>
      <c r="W1816" s="56">
        <v>0</v>
      </c>
      <c r="X1816" s="56">
        <v>535912.44999999995</v>
      </c>
    </row>
    <row r="1817" spans="1:24" x14ac:dyDescent="0.25">
      <c r="A1817" s="59" t="s">
        <v>110</v>
      </c>
      <c r="B1817" s="54" t="s">
        <v>450</v>
      </c>
      <c r="C1817" s="60">
        <v>2023</v>
      </c>
      <c r="D1817" s="60">
        <v>2023</v>
      </c>
      <c r="E1817" s="53">
        <v>11</v>
      </c>
      <c r="F1817" s="54" t="s">
        <v>451</v>
      </c>
      <c r="G1817" s="54" t="s">
        <v>452</v>
      </c>
      <c r="H1817" s="54" t="s">
        <v>453</v>
      </c>
      <c r="I1817" s="54" t="s">
        <v>454</v>
      </c>
      <c r="J1817" s="61" t="s">
        <v>455</v>
      </c>
      <c r="K1817" s="54" t="s">
        <v>4478</v>
      </c>
      <c r="L1817" s="60">
        <v>1</v>
      </c>
      <c r="M1817" s="54" t="s">
        <v>4479</v>
      </c>
      <c r="N1817" s="54" t="s">
        <v>752</v>
      </c>
      <c r="O1817" s="62">
        <v>1</v>
      </c>
      <c r="P1817" s="54" t="s">
        <v>753</v>
      </c>
      <c r="Q1817" s="54" t="s">
        <v>4330</v>
      </c>
      <c r="R1817" s="61" t="s">
        <v>4331</v>
      </c>
      <c r="S1817" s="55">
        <v>45068</v>
      </c>
      <c r="T1817" s="55">
        <v>45068</v>
      </c>
      <c r="U1817" s="55">
        <v>45071</v>
      </c>
      <c r="V1817" s="56">
        <v>33095</v>
      </c>
      <c r="W1817" s="56">
        <v>0</v>
      </c>
      <c r="X1817" s="56">
        <v>33095</v>
      </c>
    </row>
    <row r="1818" spans="1:24" x14ac:dyDescent="0.25">
      <c r="A1818" s="59" t="s">
        <v>111</v>
      </c>
      <c r="B1818" s="54" t="s">
        <v>450</v>
      </c>
      <c r="C1818" s="60">
        <v>2023</v>
      </c>
      <c r="D1818" s="60">
        <v>2023</v>
      </c>
      <c r="E1818" s="53">
        <v>11</v>
      </c>
      <c r="F1818" s="54" t="s">
        <v>451</v>
      </c>
      <c r="G1818" s="54" t="s">
        <v>452</v>
      </c>
      <c r="H1818" s="54" t="s">
        <v>453</v>
      </c>
      <c r="I1818" s="54" t="s">
        <v>454</v>
      </c>
      <c r="J1818" s="61" t="s">
        <v>455</v>
      </c>
      <c r="K1818" s="54" t="s">
        <v>4480</v>
      </c>
      <c r="L1818" s="60">
        <v>1</v>
      </c>
      <c r="M1818" s="54" t="s">
        <v>4481</v>
      </c>
      <c r="N1818" s="54" t="s">
        <v>756</v>
      </c>
      <c r="O1818" s="62">
        <v>1</v>
      </c>
      <c r="P1818" s="54" t="s">
        <v>757</v>
      </c>
      <c r="Q1818" s="54" t="s">
        <v>4330</v>
      </c>
      <c r="R1818" s="61" t="s">
        <v>4331</v>
      </c>
      <c r="S1818" s="55">
        <v>45068</v>
      </c>
      <c r="T1818" s="55">
        <v>45068</v>
      </c>
      <c r="U1818" s="55">
        <v>45071</v>
      </c>
      <c r="V1818" s="56">
        <v>171879.49</v>
      </c>
      <c r="W1818" s="56">
        <v>0</v>
      </c>
      <c r="X1818" s="56">
        <v>171879.49</v>
      </c>
    </row>
    <row r="1819" spans="1:24" x14ac:dyDescent="0.25">
      <c r="A1819" s="59" t="s">
        <v>112</v>
      </c>
      <c r="B1819" s="54" t="s">
        <v>450</v>
      </c>
      <c r="C1819" s="60">
        <v>2023</v>
      </c>
      <c r="D1819" s="60">
        <v>2023</v>
      </c>
      <c r="E1819" s="53">
        <v>11</v>
      </c>
      <c r="F1819" s="54" t="s">
        <v>451</v>
      </c>
      <c r="G1819" s="54" t="s">
        <v>452</v>
      </c>
      <c r="H1819" s="54" t="s">
        <v>453</v>
      </c>
      <c r="I1819" s="54" t="s">
        <v>454</v>
      </c>
      <c r="J1819" s="61" t="s">
        <v>455</v>
      </c>
      <c r="K1819" s="54" t="s">
        <v>4482</v>
      </c>
      <c r="L1819" s="60">
        <v>1</v>
      </c>
      <c r="M1819" s="54" t="s">
        <v>4483</v>
      </c>
      <c r="N1819" s="54" t="s">
        <v>760</v>
      </c>
      <c r="O1819" s="62">
        <v>1</v>
      </c>
      <c r="P1819" s="54" t="s">
        <v>761</v>
      </c>
      <c r="Q1819" s="54" t="s">
        <v>4330</v>
      </c>
      <c r="R1819" s="61" t="s">
        <v>4331</v>
      </c>
      <c r="S1819" s="55">
        <v>45068</v>
      </c>
      <c r="T1819" s="55">
        <v>45068</v>
      </c>
      <c r="U1819" s="55">
        <v>45071</v>
      </c>
      <c r="V1819" s="56">
        <v>193245.43</v>
      </c>
      <c r="W1819" s="56">
        <v>0</v>
      </c>
      <c r="X1819" s="56">
        <v>193245.43</v>
      </c>
    </row>
    <row r="1820" spans="1:24" x14ac:dyDescent="0.25">
      <c r="A1820" s="59" t="s">
        <v>113</v>
      </c>
      <c r="B1820" s="54" t="s">
        <v>450</v>
      </c>
      <c r="C1820" s="60">
        <v>2023</v>
      </c>
      <c r="D1820" s="60">
        <v>2023</v>
      </c>
      <c r="E1820" s="53">
        <v>11</v>
      </c>
      <c r="F1820" s="54" t="s">
        <v>451</v>
      </c>
      <c r="G1820" s="54" t="s">
        <v>452</v>
      </c>
      <c r="H1820" s="54" t="s">
        <v>453</v>
      </c>
      <c r="I1820" s="54" t="s">
        <v>454</v>
      </c>
      <c r="J1820" s="61" t="s">
        <v>455</v>
      </c>
      <c r="K1820" s="54" t="s">
        <v>4484</v>
      </c>
      <c r="L1820" s="60">
        <v>1</v>
      </c>
      <c r="M1820" s="54" t="s">
        <v>4485</v>
      </c>
      <c r="N1820" s="54" t="s">
        <v>764</v>
      </c>
      <c r="O1820" s="62">
        <v>1</v>
      </c>
      <c r="P1820" s="54" t="s">
        <v>765</v>
      </c>
      <c r="Q1820" s="54" t="s">
        <v>4330</v>
      </c>
      <c r="R1820" s="61" t="s">
        <v>4331</v>
      </c>
      <c r="S1820" s="55">
        <v>45068</v>
      </c>
      <c r="T1820" s="55">
        <v>45068</v>
      </c>
      <c r="U1820" s="55">
        <v>45071</v>
      </c>
      <c r="V1820" s="56">
        <v>11398.94</v>
      </c>
      <c r="W1820" s="56">
        <v>0</v>
      </c>
      <c r="X1820" s="56">
        <v>11398.94</v>
      </c>
    </row>
    <row r="1821" spans="1:24" x14ac:dyDescent="0.25">
      <c r="A1821" s="59" t="s">
        <v>114</v>
      </c>
      <c r="B1821" s="54" t="s">
        <v>450</v>
      </c>
      <c r="C1821" s="60">
        <v>2023</v>
      </c>
      <c r="D1821" s="60">
        <v>2023</v>
      </c>
      <c r="E1821" s="53">
        <v>11</v>
      </c>
      <c r="F1821" s="54" t="s">
        <v>451</v>
      </c>
      <c r="G1821" s="54" t="s">
        <v>452</v>
      </c>
      <c r="H1821" s="54" t="s">
        <v>453</v>
      </c>
      <c r="I1821" s="54" t="s">
        <v>454</v>
      </c>
      <c r="J1821" s="61" t="s">
        <v>455</v>
      </c>
      <c r="K1821" s="54" t="s">
        <v>4486</v>
      </c>
      <c r="L1821" s="60">
        <v>1</v>
      </c>
      <c r="M1821" s="54" t="s">
        <v>4487</v>
      </c>
      <c r="N1821" s="54" t="s">
        <v>768</v>
      </c>
      <c r="O1821" s="62">
        <v>1</v>
      </c>
      <c r="P1821" s="54" t="s">
        <v>769</v>
      </c>
      <c r="Q1821" s="54" t="s">
        <v>4330</v>
      </c>
      <c r="R1821" s="61" t="s">
        <v>4331</v>
      </c>
      <c r="S1821" s="55">
        <v>45068</v>
      </c>
      <c r="T1821" s="55">
        <v>45068</v>
      </c>
      <c r="U1821" s="55">
        <v>45071</v>
      </c>
      <c r="V1821" s="56">
        <v>32687511.420000002</v>
      </c>
      <c r="W1821" s="56">
        <v>0</v>
      </c>
      <c r="X1821" s="56">
        <v>32687511.420000002</v>
      </c>
    </row>
    <row r="1822" spans="1:24" x14ac:dyDescent="0.25">
      <c r="A1822" s="59" t="s">
        <v>115</v>
      </c>
      <c r="B1822" s="54" t="s">
        <v>450</v>
      </c>
      <c r="C1822" s="60">
        <v>2023</v>
      </c>
      <c r="D1822" s="60">
        <v>2023</v>
      </c>
      <c r="E1822" s="53">
        <v>11</v>
      </c>
      <c r="F1822" s="54" t="s">
        <v>451</v>
      </c>
      <c r="G1822" s="54" t="s">
        <v>452</v>
      </c>
      <c r="H1822" s="54" t="s">
        <v>453</v>
      </c>
      <c r="I1822" s="54" t="s">
        <v>454</v>
      </c>
      <c r="J1822" s="61" t="s">
        <v>455</v>
      </c>
      <c r="K1822" s="54" t="s">
        <v>4488</v>
      </c>
      <c r="L1822" s="60">
        <v>1</v>
      </c>
      <c r="M1822" s="54" t="s">
        <v>4489</v>
      </c>
      <c r="N1822" s="54" t="s">
        <v>772</v>
      </c>
      <c r="O1822" s="62">
        <v>1</v>
      </c>
      <c r="P1822" s="54" t="s">
        <v>773</v>
      </c>
      <c r="Q1822" s="54" t="s">
        <v>4330</v>
      </c>
      <c r="R1822" s="61" t="s">
        <v>4331</v>
      </c>
      <c r="S1822" s="55">
        <v>45068</v>
      </c>
      <c r="T1822" s="55">
        <v>45068</v>
      </c>
      <c r="U1822" s="55">
        <v>45071</v>
      </c>
      <c r="V1822" s="56">
        <v>187036.77</v>
      </c>
      <c r="W1822" s="56">
        <v>0</v>
      </c>
      <c r="X1822" s="56">
        <v>187036.77</v>
      </c>
    </row>
    <row r="1823" spans="1:24" x14ac:dyDescent="0.25">
      <c r="A1823" s="59" t="s">
        <v>116</v>
      </c>
      <c r="B1823" s="54" t="s">
        <v>450</v>
      </c>
      <c r="C1823" s="60">
        <v>2023</v>
      </c>
      <c r="D1823" s="60">
        <v>2023</v>
      </c>
      <c r="E1823" s="53">
        <v>11</v>
      </c>
      <c r="F1823" s="54" t="s">
        <v>451</v>
      </c>
      <c r="G1823" s="54" t="s">
        <v>452</v>
      </c>
      <c r="H1823" s="54" t="s">
        <v>453</v>
      </c>
      <c r="I1823" s="54" t="s">
        <v>454</v>
      </c>
      <c r="J1823" s="61" t="s">
        <v>455</v>
      </c>
      <c r="K1823" s="54" t="s">
        <v>4490</v>
      </c>
      <c r="L1823" s="60">
        <v>1</v>
      </c>
      <c r="M1823" s="54" t="s">
        <v>4491</v>
      </c>
      <c r="N1823" s="54" t="s">
        <v>776</v>
      </c>
      <c r="O1823" s="62">
        <v>1</v>
      </c>
      <c r="P1823" s="54" t="s">
        <v>777</v>
      </c>
      <c r="Q1823" s="54" t="s">
        <v>4330</v>
      </c>
      <c r="R1823" s="61" t="s">
        <v>4331</v>
      </c>
      <c r="S1823" s="55">
        <v>45068</v>
      </c>
      <c r="T1823" s="55">
        <v>45068</v>
      </c>
      <c r="U1823" s="55">
        <v>45071</v>
      </c>
      <c r="V1823" s="56">
        <v>301092.78999999998</v>
      </c>
      <c r="W1823" s="56">
        <v>0</v>
      </c>
      <c r="X1823" s="56">
        <v>301092.78999999998</v>
      </c>
    </row>
    <row r="1824" spans="1:24" x14ac:dyDescent="0.25">
      <c r="A1824" s="59" t="s">
        <v>117</v>
      </c>
      <c r="B1824" s="54" t="s">
        <v>450</v>
      </c>
      <c r="C1824" s="60">
        <v>2023</v>
      </c>
      <c r="D1824" s="60">
        <v>2023</v>
      </c>
      <c r="E1824" s="53">
        <v>11</v>
      </c>
      <c r="F1824" s="54" t="s">
        <v>451</v>
      </c>
      <c r="G1824" s="54" t="s">
        <v>452</v>
      </c>
      <c r="H1824" s="54" t="s">
        <v>453</v>
      </c>
      <c r="I1824" s="54" t="s">
        <v>454</v>
      </c>
      <c r="J1824" s="61" t="s">
        <v>455</v>
      </c>
      <c r="K1824" s="54" t="s">
        <v>4492</v>
      </c>
      <c r="L1824" s="60">
        <v>1</v>
      </c>
      <c r="M1824" s="54" t="s">
        <v>4493</v>
      </c>
      <c r="N1824" s="54" t="s">
        <v>780</v>
      </c>
      <c r="O1824" s="62">
        <v>1</v>
      </c>
      <c r="P1824" s="54" t="s">
        <v>781</v>
      </c>
      <c r="Q1824" s="54" t="s">
        <v>4330</v>
      </c>
      <c r="R1824" s="61" t="s">
        <v>4331</v>
      </c>
      <c r="S1824" s="55">
        <v>45068</v>
      </c>
      <c r="T1824" s="55">
        <v>45068</v>
      </c>
      <c r="U1824" s="55">
        <v>45071</v>
      </c>
      <c r="V1824" s="56">
        <v>124543.07</v>
      </c>
      <c r="W1824" s="56">
        <v>0</v>
      </c>
      <c r="X1824" s="56">
        <v>124543.07</v>
      </c>
    </row>
    <row r="1825" spans="1:24" x14ac:dyDescent="0.25">
      <c r="A1825" s="59" t="s">
        <v>118</v>
      </c>
      <c r="B1825" s="54" t="s">
        <v>450</v>
      </c>
      <c r="C1825" s="60">
        <v>2023</v>
      </c>
      <c r="D1825" s="60">
        <v>2023</v>
      </c>
      <c r="E1825" s="53">
        <v>11</v>
      </c>
      <c r="F1825" s="54" t="s">
        <v>451</v>
      </c>
      <c r="G1825" s="54" t="s">
        <v>452</v>
      </c>
      <c r="H1825" s="54" t="s">
        <v>453</v>
      </c>
      <c r="I1825" s="54" t="s">
        <v>454</v>
      </c>
      <c r="J1825" s="61" t="s">
        <v>455</v>
      </c>
      <c r="K1825" s="54" t="s">
        <v>4494</v>
      </c>
      <c r="L1825" s="60">
        <v>1</v>
      </c>
      <c r="M1825" s="54" t="s">
        <v>4495</v>
      </c>
      <c r="N1825" s="54" t="s">
        <v>784</v>
      </c>
      <c r="O1825" s="62">
        <v>1</v>
      </c>
      <c r="P1825" s="54" t="s">
        <v>785</v>
      </c>
      <c r="Q1825" s="54" t="s">
        <v>4330</v>
      </c>
      <c r="R1825" s="61" t="s">
        <v>4331</v>
      </c>
      <c r="S1825" s="55">
        <v>45068</v>
      </c>
      <c r="T1825" s="55">
        <v>45068</v>
      </c>
      <c r="U1825" s="55">
        <v>45071</v>
      </c>
      <c r="V1825" s="56">
        <v>109833.94</v>
      </c>
      <c r="W1825" s="56">
        <v>0</v>
      </c>
      <c r="X1825" s="56">
        <v>109833.94</v>
      </c>
    </row>
    <row r="1826" spans="1:24" x14ac:dyDescent="0.25">
      <c r="A1826" s="59" t="s">
        <v>119</v>
      </c>
      <c r="B1826" s="54" t="s">
        <v>450</v>
      </c>
      <c r="C1826" s="60">
        <v>2023</v>
      </c>
      <c r="D1826" s="60">
        <v>2023</v>
      </c>
      <c r="E1826" s="53">
        <v>11</v>
      </c>
      <c r="F1826" s="54" t="s">
        <v>451</v>
      </c>
      <c r="G1826" s="54" t="s">
        <v>452</v>
      </c>
      <c r="H1826" s="54" t="s">
        <v>453</v>
      </c>
      <c r="I1826" s="54" t="s">
        <v>454</v>
      </c>
      <c r="J1826" s="61" t="s">
        <v>455</v>
      </c>
      <c r="K1826" s="54" t="s">
        <v>4496</v>
      </c>
      <c r="L1826" s="60">
        <v>1</v>
      </c>
      <c r="M1826" s="54" t="s">
        <v>4497</v>
      </c>
      <c r="N1826" s="54" t="s">
        <v>788</v>
      </c>
      <c r="O1826" s="62">
        <v>1</v>
      </c>
      <c r="P1826" s="54" t="s">
        <v>789</v>
      </c>
      <c r="Q1826" s="54" t="s">
        <v>4330</v>
      </c>
      <c r="R1826" s="61" t="s">
        <v>4331</v>
      </c>
      <c r="S1826" s="55">
        <v>45068</v>
      </c>
      <c r="T1826" s="55">
        <v>45068</v>
      </c>
      <c r="U1826" s="55">
        <v>45071</v>
      </c>
      <c r="V1826" s="56">
        <v>202559.24</v>
      </c>
      <c r="W1826" s="56">
        <v>0</v>
      </c>
      <c r="X1826" s="56">
        <v>202559.24</v>
      </c>
    </row>
    <row r="1827" spans="1:24" x14ac:dyDescent="0.25">
      <c r="A1827" s="59" t="s">
        <v>120</v>
      </c>
      <c r="B1827" s="54" t="s">
        <v>450</v>
      </c>
      <c r="C1827" s="60">
        <v>2023</v>
      </c>
      <c r="D1827" s="60">
        <v>2023</v>
      </c>
      <c r="E1827" s="53">
        <v>11</v>
      </c>
      <c r="F1827" s="54" t="s">
        <v>451</v>
      </c>
      <c r="G1827" s="54" t="s">
        <v>452</v>
      </c>
      <c r="H1827" s="54" t="s">
        <v>453</v>
      </c>
      <c r="I1827" s="54" t="s">
        <v>454</v>
      </c>
      <c r="J1827" s="61" t="s">
        <v>455</v>
      </c>
      <c r="K1827" s="54" t="s">
        <v>4498</v>
      </c>
      <c r="L1827" s="60">
        <v>1</v>
      </c>
      <c r="M1827" s="54" t="s">
        <v>4499</v>
      </c>
      <c r="N1827" s="54" t="s">
        <v>792</v>
      </c>
      <c r="O1827" s="62">
        <v>1</v>
      </c>
      <c r="P1827" s="54" t="s">
        <v>793</v>
      </c>
      <c r="Q1827" s="54" t="s">
        <v>4330</v>
      </c>
      <c r="R1827" s="61" t="s">
        <v>4331</v>
      </c>
      <c r="S1827" s="55">
        <v>45068</v>
      </c>
      <c r="T1827" s="55">
        <v>45068</v>
      </c>
      <c r="U1827" s="55">
        <v>45071</v>
      </c>
      <c r="V1827" s="56">
        <v>124941.74</v>
      </c>
      <c r="W1827" s="56">
        <v>0</v>
      </c>
      <c r="X1827" s="56">
        <v>124941.74</v>
      </c>
    </row>
    <row r="1828" spans="1:24" x14ac:dyDescent="0.25">
      <c r="A1828" s="59" t="s">
        <v>121</v>
      </c>
      <c r="B1828" s="54" t="s">
        <v>450</v>
      </c>
      <c r="C1828" s="60">
        <v>2023</v>
      </c>
      <c r="D1828" s="60">
        <v>2023</v>
      </c>
      <c r="E1828" s="53">
        <v>11</v>
      </c>
      <c r="F1828" s="54" t="s">
        <v>451</v>
      </c>
      <c r="G1828" s="54" t="s">
        <v>452</v>
      </c>
      <c r="H1828" s="54" t="s">
        <v>453</v>
      </c>
      <c r="I1828" s="54" t="s">
        <v>454</v>
      </c>
      <c r="J1828" s="61" t="s">
        <v>455</v>
      </c>
      <c r="K1828" s="54" t="s">
        <v>4500</v>
      </c>
      <c r="L1828" s="60">
        <v>1</v>
      </c>
      <c r="M1828" s="54" t="s">
        <v>4501</v>
      </c>
      <c r="N1828" s="54" t="s">
        <v>796</v>
      </c>
      <c r="O1828" s="62">
        <v>1</v>
      </c>
      <c r="P1828" s="54" t="s">
        <v>797</v>
      </c>
      <c r="Q1828" s="54" t="s">
        <v>4330</v>
      </c>
      <c r="R1828" s="61" t="s">
        <v>4331</v>
      </c>
      <c r="S1828" s="55">
        <v>45068</v>
      </c>
      <c r="T1828" s="55">
        <v>45068</v>
      </c>
      <c r="U1828" s="55">
        <v>45071</v>
      </c>
      <c r="V1828" s="56">
        <v>356434.75</v>
      </c>
      <c r="W1828" s="56">
        <v>0</v>
      </c>
      <c r="X1828" s="56">
        <v>356434.75</v>
      </c>
    </row>
    <row r="1829" spans="1:24" x14ac:dyDescent="0.25">
      <c r="A1829" s="59" t="s">
        <v>122</v>
      </c>
      <c r="B1829" s="54" t="s">
        <v>450</v>
      </c>
      <c r="C1829" s="60">
        <v>2023</v>
      </c>
      <c r="D1829" s="60">
        <v>2023</v>
      </c>
      <c r="E1829" s="53">
        <v>11</v>
      </c>
      <c r="F1829" s="54" t="s">
        <v>451</v>
      </c>
      <c r="G1829" s="54" t="s">
        <v>452</v>
      </c>
      <c r="H1829" s="54" t="s">
        <v>453</v>
      </c>
      <c r="I1829" s="54" t="s">
        <v>454</v>
      </c>
      <c r="J1829" s="61" t="s">
        <v>455</v>
      </c>
      <c r="K1829" s="54" t="s">
        <v>4502</v>
      </c>
      <c r="L1829" s="60">
        <v>1</v>
      </c>
      <c r="M1829" s="54" t="s">
        <v>4503</v>
      </c>
      <c r="N1829" s="54" t="s">
        <v>804</v>
      </c>
      <c r="O1829" s="62">
        <v>1</v>
      </c>
      <c r="P1829" s="54" t="s">
        <v>805</v>
      </c>
      <c r="Q1829" s="54" t="s">
        <v>4330</v>
      </c>
      <c r="R1829" s="61" t="s">
        <v>4331</v>
      </c>
      <c r="S1829" s="55">
        <v>45068</v>
      </c>
      <c r="T1829" s="55">
        <v>45068</v>
      </c>
      <c r="U1829" s="55">
        <v>45071</v>
      </c>
      <c r="V1829" s="56">
        <v>29133</v>
      </c>
      <c r="W1829" s="56">
        <v>0</v>
      </c>
      <c r="X1829" s="56">
        <v>29133</v>
      </c>
    </row>
    <row r="1830" spans="1:24" x14ac:dyDescent="0.25">
      <c r="A1830" s="59" t="s">
        <v>123</v>
      </c>
      <c r="B1830" s="54" t="s">
        <v>450</v>
      </c>
      <c r="C1830" s="60">
        <v>2023</v>
      </c>
      <c r="D1830" s="60">
        <v>2023</v>
      </c>
      <c r="E1830" s="53">
        <v>11</v>
      </c>
      <c r="F1830" s="54" t="s">
        <v>451</v>
      </c>
      <c r="G1830" s="54" t="s">
        <v>452</v>
      </c>
      <c r="H1830" s="54" t="s">
        <v>453</v>
      </c>
      <c r="I1830" s="54" t="s">
        <v>454</v>
      </c>
      <c r="J1830" s="61" t="s">
        <v>455</v>
      </c>
      <c r="K1830" s="54" t="s">
        <v>4504</v>
      </c>
      <c r="L1830" s="60">
        <v>1</v>
      </c>
      <c r="M1830" s="54" t="s">
        <v>4505</v>
      </c>
      <c r="N1830" s="54" t="s">
        <v>808</v>
      </c>
      <c r="O1830" s="62">
        <v>1</v>
      </c>
      <c r="P1830" s="54" t="s">
        <v>809</v>
      </c>
      <c r="Q1830" s="54" t="s">
        <v>4330</v>
      </c>
      <c r="R1830" s="61" t="s">
        <v>4331</v>
      </c>
      <c r="S1830" s="55">
        <v>45068</v>
      </c>
      <c r="T1830" s="55">
        <v>45068</v>
      </c>
      <c r="U1830" s="55">
        <v>45071</v>
      </c>
      <c r="V1830" s="56">
        <v>3117916.93</v>
      </c>
      <c r="W1830" s="56">
        <v>0</v>
      </c>
      <c r="X1830" s="56">
        <v>3117916.93</v>
      </c>
    </row>
    <row r="1831" spans="1:24" x14ac:dyDescent="0.25">
      <c r="A1831" s="59" t="s">
        <v>124</v>
      </c>
      <c r="B1831" s="54" t="s">
        <v>450</v>
      </c>
      <c r="C1831" s="60">
        <v>2023</v>
      </c>
      <c r="D1831" s="60">
        <v>2023</v>
      </c>
      <c r="E1831" s="53">
        <v>11</v>
      </c>
      <c r="F1831" s="54" t="s">
        <v>451</v>
      </c>
      <c r="G1831" s="54" t="s">
        <v>452</v>
      </c>
      <c r="H1831" s="54" t="s">
        <v>453</v>
      </c>
      <c r="I1831" s="54" t="s">
        <v>454</v>
      </c>
      <c r="J1831" s="61" t="s">
        <v>455</v>
      </c>
      <c r="K1831" s="54" t="s">
        <v>4506</v>
      </c>
      <c r="L1831" s="60">
        <v>1</v>
      </c>
      <c r="M1831" s="54" t="s">
        <v>4507</v>
      </c>
      <c r="N1831" s="54" t="s">
        <v>812</v>
      </c>
      <c r="O1831" s="62">
        <v>1</v>
      </c>
      <c r="P1831" s="54" t="s">
        <v>813</v>
      </c>
      <c r="Q1831" s="54" t="s">
        <v>4330</v>
      </c>
      <c r="R1831" s="61" t="s">
        <v>4331</v>
      </c>
      <c r="S1831" s="55">
        <v>45068</v>
      </c>
      <c r="T1831" s="55">
        <v>45068</v>
      </c>
      <c r="U1831" s="55">
        <v>45071</v>
      </c>
      <c r="V1831" s="56">
        <v>915408.77</v>
      </c>
      <c r="W1831" s="56">
        <v>0</v>
      </c>
      <c r="X1831" s="56">
        <v>915408.77</v>
      </c>
    </row>
    <row r="1832" spans="1:24" x14ac:dyDescent="0.25">
      <c r="A1832" s="59" t="s">
        <v>125</v>
      </c>
      <c r="B1832" s="54" t="s">
        <v>450</v>
      </c>
      <c r="C1832" s="60">
        <v>2023</v>
      </c>
      <c r="D1832" s="60">
        <v>2023</v>
      </c>
      <c r="E1832" s="53">
        <v>11</v>
      </c>
      <c r="F1832" s="54" t="s">
        <v>451</v>
      </c>
      <c r="G1832" s="54" t="s">
        <v>452</v>
      </c>
      <c r="H1832" s="54" t="s">
        <v>453</v>
      </c>
      <c r="I1832" s="54" t="s">
        <v>454</v>
      </c>
      <c r="J1832" s="61" t="s">
        <v>455</v>
      </c>
      <c r="K1832" s="54" t="s">
        <v>4508</v>
      </c>
      <c r="L1832" s="60">
        <v>1</v>
      </c>
      <c r="M1832" s="54" t="s">
        <v>4509</v>
      </c>
      <c r="N1832" s="54" t="s">
        <v>816</v>
      </c>
      <c r="O1832" s="62">
        <v>1</v>
      </c>
      <c r="P1832" s="54" t="s">
        <v>817</v>
      </c>
      <c r="Q1832" s="54" t="s">
        <v>4330</v>
      </c>
      <c r="R1832" s="61" t="s">
        <v>4331</v>
      </c>
      <c r="S1832" s="55">
        <v>45068</v>
      </c>
      <c r="T1832" s="55">
        <v>45068</v>
      </c>
      <c r="U1832" s="55">
        <v>45071</v>
      </c>
      <c r="V1832" s="56">
        <v>616074.26</v>
      </c>
      <c r="W1832" s="56">
        <v>0</v>
      </c>
      <c r="X1832" s="56">
        <v>616074.26</v>
      </c>
    </row>
    <row r="1833" spans="1:24" x14ac:dyDescent="0.25">
      <c r="A1833" s="59" t="s">
        <v>126</v>
      </c>
      <c r="B1833" s="54" t="s">
        <v>450</v>
      </c>
      <c r="C1833" s="60">
        <v>2023</v>
      </c>
      <c r="D1833" s="60">
        <v>2023</v>
      </c>
      <c r="E1833" s="53">
        <v>11</v>
      </c>
      <c r="F1833" s="54" t="s">
        <v>451</v>
      </c>
      <c r="G1833" s="54" t="s">
        <v>452</v>
      </c>
      <c r="H1833" s="54" t="s">
        <v>453</v>
      </c>
      <c r="I1833" s="54" t="s">
        <v>454</v>
      </c>
      <c r="J1833" s="61" t="s">
        <v>455</v>
      </c>
      <c r="K1833" s="54" t="s">
        <v>4510</v>
      </c>
      <c r="L1833" s="60">
        <v>1</v>
      </c>
      <c r="M1833" s="54" t="s">
        <v>4511</v>
      </c>
      <c r="N1833" s="54" t="s">
        <v>820</v>
      </c>
      <c r="O1833" s="62">
        <v>1</v>
      </c>
      <c r="P1833" s="54" t="s">
        <v>821</v>
      </c>
      <c r="Q1833" s="54" t="s">
        <v>4330</v>
      </c>
      <c r="R1833" s="61" t="s">
        <v>4331</v>
      </c>
      <c r="S1833" s="55">
        <v>45068</v>
      </c>
      <c r="T1833" s="55">
        <v>45068</v>
      </c>
      <c r="U1833" s="55">
        <v>45071</v>
      </c>
      <c r="V1833" s="56">
        <v>12407086.529999999</v>
      </c>
      <c r="W1833" s="56">
        <v>0</v>
      </c>
      <c r="X1833" s="56">
        <v>12407086.529999999</v>
      </c>
    </row>
    <row r="1834" spans="1:24" x14ac:dyDescent="0.25">
      <c r="A1834" s="59" t="s">
        <v>127</v>
      </c>
      <c r="B1834" s="54" t="s">
        <v>450</v>
      </c>
      <c r="C1834" s="60">
        <v>2023</v>
      </c>
      <c r="D1834" s="60">
        <v>2023</v>
      </c>
      <c r="E1834" s="53">
        <v>11</v>
      </c>
      <c r="F1834" s="54" t="s">
        <v>451</v>
      </c>
      <c r="G1834" s="54" t="s">
        <v>452</v>
      </c>
      <c r="H1834" s="54" t="s">
        <v>453</v>
      </c>
      <c r="I1834" s="54" t="s">
        <v>454</v>
      </c>
      <c r="J1834" s="61" t="s">
        <v>455</v>
      </c>
      <c r="K1834" s="54" t="s">
        <v>4512</v>
      </c>
      <c r="L1834" s="60">
        <v>1</v>
      </c>
      <c r="M1834" s="54" t="s">
        <v>4513</v>
      </c>
      <c r="N1834" s="54" t="s">
        <v>824</v>
      </c>
      <c r="O1834" s="62">
        <v>1</v>
      </c>
      <c r="P1834" s="54" t="s">
        <v>825</v>
      </c>
      <c r="Q1834" s="54" t="s">
        <v>4330</v>
      </c>
      <c r="R1834" s="61" t="s">
        <v>4331</v>
      </c>
      <c r="S1834" s="55">
        <v>45068</v>
      </c>
      <c r="T1834" s="55">
        <v>45068</v>
      </c>
      <c r="U1834" s="55">
        <v>45071</v>
      </c>
      <c r="V1834" s="56">
        <v>4954286.63</v>
      </c>
      <c r="W1834" s="56">
        <v>0</v>
      </c>
      <c r="X1834" s="56">
        <v>4954286.63</v>
      </c>
    </row>
    <row r="1835" spans="1:24" x14ac:dyDescent="0.25">
      <c r="A1835" s="59" t="s">
        <v>128</v>
      </c>
      <c r="B1835" s="54" t="s">
        <v>450</v>
      </c>
      <c r="C1835" s="60">
        <v>2023</v>
      </c>
      <c r="D1835" s="60">
        <v>2023</v>
      </c>
      <c r="E1835" s="53">
        <v>11</v>
      </c>
      <c r="F1835" s="54" t="s">
        <v>451</v>
      </c>
      <c r="G1835" s="54" t="s">
        <v>452</v>
      </c>
      <c r="H1835" s="54" t="s">
        <v>453</v>
      </c>
      <c r="I1835" s="54" t="s">
        <v>454</v>
      </c>
      <c r="J1835" s="61" t="s">
        <v>455</v>
      </c>
      <c r="K1835" s="54" t="s">
        <v>4514</v>
      </c>
      <c r="L1835" s="60">
        <v>1</v>
      </c>
      <c r="M1835" s="54" t="s">
        <v>4515</v>
      </c>
      <c r="N1835" s="54" t="s">
        <v>828</v>
      </c>
      <c r="O1835" s="62">
        <v>1</v>
      </c>
      <c r="P1835" s="54" t="s">
        <v>829</v>
      </c>
      <c r="Q1835" s="54" t="s">
        <v>4330</v>
      </c>
      <c r="R1835" s="61" t="s">
        <v>4331</v>
      </c>
      <c r="S1835" s="55">
        <v>45068</v>
      </c>
      <c r="T1835" s="55">
        <v>45068</v>
      </c>
      <c r="U1835" s="55">
        <v>45071</v>
      </c>
      <c r="V1835" s="56">
        <v>35534.78</v>
      </c>
      <c r="W1835" s="56">
        <v>0</v>
      </c>
      <c r="X1835" s="56">
        <v>35534.78</v>
      </c>
    </row>
    <row r="1836" spans="1:24" x14ac:dyDescent="0.25">
      <c r="A1836" s="59" t="s">
        <v>129</v>
      </c>
      <c r="B1836" s="54" t="s">
        <v>450</v>
      </c>
      <c r="C1836" s="60">
        <v>2023</v>
      </c>
      <c r="D1836" s="60">
        <v>2023</v>
      </c>
      <c r="E1836" s="53">
        <v>11</v>
      </c>
      <c r="F1836" s="54" t="s">
        <v>451</v>
      </c>
      <c r="G1836" s="54" t="s">
        <v>452</v>
      </c>
      <c r="H1836" s="54" t="s">
        <v>453</v>
      </c>
      <c r="I1836" s="54" t="s">
        <v>454</v>
      </c>
      <c r="J1836" s="61" t="s">
        <v>455</v>
      </c>
      <c r="K1836" s="54" t="s">
        <v>4516</v>
      </c>
      <c r="L1836" s="60">
        <v>1</v>
      </c>
      <c r="M1836" s="54" t="s">
        <v>4517</v>
      </c>
      <c r="N1836" s="54" t="s">
        <v>832</v>
      </c>
      <c r="O1836" s="62">
        <v>1</v>
      </c>
      <c r="P1836" s="54" t="s">
        <v>833</v>
      </c>
      <c r="Q1836" s="54" t="s">
        <v>4330</v>
      </c>
      <c r="R1836" s="61" t="s">
        <v>4331</v>
      </c>
      <c r="S1836" s="55">
        <v>45068</v>
      </c>
      <c r="T1836" s="55">
        <v>45068</v>
      </c>
      <c r="U1836" s="55">
        <v>45071</v>
      </c>
      <c r="V1836" s="56">
        <v>572090.01</v>
      </c>
      <c r="W1836" s="56">
        <v>0</v>
      </c>
      <c r="X1836" s="56">
        <v>572090.01</v>
      </c>
    </row>
    <row r="1837" spans="1:24" x14ac:dyDescent="0.25">
      <c r="A1837" s="59" t="s">
        <v>130</v>
      </c>
      <c r="B1837" s="54" t="s">
        <v>450</v>
      </c>
      <c r="C1837" s="60">
        <v>2023</v>
      </c>
      <c r="D1837" s="60">
        <v>2023</v>
      </c>
      <c r="E1837" s="53">
        <v>11</v>
      </c>
      <c r="F1837" s="54" t="s">
        <v>451</v>
      </c>
      <c r="G1837" s="54" t="s">
        <v>452</v>
      </c>
      <c r="H1837" s="54" t="s">
        <v>453</v>
      </c>
      <c r="I1837" s="54" t="s">
        <v>454</v>
      </c>
      <c r="J1837" s="61" t="s">
        <v>455</v>
      </c>
      <c r="K1837" s="54" t="s">
        <v>4518</v>
      </c>
      <c r="L1837" s="60">
        <v>1</v>
      </c>
      <c r="M1837" s="54" t="s">
        <v>4519</v>
      </c>
      <c r="N1837" s="54" t="s">
        <v>836</v>
      </c>
      <c r="O1837" s="62">
        <v>1</v>
      </c>
      <c r="P1837" s="54" t="s">
        <v>837</v>
      </c>
      <c r="Q1837" s="54" t="s">
        <v>4330</v>
      </c>
      <c r="R1837" s="61" t="s">
        <v>4331</v>
      </c>
      <c r="S1837" s="55">
        <v>45068</v>
      </c>
      <c r="T1837" s="55">
        <v>45068</v>
      </c>
      <c r="U1837" s="55">
        <v>45071</v>
      </c>
      <c r="V1837" s="56">
        <v>243842.78</v>
      </c>
      <c r="W1837" s="56">
        <v>0</v>
      </c>
      <c r="X1837" s="56">
        <v>243842.78</v>
      </c>
    </row>
    <row r="1838" spans="1:24" x14ac:dyDescent="0.25">
      <c r="A1838" s="59" t="s">
        <v>131</v>
      </c>
      <c r="B1838" s="54" t="s">
        <v>450</v>
      </c>
      <c r="C1838" s="60">
        <v>2023</v>
      </c>
      <c r="D1838" s="60">
        <v>2023</v>
      </c>
      <c r="E1838" s="53">
        <v>11</v>
      </c>
      <c r="F1838" s="54" t="s">
        <v>451</v>
      </c>
      <c r="G1838" s="54" t="s">
        <v>452</v>
      </c>
      <c r="H1838" s="54" t="s">
        <v>453</v>
      </c>
      <c r="I1838" s="54" t="s">
        <v>454</v>
      </c>
      <c r="J1838" s="61" t="s">
        <v>455</v>
      </c>
      <c r="K1838" s="54" t="s">
        <v>4520</v>
      </c>
      <c r="L1838" s="60">
        <v>1</v>
      </c>
      <c r="M1838" s="54" t="s">
        <v>4521</v>
      </c>
      <c r="N1838" s="54" t="s">
        <v>840</v>
      </c>
      <c r="O1838" s="62">
        <v>1</v>
      </c>
      <c r="P1838" s="54" t="s">
        <v>841</v>
      </c>
      <c r="Q1838" s="54" t="s">
        <v>4330</v>
      </c>
      <c r="R1838" s="61" t="s">
        <v>4331</v>
      </c>
      <c r="S1838" s="55">
        <v>45068</v>
      </c>
      <c r="T1838" s="55">
        <v>45068</v>
      </c>
      <c r="U1838" s="55">
        <v>45071</v>
      </c>
      <c r="V1838" s="56">
        <v>206614.96</v>
      </c>
      <c r="W1838" s="56">
        <v>0</v>
      </c>
      <c r="X1838" s="56">
        <v>206614.96</v>
      </c>
    </row>
    <row r="1839" spans="1:24" x14ac:dyDescent="0.25">
      <c r="A1839" s="59" t="s">
        <v>132</v>
      </c>
      <c r="B1839" s="54" t="s">
        <v>450</v>
      </c>
      <c r="C1839" s="60">
        <v>2023</v>
      </c>
      <c r="D1839" s="60">
        <v>2023</v>
      </c>
      <c r="E1839" s="53">
        <v>11</v>
      </c>
      <c r="F1839" s="54" t="s">
        <v>451</v>
      </c>
      <c r="G1839" s="54" t="s">
        <v>452</v>
      </c>
      <c r="H1839" s="54" t="s">
        <v>453</v>
      </c>
      <c r="I1839" s="54" t="s">
        <v>454</v>
      </c>
      <c r="J1839" s="61" t="s">
        <v>455</v>
      </c>
      <c r="K1839" s="54" t="s">
        <v>4522</v>
      </c>
      <c r="L1839" s="60">
        <v>1</v>
      </c>
      <c r="M1839" s="54" t="s">
        <v>4523</v>
      </c>
      <c r="N1839" s="54" t="s">
        <v>844</v>
      </c>
      <c r="O1839" s="62">
        <v>1</v>
      </c>
      <c r="P1839" s="54" t="s">
        <v>845</v>
      </c>
      <c r="Q1839" s="54" t="s">
        <v>4330</v>
      </c>
      <c r="R1839" s="61" t="s">
        <v>4331</v>
      </c>
      <c r="S1839" s="55">
        <v>45068</v>
      </c>
      <c r="T1839" s="55">
        <v>45068</v>
      </c>
      <c r="U1839" s="55">
        <v>45071</v>
      </c>
      <c r="V1839" s="56">
        <v>118746.84</v>
      </c>
      <c r="W1839" s="56">
        <v>0</v>
      </c>
      <c r="X1839" s="56">
        <v>118746.84</v>
      </c>
    </row>
    <row r="1840" spans="1:24" x14ac:dyDescent="0.25">
      <c r="A1840" s="59" t="s">
        <v>133</v>
      </c>
      <c r="B1840" s="54" t="s">
        <v>450</v>
      </c>
      <c r="C1840" s="60">
        <v>2023</v>
      </c>
      <c r="D1840" s="60">
        <v>2023</v>
      </c>
      <c r="E1840" s="53">
        <v>11</v>
      </c>
      <c r="F1840" s="54" t="s">
        <v>451</v>
      </c>
      <c r="G1840" s="54" t="s">
        <v>452</v>
      </c>
      <c r="H1840" s="54" t="s">
        <v>453</v>
      </c>
      <c r="I1840" s="54" t="s">
        <v>454</v>
      </c>
      <c r="J1840" s="61" t="s">
        <v>455</v>
      </c>
      <c r="K1840" s="54" t="s">
        <v>4524</v>
      </c>
      <c r="L1840" s="60">
        <v>1</v>
      </c>
      <c r="M1840" s="54" t="s">
        <v>4525</v>
      </c>
      <c r="N1840" s="54" t="s">
        <v>848</v>
      </c>
      <c r="O1840" s="62">
        <v>1</v>
      </c>
      <c r="P1840" s="54" t="s">
        <v>849</v>
      </c>
      <c r="Q1840" s="54" t="s">
        <v>4330</v>
      </c>
      <c r="R1840" s="61" t="s">
        <v>4331</v>
      </c>
      <c r="S1840" s="55">
        <v>45068</v>
      </c>
      <c r="T1840" s="55">
        <v>45068</v>
      </c>
      <c r="U1840" s="55">
        <v>45071</v>
      </c>
      <c r="V1840" s="56">
        <v>288609.28999999998</v>
      </c>
      <c r="W1840" s="56">
        <v>0</v>
      </c>
      <c r="X1840" s="56">
        <v>288609.28999999998</v>
      </c>
    </row>
    <row r="1841" spans="1:24" x14ac:dyDescent="0.25">
      <c r="A1841" s="59" t="s">
        <v>134</v>
      </c>
      <c r="B1841" s="54" t="s">
        <v>450</v>
      </c>
      <c r="C1841" s="60">
        <v>2023</v>
      </c>
      <c r="D1841" s="60">
        <v>2023</v>
      </c>
      <c r="E1841" s="53">
        <v>11</v>
      </c>
      <c r="F1841" s="54" t="s">
        <v>451</v>
      </c>
      <c r="G1841" s="54" t="s">
        <v>452</v>
      </c>
      <c r="H1841" s="54" t="s">
        <v>453</v>
      </c>
      <c r="I1841" s="54" t="s">
        <v>454</v>
      </c>
      <c r="J1841" s="61" t="s">
        <v>455</v>
      </c>
      <c r="K1841" s="54" t="s">
        <v>4526</v>
      </c>
      <c r="L1841" s="60">
        <v>1</v>
      </c>
      <c r="M1841" s="54" t="s">
        <v>4527</v>
      </c>
      <c r="N1841" s="54" t="s">
        <v>852</v>
      </c>
      <c r="O1841" s="62">
        <v>1</v>
      </c>
      <c r="P1841" s="54" t="s">
        <v>853</v>
      </c>
      <c r="Q1841" s="54" t="s">
        <v>4330</v>
      </c>
      <c r="R1841" s="61" t="s">
        <v>4331</v>
      </c>
      <c r="S1841" s="55">
        <v>45068</v>
      </c>
      <c r="T1841" s="55">
        <v>45068</v>
      </c>
      <c r="U1841" s="55">
        <v>45071</v>
      </c>
      <c r="V1841" s="56">
        <v>40511.57</v>
      </c>
      <c r="W1841" s="56">
        <v>0</v>
      </c>
      <c r="X1841" s="56">
        <v>40511.57</v>
      </c>
    </row>
    <row r="1842" spans="1:24" x14ac:dyDescent="0.25">
      <c r="A1842" s="59" t="s">
        <v>135</v>
      </c>
      <c r="B1842" s="54" t="s">
        <v>450</v>
      </c>
      <c r="C1842" s="60">
        <v>2023</v>
      </c>
      <c r="D1842" s="60">
        <v>2023</v>
      </c>
      <c r="E1842" s="53">
        <v>11</v>
      </c>
      <c r="F1842" s="54" t="s">
        <v>451</v>
      </c>
      <c r="G1842" s="54" t="s">
        <v>452</v>
      </c>
      <c r="H1842" s="54" t="s">
        <v>453</v>
      </c>
      <c r="I1842" s="54" t="s">
        <v>454</v>
      </c>
      <c r="J1842" s="61" t="s">
        <v>455</v>
      </c>
      <c r="K1842" s="54" t="s">
        <v>4528</v>
      </c>
      <c r="L1842" s="60">
        <v>1</v>
      </c>
      <c r="M1842" s="54" t="s">
        <v>4529</v>
      </c>
      <c r="N1842" s="54" t="s">
        <v>856</v>
      </c>
      <c r="O1842" s="62">
        <v>1</v>
      </c>
      <c r="P1842" s="54" t="s">
        <v>857</v>
      </c>
      <c r="Q1842" s="54" t="s">
        <v>4330</v>
      </c>
      <c r="R1842" s="61" t="s">
        <v>4331</v>
      </c>
      <c r="S1842" s="55">
        <v>45068</v>
      </c>
      <c r="T1842" s="55">
        <v>45068</v>
      </c>
      <c r="U1842" s="55">
        <v>45071</v>
      </c>
      <c r="V1842" s="56">
        <v>134231.03</v>
      </c>
      <c r="W1842" s="56">
        <v>0</v>
      </c>
      <c r="X1842" s="56">
        <v>134231.03</v>
      </c>
    </row>
    <row r="1843" spans="1:24" x14ac:dyDescent="0.25">
      <c r="A1843" s="59" t="s">
        <v>136</v>
      </c>
      <c r="B1843" s="54" t="s">
        <v>450</v>
      </c>
      <c r="C1843" s="60">
        <v>2023</v>
      </c>
      <c r="D1843" s="60">
        <v>2023</v>
      </c>
      <c r="E1843" s="53">
        <v>11</v>
      </c>
      <c r="F1843" s="54" t="s">
        <v>451</v>
      </c>
      <c r="G1843" s="54" t="s">
        <v>452</v>
      </c>
      <c r="H1843" s="54" t="s">
        <v>453</v>
      </c>
      <c r="I1843" s="54" t="s">
        <v>454</v>
      </c>
      <c r="J1843" s="61" t="s">
        <v>455</v>
      </c>
      <c r="K1843" s="54" t="s">
        <v>4530</v>
      </c>
      <c r="L1843" s="60">
        <v>1</v>
      </c>
      <c r="M1843" s="54" t="s">
        <v>4531</v>
      </c>
      <c r="N1843" s="54" t="s">
        <v>860</v>
      </c>
      <c r="O1843" s="62">
        <v>1</v>
      </c>
      <c r="P1843" s="54" t="s">
        <v>861</v>
      </c>
      <c r="Q1843" s="54" t="s">
        <v>4330</v>
      </c>
      <c r="R1843" s="61" t="s">
        <v>4331</v>
      </c>
      <c r="S1843" s="55">
        <v>45068</v>
      </c>
      <c r="T1843" s="55">
        <v>45068</v>
      </c>
      <c r="U1843" s="55">
        <v>45071</v>
      </c>
      <c r="V1843" s="56">
        <v>257359.72</v>
      </c>
      <c r="W1843" s="56">
        <v>0</v>
      </c>
      <c r="X1843" s="56">
        <v>257359.72</v>
      </c>
    </row>
    <row r="1844" spans="1:24" x14ac:dyDescent="0.25">
      <c r="A1844" s="59" t="s">
        <v>137</v>
      </c>
      <c r="B1844" s="54" t="s">
        <v>450</v>
      </c>
      <c r="C1844" s="60">
        <v>2023</v>
      </c>
      <c r="D1844" s="60">
        <v>2023</v>
      </c>
      <c r="E1844" s="53">
        <v>11</v>
      </c>
      <c r="F1844" s="54" t="s">
        <v>451</v>
      </c>
      <c r="G1844" s="54" t="s">
        <v>452</v>
      </c>
      <c r="H1844" s="54" t="s">
        <v>453</v>
      </c>
      <c r="I1844" s="54" t="s">
        <v>454</v>
      </c>
      <c r="J1844" s="61" t="s">
        <v>455</v>
      </c>
      <c r="K1844" s="54" t="s">
        <v>4532</v>
      </c>
      <c r="L1844" s="60">
        <v>1</v>
      </c>
      <c r="M1844" s="54" t="s">
        <v>4533</v>
      </c>
      <c r="N1844" s="54" t="s">
        <v>864</v>
      </c>
      <c r="O1844" s="62">
        <v>1</v>
      </c>
      <c r="P1844" s="54" t="s">
        <v>865</v>
      </c>
      <c r="Q1844" s="54" t="s">
        <v>4330</v>
      </c>
      <c r="R1844" s="61" t="s">
        <v>4331</v>
      </c>
      <c r="S1844" s="55">
        <v>45068</v>
      </c>
      <c r="T1844" s="55">
        <v>45068</v>
      </c>
      <c r="U1844" s="55">
        <v>45071</v>
      </c>
      <c r="V1844" s="56">
        <v>64205.69</v>
      </c>
      <c r="W1844" s="56">
        <v>0</v>
      </c>
      <c r="X1844" s="56">
        <v>64205.69</v>
      </c>
    </row>
    <row r="1845" spans="1:24" x14ac:dyDescent="0.25">
      <c r="A1845" s="59" t="s">
        <v>138</v>
      </c>
      <c r="B1845" s="54" t="s">
        <v>450</v>
      </c>
      <c r="C1845" s="60">
        <v>2023</v>
      </c>
      <c r="D1845" s="60">
        <v>2023</v>
      </c>
      <c r="E1845" s="53">
        <v>11</v>
      </c>
      <c r="F1845" s="54" t="s">
        <v>451</v>
      </c>
      <c r="G1845" s="54" t="s">
        <v>452</v>
      </c>
      <c r="H1845" s="54" t="s">
        <v>453</v>
      </c>
      <c r="I1845" s="54" t="s">
        <v>454</v>
      </c>
      <c r="J1845" s="61" t="s">
        <v>455</v>
      </c>
      <c r="K1845" s="54" t="s">
        <v>4534</v>
      </c>
      <c r="L1845" s="60">
        <v>1</v>
      </c>
      <c r="M1845" s="54" t="s">
        <v>4535</v>
      </c>
      <c r="N1845" s="54" t="s">
        <v>868</v>
      </c>
      <c r="O1845" s="62">
        <v>1</v>
      </c>
      <c r="P1845" s="54" t="s">
        <v>2452</v>
      </c>
      <c r="Q1845" s="54" t="s">
        <v>4330</v>
      </c>
      <c r="R1845" s="61" t="s">
        <v>4354</v>
      </c>
      <c r="S1845" s="55">
        <v>45058</v>
      </c>
      <c r="T1845" s="55">
        <v>45058</v>
      </c>
      <c r="U1845" s="55">
        <v>45063</v>
      </c>
      <c r="V1845" s="56">
        <v>1022166.78</v>
      </c>
      <c r="W1845" s="56">
        <v>0</v>
      </c>
      <c r="X1845" s="56">
        <v>1022166.78</v>
      </c>
    </row>
    <row r="1846" spans="1:24" x14ac:dyDescent="0.25">
      <c r="A1846" s="59" t="s">
        <v>139</v>
      </c>
      <c r="B1846" s="54" t="s">
        <v>450</v>
      </c>
      <c r="C1846" s="60">
        <v>2023</v>
      </c>
      <c r="D1846" s="60">
        <v>2023</v>
      </c>
      <c r="E1846" s="53">
        <v>11</v>
      </c>
      <c r="F1846" s="54" t="s">
        <v>451</v>
      </c>
      <c r="G1846" s="54" t="s">
        <v>452</v>
      </c>
      <c r="H1846" s="54" t="s">
        <v>453</v>
      </c>
      <c r="I1846" s="54" t="s">
        <v>454</v>
      </c>
      <c r="J1846" s="61" t="s">
        <v>455</v>
      </c>
      <c r="K1846" s="54" t="s">
        <v>4536</v>
      </c>
      <c r="L1846" s="60">
        <v>1</v>
      </c>
      <c r="M1846" s="54" t="s">
        <v>4537</v>
      </c>
      <c r="N1846" s="54" t="s">
        <v>872</v>
      </c>
      <c r="O1846" s="62">
        <v>1</v>
      </c>
      <c r="P1846" s="54" t="s">
        <v>873</v>
      </c>
      <c r="Q1846" s="54" t="s">
        <v>4330</v>
      </c>
      <c r="R1846" s="61" t="s">
        <v>4331</v>
      </c>
      <c r="S1846" s="55">
        <v>45068</v>
      </c>
      <c r="T1846" s="55">
        <v>45068</v>
      </c>
      <c r="U1846" s="55">
        <v>45071</v>
      </c>
      <c r="V1846" s="56">
        <v>160495.94</v>
      </c>
      <c r="W1846" s="56">
        <v>0</v>
      </c>
      <c r="X1846" s="56">
        <v>160495.94</v>
      </c>
    </row>
    <row r="1847" spans="1:24" x14ac:dyDescent="0.25">
      <c r="A1847" s="59" t="s">
        <v>140</v>
      </c>
      <c r="B1847" s="54" t="s">
        <v>450</v>
      </c>
      <c r="C1847" s="60">
        <v>2023</v>
      </c>
      <c r="D1847" s="60">
        <v>2023</v>
      </c>
      <c r="E1847" s="53">
        <v>11</v>
      </c>
      <c r="F1847" s="54" t="s">
        <v>451</v>
      </c>
      <c r="G1847" s="54" t="s">
        <v>452</v>
      </c>
      <c r="H1847" s="54" t="s">
        <v>453</v>
      </c>
      <c r="I1847" s="54" t="s">
        <v>454</v>
      </c>
      <c r="J1847" s="61" t="s">
        <v>455</v>
      </c>
      <c r="K1847" s="54" t="s">
        <v>4538</v>
      </c>
      <c r="L1847" s="60">
        <v>1</v>
      </c>
      <c r="M1847" s="54" t="s">
        <v>4539</v>
      </c>
      <c r="N1847" s="54" t="s">
        <v>876</v>
      </c>
      <c r="O1847" s="62">
        <v>1</v>
      </c>
      <c r="P1847" s="54" t="s">
        <v>877</v>
      </c>
      <c r="Q1847" s="54" t="s">
        <v>4330</v>
      </c>
      <c r="R1847" s="61" t="s">
        <v>4331</v>
      </c>
      <c r="S1847" s="55">
        <v>45068</v>
      </c>
      <c r="T1847" s="55">
        <v>45068</v>
      </c>
      <c r="U1847" s="55">
        <v>45071</v>
      </c>
      <c r="V1847" s="56">
        <v>239211.97</v>
      </c>
      <c r="W1847" s="56">
        <v>0</v>
      </c>
      <c r="X1847" s="56">
        <v>239211.97</v>
      </c>
    </row>
    <row r="1848" spans="1:24" x14ac:dyDescent="0.25">
      <c r="A1848" s="59" t="s">
        <v>141</v>
      </c>
      <c r="B1848" s="54" t="s">
        <v>450</v>
      </c>
      <c r="C1848" s="60">
        <v>2023</v>
      </c>
      <c r="D1848" s="60">
        <v>2023</v>
      </c>
      <c r="E1848" s="53">
        <v>11</v>
      </c>
      <c r="F1848" s="54" t="s">
        <v>451</v>
      </c>
      <c r="G1848" s="54" t="s">
        <v>452</v>
      </c>
      <c r="H1848" s="54" t="s">
        <v>453</v>
      </c>
      <c r="I1848" s="54" t="s">
        <v>454</v>
      </c>
      <c r="J1848" s="61" t="s">
        <v>455</v>
      </c>
      <c r="K1848" s="54" t="s">
        <v>4540</v>
      </c>
      <c r="L1848" s="60">
        <v>1</v>
      </c>
      <c r="M1848" s="54" t="s">
        <v>4541</v>
      </c>
      <c r="N1848" s="54" t="s">
        <v>880</v>
      </c>
      <c r="O1848" s="62">
        <v>1</v>
      </c>
      <c r="P1848" s="54" t="s">
        <v>881</v>
      </c>
      <c r="Q1848" s="54" t="s">
        <v>4330</v>
      </c>
      <c r="R1848" s="61" t="s">
        <v>4331</v>
      </c>
      <c r="S1848" s="55">
        <v>45068</v>
      </c>
      <c r="T1848" s="55">
        <v>45068</v>
      </c>
      <c r="U1848" s="55">
        <v>45071</v>
      </c>
      <c r="V1848" s="56">
        <v>126069.9</v>
      </c>
      <c r="W1848" s="56">
        <v>0</v>
      </c>
      <c r="X1848" s="56">
        <v>126069.9</v>
      </c>
    </row>
    <row r="1849" spans="1:24" x14ac:dyDescent="0.25">
      <c r="A1849" s="59" t="s">
        <v>142</v>
      </c>
      <c r="B1849" s="54" t="s">
        <v>450</v>
      </c>
      <c r="C1849" s="60">
        <v>2023</v>
      </c>
      <c r="D1849" s="60">
        <v>2023</v>
      </c>
      <c r="E1849" s="53">
        <v>11</v>
      </c>
      <c r="F1849" s="54" t="s">
        <v>451</v>
      </c>
      <c r="G1849" s="54" t="s">
        <v>452</v>
      </c>
      <c r="H1849" s="54" t="s">
        <v>453</v>
      </c>
      <c r="I1849" s="54" t="s">
        <v>454</v>
      </c>
      <c r="J1849" s="61" t="s">
        <v>455</v>
      </c>
      <c r="K1849" s="54" t="s">
        <v>4542</v>
      </c>
      <c r="L1849" s="60">
        <v>1</v>
      </c>
      <c r="M1849" s="54" t="s">
        <v>4543</v>
      </c>
      <c r="N1849" s="54" t="s">
        <v>884</v>
      </c>
      <c r="O1849" s="62">
        <v>1</v>
      </c>
      <c r="P1849" s="54" t="s">
        <v>885</v>
      </c>
      <c r="Q1849" s="54" t="s">
        <v>4330</v>
      </c>
      <c r="R1849" s="61" t="s">
        <v>4331</v>
      </c>
      <c r="S1849" s="55">
        <v>45068</v>
      </c>
      <c r="T1849" s="55">
        <v>45068</v>
      </c>
      <c r="U1849" s="55">
        <v>45071</v>
      </c>
      <c r="V1849" s="56">
        <v>120383.5</v>
      </c>
      <c r="W1849" s="56">
        <v>0</v>
      </c>
      <c r="X1849" s="56">
        <v>120383.5</v>
      </c>
    </row>
    <row r="1850" spans="1:24" x14ac:dyDescent="0.25">
      <c r="A1850" s="59" t="s">
        <v>143</v>
      </c>
      <c r="B1850" s="54" t="s">
        <v>450</v>
      </c>
      <c r="C1850" s="60">
        <v>2023</v>
      </c>
      <c r="D1850" s="60">
        <v>2023</v>
      </c>
      <c r="E1850" s="53">
        <v>11</v>
      </c>
      <c r="F1850" s="54" t="s">
        <v>451</v>
      </c>
      <c r="G1850" s="54" t="s">
        <v>452</v>
      </c>
      <c r="H1850" s="54" t="s">
        <v>453</v>
      </c>
      <c r="I1850" s="54" t="s">
        <v>454</v>
      </c>
      <c r="J1850" s="61" t="s">
        <v>455</v>
      </c>
      <c r="K1850" s="54" t="s">
        <v>4544</v>
      </c>
      <c r="L1850" s="60">
        <v>1</v>
      </c>
      <c r="M1850" s="54" t="s">
        <v>4545</v>
      </c>
      <c r="N1850" s="54" t="s">
        <v>888</v>
      </c>
      <c r="O1850" s="62">
        <v>1</v>
      </c>
      <c r="P1850" s="54" t="s">
        <v>889</v>
      </c>
      <c r="Q1850" s="54" t="s">
        <v>4330</v>
      </c>
      <c r="R1850" s="61" t="s">
        <v>4331</v>
      </c>
      <c r="S1850" s="55">
        <v>45068</v>
      </c>
      <c r="T1850" s="55">
        <v>45068</v>
      </c>
      <c r="U1850" s="55">
        <v>45071</v>
      </c>
      <c r="V1850" s="56">
        <v>99691.49</v>
      </c>
      <c r="W1850" s="56">
        <v>0</v>
      </c>
      <c r="X1850" s="56">
        <v>99691.49</v>
      </c>
    </row>
    <row r="1851" spans="1:24" x14ac:dyDescent="0.25">
      <c r="A1851" s="59" t="s">
        <v>144</v>
      </c>
      <c r="B1851" s="54" t="s">
        <v>450</v>
      </c>
      <c r="C1851" s="60">
        <v>2023</v>
      </c>
      <c r="D1851" s="60">
        <v>2023</v>
      </c>
      <c r="E1851" s="53">
        <v>11</v>
      </c>
      <c r="F1851" s="54" t="s">
        <v>451</v>
      </c>
      <c r="G1851" s="54" t="s">
        <v>452</v>
      </c>
      <c r="H1851" s="54" t="s">
        <v>453</v>
      </c>
      <c r="I1851" s="54" t="s">
        <v>454</v>
      </c>
      <c r="J1851" s="61" t="s">
        <v>455</v>
      </c>
      <c r="K1851" s="54" t="s">
        <v>4546</v>
      </c>
      <c r="L1851" s="60">
        <v>1</v>
      </c>
      <c r="M1851" s="54" t="s">
        <v>4547</v>
      </c>
      <c r="N1851" s="54" t="s">
        <v>892</v>
      </c>
      <c r="O1851" s="62">
        <v>1</v>
      </c>
      <c r="P1851" s="54" t="s">
        <v>893</v>
      </c>
      <c r="Q1851" s="54" t="s">
        <v>4449</v>
      </c>
      <c r="R1851" s="61" t="s">
        <v>4331</v>
      </c>
      <c r="S1851" s="55">
        <v>45068</v>
      </c>
      <c r="T1851" s="55">
        <v>45068</v>
      </c>
      <c r="U1851" s="55">
        <v>45071</v>
      </c>
      <c r="V1851" s="56">
        <v>10550060.25</v>
      </c>
      <c r="W1851" s="56">
        <v>0</v>
      </c>
      <c r="X1851" s="56">
        <v>10550060.25</v>
      </c>
    </row>
    <row r="1852" spans="1:24" x14ac:dyDescent="0.25">
      <c r="A1852" s="59" t="s">
        <v>145</v>
      </c>
      <c r="B1852" s="54" t="s">
        <v>450</v>
      </c>
      <c r="C1852" s="60">
        <v>2023</v>
      </c>
      <c r="D1852" s="60">
        <v>2023</v>
      </c>
      <c r="E1852" s="53">
        <v>11</v>
      </c>
      <c r="F1852" s="54" t="s">
        <v>451</v>
      </c>
      <c r="G1852" s="54" t="s">
        <v>452</v>
      </c>
      <c r="H1852" s="54" t="s">
        <v>453</v>
      </c>
      <c r="I1852" s="54" t="s">
        <v>454</v>
      </c>
      <c r="J1852" s="61" t="s">
        <v>455</v>
      </c>
      <c r="K1852" s="54" t="s">
        <v>4548</v>
      </c>
      <c r="L1852" s="60">
        <v>1</v>
      </c>
      <c r="M1852" s="54" t="s">
        <v>4549</v>
      </c>
      <c r="N1852" s="54" t="s">
        <v>896</v>
      </c>
      <c r="O1852" s="62">
        <v>1</v>
      </c>
      <c r="P1852" s="54" t="s">
        <v>897</v>
      </c>
      <c r="Q1852" s="54" t="s">
        <v>4330</v>
      </c>
      <c r="R1852" s="61" t="s">
        <v>4331</v>
      </c>
      <c r="S1852" s="55">
        <v>45068</v>
      </c>
      <c r="T1852" s="55">
        <v>45068</v>
      </c>
      <c r="U1852" s="55">
        <v>45071</v>
      </c>
      <c r="V1852" s="56">
        <v>40639.589999999997</v>
      </c>
      <c r="W1852" s="56">
        <v>0</v>
      </c>
      <c r="X1852" s="56">
        <v>40639.589999999997</v>
      </c>
    </row>
    <row r="1853" spans="1:24" x14ac:dyDescent="0.25">
      <c r="A1853" s="59" t="s">
        <v>146</v>
      </c>
      <c r="B1853" s="54" t="s">
        <v>450</v>
      </c>
      <c r="C1853" s="60">
        <v>2023</v>
      </c>
      <c r="D1853" s="60">
        <v>2023</v>
      </c>
      <c r="E1853" s="53">
        <v>11</v>
      </c>
      <c r="F1853" s="54" t="s">
        <v>451</v>
      </c>
      <c r="G1853" s="54" t="s">
        <v>452</v>
      </c>
      <c r="H1853" s="54" t="s">
        <v>453</v>
      </c>
      <c r="I1853" s="54" t="s">
        <v>454</v>
      </c>
      <c r="J1853" s="61" t="s">
        <v>455</v>
      </c>
      <c r="K1853" s="54" t="s">
        <v>4550</v>
      </c>
      <c r="L1853" s="60">
        <v>1</v>
      </c>
      <c r="M1853" s="54" t="s">
        <v>4551</v>
      </c>
      <c r="N1853" s="54" t="s">
        <v>900</v>
      </c>
      <c r="O1853" s="62">
        <v>1</v>
      </c>
      <c r="P1853" s="54" t="s">
        <v>901</v>
      </c>
      <c r="Q1853" s="54" t="s">
        <v>4330</v>
      </c>
      <c r="R1853" s="61" t="s">
        <v>4331</v>
      </c>
      <c r="S1853" s="55">
        <v>45068</v>
      </c>
      <c r="T1853" s="55">
        <v>45068</v>
      </c>
      <c r="U1853" s="55">
        <v>45071</v>
      </c>
      <c r="V1853" s="56">
        <v>729955.33</v>
      </c>
      <c r="W1853" s="56">
        <v>0</v>
      </c>
      <c r="X1853" s="56">
        <v>729955.33</v>
      </c>
    </row>
    <row r="1854" spans="1:24" x14ac:dyDescent="0.25">
      <c r="A1854" s="59" t="s">
        <v>147</v>
      </c>
      <c r="B1854" s="54" t="s">
        <v>450</v>
      </c>
      <c r="C1854" s="60">
        <v>2023</v>
      </c>
      <c r="D1854" s="60">
        <v>2023</v>
      </c>
      <c r="E1854" s="53">
        <v>11</v>
      </c>
      <c r="F1854" s="54" t="s">
        <v>451</v>
      </c>
      <c r="G1854" s="54" t="s">
        <v>452</v>
      </c>
      <c r="H1854" s="54" t="s">
        <v>453</v>
      </c>
      <c r="I1854" s="54" t="s">
        <v>454</v>
      </c>
      <c r="J1854" s="61" t="s">
        <v>455</v>
      </c>
      <c r="K1854" s="54" t="s">
        <v>4552</v>
      </c>
      <c r="L1854" s="60">
        <v>1</v>
      </c>
      <c r="M1854" s="54" t="s">
        <v>4553</v>
      </c>
      <c r="N1854" s="54" t="s">
        <v>904</v>
      </c>
      <c r="O1854" s="62">
        <v>1</v>
      </c>
      <c r="P1854" s="54" t="s">
        <v>905</v>
      </c>
      <c r="Q1854" s="54" t="s">
        <v>4330</v>
      </c>
      <c r="R1854" s="61" t="s">
        <v>4331</v>
      </c>
      <c r="S1854" s="55">
        <v>45068</v>
      </c>
      <c r="T1854" s="55">
        <v>45068</v>
      </c>
      <c r="U1854" s="55">
        <v>45071</v>
      </c>
      <c r="V1854" s="56">
        <v>695623.44</v>
      </c>
      <c r="W1854" s="56">
        <v>0</v>
      </c>
      <c r="X1854" s="56">
        <v>695623.44</v>
      </c>
    </row>
    <row r="1855" spans="1:24" x14ac:dyDescent="0.25">
      <c r="A1855" s="59" t="s">
        <v>148</v>
      </c>
      <c r="B1855" s="54" t="s">
        <v>450</v>
      </c>
      <c r="C1855" s="60">
        <v>2023</v>
      </c>
      <c r="D1855" s="60">
        <v>2023</v>
      </c>
      <c r="E1855" s="53">
        <v>11</v>
      </c>
      <c r="F1855" s="54" t="s">
        <v>451</v>
      </c>
      <c r="G1855" s="54" t="s">
        <v>452</v>
      </c>
      <c r="H1855" s="54" t="s">
        <v>453</v>
      </c>
      <c r="I1855" s="54" t="s">
        <v>454</v>
      </c>
      <c r="J1855" s="61" t="s">
        <v>455</v>
      </c>
      <c r="K1855" s="54" t="s">
        <v>4554</v>
      </c>
      <c r="L1855" s="60">
        <v>1</v>
      </c>
      <c r="M1855" s="54" t="s">
        <v>4555</v>
      </c>
      <c r="N1855" s="54" t="s">
        <v>908</v>
      </c>
      <c r="O1855" s="62">
        <v>1</v>
      </c>
      <c r="P1855" s="54" t="s">
        <v>909</v>
      </c>
      <c r="Q1855" s="54" t="s">
        <v>4330</v>
      </c>
      <c r="R1855" s="61" t="s">
        <v>4331</v>
      </c>
      <c r="S1855" s="55">
        <v>45068</v>
      </c>
      <c r="T1855" s="55">
        <v>45068</v>
      </c>
      <c r="U1855" s="55">
        <v>45071</v>
      </c>
      <c r="V1855" s="56">
        <v>426301.25</v>
      </c>
      <c r="W1855" s="56">
        <v>0</v>
      </c>
      <c r="X1855" s="56">
        <v>426301.25</v>
      </c>
    </row>
    <row r="1856" spans="1:24" x14ac:dyDescent="0.25">
      <c r="A1856" s="59" t="s">
        <v>149</v>
      </c>
      <c r="B1856" s="54" t="s">
        <v>450</v>
      </c>
      <c r="C1856" s="60">
        <v>2023</v>
      </c>
      <c r="D1856" s="60">
        <v>2023</v>
      </c>
      <c r="E1856" s="53">
        <v>11</v>
      </c>
      <c r="F1856" s="54" t="s">
        <v>451</v>
      </c>
      <c r="G1856" s="54" t="s">
        <v>452</v>
      </c>
      <c r="H1856" s="54" t="s">
        <v>453</v>
      </c>
      <c r="I1856" s="54" t="s">
        <v>454</v>
      </c>
      <c r="J1856" s="61" t="s">
        <v>455</v>
      </c>
      <c r="K1856" s="54" t="s">
        <v>4556</v>
      </c>
      <c r="L1856" s="60">
        <v>1</v>
      </c>
      <c r="M1856" s="54" t="s">
        <v>4557</v>
      </c>
      <c r="N1856" s="54" t="s">
        <v>912</v>
      </c>
      <c r="O1856" s="62">
        <v>1</v>
      </c>
      <c r="P1856" s="54" t="s">
        <v>913</v>
      </c>
      <c r="Q1856" s="54" t="s">
        <v>4330</v>
      </c>
      <c r="R1856" s="61" t="s">
        <v>4331</v>
      </c>
      <c r="S1856" s="55">
        <v>45068</v>
      </c>
      <c r="T1856" s="55">
        <v>45068</v>
      </c>
      <c r="U1856" s="55">
        <v>45071</v>
      </c>
      <c r="V1856" s="56">
        <v>353561.55</v>
      </c>
      <c r="W1856" s="56">
        <v>0</v>
      </c>
      <c r="X1856" s="56">
        <v>353561.55</v>
      </c>
    </row>
    <row r="1857" spans="1:24" x14ac:dyDescent="0.25">
      <c r="A1857" s="59" t="s">
        <v>150</v>
      </c>
      <c r="B1857" s="54" t="s">
        <v>450</v>
      </c>
      <c r="C1857" s="60">
        <v>2023</v>
      </c>
      <c r="D1857" s="60">
        <v>2023</v>
      </c>
      <c r="E1857" s="53">
        <v>11</v>
      </c>
      <c r="F1857" s="54" t="s">
        <v>451</v>
      </c>
      <c r="G1857" s="54" t="s">
        <v>452</v>
      </c>
      <c r="H1857" s="54" t="s">
        <v>453</v>
      </c>
      <c r="I1857" s="54" t="s">
        <v>454</v>
      </c>
      <c r="J1857" s="61" t="s">
        <v>455</v>
      </c>
      <c r="K1857" s="54" t="s">
        <v>4558</v>
      </c>
      <c r="L1857" s="60">
        <v>1</v>
      </c>
      <c r="M1857" s="54" t="s">
        <v>4559</v>
      </c>
      <c r="N1857" s="54" t="s">
        <v>916</v>
      </c>
      <c r="O1857" s="62">
        <v>1</v>
      </c>
      <c r="P1857" s="54" t="s">
        <v>917</v>
      </c>
      <c r="Q1857" s="54" t="s">
        <v>4330</v>
      </c>
      <c r="R1857" s="61" t="s">
        <v>4331</v>
      </c>
      <c r="S1857" s="55">
        <v>45068</v>
      </c>
      <c r="T1857" s="55">
        <v>45068</v>
      </c>
      <c r="U1857" s="55">
        <v>45071</v>
      </c>
      <c r="V1857" s="56">
        <v>3116361.59</v>
      </c>
      <c r="W1857" s="56">
        <v>0</v>
      </c>
      <c r="X1857" s="56">
        <v>3116361.59</v>
      </c>
    </row>
    <row r="1858" spans="1:24" x14ac:dyDescent="0.25">
      <c r="A1858" s="59" t="s">
        <v>151</v>
      </c>
      <c r="B1858" s="54" t="s">
        <v>450</v>
      </c>
      <c r="C1858" s="60">
        <v>2023</v>
      </c>
      <c r="D1858" s="60">
        <v>2023</v>
      </c>
      <c r="E1858" s="53">
        <v>11</v>
      </c>
      <c r="F1858" s="54" t="s">
        <v>451</v>
      </c>
      <c r="G1858" s="54" t="s">
        <v>452</v>
      </c>
      <c r="H1858" s="54" t="s">
        <v>453</v>
      </c>
      <c r="I1858" s="54" t="s">
        <v>454</v>
      </c>
      <c r="J1858" s="61" t="s">
        <v>455</v>
      </c>
      <c r="K1858" s="54" t="s">
        <v>4560</v>
      </c>
      <c r="L1858" s="60">
        <v>1</v>
      </c>
      <c r="M1858" s="54" t="s">
        <v>4561</v>
      </c>
      <c r="N1858" s="54" t="s">
        <v>920</v>
      </c>
      <c r="O1858" s="62">
        <v>1</v>
      </c>
      <c r="P1858" s="54" t="s">
        <v>921</v>
      </c>
      <c r="Q1858" s="54" t="s">
        <v>4330</v>
      </c>
      <c r="R1858" s="61" t="s">
        <v>4331</v>
      </c>
      <c r="S1858" s="55">
        <v>45068</v>
      </c>
      <c r="T1858" s="55">
        <v>45068</v>
      </c>
      <c r="U1858" s="55">
        <v>45071</v>
      </c>
      <c r="V1858" s="56">
        <v>259045.02</v>
      </c>
      <c r="W1858" s="56">
        <v>0</v>
      </c>
      <c r="X1858" s="56">
        <v>259045.02</v>
      </c>
    </row>
    <row r="1859" spans="1:24" x14ac:dyDescent="0.25">
      <c r="A1859" s="59" t="s">
        <v>152</v>
      </c>
      <c r="B1859" s="54" t="s">
        <v>450</v>
      </c>
      <c r="C1859" s="60">
        <v>2023</v>
      </c>
      <c r="D1859" s="60">
        <v>2023</v>
      </c>
      <c r="E1859" s="53">
        <v>11</v>
      </c>
      <c r="F1859" s="54" t="s">
        <v>451</v>
      </c>
      <c r="G1859" s="54" t="s">
        <v>452</v>
      </c>
      <c r="H1859" s="54" t="s">
        <v>453</v>
      </c>
      <c r="I1859" s="54" t="s">
        <v>454</v>
      </c>
      <c r="J1859" s="61" t="s">
        <v>455</v>
      </c>
      <c r="K1859" s="54" t="s">
        <v>4562</v>
      </c>
      <c r="L1859" s="60">
        <v>1</v>
      </c>
      <c r="M1859" s="54" t="s">
        <v>4563</v>
      </c>
      <c r="N1859" s="54" t="s">
        <v>924</v>
      </c>
      <c r="O1859" s="62">
        <v>1</v>
      </c>
      <c r="P1859" s="54" t="s">
        <v>925</v>
      </c>
      <c r="Q1859" s="54" t="s">
        <v>4330</v>
      </c>
      <c r="R1859" s="61" t="s">
        <v>4331</v>
      </c>
      <c r="S1859" s="55">
        <v>45068</v>
      </c>
      <c r="T1859" s="55">
        <v>45068</v>
      </c>
      <c r="U1859" s="55">
        <v>45071</v>
      </c>
      <c r="V1859" s="56">
        <v>515870.03</v>
      </c>
      <c r="W1859" s="56">
        <v>0</v>
      </c>
      <c r="X1859" s="56">
        <v>515870.03</v>
      </c>
    </row>
    <row r="1860" spans="1:24" x14ac:dyDescent="0.25">
      <c r="A1860" s="59" t="s">
        <v>153</v>
      </c>
      <c r="B1860" s="54" t="s">
        <v>450</v>
      </c>
      <c r="C1860" s="60">
        <v>2023</v>
      </c>
      <c r="D1860" s="60">
        <v>2023</v>
      </c>
      <c r="E1860" s="53">
        <v>11</v>
      </c>
      <c r="F1860" s="54" t="s">
        <v>451</v>
      </c>
      <c r="G1860" s="54" t="s">
        <v>452</v>
      </c>
      <c r="H1860" s="54" t="s">
        <v>453</v>
      </c>
      <c r="I1860" s="54" t="s">
        <v>454</v>
      </c>
      <c r="J1860" s="61" t="s">
        <v>455</v>
      </c>
      <c r="K1860" s="54" t="s">
        <v>4564</v>
      </c>
      <c r="L1860" s="60">
        <v>1</v>
      </c>
      <c r="M1860" s="54" t="s">
        <v>4565</v>
      </c>
      <c r="N1860" s="54" t="s">
        <v>928</v>
      </c>
      <c r="O1860" s="62">
        <v>1</v>
      </c>
      <c r="P1860" s="54" t="s">
        <v>929</v>
      </c>
      <c r="Q1860" s="54" t="s">
        <v>4330</v>
      </c>
      <c r="R1860" s="61" t="s">
        <v>4331</v>
      </c>
      <c r="S1860" s="55">
        <v>45068</v>
      </c>
      <c r="T1860" s="55">
        <v>45068</v>
      </c>
      <c r="U1860" s="55">
        <v>45071</v>
      </c>
      <c r="V1860" s="56">
        <v>1944740.12</v>
      </c>
      <c r="W1860" s="56">
        <v>0</v>
      </c>
      <c r="X1860" s="56">
        <v>1944740.12</v>
      </c>
    </row>
    <row r="1861" spans="1:24" x14ac:dyDescent="0.25">
      <c r="A1861" s="59" t="s">
        <v>154</v>
      </c>
      <c r="B1861" s="54" t="s">
        <v>450</v>
      </c>
      <c r="C1861" s="60">
        <v>2023</v>
      </c>
      <c r="D1861" s="60">
        <v>2023</v>
      </c>
      <c r="E1861" s="53">
        <v>11</v>
      </c>
      <c r="F1861" s="54" t="s">
        <v>451</v>
      </c>
      <c r="G1861" s="54" t="s">
        <v>452</v>
      </c>
      <c r="H1861" s="54" t="s">
        <v>453</v>
      </c>
      <c r="I1861" s="54" t="s">
        <v>454</v>
      </c>
      <c r="J1861" s="61" t="s">
        <v>455</v>
      </c>
      <c r="K1861" s="54" t="s">
        <v>4566</v>
      </c>
      <c r="L1861" s="60">
        <v>1</v>
      </c>
      <c r="M1861" s="54" t="s">
        <v>4567</v>
      </c>
      <c r="N1861" s="54" t="s">
        <v>932</v>
      </c>
      <c r="O1861" s="62">
        <v>1</v>
      </c>
      <c r="P1861" s="54" t="s">
        <v>933</v>
      </c>
      <c r="Q1861" s="54" t="s">
        <v>4330</v>
      </c>
      <c r="R1861" s="61" t="s">
        <v>4331</v>
      </c>
      <c r="S1861" s="55">
        <v>45068</v>
      </c>
      <c r="T1861" s="55">
        <v>45068</v>
      </c>
      <c r="U1861" s="55">
        <v>45071</v>
      </c>
      <c r="V1861" s="56">
        <v>202560.8</v>
      </c>
      <c r="W1861" s="56">
        <v>0</v>
      </c>
      <c r="X1861" s="56">
        <v>202560.8</v>
      </c>
    </row>
    <row r="1862" spans="1:24" x14ac:dyDescent="0.25">
      <c r="A1862" s="59" t="s">
        <v>156</v>
      </c>
      <c r="B1862" s="54" t="s">
        <v>450</v>
      </c>
      <c r="C1862" s="60">
        <v>2023</v>
      </c>
      <c r="D1862" s="60">
        <v>2023</v>
      </c>
      <c r="E1862" s="53">
        <v>11</v>
      </c>
      <c r="F1862" s="54" t="s">
        <v>451</v>
      </c>
      <c r="G1862" s="54" t="s">
        <v>452</v>
      </c>
      <c r="H1862" s="54" t="s">
        <v>453</v>
      </c>
      <c r="I1862" s="54" t="s">
        <v>454</v>
      </c>
      <c r="J1862" s="61" t="s">
        <v>455</v>
      </c>
      <c r="K1862" s="54" t="s">
        <v>4568</v>
      </c>
      <c r="L1862" s="60">
        <v>1</v>
      </c>
      <c r="M1862" s="54" t="s">
        <v>4569</v>
      </c>
      <c r="N1862" s="54" t="s">
        <v>940</v>
      </c>
      <c r="O1862" s="62">
        <v>1</v>
      </c>
      <c r="P1862" s="54" t="s">
        <v>941</v>
      </c>
      <c r="Q1862" s="54" t="s">
        <v>4330</v>
      </c>
      <c r="R1862" s="61" t="s">
        <v>4331</v>
      </c>
      <c r="S1862" s="55">
        <v>45068</v>
      </c>
      <c r="T1862" s="55">
        <v>45068</v>
      </c>
      <c r="U1862" s="55">
        <v>45071</v>
      </c>
      <c r="V1862" s="56">
        <v>991703.88</v>
      </c>
      <c r="W1862" s="56">
        <v>0</v>
      </c>
      <c r="X1862" s="56">
        <v>991703.88</v>
      </c>
    </row>
    <row r="1863" spans="1:24" x14ac:dyDescent="0.25">
      <c r="A1863" s="59" t="s">
        <v>157</v>
      </c>
      <c r="B1863" s="54" t="s">
        <v>450</v>
      </c>
      <c r="C1863" s="60">
        <v>2023</v>
      </c>
      <c r="D1863" s="60">
        <v>2023</v>
      </c>
      <c r="E1863" s="53">
        <v>11</v>
      </c>
      <c r="F1863" s="54" t="s">
        <v>451</v>
      </c>
      <c r="G1863" s="54" t="s">
        <v>452</v>
      </c>
      <c r="H1863" s="54" t="s">
        <v>453</v>
      </c>
      <c r="I1863" s="54" t="s">
        <v>454</v>
      </c>
      <c r="J1863" s="61" t="s">
        <v>455</v>
      </c>
      <c r="K1863" s="54" t="s">
        <v>4570</v>
      </c>
      <c r="L1863" s="60">
        <v>1</v>
      </c>
      <c r="M1863" s="54" t="s">
        <v>4571</v>
      </c>
      <c r="N1863" s="54" t="s">
        <v>944</v>
      </c>
      <c r="O1863" s="62">
        <v>1</v>
      </c>
      <c r="P1863" s="54" t="s">
        <v>945</v>
      </c>
      <c r="Q1863" s="54" t="s">
        <v>4330</v>
      </c>
      <c r="R1863" s="61" t="s">
        <v>4331</v>
      </c>
      <c r="S1863" s="55">
        <v>45068</v>
      </c>
      <c r="T1863" s="55">
        <v>45068</v>
      </c>
      <c r="U1863" s="55">
        <v>45071</v>
      </c>
      <c r="V1863" s="56">
        <v>526651.78</v>
      </c>
      <c r="W1863" s="56">
        <v>0</v>
      </c>
      <c r="X1863" s="56">
        <v>526651.78</v>
      </c>
    </row>
    <row r="1864" spans="1:24" x14ac:dyDescent="0.25">
      <c r="A1864" s="59" t="s">
        <v>158</v>
      </c>
      <c r="B1864" s="54" t="s">
        <v>450</v>
      </c>
      <c r="C1864" s="60">
        <v>2023</v>
      </c>
      <c r="D1864" s="60">
        <v>2023</v>
      </c>
      <c r="E1864" s="53">
        <v>11</v>
      </c>
      <c r="F1864" s="54" t="s">
        <v>451</v>
      </c>
      <c r="G1864" s="54" t="s">
        <v>452</v>
      </c>
      <c r="H1864" s="54" t="s">
        <v>453</v>
      </c>
      <c r="I1864" s="54" t="s">
        <v>454</v>
      </c>
      <c r="J1864" s="61" t="s">
        <v>455</v>
      </c>
      <c r="K1864" s="54" t="s">
        <v>4572</v>
      </c>
      <c r="L1864" s="60">
        <v>1</v>
      </c>
      <c r="M1864" s="54" t="s">
        <v>4573</v>
      </c>
      <c r="N1864" s="54" t="s">
        <v>948</v>
      </c>
      <c r="O1864" s="62">
        <v>1</v>
      </c>
      <c r="P1864" s="54" t="s">
        <v>949</v>
      </c>
      <c r="Q1864" s="54" t="s">
        <v>4330</v>
      </c>
      <c r="R1864" s="61" t="s">
        <v>4331</v>
      </c>
      <c r="S1864" s="55">
        <v>45068</v>
      </c>
      <c r="T1864" s="55">
        <v>45068</v>
      </c>
      <c r="U1864" s="55">
        <v>45071</v>
      </c>
      <c r="V1864" s="56">
        <v>210812.75</v>
      </c>
      <c r="W1864" s="56">
        <v>0</v>
      </c>
      <c r="X1864" s="56">
        <v>210812.75</v>
      </c>
    </row>
    <row r="1865" spans="1:24" x14ac:dyDescent="0.25">
      <c r="A1865" s="59" t="s">
        <v>159</v>
      </c>
      <c r="B1865" s="54" t="s">
        <v>450</v>
      </c>
      <c r="C1865" s="60">
        <v>2023</v>
      </c>
      <c r="D1865" s="60">
        <v>2023</v>
      </c>
      <c r="E1865" s="53">
        <v>11</v>
      </c>
      <c r="F1865" s="54" t="s">
        <v>451</v>
      </c>
      <c r="G1865" s="54" t="s">
        <v>452</v>
      </c>
      <c r="H1865" s="54" t="s">
        <v>453</v>
      </c>
      <c r="I1865" s="54" t="s">
        <v>454</v>
      </c>
      <c r="J1865" s="61" t="s">
        <v>455</v>
      </c>
      <c r="K1865" s="54" t="s">
        <v>4574</v>
      </c>
      <c r="L1865" s="60">
        <v>1</v>
      </c>
      <c r="M1865" s="54" t="s">
        <v>4575</v>
      </c>
      <c r="N1865" s="54" t="s">
        <v>952</v>
      </c>
      <c r="O1865" s="62">
        <v>1</v>
      </c>
      <c r="P1865" s="54" t="s">
        <v>953</v>
      </c>
      <c r="Q1865" s="54" t="s">
        <v>4330</v>
      </c>
      <c r="R1865" s="61" t="s">
        <v>4331</v>
      </c>
      <c r="S1865" s="55">
        <v>45068</v>
      </c>
      <c r="T1865" s="55">
        <v>45068</v>
      </c>
      <c r="U1865" s="55">
        <v>45071</v>
      </c>
      <c r="V1865" s="56">
        <v>283795.55</v>
      </c>
      <c r="W1865" s="56">
        <v>0</v>
      </c>
      <c r="X1865" s="56">
        <v>283795.55</v>
      </c>
    </row>
    <row r="1866" spans="1:24" x14ac:dyDescent="0.25">
      <c r="A1866" s="59" t="s">
        <v>160</v>
      </c>
      <c r="B1866" s="54" t="s">
        <v>450</v>
      </c>
      <c r="C1866" s="60">
        <v>2023</v>
      </c>
      <c r="D1866" s="60">
        <v>2023</v>
      </c>
      <c r="E1866" s="53">
        <v>11</v>
      </c>
      <c r="F1866" s="54" t="s">
        <v>451</v>
      </c>
      <c r="G1866" s="54" t="s">
        <v>452</v>
      </c>
      <c r="H1866" s="54" t="s">
        <v>453</v>
      </c>
      <c r="I1866" s="54" t="s">
        <v>454</v>
      </c>
      <c r="J1866" s="61" t="s">
        <v>455</v>
      </c>
      <c r="K1866" s="54" t="s">
        <v>4576</v>
      </c>
      <c r="L1866" s="60">
        <v>1</v>
      </c>
      <c r="M1866" s="54" t="s">
        <v>4577</v>
      </c>
      <c r="N1866" s="54" t="s">
        <v>956</v>
      </c>
      <c r="O1866" s="62">
        <v>1</v>
      </c>
      <c r="P1866" s="54" t="s">
        <v>957</v>
      </c>
      <c r="Q1866" s="54" t="s">
        <v>4330</v>
      </c>
      <c r="R1866" s="61" t="s">
        <v>4331</v>
      </c>
      <c r="S1866" s="55">
        <v>45068</v>
      </c>
      <c r="T1866" s="55">
        <v>45068</v>
      </c>
      <c r="U1866" s="55">
        <v>45071</v>
      </c>
      <c r="V1866" s="56">
        <v>256396.96</v>
      </c>
      <c r="W1866" s="56">
        <v>0</v>
      </c>
      <c r="X1866" s="56">
        <v>256396.96</v>
      </c>
    </row>
    <row r="1867" spans="1:24" x14ac:dyDescent="0.25">
      <c r="A1867" s="59" t="s">
        <v>161</v>
      </c>
      <c r="B1867" s="54" t="s">
        <v>450</v>
      </c>
      <c r="C1867" s="60">
        <v>2023</v>
      </c>
      <c r="D1867" s="60">
        <v>2023</v>
      </c>
      <c r="E1867" s="53">
        <v>11</v>
      </c>
      <c r="F1867" s="54" t="s">
        <v>451</v>
      </c>
      <c r="G1867" s="54" t="s">
        <v>452</v>
      </c>
      <c r="H1867" s="54" t="s">
        <v>453</v>
      </c>
      <c r="I1867" s="54" t="s">
        <v>454</v>
      </c>
      <c r="J1867" s="61" t="s">
        <v>455</v>
      </c>
      <c r="K1867" s="54" t="s">
        <v>4578</v>
      </c>
      <c r="L1867" s="60">
        <v>1</v>
      </c>
      <c r="M1867" s="54" t="s">
        <v>4579</v>
      </c>
      <c r="N1867" s="54" t="s">
        <v>960</v>
      </c>
      <c r="O1867" s="62">
        <v>1</v>
      </c>
      <c r="P1867" s="54" t="s">
        <v>961</v>
      </c>
      <c r="Q1867" s="54" t="s">
        <v>4330</v>
      </c>
      <c r="R1867" s="61" t="s">
        <v>4331</v>
      </c>
      <c r="S1867" s="55">
        <v>45068</v>
      </c>
      <c r="T1867" s="55">
        <v>45068</v>
      </c>
      <c r="U1867" s="55">
        <v>45071</v>
      </c>
      <c r="V1867" s="56">
        <v>285068.21000000002</v>
      </c>
      <c r="W1867" s="56">
        <v>0</v>
      </c>
      <c r="X1867" s="56">
        <v>285068.21000000002</v>
      </c>
    </row>
    <row r="1868" spans="1:24" x14ac:dyDescent="0.25">
      <c r="A1868" s="59" t="s">
        <v>162</v>
      </c>
      <c r="B1868" s="54" t="s">
        <v>450</v>
      </c>
      <c r="C1868" s="60">
        <v>2023</v>
      </c>
      <c r="D1868" s="60">
        <v>2023</v>
      </c>
      <c r="E1868" s="53">
        <v>11</v>
      </c>
      <c r="F1868" s="54" t="s">
        <v>451</v>
      </c>
      <c r="G1868" s="54" t="s">
        <v>452</v>
      </c>
      <c r="H1868" s="54" t="s">
        <v>453</v>
      </c>
      <c r="I1868" s="54" t="s">
        <v>454</v>
      </c>
      <c r="J1868" s="61" t="s">
        <v>455</v>
      </c>
      <c r="K1868" s="54" t="s">
        <v>4580</v>
      </c>
      <c r="L1868" s="60">
        <v>1</v>
      </c>
      <c r="M1868" s="54" t="s">
        <v>4581</v>
      </c>
      <c r="N1868" s="54" t="s">
        <v>964</v>
      </c>
      <c r="O1868" s="62">
        <v>1</v>
      </c>
      <c r="P1868" s="54" t="s">
        <v>965</v>
      </c>
      <c r="Q1868" s="54" t="s">
        <v>4330</v>
      </c>
      <c r="R1868" s="61" t="s">
        <v>4331</v>
      </c>
      <c r="S1868" s="55">
        <v>45068</v>
      </c>
      <c r="T1868" s="55">
        <v>45068</v>
      </c>
      <c r="U1868" s="55">
        <v>45071</v>
      </c>
      <c r="V1868" s="56">
        <v>111016.68</v>
      </c>
      <c r="W1868" s="56">
        <v>0</v>
      </c>
      <c r="X1868" s="56">
        <v>111016.68</v>
      </c>
    </row>
    <row r="1869" spans="1:24" x14ac:dyDescent="0.25">
      <c r="A1869" s="59" t="s">
        <v>163</v>
      </c>
      <c r="B1869" s="54" t="s">
        <v>450</v>
      </c>
      <c r="C1869" s="60">
        <v>2023</v>
      </c>
      <c r="D1869" s="60">
        <v>2023</v>
      </c>
      <c r="E1869" s="53">
        <v>11</v>
      </c>
      <c r="F1869" s="54" t="s">
        <v>451</v>
      </c>
      <c r="G1869" s="54" t="s">
        <v>452</v>
      </c>
      <c r="H1869" s="54" t="s">
        <v>453</v>
      </c>
      <c r="I1869" s="54" t="s">
        <v>454</v>
      </c>
      <c r="J1869" s="61" t="s">
        <v>455</v>
      </c>
      <c r="K1869" s="54" t="s">
        <v>4582</v>
      </c>
      <c r="L1869" s="60">
        <v>1</v>
      </c>
      <c r="M1869" s="54" t="s">
        <v>4583</v>
      </c>
      <c r="N1869" s="54" t="s">
        <v>968</v>
      </c>
      <c r="O1869" s="62">
        <v>1</v>
      </c>
      <c r="P1869" s="54" t="s">
        <v>969</v>
      </c>
      <c r="Q1869" s="54" t="s">
        <v>4330</v>
      </c>
      <c r="R1869" s="61" t="s">
        <v>4331</v>
      </c>
      <c r="S1869" s="55">
        <v>45068</v>
      </c>
      <c r="T1869" s="55">
        <v>45068</v>
      </c>
      <c r="U1869" s="55">
        <v>45071</v>
      </c>
      <c r="V1869" s="56">
        <v>179152.28</v>
      </c>
      <c r="W1869" s="56">
        <v>0</v>
      </c>
      <c r="X1869" s="56">
        <v>179152.28</v>
      </c>
    </row>
    <row r="1870" spans="1:24" x14ac:dyDescent="0.25">
      <c r="A1870" s="59" t="s">
        <v>164</v>
      </c>
      <c r="B1870" s="54" t="s">
        <v>450</v>
      </c>
      <c r="C1870" s="60">
        <v>2023</v>
      </c>
      <c r="D1870" s="60">
        <v>2023</v>
      </c>
      <c r="E1870" s="53">
        <v>11</v>
      </c>
      <c r="F1870" s="54" t="s">
        <v>451</v>
      </c>
      <c r="G1870" s="54" t="s">
        <v>452</v>
      </c>
      <c r="H1870" s="54" t="s">
        <v>453</v>
      </c>
      <c r="I1870" s="54" t="s">
        <v>454</v>
      </c>
      <c r="J1870" s="61" t="s">
        <v>455</v>
      </c>
      <c r="K1870" s="54" t="s">
        <v>4584</v>
      </c>
      <c r="L1870" s="60">
        <v>1</v>
      </c>
      <c r="M1870" s="54" t="s">
        <v>4585</v>
      </c>
      <c r="N1870" s="54" t="s">
        <v>972</v>
      </c>
      <c r="O1870" s="62">
        <v>1</v>
      </c>
      <c r="P1870" s="54" t="s">
        <v>973</v>
      </c>
      <c r="Q1870" s="54" t="s">
        <v>4330</v>
      </c>
      <c r="R1870" s="61" t="s">
        <v>4331</v>
      </c>
      <c r="S1870" s="55">
        <v>45068</v>
      </c>
      <c r="T1870" s="55">
        <v>45068</v>
      </c>
      <c r="U1870" s="55">
        <v>45071</v>
      </c>
      <c r="V1870" s="56">
        <v>356581.61</v>
      </c>
      <c r="W1870" s="56">
        <v>0</v>
      </c>
      <c r="X1870" s="56">
        <v>356581.61</v>
      </c>
    </row>
    <row r="1871" spans="1:24" x14ac:dyDescent="0.25">
      <c r="A1871" s="59" t="s">
        <v>165</v>
      </c>
      <c r="B1871" s="54" t="s">
        <v>450</v>
      </c>
      <c r="C1871" s="60">
        <v>2023</v>
      </c>
      <c r="D1871" s="60">
        <v>2023</v>
      </c>
      <c r="E1871" s="53">
        <v>11</v>
      </c>
      <c r="F1871" s="54" t="s">
        <v>451</v>
      </c>
      <c r="G1871" s="54" t="s">
        <v>452</v>
      </c>
      <c r="H1871" s="54" t="s">
        <v>453</v>
      </c>
      <c r="I1871" s="54" t="s">
        <v>454</v>
      </c>
      <c r="J1871" s="61" t="s">
        <v>455</v>
      </c>
      <c r="K1871" s="54" t="s">
        <v>4586</v>
      </c>
      <c r="L1871" s="60">
        <v>1</v>
      </c>
      <c r="M1871" s="54" t="s">
        <v>4587</v>
      </c>
      <c r="N1871" s="54" t="s">
        <v>976</v>
      </c>
      <c r="O1871" s="62">
        <v>1</v>
      </c>
      <c r="P1871" s="54" t="s">
        <v>977</v>
      </c>
      <c r="Q1871" s="54" t="s">
        <v>4330</v>
      </c>
      <c r="R1871" s="61" t="s">
        <v>4331</v>
      </c>
      <c r="S1871" s="55">
        <v>45068</v>
      </c>
      <c r="T1871" s="55">
        <v>45068</v>
      </c>
      <c r="U1871" s="55">
        <v>45071</v>
      </c>
      <c r="V1871" s="56">
        <v>91633.16</v>
      </c>
      <c r="W1871" s="56">
        <v>0</v>
      </c>
      <c r="X1871" s="56">
        <v>91633.16</v>
      </c>
    </row>
    <row r="1872" spans="1:24" x14ac:dyDescent="0.25">
      <c r="A1872" s="59" t="s">
        <v>166</v>
      </c>
      <c r="B1872" s="54" t="s">
        <v>450</v>
      </c>
      <c r="C1872" s="60">
        <v>2023</v>
      </c>
      <c r="D1872" s="60">
        <v>2023</v>
      </c>
      <c r="E1872" s="53">
        <v>11</v>
      </c>
      <c r="F1872" s="54" t="s">
        <v>451</v>
      </c>
      <c r="G1872" s="54" t="s">
        <v>452</v>
      </c>
      <c r="H1872" s="54" t="s">
        <v>453</v>
      </c>
      <c r="I1872" s="54" t="s">
        <v>454</v>
      </c>
      <c r="J1872" s="61" t="s">
        <v>455</v>
      </c>
      <c r="K1872" s="54" t="s">
        <v>4588</v>
      </c>
      <c r="L1872" s="60">
        <v>1</v>
      </c>
      <c r="M1872" s="54" t="s">
        <v>4589</v>
      </c>
      <c r="N1872" s="54" t="s">
        <v>980</v>
      </c>
      <c r="O1872" s="62">
        <v>1</v>
      </c>
      <c r="P1872" s="54" t="s">
        <v>981</v>
      </c>
      <c r="Q1872" s="54" t="s">
        <v>4330</v>
      </c>
      <c r="R1872" s="61" t="s">
        <v>4331</v>
      </c>
      <c r="S1872" s="55">
        <v>45068</v>
      </c>
      <c r="T1872" s="55">
        <v>45068</v>
      </c>
      <c r="U1872" s="55">
        <v>45071</v>
      </c>
      <c r="V1872" s="56">
        <v>319588.2</v>
      </c>
      <c r="W1872" s="56">
        <v>0</v>
      </c>
      <c r="X1872" s="56">
        <v>319588.2</v>
      </c>
    </row>
    <row r="1873" spans="1:24" x14ac:dyDescent="0.25">
      <c r="A1873" s="59" t="s">
        <v>167</v>
      </c>
      <c r="B1873" s="54" t="s">
        <v>450</v>
      </c>
      <c r="C1873" s="60">
        <v>2023</v>
      </c>
      <c r="D1873" s="60">
        <v>2023</v>
      </c>
      <c r="E1873" s="53">
        <v>11</v>
      </c>
      <c r="F1873" s="54" t="s">
        <v>451</v>
      </c>
      <c r="G1873" s="54" t="s">
        <v>452</v>
      </c>
      <c r="H1873" s="54" t="s">
        <v>453</v>
      </c>
      <c r="I1873" s="54" t="s">
        <v>454</v>
      </c>
      <c r="J1873" s="61" t="s">
        <v>455</v>
      </c>
      <c r="K1873" s="54" t="s">
        <v>4590</v>
      </c>
      <c r="L1873" s="60">
        <v>1</v>
      </c>
      <c r="M1873" s="54" t="s">
        <v>4591</v>
      </c>
      <c r="N1873" s="54" t="s">
        <v>984</v>
      </c>
      <c r="O1873" s="62">
        <v>1</v>
      </c>
      <c r="P1873" s="54" t="s">
        <v>985</v>
      </c>
      <c r="Q1873" s="54" t="s">
        <v>4330</v>
      </c>
      <c r="R1873" s="61" t="s">
        <v>4331</v>
      </c>
      <c r="S1873" s="55">
        <v>45068</v>
      </c>
      <c r="T1873" s="55">
        <v>45068</v>
      </c>
      <c r="U1873" s="55">
        <v>45071</v>
      </c>
      <c r="V1873" s="56">
        <v>214340.53</v>
      </c>
      <c r="W1873" s="56">
        <v>0</v>
      </c>
      <c r="X1873" s="56">
        <v>214340.53</v>
      </c>
    </row>
    <row r="1874" spans="1:24" x14ac:dyDescent="0.25">
      <c r="A1874" s="59" t="s">
        <v>168</v>
      </c>
      <c r="B1874" s="54" t="s">
        <v>450</v>
      </c>
      <c r="C1874" s="60">
        <v>2023</v>
      </c>
      <c r="D1874" s="60">
        <v>2023</v>
      </c>
      <c r="E1874" s="53">
        <v>11</v>
      </c>
      <c r="F1874" s="54" t="s">
        <v>451</v>
      </c>
      <c r="G1874" s="54" t="s">
        <v>452</v>
      </c>
      <c r="H1874" s="54" t="s">
        <v>453</v>
      </c>
      <c r="I1874" s="54" t="s">
        <v>454</v>
      </c>
      <c r="J1874" s="61" t="s">
        <v>455</v>
      </c>
      <c r="K1874" s="54" t="s">
        <v>4592</v>
      </c>
      <c r="L1874" s="60">
        <v>1</v>
      </c>
      <c r="M1874" s="54" t="s">
        <v>4593</v>
      </c>
      <c r="N1874" s="54" t="s">
        <v>988</v>
      </c>
      <c r="O1874" s="62">
        <v>1</v>
      </c>
      <c r="P1874" s="54" t="s">
        <v>989</v>
      </c>
      <c r="Q1874" s="54" t="s">
        <v>4330</v>
      </c>
      <c r="R1874" s="61" t="s">
        <v>4331</v>
      </c>
      <c r="S1874" s="55">
        <v>45068</v>
      </c>
      <c r="T1874" s="55">
        <v>45068</v>
      </c>
      <c r="U1874" s="55">
        <v>45071</v>
      </c>
      <c r="V1874" s="56">
        <v>200163.65</v>
      </c>
      <c r="W1874" s="56">
        <v>0</v>
      </c>
      <c r="X1874" s="56">
        <v>200163.65</v>
      </c>
    </row>
    <row r="1875" spans="1:24" x14ac:dyDescent="0.25">
      <c r="A1875" s="59" t="s">
        <v>169</v>
      </c>
      <c r="B1875" s="54" t="s">
        <v>450</v>
      </c>
      <c r="C1875" s="60">
        <v>2023</v>
      </c>
      <c r="D1875" s="60">
        <v>2023</v>
      </c>
      <c r="E1875" s="53">
        <v>11</v>
      </c>
      <c r="F1875" s="54" t="s">
        <v>451</v>
      </c>
      <c r="G1875" s="54" t="s">
        <v>452</v>
      </c>
      <c r="H1875" s="54" t="s">
        <v>453</v>
      </c>
      <c r="I1875" s="54" t="s">
        <v>454</v>
      </c>
      <c r="J1875" s="61" t="s">
        <v>455</v>
      </c>
      <c r="K1875" s="54" t="s">
        <v>4594</v>
      </c>
      <c r="L1875" s="60">
        <v>1</v>
      </c>
      <c r="M1875" s="54" t="s">
        <v>4595</v>
      </c>
      <c r="N1875" s="54" t="s">
        <v>992</v>
      </c>
      <c r="O1875" s="62">
        <v>1</v>
      </c>
      <c r="P1875" s="54" t="s">
        <v>993</v>
      </c>
      <c r="Q1875" s="54" t="s">
        <v>4330</v>
      </c>
      <c r="R1875" s="61" t="s">
        <v>4331</v>
      </c>
      <c r="S1875" s="55">
        <v>45068</v>
      </c>
      <c r="T1875" s="55">
        <v>45068</v>
      </c>
      <c r="U1875" s="55">
        <v>45071</v>
      </c>
      <c r="V1875" s="56">
        <v>220936.95</v>
      </c>
      <c r="W1875" s="56">
        <v>0</v>
      </c>
      <c r="X1875" s="56">
        <v>220936.95</v>
      </c>
    </row>
    <row r="1876" spans="1:24" x14ac:dyDescent="0.25">
      <c r="A1876" s="59" t="s">
        <v>170</v>
      </c>
      <c r="B1876" s="54" t="s">
        <v>450</v>
      </c>
      <c r="C1876" s="60">
        <v>2023</v>
      </c>
      <c r="D1876" s="60">
        <v>2023</v>
      </c>
      <c r="E1876" s="53">
        <v>11</v>
      </c>
      <c r="F1876" s="54" t="s">
        <v>451</v>
      </c>
      <c r="G1876" s="54" t="s">
        <v>452</v>
      </c>
      <c r="H1876" s="54" t="s">
        <v>453</v>
      </c>
      <c r="I1876" s="54" t="s">
        <v>454</v>
      </c>
      <c r="J1876" s="61" t="s">
        <v>455</v>
      </c>
      <c r="K1876" s="54" t="s">
        <v>4596</v>
      </c>
      <c r="L1876" s="60">
        <v>1</v>
      </c>
      <c r="M1876" s="54" t="s">
        <v>4597</v>
      </c>
      <c r="N1876" s="54" t="s">
        <v>996</v>
      </c>
      <c r="O1876" s="62">
        <v>1</v>
      </c>
      <c r="P1876" s="54" t="s">
        <v>997</v>
      </c>
      <c r="Q1876" s="54" t="s">
        <v>4330</v>
      </c>
      <c r="R1876" s="61" t="s">
        <v>4331</v>
      </c>
      <c r="S1876" s="55">
        <v>45068</v>
      </c>
      <c r="T1876" s="55">
        <v>45068</v>
      </c>
      <c r="U1876" s="55">
        <v>45071</v>
      </c>
      <c r="V1876" s="56">
        <v>1022614.07</v>
      </c>
      <c r="W1876" s="56">
        <v>0</v>
      </c>
      <c r="X1876" s="56">
        <v>1022614.07</v>
      </c>
    </row>
    <row r="1877" spans="1:24" x14ac:dyDescent="0.25">
      <c r="A1877" s="59" t="s">
        <v>171</v>
      </c>
      <c r="B1877" s="54" t="s">
        <v>450</v>
      </c>
      <c r="C1877" s="60">
        <v>2023</v>
      </c>
      <c r="D1877" s="60">
        <v>2023</v>
      </c>
      <c r="E1877" s="53">
        <v>11</v>
      </c>
      <c r="F1877" s="54" t="s">
        <v>451</v>
      </c>
      <c r="G1877" s="54" t="s">
        <v>452</v>
      </c>
      <c r="H1877" s="54" t="s">
        <v>453</v>
      </c>
      <c r="I1877" s="54" t="s">
        <v>454</v>
      </c>
      <c r="J1877" s="61" t="s">
        <v>455</v>
      </c>
      <c r="K1877" s="54" t="s">
        <v>4598</v>
      </c>
      <c r="L1877" s="60">
        <v>1</v>
      </c>
      <c r="M1877" s="54" t="s">
        <v>4599</v>
      </c>
      <c r="N1877" s="54" t="s">
        <v>1000</v>
      </c>
      <c r="O1877" s="62">
        <v>1</v>
      </c>
      <c r="P1877" s="54" t="s">
        <v>1001</v>
      </c>
      <c r="Q1877" s="54" t="s">
        <v>4330</v>
      </c>
      <c r="R1877" s="61" t="s">
        <v>4331</v>
      </c>
      <c r="S1877" s="55">
        <v>45068</v>
      </c>
      <c r="T1877" s="55">
        <v>45068</v>
      </c>
      <c r="U1877" s="55">
        <v>45071</v>
      </c>
      <c r="V1877" s="56">
        <v>208364.67</v>
      </c>
      <c r="W1877" s="56">
        <v>0</v>
      </c>
      <c r="X1877" s="56">
        <v>208364.67</v>
      </c>
    </row>
    <row r="1878" spans="1:24" x14ac:dyDescent="0.25">
      <c r="A1878" s="59" t="s">
        <v>172</v>
      </c>
      <c r="B1878" s="54" t="s">
        <v>450</v>
      </c>
      <c r="C1878" s="60">
        <v>2023</v>
      </c>
      <c r="D1878" s="60">
        <v>2023</v>
      </c>
      <c r="E1878" s="53">
        <v>11</v>
      </c>
      <c r="F1878" s="54" t="s">
        <v>451</v>
      </c>
      <c r="G1878" s="54" t="s">
        <v>452</v>
      </c>
      <c r="H1878" s="54" t="s">
        <v>453</v>
      </c>
      <c r="I1878" s="54" t="s">
        <v>454</v>
      </c>
      <c r="J1878" s="61" t="s">
        <v>455</v>
      </c>
      <c r="K1878" s="54" t="s">
        <v>4600</v>
      </c>
      <c r="L1878" s="60">
        <v>1</v>
      </c>
      <c r="M1878" s="54" t="s">
        <v>4601</v>
      </c>
      <c r="N1878" s="54" t="s">
        <v>1004</v>
      </c>
      <c r="O1878" s="62">
        <v>1</v>
      </c>
      <c r="P1878" s="54" t="s">
        <v>1005</v>
      </c>
      <c r="Q1878" s="54" t="s">
        <v>4330</v>
      </c>
      <c r="R1878" s="61" t="s">
        <v>4331</v>
      </c>
      <c r="S1878" s="55">
        <v>45068</v>
      </c>
      <c r="T1878" s="55">
        <v>45068</v>
      </c>
      <c r="U1878" s="55">
        <v>45071</v>
      </c>
      <c r="V1878" s="56">
        <v>240810.85</v>
      </c>
      <c r="W1878" s="56">
        <v>0</v>
      </c>
      <c r="X1878" s="56">
        <v>240810.85</v>
      </c>
    </row>
    <row r="1879" spans="1:24" x14ac:dyDescent="0.25">
      <c r="A1879" s="59" t="s">
        <v>173</v>
      </c>
      <c r="B1879" s="54" t="s">
        <v>450</v>
      </c>
      <c r="C1879" s="60">
        <v>2023</v>
      </c>
      <c r="D1879" s="60">
        <v>2023</v>
      </c>
      <c r="E1879" s="53">
        <v>11</v>
      </c>
      <c r="F1879" s="54" t="s">
        <v>451</v>
      </c>
      <c r="G1879" s="54" t="s">
        <v>452</v>
      </c>
      <c r="H1879" s="54" t="s">
        <v>453</v>
      </c>
      <c r="I1879" s="54" t="s">
        <v>454</v>
      </c>
      <c r="J1879" s="61" t="s">
        <v>455</v>
      </c>
      <c r="K1879" s="54" t="s">
        <v>4602</v>
      </c>
      <c r="L1879" s="60">
        <v>1</v>
      </c>
      <c r="M1879" s="54" t="s">
        <v>4603</v>
      </c>
      <c r="N1879" s="54" t="s">
        <v>1008</v>
      </c>
      <c r="O1879" s="62">
        <v>1</v>
      </c>
      <c r="P1879" s="54" t="s">
        <v>1009</v>
      </c>
      <c r="Q1879" s="54" t="s">
        <v>4330</v>
      </c>
      <c r="R1879" s="61" t="s">
        <v>4331</v>
      </c>
      <c r="S1879" s="55">
        <v>45068</v>
      </c>
      <c r="T1879" s="55">
        <v>45068</v>
      </c>
      <c r="U1879" s="55">
        <v>45071</v>
      </c>
      <c r="V1879" s="56">
        <v>9458336.3000000007</v>
      </c>
      <c r="W1879" s="56">
        <v>0</v>
      </c>
      <c r="X1879" s="56">
        <v>9458336.3000000007</v>
      </c>
    </row>
    <row r="1880" spans="1:24" x14ac:dyDescent="0.25">
      <c r="A1880" s="59" t="s">
        <v>174</v>
      </c>
      <c r="B1880" s="54" t="s">
        <v>450</v>
      </c>
      <c r="C1880" s="60">
        <v>2023</v>
      </c>
      <c r="D1880" s="60">
        <v>2023</v>
      </c>
      <c r="E1880" s="53">
        <v>11</v>
      </c>
      <c r="F1880" s="54" t="s">
        <v>451</v>
      </c>
      <c r="G1880" s="54" t="s">
        <v>452</v>
      </c>
      <c r="H1880" s="54" t="s">
        <v>453</v>
      </c>
      <c r="I1880" s="54" t="s">
        <v>454</v>
      </c>
      <c r="J1880" s="61" t="s">
        <v>455</v>
      </c>
      <c r="K1880" s="54" t="s">
        <v>4604</v>
      </c>
      <c r="L1880" s="60">
        <v>1</v>
      </c>
      <c r="M1880" s="54" t="s">
        <v>4605</v>
      </c>
      <c r="N1880" s="54" t="s">
        <v>1012</v>
      </c>
      <c r="O1880" s="62">
        <v>1</v>
      </c>
      <c r="P1880" s="54" t="s">
        <v>1013</v>
      </c>
      <c r="Q1880" s="54" t="s">
        <v>4330</v>
      </c>
      <c r="R1880" s="61" t="s">
        <v>4331</v>
      </c>
      <c r="S1880" s="55">
        <v>45068</v>
      </c>
      <c r="T1880" s="55">
        <v>45068</v>
      </c>
      <c r="U1880" s="55">
        <v>45071</v>
      </c>
      <c r="V1880" s="56">
        <v>5510134.46</v>
      </c>
      <c r="W1880" s="56">
        <v>0</v>
      </c>
      <c r="X1880" s="56">
        <v>5510134.46</v>
      </c>
    </row>
    <row r="1881" spans="1:24" x14ac:dyDescent="0.25">
      <c r="A1881" s="59" t="s">
        <v>175</v>
      </c>
      <c r="B1881" s="54" t="s">
        <v>450</v>
      </c>
      <c r="C1881" s="60">
        <v>2023</v>
      </c>
      <c r="D1881" s="60">
        <v>2023</v>
      </c>
      <c r="E1881" s="53">
        <v>11</v>
      </c>
      <c r="F1881" s="54" t="s">
        <v>451</v>
      </c>
      <c r="G1881" s="54" t="s">
        <v>452</v>
      </c>
      <c r="H1881" s="54" t="s">
        <v>453</v>
      </c>
      <c r="I1881" s="54" t="s">
        <v>454</v>
      </c>
      <c r="J1881" s="61" t="s">
        <v>455</v>
      </c>
      <c r="K1881" s="54" t="s">
        <v>4606</v>
      </c>
      <c r="L1881" s="60">
        <v>1</v>
      </c>
      <c r="M1881" s="54" t="s">
        <v>4607</v>
      </c>
      <c r="N1881" s="54" t="s">
        <v>1018</v>
      </c>
      <c r="O1881" s="62">
        <v>1</v>
      </c>
      <c r="P1881" s="54" t="s">
        <v>1019</v>
      </c>
      <c r="Q1881" s="54" t="s">
        <v>4330</v>
      </c>
      <c r="R1881" s="61" t="s">
        <v>4331</v>
      </c>
      <c r="S1881" s="55">
        <v>45068</v>
      </c>
      <c r="T1881" s="55">
        <v>45068</v>
      </c>
      <c r="U1881" s="55">
        <v>45071</v>
      </c>
      <c r="V1881" s="56">
        <v>275505.68</v>
      </c>
      <c r="W1881" s="56">
        <v>0</v>
      </c>
      <c r="X1881" s="56">
        <v>275505.68</v>
      </c>
    </row>
    <row r="1882" spans="1:24" x14ac:dyDescent="0.25">
      <c r="A1882" s="59" t="s">
        <v>176</v>
      </c>
      <c r="B1882" s="54" t="s">
        <v>450</v>
      </c>
      <c r="C1882" s="60">
        <v>2023</v>
      </c>
      <c r="D1882" s="60">
        <v>2023</v>
      </c>
      <c r="E1882" s="53">
        <v>11</v>
      </c>
      <c r="F1882" s="54" t="s">
        <v>451</v>
      </c>
      <c r="G1882" s="54" t="s">
        <v>452</v>
      </c>
      <c r="H1882" s="54" t="s">
        <v>453</v>
      </c>
      <c r="I1882" s="54" t="s">
        <v>454</v>
      </c>
      <c r="J1882" s="61" t="s">
        <v>455</v>
      </c>
      <c r="K1882" s="54" t="s">
        <v>4608</v>
      </c>
      <c r="L1882" s="60">
        <v>1</v>
      </c>
      <c r="M1882" s="54" t="s">
        <v>4609</v>
      </c>
      <c r="N1882" s="54" t="s">
        <v>1022</v>
      </c>
      <c r="O1882" s="62">
        <v>1</v>
      </c>
      <c r="P1882" s="54" t="s">
        <v>1023</v>
      </c>
      <c r="Q1882" s="54" t="s">
        <v>4330</v>
      </c>
      <c r="R1882" s="61" t="s">
        <v>4331</v>
      </c>
      <c r="S1882" s="55">
        <v>45068</v>
      </c>
      <c r="T1882" s="55">
        <v>45068</v>
      </c>
      <c r="U1882" s="55">
        <v>45071</v>
      </c>
      <c r="V1882" s="56">
        <v>285293.46000000002</v>
      </c>
      <c r="W1882" s="56">
        <v>0</v>
      </c>
      <c r="X1882" s="56">
        <v>285293.46000000002</v>
      </c>
    </row>
    <row r="1883" spans="1:24" x14ac:dyDescent="0.25">
      <c r="A1883" s="59" t="s">
        <v>177</v>
      </c>
      <c r="B1883" s="54" t="s">
        <v>450</v>
      </c>
      <c r="C1883" s="60">
        <v>2023</v>
      </c>
      <c r="D1883" s="60">
        <v>2023</v>
      </c>
      <c r="E1883" s="53">
        <v>11</v>
      </c>
      <c r="F1883" s="54" t="s">
        <v>451</v>
      </c>
      <c r="G1883" s="54" t="s">
        <v>452</v>
      </c>
      <c r="H1883" s="54" t="s">
        <v>453</v>
      </c>
      <c r="I1883" s="54" t="s">
        <v>454</v>
      </c>
      <c r="J1883" s="61" t="s">
        <v>455</v>
      </c>
      <c r="K1883" s="54" t="s">
        <v>4610</v>
      </c>
      <c r="L1883" s="60">
        <v>1</v>
      </c>
      <c r="M1883" s="54" t="s">
        <v>4611</v>
      </c>
      <c r="N1883" s="54" t="s">
        <v>1026</v>
      </c>
      <c r="O1883" s="62">
        <v>1</v>
      </c>
      <c r="P1883" s="54" t="s">
        <v>1027</v>
      </c>
      <c r="Q1883" s="54" t="s">
        <v>4330</v>
      </c>
      <c r="R1883" s="61" t="s">
        <v>4331</v>
      </c>
      <c r="S1883" s="55">
        <v>45068</v>
      </c>
      <c r="T1883" s="55">
        <v>45068</v>
      </c>
      <c r="U1883" s="55">
        <v>45071</v>
      </c>
      <c r="V1883" s="56">
        <v>211790.29</v>
      </c>
      <c r="W1883" s="56">
        <v>0</v>
      </c>
      <c r="X1883" s="56">
        <v>211790.29</v>
      </c>
    </row>
    <row r="1884" spans="1:24" x14ac:dyDescent="0.25">
      <c r="A1884" s="59" t="s">
        <v>178</v>
      </c>
      <c r="B1884" s="54" t="s">
        <v>450</v>
      </c>
      <c r="C1884" s="60">
        <v>2023</v>
      </c>
      <c r="D1884" s="60">
        <v>2023</v>
      </c>
      <c r="E1884" s="53">
        <v>11</v>
      </c>
      <c r="F1884" s="54" t="s">
        <v>451</v>
      </c>
      <c r="G1884" s="54" t="s">
        <v>452</v>
      </c>
      <c r="H1884" s="54" t="s">
        <v>453</v>
      </c>
      <c r="I1884" s="54" t="s">
        <v>454</v>
      </c>
      <c r="J1884" s="61" t="s">
        <v>455</v>
      </c>
      <c r="K1884" s="54" t="s">
        <v>4612</v>
      </c>
      <c r="L1884" s="60">
        <v>1</v>
      </c>
      <c r="M1884" s="54" t="s">
        <v>4613</v>
      </c>
      <c r="N1884" s="54" t="s">
        <v>1030</v>
      </c>
      <c r="O1884" s="62">
        <v>1</v>
      </c>
      <c r="P1884" s="54" t="s">
        <v>1031</v>
      </c>
      <c r="Q1884" s="54" t="s">
        <v>4330</v>
      </c>
      <c r="R1884" s="61" t="s">
        <v>4331</v>
      </c>
      <c r="S1884" s="55">
        <v>45068</v>
      </c>
      <c r="T1884" s="55">
        <v>45068</v>
      </c>
      <c r="U1884" s="55">
        <v>45071</v>
      </c>
      <c r="V1884" s="56">
        <v>690699.27</v>
      </c>
      <c r="W1884" s="56">
        <v>0</v>
      </c>
      <c r="X1884" s="56">
        <v>690699.27</v>
      </c>
    </row>
    <row r="1885" spans="1:24" x14ac:dyDescent="0.25">
      <c r="A1885" s="59" t="s">
        <v>179</v>
      </c>
      <c r="B1885" s="54" t="s">
        <v>450</v>
      </c>
      <c r="C1885" s="60">
        <v>2023</v>
      </c>
      <c r="D1885" s="60">
        <v>2023</v>
      </c>
      <c r="E1885" s="53">
        <v>11</v>
      </c>
      <c r="F1885" s="54" t="s">
        <v>451</v>
      </c>
      <c r="G1885" s="54" t="s">
        <v>452</v>
      </c>
      <c r="H1885" s="54" t="s">
        <v>453</v>
      </c>
      <c r="I1885" s="54" t="s">
        <v>454</v>
      </c>
      <c r="J1885" s="61" t="s">
        <v>455</v>
      </c>
      <c r="K1885" s="54" t="s">
        <v>4614</v>
      </c>
      <c r="L1885" s="60">
        <v>1</v>
      </c>
      <c r="M1885" s="54" t="s">
        <v>4615</v>
      </c>
      <c r="N1885" s="54" t="s">
        <v>1034</v>
      </c>
      <c r="O1885" s="62">
        <v>1</v>
      </c>
      <c r="P1885" s="54" t="s">
        <v>1035</v>
      </c>
      <c r="Q1885" s="54" t="s">
        <v>4330</v>
      </c>
      <c r="R1885" s="61" t="s">
        <v>4331</v>
      </c>
      <c r="S1885" s="55">
        <v>45068</v>
      </c>
      <c r="T1885" s="55">
        <v>45068</v>
      </c>
      <c r="U1885" s="55">
        <v>45071</v>
      </c>
      <c r="V1885" s="56">
        <v>230513.64</v>
      </c>
      <c r="W1885" s="56">
        <v>0</v>
      </c>
      <c r="X1885" s="56">
        <v>230513.64</v>
      </c>
    </row>
    <row r="1886" spans="1:24" x14ac:dyDescent="0.25">
      <c r="A1886" s="59" t="s">
        <v>1</v>
      </c>
      <c r="B1886" s="54" t="s">
        <v>450</v>
      </c>
      <c r="C1886" s="60">
        <v>2023</v>
      </c>
      <c r="D1886" s="60">
        <v>2023</v>
      </c>
      <c r="E1886" s="53">
        <v>11</v>
      </c>
      <c r="F1886" s="54" t="s">
        <v>451</v>
      </c>
      <c r="G1886" s="54" t="s">
        <v>452</v>
      </c>
      <c r="H1886" s="54" t="s">
        <v>453</v>
      </c>
      <c r="I1886" s="54" t="s">
        <v>454</v>
      </c>
      <c r="J1886" s="61" t="s">
        <v>455</v>
      </c>
      <c r="K1886" s="54" t="s">
        <v>4616</v>
      </c>
      <c r="L1886" s="60">
        <v>1</v>
      </c>
      <c r="M1886" s="54" t="s">
        <v>4617</v>
      </c>
      <c r="N1886" s="54" t="s">
        <v>1038</v>
      </c>
      <c r="O1886" s="62">
        <v>1</v>
      </c>
      <c r="P1886" s="54" t="s">
        <v>1039</v>
      </c>
      <c r="Q1886" s="54" t="s">
        <v>4330</v>
      </c>
      <c r="R1886" s="61" t="s">
        <v>4354</v>
      </c>
      <c r="S1886" s="55">
        <v>45058</v>
      </c>
      <c r="T1886" s="55">
        <v>45058</v>
      </c>
      <c r="U1886" s="55">
        <v>45063</v>
      </c>
      <c r="V1886" s="56">
        <v>163109.39000000001</v>
      </c>
      <c r="W1886" s="56">
        <v>0</v>
      </c>
      <c r="X1886" s="56">
        <v>163109.39000000001</v>
      </c>
    </row>
    <row r="1887" spans="1:24" x14ac:dyDescent="0.25">
      <c r="A1887" s="59" t="s">
        <v>180</v>
      </c>
      <c r="B1887" s="54" t="s">
        <v>450</v>
      </c>
      <c r="C1887" s="60">
        <v>2023</v>
      </c>
      <c r="D1887" s="60">
        <v>2023</v>
      </c>
      <c r="E1887" s="53">
        <v>11</v>
      </c>
      <c r="F1887" s="54" t="s">
        <v>451</v>
      </c>
      <c r="G1887" s="54" t="s">
        <v>452</v>
      </c>
      <c r="H1887" s="54" t="s">
        <v>453</v>
      </c>
      <c r="I1887" s="54" t="s">
        <v>454</v>
      </c>
      <c r="J1887" s="61" t="s">
        <v>455</v>
      </c>
      <c r="K1887" s="54" t="s">
        <v>4618</v>
      </c>
      <c r="L1887" s="60">
        <v>1</v>
      </c>
      <c r="M1887" s="54" t="s">
        <v>4619</v>
      </c>
      <c r="N1887" s="54" t="s">
        <v>1042</v>
      </c>
      <c r="O1887" s="62">
        <v>1</v>
      </c>
      <c r="P1887" s="54" t="s">
        <v>1043</v>
      </c>
      <c r="Q1887" s="54" t="s">
        <v>4330</v>
      </c>
      <c r="R1887" s="61" t="s">
        <v>4331</v>
      </c>
      <c r="S1887" s="55">
        <v>45068</v>
      </c>
      <c r="T1887" s="55">
        <v>45068</v>
      </c>
      <c r="U1887" s="55">
        <v>45071</v>
      </c>
      <c r="V1887" s="56">
        <v>1198967.32</v>
      </c>
      <c r="W1887" s="56">
        <v>0</v>
      </c>
      <c r="X1887" s="56">
        <v>1198967.32</v>
      </c>
    </row>
    <row r="1888" spans="1:24" x14ac:dyDescent="0.25">
      <c r="A1888" s="59" t="s">
        <v>181</v>
      </c>
      <c r="B1888" s="54" t="s">
        <v>450</v>
      </c>
      <c r="C1888" s="60">
        <v>2023</v>
      </c>
      <c r="D1888" s="60">
        <v>2023</v>
      </c>
      <c r="E1888" s="53">
        <v>11</v>
      </c>
      <c r="F1888" s="54" t="s">
        <v>451</v>
      </c>
      <c r="G1888" s="54" t="s">
        <v>452</v>
      </c>
      <c r="H1888" s="54" t="s">
        <v>453</v>
      </c>
      <c r="I1888" s="54" t="s">
        <v>454</v>
      </c>
      <c r="J1888" s="61" t="s">
        <v>455</v>
      </c>
      <c r="K1888" s="54" t="s">
        <v>4620</v>
      </c>
      <c r="L1888" s="60">
        <v>1</v>
      </c>
      <c r="M1888" s="54" t="s">
        <v>4621</v>
      </c>
      <c r="N1888" s="54" t="s">
        <v>1046</v>
      </c>
      <c r="O1888" s="62">
        <v>1</v>
      </c>
      <c r="P1888" s="54" t="s">
        <v>1047</v>
      </c>
      <c r="Q1888" s="54" t="s">
        <v>4330</v>
      </c>
      <c r="R1888" s="61" t="s">
        <v>4354</v>
      </c>
      <c r="S1888" s="55">
        <v>45058</v>
      </c>
      <c r="T1888" s="55">
        <v>45058</v>
      </c>
      <c r="U1888" s="55">
        <v>45063</v>
      </c>
      <c r="V1888" s="56">
        <v>157112.48000000001</v>
      </c>
      <c r="W1888" s="56">
        <v>0</v>
      </c>
      <c r="X1888" s="56">
        <v>157112.48000000001</v>
      </c>
    </row>
    <row r="1889" spans="1:24" x14ac:dyDescent="0.25">
      <c r="A1889" s="59" t="s">
        <v>182</v>
      </c>
      <c r="B1889" s="54" t="s">
        <v>450</v>
      </c>
      <c r="C1889" s="60">
        <v>2023</v>
      </c>
      <c r="D1889" s="60">
        <v>2023</v>
      </c>
      <c r="E1889" s="53">
        <v>11</v>
      </c>
      <c r="F1889" s="54" t="s">
        <v>451</v>
      </c>
      <c r="G1889" s="54" t="s">
        <v>452</v>
      </c>
      <c r="H1889" s="54" t="s">
        <v>453</v>
      </c>
      <c r="I1889" s="54" t="s">
        <v>454</v>
      </c>
      <c r="J1889" s="61" t="s">
        <v>455</v>
      </c>
      <c r="K1889" s="54" t="s">
        <v>4622</v>
      </c>
      <c r="L1889" s="60">
        <v>1</v>
      </c>
      <c r="M1889" s="54" t="s">
        <v>4623</v>
      </c>
      <c r="N1889" s="54" t="s">
        <v>1050</v>
      </c>
      <c r="O1889" s="62">
        <v>1</v>
      </c>
      <c r="P1889" s="54" t="s">
        <v>1051</v>
      </c>
      <c r="Q1889" s="54" t="s">
        <v>4330</v>
      </c>
      <c r="R1889" s="61" t="s">
        <v>4331</v>
      </c>
      <c r="S1889" s="55">
        <v>45068</v>
      </c>
      <c r="T1889" s="55">
        <v>45068</v>
      </c>
      <c r="U1889" s="55">
        <v>45071</v>
      </c>
      <c r="V1889" s="56">
        <v>171813.43</v>
      </c>
      <c r="W1889" s="56">
        <v>0</v>
      </c>
      <c r="X1889" s="56">
        <v>171813.43</v>
      </c>
    </row>
    <row r="1890" spans="1:24" x14ac:dyDescent="0.25">
      <c r="A1890" s="59" t="s">
        <v>183</v>
      </c>
      <c r="B1890" s="54" t="s">
        <v>450</v>
      </c>
      <c r="C1890" s="60">
        <v>2023</v>
      </c>
      <c r="D1890" s="60">
        <v>2023</v>
      </c>
      <c r="E1890" s="53">
        <v>11</v>
      </c>
      <c r="F1890" s="54" t="s">
        <v>451</v>
      </c>
      <c r="G1890" s="54" t="s">
        <v>452</v>
      </c>
      <c r="H1890" s="54" t="s">
        <v>453</v>
      </c>
      <c r="I1890" s="54" t="s">
        <v>454</v>
      </c>
      <c r="J1890" s="61" t="s">
        <v>455</v>
      </c>
      <c r="K1890" s="54" t="s">
        <v>4624</v>
      </c>
      <c r="L1890" s="60">
        <v>1</v>
      </c>
      <c r="M1890" s="54" t="s">
        <v>4625</v>
      </c>
      <c r="N1890" s="54" t="s">
        <v>1054</v>
      </c>
      <c r="O1890" s="62">
        <v>1</v>
      </c>
      <c r="P1890" s="54" t="s">
        <v>1055</v>
      </c>
      <c r="Q1890" s="54" t="s">
        <v>4330</v>
      </c>
      <c r="R1890" s="61" t="s">
        <v>4331</v>
      </c>
      <c r="S1890" s="55">
        <v>45068</v>
      </c>
      <c r="T1890" s="55">
        <v>45068</v>
      </c>
      <c r="U1890" s="55">
        <v>45071</v>
      </c>
      <c r="V1890" s="56">
        <v>202617.46</v>
      </c>
      <c r="W1890" s="56">
        <v>0</v>
      </c>
      <c r="X1890" s="56">
        <v>202617.46</v>
      </c>
    </row>
    <row r="1891" spans="1:24" x14ac:dyDescent="0.25">
      <c r="A1891" s="59" t="s">
        <v>184</v>
      </c>
      <c r="B1891" s="54" t="s">
        <v>450</v>
      </c>
      <c r="C1891" s="60">
        <v>2023</v>
      </c>
      <c r="D1891" s="60">
        <v>2023</v>
      </c>
      <c r="E1891" s="53">
        <v>11</v>
      </c>
      <c r="F1891" s="54" t="s">
        <v>451</v>
      </c>
      <c r="G1891" s="54" t="s">
        <v>452</v>
      </c>
      <c r="H1891" s="54" t="s">
        <v>453</v>
      </c>
      <c r="I1891" s="54" t="s">
        <v>454</v>
      </c>
      <c r="J1891" s="61" t="s">
        <v>455</v>
      </c>
      <c r="K1891" s="54" t="s">
        <v>4626</v>
      </c>
      <c r="L1891" s="60">
        <v>1</v>
      </c>
      <c r="M1891" s="54" t="s">
        <v>4627</v>
      </c>
      <c r="N1891" s="54" t="s">
        <v>1058</v>
      </c>
      <c r="O1891" s="62">
        <v>1</v>
      </c>
      <c r="P1891" s="54" t="s">
        <v>1059</v>
      </c>
      <c r="Q1891" s="54" t="s">
        <v>4330</v>
      </c>
      <c r="R1891" s="61" t="s">
        <v>4331</v>
      </c>
      <c r="S1891" s="55">
        <v>45068</v>
      </c>
      <c r="T1891" s="55">
        <v>45068</v>
      </c>
      <c r="U1891" s="55">
        <v>45071</v>
      </c>
      <c r="V1891" s="56">
        <v>440665.82</v>
      </c>
      <c r="W1891" s="56">
        <v>0</v>
      </c>
      <c r="X1891" s="56">
        <v>440665.82</v>
      </c>
    </row>
    <row r="1892" spans="1:24" x14ac:dyDescent="0.25">
      <c r="A1892" s="59" t="s">
        <v>185</v>
      </c>
      <c r="B1892" s="54" t="s">
        <v>450</v>
      </c>
      <c r="C1892" s="60">
        <v>2023</v>
      </c>
      <c r="D1892" s="60">
        <v>2023</v>
      </c>
      <c r="E1892" s="53">
        <v>11</v>
      </c>
      <c r="F1892" s="54" t="s">
        <v>451</v>
      </c>
      <c r="G1892" s="54" t="s">
        <v>452</v>
      </c>
      <c r="H1892" s="54" t="s">
        <v>453</v>
      </c>
      <c r="I1892" s="54" t="s">
        <v>454</v>
      </c>
      <c r="J1892" s="61" t="s">
        <v>455</v>
      </c>
      <c r="K1892" s="54" t="s">
        <v>4628</v>
      </c>
      <c r="L1892" s="60">
        <v>1</v>
      </c>
      <c r="M1892" s="54" t="s">
        <v>4629</v>
      </c>
      <c r="N1892" s="54" t="s">
        <v>1062</v>
      </c>
      <c r="O1892" s="62">
        <v>1</v>
      </c>
      <c r="P1892" s="54" t="s">
        <v>1063</v>
      </c>
      <c r="Q1892" s="54" t="s">
        <v>4330</v>
      </c>
      <c r="R1892" s="61" t="s">
        <v>4331</v>
      </c>
      <c r="S1892" s="55">
        <v>45068</v>
      </c>
      <c r="T1892" s="55">
        <v>45068</v>
      </c>
      <c r="U1892" s="55">
        <v>45071</v>
      </c>
      <c r="V1892" s="56">
        <v>85522.49</v>
      </c>
      <c r="W1892" s="56">
        <v>0</v>
      </c>
      <c r="X1892" s="56">
        <v>85522.49</v>
      </c>
    </row>
    <row r="1893" spans="1:24" x14ac:dyDescent="0.25">
      <c r="A1893" s="59" t="s">
        <v>186</v>
      </c>
      <c r="B1893" s="54" t="s">
        <v>450</v>
      </c>
      <c r="C1893" s="60">
        <v>2023</v>
      </c>
      <c r="D1893" s="60">
        <v>2023</v>
      </c>
      <c r="E1893" s="53">
        <v>11</v>
      </c>
      <c r="F1893" s="54" t="s">
        <v>451</v>
      </c>
      <c r="G1893" s="54" t="s">
        <v>452</v>
      </c>
      <c r="H1893" s="54" t="s">
        <v>453</v>
      </c>
      <c r="I1893" s="54" t="s">
        <v>454</v>
      </c>
      <c r="J1893" s="61" t="s">
        <v>455</v>
      </c>
      <c r="K1893" s="54" t="s">
        <v>4630</v>
      </c>
      <c r="L1893" s="60">
        <v>1</v>
      </c>
      <c r="M1893" s="54" t="s">
        <v>4631</v>
      </c>
      <c r="N1893" s="54" t="s">
        <v>1066</v>
      </c>
      <c r="O1893" s="62">
        <v>1</v>
      </c>
      <c r="P1893" s="54" t="s">
        <v>1067</v>
      </c>
      <c r="Q1893" s="54" t="s">
        <v>4330</v>
      </c>
      <c r="R1893" s="61" t="s">
        <v>4331</v>
      </c>
      <c r="S1893" s="55">
        <v>45068</v>
      </c>
      <c r="T1893" s="55">
        <v>45068</v>
      </c>
      <c r="U1893" s="55">
        <v>45071</v>
      </c>
      <c r="V1893" s="56">
        <v>362394.1</v>
      </c>
      <c r="W1893" s="56">
        <v>0</v>
      </c>
      <c r="X1893" s="56">
        <v>362394.1</v>
      </c>
    </row>
    <row r="1894" spans="1:24" x14ac:dyDescent="0.25">
      <c r="A1894" s="59" t="s">
        <v>187</v>
      </c>
      <c r="B1894" s="54" t="s">
        <v>450</v>
      </c>
      <c r="C1894" s="60">
        <v>2023</v>
      </c>
      <c r="D1894" s="60">
        <v>2023</v>
      </c>
      <c r="E1894" s="53">
        <v>11</v>
      </c>
      <c r="F1894" s="54" t="s">
        <v>451</v>
      </c>
      <c r="G1894" s="54" t="s">
        <v>452</v>
      </c>
      <c r="H1894" s="54" t="s">
        <v>453</v>
      </c>
      <c r="I1894" s="54" t="s">
        <v>454</v>
      </c>
      <c r="J1894" s="61" t="s">
        <v>455</v>
      </c>
      <c r="K1894" s="54" t="s">
        <v>4632</v>
      </c>
      <c r="L1894" s="60">
        <v>1</v>
      </c>
      <c r="M1894" s="54" t="s">
        <v>4633</v>
      </c>
      <c r="N1894" s="54" t="s">
        <v>1070</v>
      </c>
      <c r="O1894" s="62">
        <v>1</v>
      </c>
      <c r="P1894" s="54" t="s">
        <v>1071</v>
      </c>
      <c r="Q1894" s="54" t="s">
        <v>4330</v>
      </c>
      <c r="R1894" s="61" t="s">
        <v>4331</v>
      </c>
      <c r="S1894" s="55">
        <v>45068</v>
      </c>
      <c r="T1894" s="55">
        <v>45068</v>
      </c>
      <c r="U1894" s="55">
        <v>45071</v>
      </c>
      <c r="V1894" s="56">
        <v>207405.2</v>
      </c>
      <c r="W1894" s="56">
        <v>0</v>
      </c>
      <c r="X1894" s="56">
        <v>207405.2</v>
      </c>
    </row>
    <row r="1895" spans="1:24" x14ac:dyDescent="0.25">
      <c r="A1895" s="59" t="s">
        <v>188</v>
      </c>
      <c r="B1895" s="54" t="s">
        <v>450</v>
      </c>
      <c r="C1895" s="60">
        <v>2023</v>
      </c>
      <c r="D1895" s="60">
        <v>2023</v>
      </c>
      <c r="E1895" s="53">
        <v>11</v>
      </c>
      <c r="F1895" s="54" t="s">
        <v>451</v>
      </c>
      <c r="G1895" s="54" t="s">
        <v>452</v>
      </c>
      <c r="H1895" s="54" t="s">
        <v>453</v>
      </c>
      <c r="I1895" s="54" t="s">
        <v>454</v>
      </c>
      <c r="J1895" s="61" t="s">
        <v>455</v>
      </c>
      <c r="K1895" s="54" t="s">
        <v>4634</v>
      </c>
      <c r="L1895" s="60">
        <v>1</v>
      </c>
      <c r="M1895" s="54" t="s">
        <v>4635</v>
      </c>
      <c r="N1895" s="54" t="s">
        <v>1074</v>
      </c>
      <c r="O1895" s="62">
        <v>1</v>
      </c>
      <c r="P1895" s="54" t="s">
        <v>1075</v>
      </c>
      <c r="Q1895" s="54" t="s">
        <v>4330</v>
      </c>
      <c r="R1895" s="61" t="s">
        <v>4331</v>
      </c>
      <c r="S1895" s="55">
        <v>45068</v>
      </c>
      <c r="T1895" s="55">
        <v>45068</v>
      </c>
      <c r="U1895" s="55">
        <v>45071</v>
      </c>
      <c r="V1895" s="56">
        <v>303265.40999999997</v>
      </c>
      <c r="W1895" s="56">
        <v>0</v>
      </c>
      <c r="X1895" s="56">
        <v>303265.40999999997</v>
      </c>
    </row>
    <row r="1896" spans="1:24" x14ac:dyDescent="0.25">
      <c r="A1896" s="59" t="s">
        <v>189</v>
      </c>
      <c r="B1896" s="54" t="s">
        <v>450</v>
      </c>
      <c r="C1896" s="60">
        <v>2023</v>
      </c>
      <c r="D1896" s="60">
        <v>2023</v>
      </c>
      <c r="E1896" s="53">
        <v>11</v>
      </c>
      <c r="F1896" s="54" t="s">
        <v>451</v>
      </c>
      <c r="G1896" s="54" t="s">
        <v>452</v>
      </c>
      <c r="H1896" s="54" t="s">
        <v>453</v>
      </c>
      <c r="I1896" s="54" t="s">
        <v>454</v>
      </c>
      <c r="J1896" s="61" t="s">
        <v>455</v>
      </c>
      <c r="K1896" s="54" t="s">
        <v>4636</v>
      </c>
      <c r="L1896" s="60">
        <v>1</v>
      </c>
      <c r="M1896" s="54" t="s">
        <v>4637</v>
      </c>
      <c r="N1896" s="54" t="s">
        <v>1078</v>
      </c>
      <c r="O1896" s="62">
        <v>1</v>
      </c>
      <c r="P1896" s="54" t="s">
        <v>1079</v>
      </c>
      <c r="Q1896" s="54" t="s">
        <v>4330</v>
      </c>
      <c r="R1896" s="61" t="s">
        <v>4331</v>
      </c>
      <c r="S1896" s="55">
        <v>45068</v>
      </c>
      <c r="T1896" s="55">
        <v>45068</v>
      </c>
      <c r="U1896" s="55">
        <v>45071</v>
      </c>
      <c r="V1896" s="56">
        <v>128573.07</v>
      </c>
      <c r="W1896" s="56">
        <v>0</v>
      </c>
      <c r="X1896" s="56">
        <v>128573.07</v>
      </c>
    </row>
    <row r="1897" spans="1:24" x14ac:dyDescent="0.25">
      <c r="A1897" s="59" t="s">
        <v>190</v>
      </c>
      <c r="B1897" s="54" t="s">
        <v>450</v>
      </c>
      <c r="C1897" s="60">
        <v>2023</v>
      </c>
      <c r="D1897" s="60">
        <v>2023</v>
      </c>
      <c r="E1897" s="53">
        <v>11</v>
      </c>
      <c r="F1897" s="54" t="s">
        <v>451</v>
      </c>
      <c r="G1897" s="54" t="s">
        <v>452</v>
      </c>
      <c r="H1897" s="54" t="s">
        <v>453</v>
      </c>
      <c r="I1897" s="54" t="s">
        <v>454</v>
      </c>
      <c r="J1897" s="61" t="s">
        <v>455</v>
      </c>
      <c r="K1897" s="54" t="s">
        <v>4638</v>
      </c>
      <c r="L1897" s="60">
        <v>1</v>
      </c>
      <c r="M1897" s="54" t="s">
        <v>4639</v>
      </c>
      <c r="N1897" s="54" t="s">
        <v>1082</v>
      </c>
      <c r="O1897" s="62">
        <v>1</v>
      </c>
      <c r="P1897" s="54" t="s">
        <v>1083</v>
      </c>
      <c r="Q1897" s="54" t="s">
        <v>4330</v>
      </c>
      <c r="R1897" s="61" t="s">
        <v>4331</v>
      </c>
      <c r="S1897" s="55">
        <v>45068</v>
      </c>
      <c r="T1897" s="55">
        <v>45068</v>
      </c>
      <c r="U1897" s="55">
        <v>45071</v>
      </c>
      <c r="V1897" s="56">
        <v>755401.72</v>
      </c>
      <c r="W1897" s="56">
        <v>0</v>
      </c>
      <c r="X1897" s="56">
        <v>755401.72</v>
      </c>
    </row>
    <row r="1898" spans="1:24" x14ac:dyDescent="0.25">
      <c r="A1898" s="59" t="s">
        <v>400</v>
      </c>
      <c r="B1898" s="54" t="s">
        <v>450</v>
      </c>
      <c r="C1898" s="60">
        <v>2023</v>
      </c>
      <c r="D1898" s="60">
        <v>2023</v>
      </c>
      <c r="E1898" s="53">
        <v>11</v>
      </c>
      <c r="F1898" s="54" t="s">
        <v>451</v>
      </c>
      <c r="G1898" s="54" t="s">
        <v>452</v>
      </c>
      <c r="H1898" s="54" t="s">
        <v>453</v>
      </c>
      <c r="I1898" s="54" t="s">
        <v>454</v>
      </c>
      <c r="J1898" s="61" t="s">
        <v>455</v>
      </c>
      <c r="K1898" s="54" t="s">
        <v>4640</v>
      </c>
      <c r="L1898" s="60">
        <v>1</v>
      </c>
      <c r="M1898" s="54" t="s">
        <v>4641</v>
      </c>
      <c r="N1898" s="54" t="s">
        <v>1086</v>
      </c>
      <c r="O1898" s="62">
        <v>1</v>
      </c>
      <c r="P1898" s="54" t="s">
        <v>1087</v>
      </c>
      <c r="Q1898" s="54" t="s">
        <v>4330</v>
      </c>
      <c r="R1898" s="61" t="s">
        <v>4331</v>
      </c>
      <c r="S1898" s="55">
        <v>45068</v>
      </c>
      <c r="T1898" s="55">
        <v>45068</v>
      </c>
      <c r="U1898" s="55">
        <v>45071</v>
      </c>
      <c r="V1898" s="56">
        <v>12233.13</v>
      </c>
      <c r="W1898" s="56">
        <v>0</v>
      </c>
      <c r="X1898" s="56">
        <v>12233.13</v>
      </c>
    </row>
    <row r="1899" spans="1:24" x14ac:dyDescent="0.25">
      <c r="A1899" s="59" t="s">
        <v>191</v>
      </c>
      <c r="B1899" s="54" t="s">
        <v>450</v>
      </c>
      <c r="C1899" s="60">
        <v>2023</v>
      </c>
      <c r="D1899" s="60">
        <v>2023</v>
      </c>
      <c r="E1899" s="53">
        <v>11</v>
      </c>
      <c r="F1899" s="54" t="s">
        <v>451</v>
      </c>
      <c r="G1899" s="54" t="s">
        <v>452</v>
      </c>
      <c r="H1899" s="54" t="s">
        <v>453</v>
      </c>
      <c r="I1899" s="54" t="s">
        <v>454</v>
      </c>
      <c r="J1899" s="61" t="s">
        <v>455</v>
      </c>
      <c r="K1899" s="54" t="s">
        <v>4642</v>
      </c>
      <c r="L1899" s="60">
        <v>1</v>
      </c>
      <c r="M1899" s="54" t="s">
        <v>4643</v>
      </c>
      <c r="N1899" s="54" t="s">
        <v>1090</v>
      </c>
      <c r="O1899" s="62">
        <v>1</v>
      </c>
      <c r="P1899" s="54" t="s">
        <v>1091</v>
      </c>
      <c r="Q1899" s="54" t="s">
        <v>4330</v>
      </c>
      <c r="R1899" s="61" t="s">
        <v>4331</v>
      </c>
      <c r="S1899" s="55">
        <v>45068</v>
      </c>
      <c r="T1899" s="55">
        <v>45068</v>
      </c>
      <c r="U1899" s="55">
        <v>45071</v>
      </c>
      <c r="V1899" s="56">
        <v>1066371.58</v>
      </c>
      <c r="W1899" s="56">
        <v>0</v>
      </c>
      <c r="X1899" s="56">
        <v>1066371.58</v>
      </c>
    </row>
    <row r="1900" spans="1:24" x14ac:dyDescent="0.25">
      <c r="A1900" s="59" t="s">
        <v>192</v>
      </c>
      <c r="B1900" s="54" t="s">
        <v>450</v>
      </c>
      <c r="C1900" s="60">
        <v>2023</v>
      </c>
      <c r="D1900" s="60">
        <v>2023</v>
      </c>
      <c r="E1900" s="53">
        <v>11</v>
      </c>
      <c r="F1900" s="54" t="s">
        <v>451</v>
      </c>
      <c r="G1900" s="54" t="s">
        <v>452</v>
      </c>
      <c r="H1900" s="54" t="s">
        <v>453</v>
      </c>
      <c r="I1900" s="54" t="s">
        <v>454</v>
      </c>
      <c r="J1900" s="61" t="s">
        <v>455</v>
      </c>
      <c r="K1900" s="54" t="s">
        <v>4644</v>
      </c>
      <c r="L1900" s="60">
        <v>1</v>
      </c>
      <c r="M1900" s="54" t="s">
        <v>4645</v>
      </c>
      <c r="N1900" s="54" t="s">
        <v>1096</v>
      </c>
      <c r="O1900" s="62">
        <v>1</v>
      </c>
      <c r="P1900" s="54" t="s">
        <v>1097</v>
      </c>
      <c r="Q1900" s="54" t="s">
        <v>4330</v>
      </c>
      <c r="R1900" s="61" t="s">
        <v>4331</v>
      </c>
      <c r="S1900" s="55">
        <v>45068</v>
      </c>
      <c r="T1900" s="55">
        <v>45068</v>
      </c>
      <c r="U1900" s="55">
        <v>45071</v>
      </c>
      <c r="V1900" s="56">
        <v>290424.82</v>
      </c>
      <c r="W1900" s="56">
        <v>0</v>
      </c>
      <c r="X1900" s="56">
        <v>290424.82</v>
      </c>
    </row>
    <row r="1901" spans="1:24" x14ac:dyDescent="0.25">
      <c r="A1901" s="59" t="s">
        <v>193</v>
      </c>
      <c r="B1901" s="54" t="s">
        <v>450</v>
      </c>
      <c r="C1901" s="60">
        <v>2023</v>
      </c>
      <c r="D1901" s="60">
        <v>2023</v>
      </c>
      <c r="E1901" s="53">
        <v>11</v>
      </c>
      <c r="F1901" s="54" t="s">
        <v>451</v>
      </c>
      <c r="G1901" s="54" t="s">
        <v>452</v>
      </c>
      <c r="H1901" s="54" t="s">
        <v>453</v>
      </c>
      <c r="I1901" s="54" t="s">
        <v>454</v>
      </c>
      <c r="J1901" s="61" t="s">
        <v>455</v>
      </c>
      <c r="K1901" s="54" t="s">
        <v>4646</v>
      </c>
      <c r="L1901" s="60">
        <v>1</v>
      </c>
      <c r="M1901" s="54" t="s">
        <v>4647</v>
      </c>
      <c r="N1901" s="54" t="s">
        <v>1100</v>
      </c>
      <c r="O1901" s="62">
        <v>1</v>
      </c>
      <c r="P1901" s="54" t="s">
        <v>1101</v>
      </c>
      <c r="Q1901" s="54" t="s">
        <v>4330</v>
      </c>
      <c r="R1901" s="61" t="s">
        <v>4331</v>
      </c>
      <c r="S1901" s="55">
        <v>45068</v>
      </c>
      <c r="T1901" s="55">
        <v>45068</v>
      </c>
      <c r="U1901" s="55">
        <v>45071</v>
      </c>
      <c r="V1901" s="56">
        <v>99419.96</v>
      </c>
      <c r="W1901" s="56">
        <v>0</v>
      </c>
      <c r="X1901" s="56">
        <v>99419.96</v>
      </c>
    </row>
    <row r="1902" spans="1:24" x14ac:dyDescent="0.25">
      <c r="A1902" s="59" t="s">
        <v>194</v>
      </c>
      <c r="B1902" s="54" t="s">
        <v>450</v>
      </c>
      <c r="C1902" s="60">
        <v>2023</v>
      </c>
      <c r="D1902" s="60">
        <v>2023</v>
      </c>
      <c r="E1902" s="53">
        <v>11</v>
      </c>
      <c r="F1902" s="54" t="s">
        <v>451</v>
      </c>
      <c r="G1902" s="54" t="s">
        <v>452</v>
      </c>
      <c r="H1902" s="54" t="s">
        <v>453</v>
      </c>
      <c r="I1902" s="54" t="s">
        <v>454</v>
      </c>
      <c r="J1902" s="61" t="s">
        <v>455</v>
      </c>
      <c r="K1902" s="54" t="s">
        <v>4648</v>
      </c>
      <c r="L1902" s="60">
        <v>1</v>
      </c>
      <c r="M1902" s="54" t="s">
        <v>4649</v>
      </c>
      <c r="N1902" s="54" t="s">
        <v>1104</v>
      </c>
      <c r="O1902" s="62">
        <v>1</v>
      </c>
      <c r="P1902" s="54" t="s">
        <v>1105</v>
      </c>
      <c r="Q1902" s="54" t="s">
        <v>4330</v>
      </c>
      <c r="R1902" s="61" t="s">
        <v>4331</v>
      </c>
      <c r="S1902" s="55">
        <v>45068</v>
      </c>
      <c r="T1902" s="55">
        <v>45068</v>
      </c>
      <c r="U1902" s="55">
        <v>45071</v>
      </c>
      <c r="V1902" s="56">
        <v>209664.74</v>
      </c>
      <c r="W1902" s="56">
        <v>0</v>
      </c>
      <c r="X1902" s="56">
        <v>209664.74</v>
      </c>
    </row>
    <row r="1903" spans="1:24" x14ac:dyDescent="0.25">
      <c r="A1903" s="59" t="s">
        <v>195</v>
      </c>
      <c r="B1903" s="54" t="s">
        <v>450</v>
      </c>
      <c r="C1903" s="60">
        <v>2023</v>
      </c>
      <c r="D1903" s="60">
        <v>2023</v>
      </c>
      <c r="E1903" s="53">
        <v>11</v>
      </c>
      <c r="F1903" s="54" t="s">
        <v>451</v>
      </c>
      <c r="G1903" s="54" t="s">
        <v>452</v>
      </c>
      <c r="H1903" s="54" t="s">
        <v>453</v>
      </c>
      <c r="I1903" s="54" t="s">
        <v>454</v>
      </c>
      <c r="J1903" s="61" t="s">
        <v>455</v>
      </c>
      <c r="K1903" s="54" t="s">
        <v>4650</v>
      </c>
      <c r="L1903" s="60">
        <v>1</v>
      </c>
      <c r="M1903" s="54" t="s">
        <v>4651</v>
      </c>
      <c r="N1903" s="54" t="s">
        <v>1108</v>
      </c>
      <c r="O1903" s="62">
        <v>1</v>
      </c>
      <c r="P1903" s="54" t="s">
        <v>1109</v>
      </c>
      <c r="Q1903" s="54" t="s">
        <v>4330</v>
      </c>
      <c r="R1903" s="61" t="s">
        <v>4331</v>
      </c>
      <c r="S1903" s="55">
        <v>45068</v>
      </c>
      <c r="T1903" s="55">
        <v>45068</v>
      </c>
      <c r="U1903" s="55">
        <v>45071</v>
      </c>
      <c r="V1903" s="56">
        <v>135706.64000000001</v>
      </c>
      <c r="W1903" s="56">
        <v>0</v>
      </c>
      <c r="X1903" s="56">
        <v>135706.64000000001</v>
      </c>
    </row>
    <row r="1904" spans="1:24" x14ac:dyDescent="0.25">
      <c r="A1904" s="59" t="s">
        <v>196</v>
      </c>
      <c r="B1904" s="54" t="s">
        <v>450</v>
      </c>
      <c r="C1904" s="60">
        <v>2023</v>
      </c>
      <c r="D1904" s="60">
        <v>2023</v>
      </c>
      <c r="E1904" s="53">
        <v>11</v>
      </c>
      <c r="F1904" s="54" t="s">
        <v>451</v>
      </c>
      <c r="G1904" s="54" t="s">
        <v>452</v>
      </c>
      <c r="H1904" s="54" t="s">
        <v>453</v>
      </c>
      <c r="I1904" s="54" t="s">
        <v>454</v>
      </c>
      <c r="J1904" s="61" t="s">
        <v>455</v>
      </c>
      <c r="K1904" s="54" t="s">
        <v>4652</v>
      </c>
      <c r="L1904" s="60">
        <v>1</v>
      </c>
      <c r="M1904" s="54" t="s">
        <v>4653</v>
      </c>
      <c r="N1904" s="54" t="s">
        <v>1112</v>
      </c>
      <c r="O1904" s="62">
        <v>1</v>
      </c>
      <c r="P1904" s="54" t="s">
        <v>1113</v>
      </c>
      <c r="Q1904" s="54" t="s">
        <v>4330</v>
      </c>
      <c r="R1904" s="61" t="s">
        <v>4331</v>
      </c>
      <c r="S1904" s="55">
        <v>45068</v>
      </c>
      <c r="T1904" s="55">
        <v>45068</v>
      </c>
      <c r="U1904" s="55">
        <v>45071</v>
      </c>
      <c r="V1904" s="56">
        <v>63692.99</v>
      </c>
      <c r="W1904" s="56">
        <v>0</v>
      </c>
      <c r="X1904" s="56">
        <v>63692.99</v>
      </c>
    </row>
    <row r="1905" spans="1:24" x14ac:dyDescent="0.25">
      <c r="A1905" s="59" t="s">
        <v>197</v>
      </c>
      <c r="B1905" s="54" t="s">
        <v>450</v>
      </c>
      <c r="C1905" s="60">
        <v>2023</v>
      </c>
      <c r="D1905" s="60">
        <v>2023</v>
      </c>
      <c r="E1905" s="53">
        <v>11</v>
      </c>
      <c r="F1905" s="54" t="s">
        <v>451</v>
      </c>
      <c r="G1905" s="54" t="s">
        <v>452</v>
      </c>
      <c r="H1905" s="54" t="s">
        <v>453</v>
      </c>
      <c r="I1905" s="54" t="s">
        <v>454</v>
      </c>
      <c r="J1905" s="61" t="s">
        <v>455</v>
      </c>
      <c r="K1905" s="54" t="s">
        <v>4654</v>
      </c>
      <c r="L1905" s="60">
        <v>1</v>
      </c>
      <c r="M1905" s="54" t="s">
        <v>4655</v>
      </c>
      <c r="N1905" s="54" t="s">
        <v>1116</v>
      </c>
      <c r="O1905" s="62">
        <v>1</v>
      </c>
      <c r="P1905" s="54" t="s">
        <v>1117</v>
      </c>
      <c r="Q1905" s="54" t="s">
        <v>4330</v>
      </c>
      <c r="R1905" s="61" t="s">
        <v>4354</v>
      </c>
      <c r="S1905" s="55">
        <v>45058</v>
      </c>
      <c r="T1905" s="55">
        <v>45058</v>
      </c>
      <c r="U1905" s="55">
        <v>45063</v>
      </c>
      <c r="V1905" s="56">
        <v>123344.44</v>
      </c>
      <c r="W1905" s="56">
        <v>0</v>
      </c>
      <c r="X1905" s="56">
        <v>123344.44</v>
      </c>
    </row>
    <row r="1906" spans="1:24" x14ac:dyDescent="0.25">
      <c r="A1906" s="59" t="s">
        <v>199</v>
      </c>
      <c r="B1906" s="54" t="s">
        <v>450</v>
      </c>
      <c r="C1906" s="60">
        <v>2023</v>
      </c>
      <c r="D1906" s="60">
        <v>2023</v>
      </c>
      <c r="E1906" s="53">
        <v>11</v>
      </c>
      <c r="F1906" s="54" t="s">
        <v>451</v>
      </c>
      <c r="G1906" s="54" t="s">
        <v>452</v>
      </c>
      <c r="H1906" s="54" t="s">
        <v>453</v>
      </c>
      <c r="I1906" s="54" t="s">
        <v>454</v>
      </c>
      <c r="J1906" s="61" t="s">
        <v>455</v>
      </c>
      <c r="K1906" s="54" t="s">
        <v>4656</v>
      </c>
      <c r="L1906" s="60">
        <v>1</v>
      </c>
      <c r="M1906" s="54" t="s">
        <v>4657</v>
      </c>
      <c r="N1906" s="54" t="s">
        <v>1124</v>
      </c>
      <c r="O1906" s="62">
        <v>1</v>
      </c>
      <c r="P1906" s="54" t="s">
        <v>1125</v>
      </c>
      <c r="Q1906" s="54" t="s">
        <v>4330</v>
      </c>
      <c r="R1906" s="61" t="s">
        <v>4331</v>
      </c>
      <c r="S1906" s="55">
        <v>45068</v>
      </c>
      <c r="T1906" s="55">
        <v>45068</v>
      </c>
      <c r="U1906" s="55">
        <v>45071</v>
      </c>
      <c r="V1906" s="56">
        <v>2143.94</v>
      </c>
      <c r="W1906" s="56">
        <v>0</v>
      </c>
      <c r="X1906" s="56">
        <v>2143.94</v>
      </c>
    </row>
    <row r="1907" spans="1:24" x14ac:dyDescent="0.25">
      <c r="A1907" s="59" t="s">
        <v>200</v>
      </c>
      <c r="B1907" s="54" t="s">
        <v>450</v>
      </c>
      <c r="C1907" s="60">
        <v>2023</v>
      </c>
      <c r="D1907" s="60">
        <v>2023</v>
      </c>
      <c r="E1907" s="53">
        <v>11</v>
      </c>
      <c r="F1907" s="54" t="s">
        <v>451</v>
      </c>
      <c r="G1907" s="54" t="s">
        <v>452</v>
      </c>
      <c r="H1907" s="54" t="s">
        <v>453</v>
      </c>
      <c r="I1907" s="54" t="s">
        <v>454</v>
      </c>
      <c r="J1907" s="61" t="s">
        <v>455</v>
      </c>
      <c r="K1907" s="54" t="s">
        <v>4658</v>
      </c>
      <c r="L1907" s="60">
        <v>1</v>
      </c>
      <c r="M1907" s="54" t="s">
        <v>4659</v>
      </c>
      <c r="N1907" s="54" t="s">
        <v>1128</v>
      </c>
      <c r="O1907" s="62">
        <v>1</v>
      </c>
      <c r="P1907" s="54" t="s">
        <v>1129</v>
      </c>
      <c r="Q1907" s="54" t="s">
        <v>4330</v>
      </c>
      <c r="R1907" s="61" t="s">
        <v>4331</v>
      </c>
      <c r="S1907" s="55">
        <v>45068</v>
      </c>
      <c r="T1907" s="55">
        <v>45068</v>
      </c>
      <c r="U1907" s="55">
        <v>45071</v>
      </c>
      <c r="V1907" s="56">
        <v>1307899.6599999999</v>
      </c>
      <c r="W1907" s="56">
        <v>0</v>
      </c>
      <c r="X1907" s="56">
        <v>1307899.6599999999</v>
      </c>
    </row>
    <row r="1908" spans="1:24" x14ac:dyDescent="0.25">
      <c r="A1908" s="59" t="s">
        <v>201</v>
      </c>
      <c r="B1908" s="54" t="s">
        <v>450</v>
      </c>
      <c r="C1908" s="60">
        <v>2023</v>
      </c>
      <c r="D1908" s="60">
        <v>2023</v>
      </c>
      <c r="E1908" s="53">
        <v>11</v>
      </c>
      <c r="F1908" s="54" t="s">
        <v>451</v>
      </c>
      <c r="G1908" s="54" t="s">
        <v>452</v>
      </c>
      <c r="H1908" s="54" t="s">
        <v>453</v>
      </c>
      <c r="I1908" s="54" t="s">
        <v>454</v>
      </c>
      <c r="J1908" s="61" t="s">
        <v>455</v>
      </c>
      <c r="K1908" s="54" t="s">
        <v>4660</v>
      </c>
      <c r="L1908" s="60">
        <v>1</v>
      </c>
      <c r="M1908" s="54" t="s">
        <v>4661</v>
      </c>
      <c r="N1908" s="54" t="s">
        <v>1132</v>
      </c>
      <c r="O1908" s="62">
        <v>1</v>
      </c>
      <c r="P1908" s="54" t="s">
        <v>1133</v>
      </c>
      <c r="Q1908" s="54" t="s">
        <v>4330</v>
      </c>
      <c r="R1908" s="61" t="s">
        <v>4331</v>
      </c>
      <c r="S1908" s="55">
        <v>45068</v>
      </c>
      <c r="T1908" s="55">
        <v>45068</v>
      </c>
      <c r="U1908" s="55">
        <v>45071</v>
      </c>
      <c r="V1908" s="56">
        <v>1435711.9</v>
      </c>
      <c r="W1908" s="56">
        <v>0</v>
      </c>
      <c r="X1908" s="56">
        <v>1435711.9</v>
      </c>
    </row>
    <row r="1909" spans="1:24" x14ac:dyDescent="0.25">
      <c r="A1909" s="59" t="s">
        <v>202</v>
      </c>
      <c r="B1909" s="54" t="s">
        <v>450</v>
      </c>
      <c r="C1909" s="60">
        <v>2023</v>
      </c>
      <c r="D1909" s="60">
        <v>2023</v>
      </c>
      <c r="E1909" s="53">
        <v>11</v>
      </c>
      <c r="F1909" s="54" t="s">
        <v>451</v>
      </c>
      <c r="G1909" s="54" t="s">
        <v>452</v>
      </c>
      <c r="H1909" s="54" t="s">
        <v>453</v>
      </c>
      <c r="I1909" s="54" t="s">
        <v>454</v>
      </c>
      <c r="J1909" s="61" t="s">
        <v>455</v>
      </c>
      <c r="K1909" s="54" t="s">
        <v>4662</v>
      </c>
      <c r="L1909" s="60">
        <v>1</v>
      </c>
      <c r="M1909" s="54" t="s">
        <v>4663</v>
      </c>
      <c r="N1909" s="54" t="s">
        <v>1136</v>
      </c>
      <c r="O1909" s="62">
        <v>1</v>
      </c>
      <c r="P1909" s="54" t="s">
        <v>1137</v>
      </c>
      <c r="Q1909" s="54" t="s">
        <v>4330</v>
      </c>
      <c r="R1909" s="61" t="s">
        <v>4331</v>
      </c>
      <c r="S1909" s="55">
        <v>45068</v>
      </c>
      <c r="T1909" s="55">
        <v>45068</v>
      </c>
      <c r="U1909" s="55">
        <v>45071</v>
      </c>
      <c r="V1909" s="56">
        <v>10612778</v>
      </c>
      <c r="W1909" s="56">
        <v>0</v>
      </c>
      <c r="X1909" s="56">
        <v>10612778</v>
      </c>
    </row>
    <row r="1910" spans="1:24" x14ac:dyDescent="0.25">
      <c r="A1910" s="59" t="s">
        <v>204</v>
      </c>
      <c r="B1910" s="54" t="s">
        <v>450</v>
      </c>
      <c r="C1910" s="60">
        <v>2023</v>
      </c>
      <c r="D1910" s="60">
        <v>2023</v>
      </c>
      <c r="E1910" s="53">
        <v>11</v>
      </c>
      <c r="F1910" s="54" t="s">
        <v>451</v>
      </c>
      <c r="G1910" s="54" t="s">
        <v>452</v>
      </c>
      <c r="H1910" s="54" t="s">
        <v>453</v>
      </c>
      <c r="I1910" s="54" t="s">
        <v>454</v>
      </c>
      <c r="J1910" s="61" t="s">
        <v>455</v>
      </c>
      <c r="K1910" s="54" t="s">
        <v>4664</v>
      </c>
      <c r="L1910" s="60">
        <v>1</v>
      </c>
      <c r="M1910" s="54" t="s">
        <v>4665</v>
      </c>
      <c r="N1910" s="54" t="s">
        <v>1144</v>
      </c>
      <c r="O1910" s="62">
        <v>1</v>
      </c>
      <c r="P1910" s="54" t="s">
        <v>1145</v>
      </c>
      <c r="Q1910" s="54" t="s">
        <v>4330</v>
      </c>
      <c r="R1910" s="61" t="s">
        <v>4331</v>
      </c>
      <c r="S1910" s="55">
        <v>45068</v>
      </c>
      <c r="T1910" s="55">
        <v>45068</v>
      </c>
      <c r="U1910" s="55">
        <v>45071</v>
      </c>
      <c r="V1910" s="56">
        <v>166421.9</v>
      </c>
      <c r="W1910" s="56">
        <v>0</v>
      </c>
      <c r="X1910" s="56">
        <v>166421.9</v>
      </c>
    </row>
    <row r="1911" spans="1:24" x14ac:dyDescent="0.25">
      <c r="A1911" s="59" t="s">
        <v>209</v>
      </c>
      <c r="B1911" s="54" t="s">
        <v>450</v>
      </c>
      <c r="C1911" s="60">
        <v>2023</v>
      </c>
      <c r="D1911" s="60">
        <v>2023</v>
      </c>
      <c r="E1911" s="53">
        <v>11</v>
      </c>
      <c r="F1911" s="54" t="s">
        <v>451</v>
      </c>
      <c r="G1911" s="54" t="s">
        <v>452</v>
      </c>
      <c r="H1911" s="54" t="s">
        <v>453</v>
      </c>
      <c r="I1911" s="54" t="s">
        <v>454</v>
      </c>
      <c r="J1911" s="61" t="s">
        <v>455</v>
      </c>
      <c r="K1911" s="54" t="s">
        <v>4666</v>
      </c>
      <c r="L1911" s="60">
        <v>1</v>
      </c>
      <c r="M1911" s="54" t="s">
        <v>4667</v>
      </c>
      <c r="N1911" s="54" t="s">
        <v>1160</v>
      </c>
      <c r="O1911" s="62">
        <v>1</v>
      </c>
      <c r="P1911" s="54" t="s">
        <v>1161</v>
      </c>
      <c r="Q1911" s="54" t="s">
        <v>4330</v>
      </c>
      <c r="R1911" s="61" t="s">
        <v>4331</v>
      </c>
      <c r="S1911" s="55">
        <v>45068</v>
      </c>
      <c r="T1911" s="55">
        <v>45068</v>
      </c>
      <c r="U1911" s="55">
        <v>45071</v>
      </c>
      <c r="V1911" s="56">
        <v>461951.58</v>
      </c>
      <c r="W1911" s="56">
        <v>0</v>
      </c>
      <c r="X1911" s="56">
        <v>461951.58</v>
      </c>
    </row>
    <row r="1912" spans="1:24" x14ac:dyDescent="0.25">
      <c r="A1912" s="59" t="s">
        <v>210</v>
      </c>
      <c r="B1912" s="54" t="s">
        <v>450</v>
      </c>
      <c r="C1912" s="60">
        <v>2023</v>
      </c>
      <c r="D1912" s="60">
        <v>2023</v>
      </c>
      <c r="E1912" s="53">
        <v>11</v>
      </c>
      <c r="F1912" s="54" t="s">
        <v>451</v>
      </c>
      <c r="G1912" s="54" t="s">
        <v>452</v>
      </c>
      <c r="H1912" s="54" t="s">
        <v>453</v>
      </c>
      <c r="I1912" s="54" t="s">
        <v>454</v>
      </c>
      <c r="J1912" s="61" t="s">
        <v>455</v>
      </c>
      <c r="K1912" s="54" t="s">
        <v>4668</v>
      </c>
      <c r="L1912" s="60">
        <v>1</v>
      </c>
      <c r="M1912" s="54" t="s">
        <v>4669</v>
      </c>
      <c r="N1912" s="54" t="s">
        <v>1164</v>
      </c>
      <c r="O1912" s="62">
        <v>1</v>
      </c>
      <c r="P1912" s="54" t="s">
        <v>1165</v>
      </c>
      <c r="Q1912" s="54" t="s">
        <v>4330</v>
      </c>
      <c r="R1912" s="61" t="s">
        <v>4331</v>
      </c>
      <c r="S1912" s="55">
        <v>45068</v>
      </c>
      <c r="T1912" s="55">
        <v>45068</v>
      </c>
      <c r="U1912" s="55">
        <v>45071</v>
      </c>
      <c r="V1912" s="56">
        <v>396590.01</v>
      </c>
      <c r="W1912" s="56">
        <v>0</v>
      </c>
      <c r="X1912" s="56">
        <v>396590.01</v>
      </c>
    </row>
    <row r="1913" spans="1:24" x14ac:dyDescent="0.25">
      <c r="A1913" s="59" t="s">
        <v>211</v>
      </c>
      <c r="B1913" s="54" t="s">
        <v>450</v>
      </c>
      <c r="C1913" s="60">
        <v>2023</v>
      </c>
      <c r="D1913" s="60">
        <v>2023</v>
      </c>
      <c r="E1913" s="53">
        <v>11</v>
      </c>
      <c r="F1913" s="54" t="s">
        <v>451</v>
      </c>
      <c r="G1913" s="54" t="s">
        <v>452</v>
      </c>
      <c r="H1913" s="54" t="s">
        <v>453</v>
      </c>
      <c r="I1913" s="54" t="s">
        <v>454</v>
      </c>
      <c r="J1913" s="61" t="s">
        <v>455</v>
      </c>
      <c r="K1913" s="54" t="s">
        <v>4670</v>
      </c>
      <c r="L1913" s="60">
        <v>1</v>
      </c>
      <c r="M1913" s="54" t="s">
        <v>4671</v>
      </c>
      <c r="N1913" s="54" t="s">
        <v>1168</v>
      </c>
      <c r="O1913" s="62">
        <v>1</v>
      </c>
      <c r="P1913" s="54" t="s">
        <v>1169</v>
      </c>
      <c r="Q1913" s="54" t="s">
        <v>4330</v>
      </c>
      <c r="R1913" s="61" t="s">
        <v>4331</v>
      </c>
      <c r="S1913" s="55">
        <v>45068</v>
      </c>
      <c r="T1913" s="55">
        <v>45068</v>
      </c>
      <c r="U1913" s="55">
        <v>45071</v>
      </c>
      <c r="V1913" s="56">
        <v>200315.53</v>
      </c>
      <c r="W1913" s="56">
        <v>0</v>
      </c>
      <c r="X1913" s="56">
        <v>200315.53</v>
      </c>
    </row>
    <row r="1914" spans="1:24" x14ac:dyDescent="0.25">
      <c r="A1914" s="59" t="s">
        <v>212</v>
      </c>
      <c r="B1914" s="54" t="s">
        <v>450</v>
      </c>
      <c r="C1914" s="60">
        <v>2023</v>
      </c>
      <c r="D1914" s="60">
        <v>2023</v>
      </c>
      <c r="E1914" s="53">
        <v>11</v>
      </c>
      <c r="F1914" s="54" t="s">
        <v>451</v>
      </c>
      <c r="G1914" s="54" t="s">
        <v>452</v>
      </c>
      <c r="H1914" s="54" t="s">
        <v>453</v>
      </c>
      <c r="I1914" s="54" t="s">
        <v>454</v>
      </c>
      <c r="J1914" s="61" t="s">
        <v>455</v>
      </c>
      <c r="K1914" s="54" t="s">
        <v>4672</v>
      </c>
      <c r="L1914" s="60">
        <v>1</v>
      </c>
      <c r="M1914" s="54" t="s">
        <v>4673</v>
      </c>
      <c r="N1914" s="54" t="s">
        <v>1172</v>
      </c>
      <c r="O1914" s="62">
        <v>1</v>
      </c>
      <c r="P1914" s="54" t="s">
        <v>1173</v>
      </c>
      <c r="Q1914" s="54" t="s">
        <v>4330</v>
      </c>
      <c r="R1914" s="61" t="s">
        <v>4331</v>
      </c>
      <c r="S1914" s="55">
        <v>45068</v>
      </c>
      <c r="T1914" s="55">
        <v>45068</v>
      </c>
      <c r="U1914" s="55">
        <v>45071</v>
      </c>
      <c r="V1914" s="56">
        <v>73764.75</v>
      </c>
      <c r="W1914" s="56">
        <v>0</v>
      </c>
      <c r="X1914" s="56">
        <v>73764.75</v>
      </c>
    </row>
    <row r="1915" spans="1:24" x14ac:dyDescent="0.25">
      <c r="A1915" s="52" t="s">
        <v>117</v>
      </c>
      <c r="B1915" s="54" t="s">
        <v>450</v>
      </c>
      <c r="C1915" s="60">
        <v>2023</v>
      </c>
      <c r="D1915" s="60">
        <v>2023</v>
      </c>
      <c r="E1915" s="53">
        <v>6</v>
      </c>
      <c r="P1915" s="54" t="s">
        <v>781</v>
      </c>
      <c r="R1915" t="s">
        <v>4674</v>
      </c>
      <c r="S1915" s="55">
        <v>44908</v>
      </c>
      <c r="T1915" s="55">
        <v>44908</v>
      </c>
      <c r="U1915" s="55">
        <v>44908</v>
      </c>
      <c r="V1915" s="56">
        <v>1400</v>
      </c>
      <c r="W1915" s="56">
        <v>0</v>
      </c>
      <c r="X1915" s="56">
        <v>1400</v>
      </c>
    </row>
    <row r="1916" spans="1:24" x14ac:dyDescent="0.25">
      <c r="A1916" s="63" t="s">
        <v>65</v>
      </c>
      <c r="B1916" s="54" t="s">
        <v>450</v>
      </c>
      <c r="C1916" s="60">
        <v>2023</v>
      </c>
      <c r="D1916" s="60">
        <v>2023</v>
      </c>
      <c r="E1916" s="53">
        <v>6</v>
      </c>
      <c r="P1916" s="54" t="s">
        <v>797</v>
      </c>
      <c r="R1916" t="s">
        <v>4675</v>
      </c>
      <c r="S1916" s="55">
        <v>44908</v>
      </c>
      <c r="T1916" s="55">
        <v>44908</v>
      </c>
      <c r="U1916" s="55">
        <v>44908</v>
      </c>
      <c r="V1916" s="56">
        <v>28908.33</v>
      </c>
      <c r="W1916" s="56">
        <v>0</v>
      </c>
      <c r="X1916" s="56">
        <v>0</v>
      </c>
    </row>
    <row r="1917" spans="1:24" x14ac:dyDescent="0.25">
      <c r="A1917" s="52" t="s">
        <v>117</v>
      </c>
      <c r="B1917" s="54" t="s">
        <v>450</v>
      </c>
      <c r="C1917" s="60">
        <v>2023</v>
      </c>
      <c r="D1917" s="60">
        <v>2023</v>
      </c>
      <c r="E1917" s="53">
        <v>7</v>
      </c>
      <c r="P1917" s="54" t="s">
        <v>781</v>
      </c>
      <c r="R1917" t="s">
        <v>4674</v>
      </c>
      <c r="S1917" s="55">
        <v>44943</v>
      </c>
      <c r="T1917" s="55">
        <v>44943</v>
      </c>
      <c r="U1917" s="55">
        <v>44943</v>
      </c>
      <c r="V1917" s="56">
        <v>700</v>
      </c>
      <c r="W1917" s="56">
        <v>0</v>
      </c>
      <c r="X1917" s="56">
        <v>700</v>
      </c>
    </row>
    <row r="1918" spans="1:24" x14ac:dyDescent="0.25">
      <c r="A1918" s="52" t="s">
        <v>117</v>
      </c>
      <c r="B1918" s="54" t="s">
        <v>450</v>
      </c>
      <c r="C1918" s="60">
        <v>2023</v>
      </c>
      <c r="D1918" s="60">
        <v>2023</v>
      </c>
      <c r="E1918" s="53">
        <v>8</v>
      </c>
      <c r="P1918" s="54" t="s">
        <v>781</v>
      </c>
      <c r="R1918" t="s">
        <v>4674</v>
      </c>
      <c r="S1918" s="55">
        <v>44981</v>
      </c>
      <c r="T1918" s="55">
        <v>44981</v>
      </c>
      <c r="U1918" s="55">
        <v>44981</v>
      </c>
      <c r="V1918" s="56">
        <v>700</v>
      </c>
      <c r="W1918" s="56">
        <v>0</v>
      </c>
      <c r="X1918" s="56">
        <v>700</v>
      </c>
    </row>
    <row r="1919" spans="1:24" x14ac:dyDescent="0.25">
      <c r="A1919" s="52" t="s">
        <v>174</v>
      </c>
      <c r="B1919" s="54" t="s">
        <v>450</v>
      </c>
      <c r="C1919" s="60">
        <v>2023</v>
      </c>
      <c r="D1919" s="60">
        <v>2023</v>
      </c>
      <c r="E1919" s="53">
        <v>8</v>
      </c>
      <c r="P1919" s="54" t="s">
        <v>1013</v>
      </c>
      <c r="R1919" t="s">
        <v>4676</v>
      </c>
      <c r="S1919" s="55">
        <v>44981</v>
      </c>
      <c r="T1919" s="55">
        <v>44981</v>
      </c>
      <c r="U1919" s="55">
        <v>44981</v>
      </c>
      <c r="V1919" s="56">
        <v>125682.51</v>
      </c>
      <c r="W1919" s="56">
        <v>0</v>
      </c>
      <c r="X1919" s="56">
        <v>125682.51</v>
      </c>
    </row>
    <row r="1920" spans="1:24" x14ac:dyDescent="0.25">
      <c r="A1920" s="52" t="s">
        <v>117</v>
      </c>
      <c r="B1920" s="54" t="s">
        <v>450</v>
      </c>
      <c r="C1920" s="60">
        <v>2023</v>
      </c>
      <c r="D1920" s="60">
        <v>2023</v>
      </c>
      <c r="E1920" s="53">
        <v>9</v>
      </c>
      <c r="P1920" s="54" t="s">
        <v>781</v>
      </c>
      <c r="R1920" t="s">
        <v>4674</v>
      </c>
      <c r="S1920" s="55">
        <v>45006</v>
      </c>
      <c r="T1920" s="55">
        <v>45005</v>
      </c>
      <c r="U1920" s="55">
        <v>45006</v>
      </c>
      <c r="V1920" s="56">
        <v>700</v>
      </c>
      <c r="W1920" s="56">
        <v>0</v>
      </c>
      <c r="X1920" s="56">
        <v>700</v>
      </c>
    </row>
    <row r="1921" spans="1:24" x14ac:dyDescent="0.25">
      <c r="A1921" s="52" t="s">
        <v>62</v>
      </c>
      <c r="B1921" s="54" t="s">
        <v>450</v>
      </c>
      <c r="C1921" s="60">
        <v>2023</v>
      </c>
      <c r="D1921" s="60">
        <v>2023</v>
      </c>
      <c r="E1921" s="53">
        <v>9</v>
      </c>
      <c r="P1921" s="54" t="s">
        <v>561</v>
      </c>
      <c r="R1921" t="s">
        <v>4677</v>
      </c>
      <c r="S1921" s="55">
        <v>45006</v>
      </c>
      <c r="T1921" s="55">
        <v>45005</v>
      </c>
      <c r="U1921" s="55">
        <v>45006</v>
      </c>
      <c r="V1921" s="56">
        <v>49750.36</v>
      </c>
      <c r="W1921" s="56">
        <v>0</v>
      </c>
      <c r="X1921" s="56">
        <v>49750.36</v>
      </c>
    </row>
    <row r="1922" spans="1:24" x14ac:dyDescent="0.25">
      <c r="A1922" s="52" t="s">
        <v>117</v>
      </c>
      <c r="B1922" s="54" t="s">
        <v>450</v>
      </c>
      <c r="C1922" s="60">
        <v>2023</v>
      </c>
      <c r="D1922" s="60">
        <v>2023</v>
      </c>
      <c r="E1922" s="53">
        <v>10</v>
      </c>
      <c r="P1922" s="54" t="s">
        <v>781</v>
      </c>
      <c r="R1922" t="s">
        <v>4674</v>
      </c>
      <c r="S1922" s="55">
        <v>45035</v>
      </c>
      <c r="T1922" s="55">
        <v>45030</v>
      </c>
      <c r="U1922" s="55">
        <v>45035</v>
      </c>
      <c r="V1922" s="56">
        <v>700</v>
      </c>
      <c r="W1922" s="56">
        <v>0</v>
      </c>
      <c r="X1922" s="56">
        <v>700</v>
      </c>
    </row>
    <row r="1923" spans="1:24" x14ac:dyDescent="0.25">
      <c r="A1923" s="52" t="s">
        <v>147</v>
      </c>
      <c r="B1923" s="54" t="s">
        <v>450</v>
      </c>
      <c r="C1923" s="60">
        <v>2023</v>
      </c>
      <c r="D1923" s="60">
        <v>2023</v>
      </c>
      <c r="E1923" s="53">
        <v>11</v>
      </c>
      <c r="P1923" s="54" t="s">
        <v>905</v>
      </c>
      <c r="R1923" t="s">
        <v>4678</v>
      </c>
      <c r="S1923" s="55">
        <v>45069</v>
      </c>
      <c r="T1923" s="55">
        <v>45064</v>
      </c>
      <c r="U1923" s="55">
        <v>45069</v>
      </c>
      <c r="V1923" s="56">
        <v>305039.07</v>
      </c>
      <c r="W1923" s="56">
        <v>0</v>
      </c>
      <c r="X1923" s="56">
        <v>305039.07</v>
      </c>
    </row>
    <row r="1924" spans="1:24" x14ac:dyDescent="0.25">
      <c r="A1924" s="52" t="s">
        <v>117</v>
      </c>
      <c r="B1924" s="54" t="s">
        <v>450</v>
      </c>
      <c r="C1924" s="60">
        <v>2023</v>
      </c>
      <c r="D1924" s="60">
        <v>2023</v>
      </c>
      <c r="E1924" s="53">
        <v>11</v>
      </c>
      <c r="P1924" s="54" t="s">
        <v>781</v>
      </c>
      <c r="R1924" t="s">
        <v>4674</v>
      </c>
      <c r="S1924" s="55">
        <v>45069</v>
      </c>
      <c r="T1924" s="55">
        <v>45064</v>
      </c>
      <c r="U1924" s="55">
        <v>45069</v>
      </c>
      <c r="V1924" s="56">
        <v>700</v>
      </c>
      <c r="W1924" s="56">
        <v>0</v>
      </c>
      <c r="X1924" s="56">
        <v>700</v>
      </c>
    </row>
    <row r="1925" spans="1:24" x14ac:dyDescent="0.25">
      <c r="A1925" t="s">
        <v>138</v>
      </c>
      <c r="B1925" t="s">
        <v>450</v>
      </c>
      <c r="C1925">
        <v>2023</v>
      </c>
      <c r="D1925">
        <v>2023</v>
      </c>
      <c r="E1925" s="53">
        <v>12</v>
      </c>
      <c r="F1925" t="s">
        <v>451</v>
      </c>
      <c r="G1925" t="s">
        <v>452</v>
      </c>
      <c r="H1925" t="s">
        <v>453</v>
      </c>
      <c r="I1925" t="s">
        <v>454</v>
      </c>
      <c r="J1925" t="s">
        <v>455</v>
      </c>
      <c r="K1925" t="s">
        <v>4679</v>
      </c>
      <c r="L1925">
        <v>1</v>
      </c>
      <c r="M1925" t="s">
        <v>4680</v>
      </c>
      <c r="N1925" t="s">
        <v>868</v>
      </c>
      <c r="O1925">
        <v>1</v>
      </c>
      <c r="P1925" t="s">
        <v>2452</v>
      </c>
      <c r="Q1925" t="s">
        <v>4681</v>
      </c>
      <c r="R1925" t="s">
        <v>4682</v>
      </c>
      <c r="S1925" s="55">
        <v>45090</v>
      </c>
      <c r="T1925" s="55">
        <v>45090</v>
      </c>
      <c r="U1925" s="55">
        <v>45093</v>
      </c>
      <c r="V1925" s="56">
        <v>1022113.79</v>
      </c>
      <c r="W1925" s="56">
        <v>0</v>
      </c>
      <c r="X1925" s="56">
        <v>1022113.79</v>
      </c>
    </row>
    <row r="1926" spans="1:24" x14ac:dyDescent="0.25">
      <c r="A1926" t="s">
        <v>48</v>
      </c>
      <c r="B1926" t="s">
        <v>450</v>
      </c>
      <c r="C1926">
        <v>2023</v>
      </c>
      <c r="D1926">
        <v>2023</v>
      </c>
      <c r="E1926" s="53">
        <v>12</v>
      </c>
      <c r="F1926" t="s">
        <v>451</v>
      </c>
      <c r="G1926" t="s">
        <v>452</v>
      </c>
      <c r="H1926" t="s">
        <v>453</v>
      </c>
      <c r="I1926" t="s">
        <v>454</v>
      </c>
      <c r="J1926" t="s">
        <v>455</v>
      </c>
      <c r="K1926" t="s">
        <v>4683</v>
      </c>
      <c r="L1926">
        <v>1</v>
      </c>
      <c r="M1926" t="s">
        <v>4684</v>
      </c>
      <c r="N1926" t="s">
        <v>503</v>
      </c>
      <c r="O1926">
        <v>1</v>
      </c>
      <c r="P1926" t="s">
        <v>4685</v>
      </c>
      <c r="Q1926" t="s">
        <v>4681</v>
      </c>
      <c r="R1926" t="s">
        <v>4682</v>
      </c>
      <c r="S1926" s="55">
        <v>45090</v>
      </c>
      <c r="T1926" s="55">
        <v>45090</v>
      </c>
      <c r="U1926" s="55">
        <v>45093</v>
      </c>
      <c r="V1926" s="56">
        <v>29575888.800000001</v>
      </c>
      <c r="W1926" s="56">
        <v>0</v>
      </c>
      <c r="X1926" s="56">
        <v>29575888.800000001</v>
      </c>
    </row>
    <row r="1927" spans="1:24" x14ac:dyDescent="0.25">
      <c r="A1927" t="s">
        <v>49</v>
      </c>
      <c r="B1927" t="s">
        <v>450</v>
      </c>
      <c r="C1927">
        <v>2023</v>
      </c>
      <c r="D1927">
        <v>2023</v>
      </c>
      <c r="E1927" s="53">
        <v>12</v>
      </c>
      <c r="F1927" t="s">
        <v>451</v>
      </c>
      <c r="G1927" t="s">
        <v>452</v>
      </c>
      <c r="H1927" t="s">
        <v>453</v>
      </c>
      <c r="I1927" t="s">
        <v>454</v>
      </c>
      <c r="J1927" t="s">
        <v>455</v>
      </c>
      <c r="K1927" t="s">
        <v>4686</v>
      </c>
      <c r="L1927">
        <v>1</v>
      </c>
      <c r="M1927" t="s">
        <v>4687</v>
      </c>
      <c r="N1927" t="s">
        <v>508</v>
      </c>
      <c r="O1927">
        <v>1</v>
      </c>
      <c r="P1927" t="s">
        <v>509</v>
      </c>
      <c r="Q1927" t="s">
        <v>4681</v>
      </c>
      <c r="R1927" t="s">
        <v>4682</v>
      </c>
      <c r="S1927" s="55">
        <v>45090</v>
      </c>
      <c r="T1927" s="55">
        <v>45090</v>
      </c>
      <c r="U1927" s="55">
        <v>45093</v>
      </c>
      <c r="V1927" s="56">
        <v>5582375.0300000003</v>
      </c>
      <c r="W1927" s="56">
        <v>0</v>
      </c>
      <c r="X1927" s="56">
        <v>5582375.0300000003</v>
      </c>
    </row>
    <row r="1928" spans="1:24" x14ac:dyDescent="0.25">
      <c r="A1928" t="s">
        <v>76</v>
      </c>
      <c r="B1928" t="s">
        <v>450</v>
      </c>
      <c r="C1928">
        <v>2023</v>
      </c>
      <c r="D1928">
        <v>2023</v>
      </c>
      <c r="E1928" s="53">
        <v>12</v>
      </c>
      <c r="F1928" t="s">
        <v>451</v>
      </c>
      <c r="G1928" t="s">
        <v>452</v>
      </c>
      <c r="H1928" t="s">
        <v>453</v>
      </c>
      <c r="I1928" t="s">
        <v>454</v>
      </c>
      <c r="J1928" t="s">
        <v>455</v>
      </c>
      <c r="K1928" t="s">
        <v>4688</v>
      </c>
      <c r="L1928">
        <v>1</v>
      </c>
      <c r="M1928" t="s">
        <v>4689</v>
      </c>
      <c r="N1928" t="s">
        <v>616</v>
      </c>
      <c r="O1928">
        <v>1</v>
      </c>
      <c r="P1928" t="s">
        <v>617</v>
      </c>
      <c r="Q1928" t="s">
        <v>4681</v>
      </c>
      <c r="R1928" t="s">
        <v>4682</v>
      </c>
      <c r="S1928" s="55">
        <v>45090</v>
      </c>
      <c r="T1928" s="55">
        <v>45090</v>
      </c>
      <c r="U1928" s="55">
        <v>45093</v>
      </c>
      <c r="V1928" s="56">
        <v>22204887.850000001</v>
      </c>
      <c r="W1928" s="56">
        <v>0</v>
      </c>
      <c r="X1928" s="56">
        <v>22204887.850000001</v>
      </c>
    </row>
    <row r="1929" spans="1:24" x14ac:dyDescent="0.25">
      <c r="A1929" t="s">
        <v>108</v>
      </c>
      <c r="B1929" t="s">
        <v>450</v>
      </c>
      <c r="C1929">
        <v>2023</v>
      </c>
      <c r="D1929">
        <v>2023</v>
      </c>
      <c r="E1929" s="53">
        <v>12</v>
      </c>
      <c r="F1929" t="s">
        <v>451</v>
      </c>
      <c r="G1929" t="s">
        <v>452</v>
      </c>
      <c r="H1929" t="s">
        <v>453</v>
      </c>
      <c r="I1929" t="s">
        <v>454</v>
      </c>
      <c r="J1929" t="s">
        <v>455</v>
      </c>
      <c r="K1929" t="s">
        <v>4690</v>
      </c>
      <c r="L1929">
        <v>1</v>
      </c>
      <c r="M1929" t="s">
        <v>4691</v>
      </c>
      <c r="N1929" t="s">
        <v>744</v>
      </c>
      <c r="O1929">
        <v>1</v>
      </c>
      <c r="P1929" t="s">
        <v>745</v>
      </c>
      <c r="Q1929" t="s">
        <v>4681</v>
      </c>
      <c r="R1929" t="s">
        <v>4682</v>
      </c>
      <c r="S1929" s="55">
        <v>45090</v>
      </c>
      <c r="T1929" s="55">
        <v>45090</v>
      </c>
      <c r="U1929" s="55">
        <v>45093</v>
      </c>
      <c r="V1929" s="56">
        <v>85467.18</v>
      </c>
      <c r="W1929" s="56">
        <v>0</v>
      </c>
      <c r="X1929" s="56">
        <v>85467.18</v>
      </c>
    </row>
    <row r="1930" spans="1:24" x14ac:dyDescent="0.25">
      <c r="A1930" t="s">
        <v>78</v>
      </c>
      <c r="B1930" t="s">
        <v>450</v>
      </c>
      <c r="C1930">
        <v>2023</v>
      </c>
      <c r="D1930">
        <v>2023</v>
      </c>
      <c r="E1930" s="53">
        <v>12</v>
      </c>
      <c r="F1930" t="s">
        <v>451</v>
      </c>
      <c r="G1930" t="s">
        <v>452</v>
      </c>
      <c r="H1930" t="s">
        <v>453</v>
      </c>
      <c r="I1930" t="s">
        <v>454</v>
      </c>
      <c r="J1930" t="s">
        <v>455</v>
      </c>
      <c r="K1930" t="s">
        <v>4692</v>
      </c>
      <c r="L1930">
        <v>1</v>
      </c>
      <c r="M1930" t="s">
        <v>4693</v>
      </c>
      <c r="N1930" t="s">
        <v>624</v>
      </c>
      <c r="O1930">
        <v>1</v>
      </c>
      <c r="P1930" t="s">
        <v>625</v>
      </c>
      <c r="Q1930" t="s">
        <v>4681</v>
      </c>
      <c r="R1930" t="s">
        <v>4682</v>
      </c>
      <c r="S1930" s="55">
        <v>45090</v>
      </c>
      <c r="T1930" s="55">
        <v>45090</v>
      </c>
      <c r="U1930" s="55">
        <v>45093</v>
      </c>
      <c r="V1930" s="56">
        <v>26701121.77</v>
      </c>
      <c r="W1930" s="56">
        <v>0</v>
      </c>
      <c r="X1930" s="56">
        <v>26701121.77</v>
      </c>
    </row>
    <row r="1931" spans="1:24" x14ac:dyDescent="0.25">
      <c r="A1931" t="s">
        <v>1</v>
      </c>
      <c r="B1931" t="s">
        <v>450</v>
      </c>
      <c r="C1931">
        <v>2023</v>
      </c>
      <c r="D1931">
        <v>2023</v>
      </c>
      <c r="E1931" s="53">
        <v>12</v>
      </c>
      <c r="F1931" t="s">
        <v>451</v>
      </c>
      <c r="G1931" t="s">
        <v>452</v>
      </c>
      <c r="H1931" t="s">
        <v>453</v>
      </c>
      <c r="I1931" t="s">
        <v>454</v>
      </c>
      <c r="J1931" t="s">
        <v>455</v>
      </c>
      <c r="K1931" t="s">
        <v>4694</v>
      </c>
      <c r="L1931">
        <v>1</v>
      </c>
      <c r="M1931" t="s">
        <v>4695</v>
      </c>
      <c r="N1931" t="s">
        <v>1038</v>
      </c>
      <c r="O1931">
        <v>1</v>
      </c>
      <c r="P1931" t="s">
        <v>1039</v>
      </c>
      <c r="Q1931" t="s">
        <v>4681</v>
      </c>
      <c r="R1931" t="s">
        <v>4682</v>
      </c>
      <c r="S1931" s="55">
        <v>45090</v>
      </c>
      <c r="T1931" s="55">
        <v>45090</v>
      </c>
      <c r="U1931" s="55">
        <v>45093</v>
      </c>
      <c r="V1931" s="56">
        <v>163095.65</v>
      </c>
      <c r="W1931" s="56">
        <v>0</v>
      </c>
      <c r="X1931" s="56">
        <v>163095.65</v>
      </c>
    </row>
    <row r="1932" spans="1:24" x14ac:dyDescent="0.25">
      <c r="A1932" t="s">
        <v>79</v>
      </c>
      <c r="B1932" t="s">
        <v>450</v>
      </c>
      <c r="C1932">
        <v>2023</v>
      </c>
      <c r="D1932">
        <v>2023</v>
      </c>
      <c r="E1932" s="53">
        <v>12</v>
      </c>
      <c r="F1932" t="s">
        <v>451</v>
      </c>
      <c r="G1932" t="s">
        <v>452</v>
      </c>
      <c r="H1932" t="s">
        <v>453</v>
      </c>
      <c r="I1932" t="s">
        <v>454</v>
      </c>
      <c r="J1932" t="s">
        <v>455</v>
      </c>
      <c r="K1932" t="s">
        <v>4696</v>
      </c>
      <c r="L1932">
        <v>1</v>
      </c>
      <c r="M1932" t="s">
        <v>4697</v>
      </c>
      <c r="N1932" t="s">
        <v>628</v>
      </c>
      <c r="O1932">
        <v>1</v>
      </c>
      <c r="P1932" t="s">
        <v>629</v>
      </c>
      <c r="Q1932" t="s">
        <v>4681</v>
      </c>
      <c r="R1932" t="s">
        <v>4682</v>
      </c>
      <c r="S1932" s="55">
        <v>45090</v>
      </c>
      <c r="T1932" s="55">
        <v>45090</v>
      </c>
      <c r="U1932" s="55">
        <v>45093</v>
      </c>
      <c r="V1932" s="56">
        <v>2087202.87</v>
      </c>
      <c r="W1932" s="56">
        <v>0</v>
      </c>
      <c r="X1932" s="56">
        <v>2087202.87</v>
      </c>
    </row>
    <row r="1933" spans="1:24" x14ac:dyDescent="0.25">
      <c r="A1933" t="s">
        <v>181</v>
      </c>
      <c r="B1933" t="s">
        <v>450</v>
      </c>
      <c r="C1933">
        <v>2023</v>
      </c>
      <c r="D1933">
        <v>2023</v>
      </c>
      <c r="E1933" s="53">
        <v>12</v>
      </c>
      <c r="F1933" t="s">
        <v>451</v>
      </c>
      <c r="G1933" t="s">
        <v>452</v>
      </c>
      <c r="H1933" t="s">
        <v>453</v>
      </c>
      <c r="I1933" t="s">
        <v>454</v>
      </c>
      <c r="J1933" t="s">
        <v>455</v>
      </c>
      <c r="K1933" t="s">
        <v>4698</v>
      </c>
      <c r="L1933">
        <v>1</v>
      </c>
      <c r="M1933" t="s">
        <v>4699</v>
      </c>
      <c r="N1933" t="s">
        <v>1046</v>
      </c>
      <c r="O1933">
        <v>1</v>
      </c>
      <c r="P1933" t="s">
        <v>1047</v>
      </c>
      <c r="Q1933" t="s">
        <v>4681</v>
      </c>
      <c r="R1933" t="s">
        <v>4682</v>
      </c>
      <c r="S1933" s="55">
        <v>45090</v>
      </c>
      <c r="T1933" s="55">
        <v>45090</v>
      </c>
      <c r="U1933" s="55">
        <v>45093</v>
      </c>
      <c r="V1933" s="56">
        <v>157100.62</v>
      </c>
      <c r="W1933" s="56">
        <v>0</v>
      </c>
      <c r="X1933" s="56">
        <v>157100.62</v>
      </c>
    </row>
    <row r="1934" spans="1:24" x14ac:dyDescent="0.25">
      <c r="A1934" t="s">
        <v>197</v>
      </c>
      <c r="B1934" t="s">
        <v>450</v>
      </c>
      <c r="C1934">
        <v>2023</v>
      </c>
      <c r="D1934">
        <v>2023</v>
      </c>
      <c r="E1934" s="53">
        <v>12</v>
      </c>
      <c r="F1934" t="s">
        <v>451</v>
      </c>
      <c r="G1934" t="s">
        <v>452</v>
      </c>
      <c r="H1934" t="s">
        <v>453</v>
      </c>
      <c r="I1934" t="s">
        <v>454</v>
      </c>
      <c r="J1934" t="s">
        <v>455</v>
      </c>
      <c r="K1934" t="s">
        <v>4700</v>
      </c>
      <c r="L1934">
        <v>1</v>
      </c>
      <c r="M1934" t="s">
        <v>4701</v>
      </c>
      <c r="N1934" t="s">
        <v>1116</v>
      </c>
      <c r="O1934">
        <v>1</v>
      </c>
      <c r="P1934" t="s">
        <v>1117</v>
      </c>
      <c r="Q1934" t="s">
        <v>4681</v>
      </c>
      <c r="R1934" t="s">
        <v>4682</v>
      </c>
      <c r="S1934" s="55">
        <v>45090</v>
      </c>
      <c r="T1934" s="55">
        <v>45090</v>
      </c>
      <c r="U1934" s="55">
        <v>45093</v>
      </c>
      <c r="V1934" s="56">
        <v>123295.94</v>
      </c>
      <c r="W1934" s="56">
        <v>0</v>
      </c>
      <c r="X1934" s="56">
        <v>123295.94</v>
      </c>
    </row>
    <row r="1935" spans="1:24" x14ac:dyDescent="0.25">
      <c r="A1935" t="s">
        <v>62</v>
      </c>
      <c r="B1935" t="s">
        <v>450</v>
      </c>
      <c r="C1935">
        <v>2023</v>
      </c>
      <c r="D1935">
        <v>2023</v>
      </c>
      <c r="E1935" s="53">
        <v>12</v>
      </c>
      <c r="F1935" t="s">
        <v>451</v>
      </c>
      <c r="G1935" t="s">
        <v>452</v>
      </c>
      <c r="H1935" t="s">
        <v>453</v>
      </c>
      <c r="I1935" t="s">
        <v>454</v>
      </c>
      <c r="J1935" t="s">
        <v>455</v>
      </c>
      <c r="K1935" t="s">
        <v>4702</v>
      </c>
      <c r="L1935">
        <v>1</v>
      </c>
      <c r="M1935" t="s">
        <v>4703</v>
      </c>
      <c r="N1935" t="s">
        <v>560</v>
      </c>
      <c r="O1935">
        <v>1</v>
      </c>
      <c r="P1935" t="s">
        <v>561</v>
      </c>
      <c r="Q1935" t="s">
        <v>4681</v>
      </c>
      <c r="R1935" t="s">
        <v>4682</v>
      </c>
      <c r="S1935" s="55">
        <v>45090</v>
      </c>
      <c r="T1935" s="55">
        <v>45090</v>
      </c>
      <c r="U1935" s="55">
        <v>45093</v>
      </c>
      <c r="V1935" s="56">
        <v>4209753.34</v>
      </c>
      <c r="W1935" s="56">
        <v>0</v>
      </c>
      <c r="X1935" s="56">
        <v>4209753.34</v>
      </c>
    </row>
    <row r="1936" spans="1:24" x14ac:dyDescent="0.25">
      <c r="A1936" t="s">
        <v>72</v>
      </c>
      <c r="B1936" t="s">
        <v>450</v>
      </c>
      <c r="C1936">
        <v>2023</v>
      </c>
      <c r="D1936">
        <v>2023</v>
      </c>
      <c r="E1936" s="53">
        <v>12</v>
      </c>
      <c r="F1936" t="s">
        <v>451</v>
      </c>
      <c r="G1936" t="s">
        <v>452</v>
      </c>
      <c r="H1936" t="s">
        <v>453</v>
      </c>
      <c r="I1936" t="s">
        <v>454</v>
      </c>
      <c r="J1936" t="s">
        <v>455</v>
      </c>
      <c r="K1936" t="s">
        <v>4704</v>
      </c>
      <c r="L1936">
        <v>1</v>
      </c>
      <c r="M1936" t="s">
        <v>4705</v>
      </c>
      <c r="N1936" t="s">
        <v>600</v>
      </c>
      <c r="O1936">
        <v>1</v>
      </c>
      <c r="P1936" t="s">
        <v>601</v>
      </c>
      <c r="Q1936" t="s">
        <v>4681</v>
      </c>
      <c r="R1936" t="s">
        <v>4682</v>
      </c>
      <c r="S1936" s="55">
        <v>45090</v>
      </c>
      <c r="T1936" s="55">
        <v>45090</v>
      </c>
      <c r="U1936" s="55">
        <v>45093</v>
      </c>
      <c r="V1936" s="56">
        <v>150568.94</v>
      </c>
      <c r="W1936" s="56">
        <v>0</v>
      </c>
      <c r="X1936" s="56">
        <v>150568.94</v>
      </c>
    </row>
    <row r="1937" spans="1:24" x14ac:dyDescent="0.25">
      <c r="A1937" t="s">
        <v>74</v>
      </c>
      <c r="B1937" t="s">
        <v>450</v>
      </c>
      <c r="C1937">
        <v>2023</v>
      </c>
      <c r="D1937">
        <v>2023</v>
      </c>
      <c r="E1937" s="53">
        <v>12</v>
      </c>
      <c r="F1937" t="s">
        <v>451</v>
      </c>
      <c r="G1937" t="s">
        <v>452</v>
      </c>
      <c r="H1937" t="s">
        <v>453</v>
      </c>
      <c r="I1937" t="s">
        <v>454</v>
      </c>
      <c r="J1937" t="s">
        <v>455</v>
      </c>
      <c r="K1937" t="s">
        <v>4706</v>
      </c>
      <c r="L1937">
        <v>1</v>
      </c>
      <c r="M1937" t="s">
        <v>4707</v>
      </c>
      <c r="N1937" t="s">
        <v>608</v>
      </c>
      <c r="O1937">
        <v>1</v>
      </c>
      <c r="P1937" t="s">
        <v>609</v>
      </c>
      <c r="Q1937" t="s">
        <v>4681</v>
      </c>
      <c r="R1937" t="s">
        <v>4682</v>
      </c>
      <c r="S1937" s="55">
        <v>45090</v>
      </c>
      <c r="T1937" s="55">
        <v>45090</v>
      </c>
      <c r="U1937" s="55">
        <v>45093</v>
      </c>
      <c r="V1937" s="56">
        <v>54381.02</v>
      </c>
      <c r="W1937" s="56">
        <v>0</v>
      </c>
      <c r="X1937" s="56">
        <v>54381.02</v>
      </c>
    </row>
    <row r="1938" spans="1:24" x14ac:dyDescent="0.25">
      <c r="A1938" t="s">
        <v>85</v>
      </c>
      <c r="B1938" t="s">
        <v>450</v>
      </c>
      <c r="C1938">
        <v>2023</v>
      </c>
      <c r="D1938">
        <v>2023</v>
      </c>
      <c r="E1938" s="53">
        <v>12</v>
      </c>
      <c r="F1938" t="s">
        <v>451</v>
      </c>
      <c r="G1938" t="s">
        <v>452</v>
      </c>
      <c r="H1938" t="s">
        <v>453</v>
      </c>
      <c r="I1938" t="s">
        <v>454</v>
      </c>
      <c r="J1938" t="s">
        <v>455</v>
      </c>
      <c r="K1938" t="s">
        <v>4708</v>
      </c>
      <c r="L1938">
        <v>1</v>
      </c>
      <c r="M1938" t="s">
        <v>4709</v>
      </c>
      <c r="N1938" t="s">
        <v>652</v>
      </c>
      <c r="O1938">
        <v>1</v>
      </c>
      <c r="P1938" t="s">
        <v>653</v>
      </c>
      <c r="Q1938" t="s">
        <v>4681</v>
      </c>
      <c r="R1938" t="s">
        <v>4710</v>
      </c>
      <c r="S1938" s="55">
        <v>45097</v>
      </c>
      <c r="T1938" s="55">
        <v>45097</v>
      </c>
      <c r="V1938" s="56">
        <v>290642.61</v>
      </c>
      <c r="W1938" s="56">
        <v>0</v>
      </c>
      <c r="X1938" s="56">
        <v>290642.61</v>
      </c>
    </row>
    <row r="1939" spans="1:24" x14ac:dyDescent="0.25">
      <c r="A1939" t="s">
        <v>105</v>
      </c>
      <c r="B1939" t="s">
        <v>450</v>
      </c>
      <c r="C1939">
        <v>2023</v>
      </c>
      <c r="D1939">
        <v>2023</v>
      </c>
      <c r="E1939" s="53">
        <v>12</v>
      </c>
      <c r="F1939" t="s">
        <v>451</v>
      </c>
      <c r="G1939" t="s">
        <v>452</v>
      </c>
      <c r="H1939" t="s">
        <v>453</v>
      </c>
      <c r="I1939" t="s">
        <v>454</v>
      </c>
      <c r="J1939" t="s">
        <v>455</v>
      </c>
      <c r="K1939" t="s">
        <v>4711</v>
      </c>
      <c r="L1939">
        <v>1</v>
      </c>
      <c r="M1939" t="s">
        <v>4712</v>
      </c>
      <c r="N1939" t="s">
        <v>732</v>
      </c>
      <c r="O1939">
        <v>1</v>
      </c>
      <c r="P1939" t="s">
        <v>733</v>
      </c>
      <c r="Q1939" t="s">
        <v>4681</v>
      </c>
      <c r="R1939" t="s">
        <v>4710</v>
      </c>
      <c r="S1939" s="55">
        <v>45097</v>
      </c>
      <c r="T1939" s="55">
        <v>45097</v>
      </c>
      <c r="V1939" s="56">
        <v>607180.72</v>
      </c>
      <c r="W1939" s="56">
        <v>0</v>
      </c>
      <c r="X1939" s="56">
        <v>607180.72</v>
      </c>
    </row>
    <row r="1940" spans="1:24" x14ac:dyDescent="0.25">
      <c r="A1940" t="s">
        <v>47</v>
      </c>
      <c r="B1940" t="s">
        <v>450</v>
      </c>
      <c r="C1940">
        <v>2023</v>
      </c>
      <c r="D1940">
        <v>2023</v>
      </c>
      <c r="E1940" s="53">
        <v>12</v>
      </c>
      <c r="F1940" t="s">
        <v>451</v>
      </c>
      <c r="G1940" t="s">
        <v>452</v>
      </c>
      <c r="H1940" t="s">
        <v>453</v>
      </c>
      <c r="I1940" t="s">
        <v>454</v>
      </c>
      <c r="J1940" t="s">
        <v>455</v>
      </c>
      <c r="K1940" t="s">
        <v>4713</v>
      </c>
      <c r="L1940">
        <v>1</v>
      </c>
      <c r="M1940" t="s">
        <v>4714</v>
      </c>
      <c r="N1940" t="s">
        <v>499</v>
      </c>
      <c r="O1940">
        <v>1</v>
      </c>
      <c r="P1940" t="s">
        <v>500</v>
      </c>
      <c r="Q1940" t="s">
        <v>4681</v>
      </c>
      <c r="R1940" t="s">
        <v>4710</v>
      </c>
      <c r="S1940" s="55">
        <v>45097</v>
      </c>
      <c r="T1940" s="55">
        <v>45097</v>
      </c>
      <c r="V1940" s="56">
        <v>576651</v>
      </c>
      <c r="W1940" s="56">
        <v>0</v>
      </c>
      <c r="X1940" s="56">
        <v>576651</v>
      </c>
    </row>
    <row r="1941" spans="1:24" x14ac:dyDescent="0.25">
      <c r="A1941" t="s">
        <v>191</v>
      </c>
      <c r="B1941" t="s">
        <v>450</v>
      </c>
      <c r="C1941">
        <v>2023</v>
      </c>
      <c r="D1941">
        <v>2023</v>
      </c>
      <c r="E1941" s="53">
        <v>12</v>
      </c>
      <c r="F1941" t="s">
        <v>451</v>
      </c>
      <c r="G1941" t="s">
        <v>452</v>
      </c>
      <c r="H1941" t="s">
        <v>453</v>
      </c>
      <c r="I1941" t="s">
        <v>454</v>
      </c>
      <c r="J1941" t="s">
        <v>455</v>
      </c>
      <c r="K1941" t="s">
        <v>4715</v>
      </c>
      <c r="L1941">
        <v>1</v>
      </c>
      <c r="M1941" t="s">
        <v>4716</v>
      </c>
      <c r="N1941" t="s">
        <v>1090</v>
      </c>
      <c r="O1941">
        <v>1</v>
      </c>
      <c r="P1941" t="s">
        <v>1091</v>
      </c>
      <c r="Q1941" t="s">
        <v>4681</v>
      </c>
      <c r="R1941" t="s">
        <v>4710</v>
      </c>
      <c r="S1941" s="55">
        <v>45097</v>
      </c>
      <c r="T1941" s="55">
        <v>45097</v>
      </c>
      <c r="V1941" s="56">
        <v>962639.69</v>
      </c>
      <c r="W1941" s="56">
        <v>0</v>
      </c>
      <c r="X1941" s="56">
        <v>962639.69</v>
      </c>
    </row>
    <row r="1942" spans="1:24" x14ac:dyDescent="0.25">
      <c r="A1942" t="s">
        <v>150</v>
      </c>
      <c r="B1942" t="s">
        <v>450</v>
      </c>
      <c r="C1942">
        <v>2023</v>
      </c>
      <c r="D1942">
        <v>2023</v>
      </c>
      <c r="E1942" s="53">
        <v>12</v>
      </c>
      <c r="F1942" t="s">
        <v>451</v>
      </c>
      <c r="G1942" t="s">
        <v>452</v>
      </c>
      <c r="H1942" t="s">
        <v>453</v>
      </c>
      <c r="I1942" t="s">
        <v>454</v>
      </c>
      <c r="J1942" t="s">
        <v>455</v>
      </c>
      <c r="K1942" t="s">
        <v>4717</v>
      </c>
      <c r="L1942">
        <v>1</v>
      </c>
      <c r="M1942" t="s">
        <v>4718</v>
      </c>
      <c r="N1942" t="s">
        <v>916</v>
      </c>
      <c r="O1942">
        <v>1</v>
      </c>
      <c r="P1942" t="s">
        <v>917</v>
      </c>
      <c r="Q1942" t="s">
        <v>4681</v>
      </c>
      <c r="R1942" t="s">
        <v>4710</v>
      </c>
      <c r="S1942" s="55">
        <v>45097</v>
      </c>
      <c r="T1942" s="55">
        <v>45097</v>
      </c>
      <c r="V1942" s="56">
        <v>3116203.17</v>
      </c>
      <c r="W1942" s="56">
        <v>0</v>
      </c>
      <c r="X1942" s="56">
        <v>3116203.17</v>
      </c>
    </row>
    <row r="1943" spans="1:24" x14ac:dyDescent="0.25">
      <c r="A1943" t="s">
        <v>73</v>
      </c>
      <c r="B1943" t="s">
        <v>450</v>
      </c>
      <c r="C1943">
        <v>2023</v>
      </c>
      <c r="D1943">
        <v>2023</v>
      </c>
      <c r="E1943" s="53">
        <v>12</v>
      </c>
      <c r="F1943" t="s">
        <v>451</v>
      </c>
      <c r="G1943" t="s">
        <v>452</v>
      </c>
      <c r="H1943" t="s">
        <v>453</v>
      </c>
      <c r="I1943" t="s">
        <v>454</v>
      </c>
      <c r="J1943" t="s">
        <v>455</v>
      </c>
      <c r="K1943" t="s">
        <v>4719</v>
      </c>
      <c r="L1943">
        <v>1</v>
      </c>
      <c r="M1943" t="s">
        <v>4720</v>
      </c>
      <c r="N1943" t="s">
        <v>604</v>
      </c>
      <c r="O1943">
        <v>1</v>
      </c>
      <c r="P1943" t="s">
        <v>605</v>
      </c>
      <c r="Q1943" t="s">
        <v>4681</v>
      </c>
      <c r="R1943" t="s">
        <v>4710</v>
      </c>
      <c r="S1943" s="55">
        <v>45097</v>
      </c>
      <c r="T1943" s="55">
        <v>45097</v>
      </c>
      <c r="V1943" s="56">
        <v>291067.7</v>
      </c>
      <c r="W1943" s="56">
        <v>0</v>
      </c>
      <c r="X1943" s="56">
        <v>291067.7</v>
      </c>
    </row>
    <row r="1944" spans="1:24" x14ac:dyDescent="0.25">
      <c r="A1944" t="s">
        <v>71</v>
      </c>
      <c r="B1944" t="s">
        <v>450</v>
      </c>
      <c r="C1944">
        <v>2023</v>
      </c>
      <c r="D1944">
        <v>2023</v>
      </c>
      <c r="E1944" s="53">
        <v>12</v>
      </c>
      <c r="F1944" t="s">
        <v>451</v>
      </c>
      <c r="G1944" t="s">
        <v>452</v>
      </c>
      <c r="H1944" t="s">
        <v>453</v>
      </c>
      <c r="I1944" t="s">
        <v>454</v>
      </c>
      <c r="J1944" t="s">
        <v>455</v>
      </c>
      <c r="K1944" t="s">
        <v>4721</v>
      </c>
      <c r="L1944">
        <v>1</v>
      </c>
      <c r="M1944" t="s">
        <v>4722</v>
      </c>
      <c r="N1944" t="s">
        <v>596</v>
      </c>
      <c r="O1944">
        <v>1</v>
      </c>
      <c r="P1944" t="s">
        <v>597</v>
      </c>
      <c r="Q1944" t="s">
        <v>4681</v>
      </c>
      <c r="R1944" t="s">
        <v>4710</v>
      </c>
      <c r="S1944" s="55">
        <v>45097</v>
      </c>
      <c r="T1944" s="55">
        <v>45097</v>
      </c>
      <c r="V1944" s="56">
        <v>164296.72</v>
      </c>
      <c r="W1944" s="56">
        <v>0</v>
      </c>
      <c r="X1944" s="56">
        <v>164296.72</v>
      </c>
    </row>
    <row r="1945" spans="1:24" x14ac:dyDescent="0.25">
      <c r="A1945" t="s">
        <v>188</v>
      </c>
      <c r="B1945" t="s">
        <v>450</v>
      </c>
      <c r="C1945">
        <v>2023</v>
      </c>
      <c r="D1945">
        <v>2023</v>
      </c>
      <c r="E1945" s="53">
        <v>12</v>
      </c>
      <c r="F1945" t="s">
        <v>451</v>
      </c>
      <c r="G1945" t="s">
        <v>452</v>
      </c>
      <c r="H1945" t="s">
        <v>453</v>
      </c>
      <c r="I1945" t="s">
        <v>454</v>
      </c>
      <c r="J1945" t="s">
        <v>455</v>
      </c>
      <c r="K1945" t="s">
        <v>4723</v>
      </c>
      <c r="L1945">
        <v>1</v>
      </c>
      <c r="M1945" t="s">
        <v>4724</v>
      </c>
      <c r="N1945" t="s">
        <v>1074</v>
      </c>
      <c r="O1945">
        <v>1</v>
      </c>
      <c r="P1945" t="s">
        <v>1075</v>
      </c>
      <c r="Q1945" t="s">
        <v>4681</v>
      </c>
      <c r="R1945" t="s">
        <v>4710</v>
      </c>
      <c r="S1945" s="55">
        <v>45097</v>
      </c>
      <c r="T1945" s="55">
        <v>45097</v>
      </c>
      <c r="V1945" s="56">
        <v>303249.13</v>
      </c>
      <c r="W1945" s="56">
        <v>0</v>
      </c>
      <c r="X1945" s="56">
        <v>303249.13</v>
      </c>
    </row>
    <row r="1946" spans="1:24" x14ac:dyDescent="0.25">
      <c r="A1946" t="s">
        <v>147</v>
      </c>
      <c r="B1946" t="s">
        <v>450</v>
      </c>
      <c r="C1946">
        <v>2023</v>
      </c>
      <c r="D1946">
        <v>2023</v>
      </c>
      <c r="E1946" s="53">
        <v>12</v>
      </c>
      <c r="F1946" t="s">
        <v>451</v>
      </c>
      <c r="G1946" t="s">
        <v>452</v>
      </c>
      <c r="H1946" t="s">
        <v>453</v>
      </c>
      <c r="I1946" t="s">
        <v>454</v>
      </c>
      <c r="J1946" t="s">
        <v>455</v>
      </c>
      <c r="K1946" t="s">
        <v>4725</v>
      </c>
      <c r="L1946">
        <v>1</v>
      </c>
      <c r="M1946" t="s">
        <v>4726</v>
      </c>
      <c r="N1946" t="s">
        <v>904</v>
      </c>
      <c r="O1946">
        <v>1</v>
      </c>
      <c r="P1946" t="s">
        <v>905</v>
      </c>
      <c r="Q1946" t="s">
        <v>4681</v>
      </c>
      <c r="R1946" t="s">
        <v>4710</v>
      </c>
      <c r="S1946" s="55">
        <v>45097</v>
      </c>
      <c r="T1946" s="55">
        <v>45097</v>
      </c>
      <c r="V1946" s="56">
        <v>969859.67</v>
      </c>
      <c r="W1946" s="56">
        <v>0</v>
      </c>
      <c r="X1946" s="56">
        <v>969859.67</v>
      </c>
    </row>
    <row r="1947" spans="1:24" x14ac:dyDescent="0.25">
      <c r="A1947" t="s">
        <v>104</v>
      </c>
      <c r="B1947" t="s">
        <v>450</v>
      </c>
      <c r="C1947">
        <v>2023</v>
      </c>
      <c r="D1947">
        <v>2023</v>
      </c>
      <c r="E1947" s="53">
        <v>12</v>
      </c>
      <c r="F1947" t="s">
        <v>451</v>
      </c>
      <c r="G1947" t="s">
        <v>452</v>
      </c>
      <c r="H1947" t="s">
        <v>453</v>
      </c>
      <c r="I1947" t="s">
        <v>454</v>
      </c>
      <c r="J1947" t="s">
        <v>455</v>
      </c>
      <c r="K1947" t="s">
        <v>4727</v>
      </c>
      <c r="L1947">
        <v>1</v>
      </c>
      <c r="M1947" t="s">
        <v>4728</v>
      </c>
      <c r="N1947" t="s">
        <v>728</v>
      </c>
      <c r="O1947">
        <v>1</v>
      </c>
      <c r="P1947" t="s">
        <v>729</v>
      </c>
      <c r="Q1947" t="s">
        <v>4681</v>
      </c>
      <c r="R1947" t="s">
        <v>4710</v>
      </c>
      <c r="S1947" s="55">
        <v>45097</v>
      </c>
      <c r="T1947" s="55">
        <v>45097</v>
      </c>
      <c r="V1947" s="56">
        <v>3022487.49</v>
      </c>
      <c r="W1947" s="56">
        <v>0</v>
      </c>
      <c r="X1947" s="56">
        <v>3022487.49</v>
      </c>
    </row>
    <row r="1948" spans="1:24" x14ac:dyDescent="0.25">
      <c r="A1948" t="s">
        <v>148</v>
      </c>
      <c r="B1948" t="s">
        <v>450</v>
      </c>
      <c r="C1948">
        <v>2023</v>
      </c>
      <c r="D1948">
        <v>2023</v>
      </c>
      <c r="E1948" s="53">
        <v>12</v>
      </c>
      <c r="F1948" t="s">
        <v>451</v>
      </c>
      <c r="G1948" t="s">
        <v>452</v>
      </c>
      <c r="H1948" t="s">
        <v>453</v>
      </c>
      <c r="I1948" t="s">
        <v>454</v>
      </c>
      <c r="J1948" t="s">
        <v>455</v>
      </c>
      <c r="K1948" t="s">
        <v>4729</v>
      </c>
      <c r="L1948">
        <v>1</v>
      </c>
      <c r="M1948" t="s">
        <v>4730</v>
      </c>
      <c r="N1948" t="s">
        <v>908</v>
      </c>
      <c r="O1948">
        <v>1</v>
      </c>
      <c r="P1948" t="s">
        <v>909</v>
      </c>
      <c r="Q1948" t="s">
        <v>4681</v>
      </c>
      <c r="R1948" t="s">
        <v>4710</v>
      </c>
      <c r="S1948" s="55">
        <v>45097</v>
      </c>
      <c r="T1948" s="55">
        <v>45097</v>
      </c>
      <c r="V1948" s="56">
        <v>426282</v>
      </c>
      <c r="W1948" s="56">
        <v>0</v>
      </c>
      <c r="X1948" s="56">
        <v>426282</v>
      </c>
    </row>
    <row r="1949" spans="1:24" x14ac:dyDescent="0.25">
      <c r="A1949" t="s">
        <v>153</v>
      </c>
      <c r="B1949" t="s">
        <v>450</v>
      </c>
      <c r="C1949">
        <v>2023</v>
      </c>
      <c r="D1949">
        <v>2023</v>
      </c>
      <c r="E1949" s="53">
        <v>12</v>
      </c>
      <c r="F1949" t="s">
        <v>451</v>
      </c>
      <c r="G1949" t="s">
        <v>452</v>
      </c>
      <c r="H1949" t="s">
        <v>453</v>
      </c>
      <c r="I1949" t="s">
        <v>454</v>
      </c>
      <c r="J1949" t="s">
        <v>455</v>
      </c>
      <c r="K1949" t="s">
        <v>4731</v>
      </c>
      <c r="L1949">
        <v>1</v>
      </c>
      <c r="M1949" t="s">
        <v>4732</v>
      </c>
      <c r="N1949" t="s">
        <v>928</v>
      </c>
      <c r="O1949">
        <v>1</v>
      </c>
      <c r="P1949" t="s">
        <v>929</v>
      </c>
      <c r="Q1949" t="s">
        <v>4681</v>
      </c>
      <c r="R1949" t="s">
        <v>4710</v>
      </c>
      <c r="S1949" s="55">
        <v>45097</v>
      </c>
      <c r="T1949" s="55">
        <v>45097</v>
      </c>
      <c r="V1949" s="56">
        <v>1944649.18</v>
      </c>
      <c r="W1949" s="56">
        <v>0</v>
      </c>
      <c r="X1949" s="56">
        <v>1944649.18</v>
      </c>
    </row>
    <row r="1950" spans="1:24" x14ac:dyDescent="0.25">
      <c r="A1950" t="s">
        <v>145</v>
      </c>
      <c r="B1950" t="s">
        <v>450</v>
      </c>
      <c r="C1950">
        <v>2023</v>
      </c>
      <c r="D1950">
        <v>2023</v>
      </c>
      <c r="E1950" s="53">
        <v>12</v>
      </c>
      <c r="F1950" t="s">
        <v>451</v>
      </c>
      <c r="G1950" t="s">
        <v>452</v>
      </c>
      <c r="H1950" t="s">
        <v>453</v>
      </c>
      <c r="I1950" t="s">
        <v>454</v>
      </c>
      <c r="J1950" t="s">
        <v>455</v>
      </c>
      <c r="K1950" t="s">
        <v>4733</v>
      </c>
      <c r="L1950">
        <v>1</v>
      </c>
      <c r="M1950" t="s">
        <v>4734</v>
      </c>
      <c r="N1950" t="s">
        <v>896</v>
      </c>
      <c r="O1950">
        <v>1</v>
      </c>
      <c r="P1950" t="s">
        <v>897</v>
      </c>
      <c r="Q1950" t="s">
        <v>4681</v>
      </c>
      <c r="R1950" t="s">
        <v>4710</v>
      </c>
      <c r="S1950" s="55">
        <v>45097</v>
      </c>
      <c r="T1950" s="55">
        <v>45097</v>
      </c>
      <c r="V1950" s="56">
        <v>40634.730000000003</v>
      </c>
      <c r="W1950" s="56">
        <v>0</v>
      </c>
      <c r="X1950" s="56">
        <v>40634.730000000003</v>
      </c>
    </row>
    <row r="1951" spans="1:24" x14ac:dyDescent="0.25">
      <c r="A1951" t="s">
        <v>117</v>
      </c>
      <c r="B1951" t="s">
        <v>450</v>
      </c>
      <c r="C1951">
        <v>2023</v>
      </c>
      <c r="D1951">
        <v>2023</v>
      </c>
      <c r="E1951" s="53">
        <v>12</v>
      </c>
      <c r="F1951" t="s">
        <v>451</v>
      </c>
      <c r="G1951" t="s">
        <v>452</v>
      </c>
      <c r="H1951" t="s">
        <v>453</v>
      </c>
      <c r="I1951" t="s">
        <v>454</v>
      </c>
      <c r="J1951" t="s">
        <v>455</v>
      </c>
      <c r="K1951" t="s">
        <v>4735</v>
      </c>
      <c r="L1951">
        <v>1</v>
      </c>
      <c r="M1951" t="s">
        <v>4736</v>
      </c>
      <c r="N1951" t="s">
        <v>780</v>
      </c>
      <c r="O1951">
        <v>1</v>
      </c>
      <c r="P1951" t="s">
        <v>781</v>
      </c>
      <c r="Q1951" t="s">
        <v>4681</v>
      </c>
      <c r="R1951" t="s">
        <v>4710</v>
      </c>
      <c r="S1951" s="55">
        <v>45097</v>
      </c>
      <c r="T1951" s="55">
        <v>45097</v>
      </c>
      <c r="U1951" s="55">
        <v>45097</v>
      </c>
      <c r="V1951" s="56">
        <v>124535.67999999999</v>
      </c>
      <c r="W1951" s="56">
        <v>0</v>
      </c>
      <c r="X1951" s="56">
        <v>124535.67999999999</v>
      </c>
    </row>
    <row r="1952" spans="1:24" x14ac:dyDescent="0.25">
      <c r="A1952" t="s">
        <v>118</v>
      </c>
      <c r="B1952" t="s">
        <v>450</v>
      </c>
      <c r="C1952">
        <v>2023</v>
      </c>
      <c r="D1952">
        <v>2023</v>
      </c>
      <c r="E1952" s="53">
        <v>12</v>
      </c>
      <c r="F1952" t="s">
        <v>451</v>
      </c>
      <c r="G1952" t="s">
        <v>452</v>
      </c>
      <c r="H1952" t="s">
        <v>453</v>
      </c>
      <c r="I1952" t="s">
        <v>454</v>
      </c>
      <c r="J1952" t="s">
        <v>455</v>
      </c>
      <c r="K1952" t="s">
        <v>4737</v>
      </c>
      <c r="L1952">
        <v>1</v>
      </c>
      <c r="M1952" t="s">
        <v>4738</v>
      </c>
      <c r="N1952" t="s">
        <v>784</v>
      </c>
      <c r="O1952">
        <v>1</v>
      </c>
      <c r="P1952" t="s">
        <v>785</v>
      </c>
      <c r="Q1952" t="s">
        <v>4681</v>
      </c>
      <c r="R1952" t="s">
        <v>4710</v>
      </c>
      <c r="S1952" s="55">
        <v>45097</v>
      </c>
      <c r="T1952" s="55">
        <v>45097</v>
      </c>
      <c r="V1952" s="56">
        <v>109827.6</v>
      </c>
      <c r="W1952" s="56">
        <v>0</v>
      </c>
      <c r="X1952" s="56">
        <v>109827.6</v>
      </c>
    </row>
    <row r="1953" spans="1:24" x14ac:dyDescent="0.25">
      <c r="A1953" t="s">
        <v>212</v>
      </c>
      <c r="B1953" t="s">
        <v>450</v>
      </c>
      <c r="C1953">
        <v>2023</v>
      </c>
      <c r="D1953">
        <v>2023</v>
      </c>
      <c r="E1953" s="53">
        <v>12</v>
      </c>
      <c r="F1953" t="s">
        <v>451</v>
      </c>
      <c r="G1953" t="s">
        <v>452</v>
      </c>
      <c r="H1953" t="s">
        <v>453</v>
      </c>
      <c r="I1953" t="s">
        <v>454</v>
      </c>
      <c r="J1953" t="s">
        <v>455</v>
      </c>
      <c r="K1953" t="s">
        <v>4739</v>
      </c>
      <c r="L1953">
        <v>1</v>
      </c>
      <c r="M1953" t="s">
        <v>4740</v>
      </c>
      <c r="N1953" t="s">
        <v>1172</v>
      </c>
      <c r="O1953">
        <v>1</v>
      </c>
      <c r="P1953" t="s">
        <v>1173</v>
      </c>
      <c r="Q1953" t="s">
        <v>4681</v>
      </c>
      <c r="R1953" t="s">
        <v>4710</v>
      </c>
      <c r="S1953" s="55">
        <v>45097</v>
      </c>
      <c r="T1953" s="55">
        <v>45097</v>
      </c>
      <c r="V1953" s="56">
        <v>73761.259999999995</v>
      </c>
      <c r="W1953" s="56">
        <v>0</v>
      </c>
      <c r="X1953" s="56">
        <v>73761.259999999995</v>
      </c>
    </row>
    <row r="1954" spans="1:24" x14ac:dyDescent="0.25">
      <c r="A1954" t="s">
        <v>209</v>
      </c>
      <c r="B1954" t="s">
        <v>450</v>
      </c>
      <c r="C1954">
        <v>2023</v>
      </c>
      <c r="D1954">
        <v>2023</v>
      </c>
      <c r="E1954" s="53">
        <v>12</v>
      </c>
      <c r="F1954" t="s">
        <v>451</v>
      </c>
      <c r="G1954" t="s">
        <v>452</v>
      </c>
      <c r="H1954" t="s">
        <v>453</v>
      </c>
      <c r="I1954" t="s">
        <v>454</v>
      </c>
      <c r="J1954" t="s">
        <v>455</v>
      </c>
      <c r="K1954" t="s">
        <v>4741</v>
      </c>
      <c r="L1954">
        <v>1</v>
      </c>
      <c r="M1954" t="s">
        <v>4742</v>
      </c>
      <c r="N1954" t="s">
        <v>1160</v>
      </c>
      <c r="O1954">
        <v>1</v>
      </c>
      <c r="P1954" t="s">
        <v>1161</v>
      </c>
      <c r="Q1954" t="s">
        <v>4681</v>
      </c>
      <c r="R1954" t="s">
        <v>4710</v>
      </c>
      <c r="S1954" s="55">
        <v>45097</v>
      </c>
      <c r="T1954" s="55">
        <v>45097</v>
      </c>
      <c r="V1954" s="56">
        <v>461925.69</v>
      </c>
      <c r="W1954" s="56">
        <v>0</v>
      </c>
      <c r="X1954" s="56">
        <v>461925.69</v>
      </c>
    </row>
    <row r="1955" spans="1:24" x14ac:dyDescent="0.25">
      <c r="A1955" t="s">
        <v>210</v>
      </c>
      <c r="B1955" t="s">
        <v>450</v>
      </c>
      <c r="C1955">
        <v>2023</v>
      </c>
      <c r="D1955">
        <v>2023</v>
      </c>
      <c r="E1955" s="53">
        <v>12</v>
      </c>
      <c r="F1955" t="s">
        <v>451</v>
      </c>
      <c r="G1955" t="s">
        <v>452</v>
      </c>
      <c r="H1955" t="s">
        <v>453</v>
      </c>
      <c r="I1955" t="s">
        <v>454</v>
      </c>
      <c r="J1955" t="s">
        <v>455</v>
      </c>
      <c r="K1955" t="s">
        <v>4743</v>
      </c>
      <c r="L1955">
        <v>1</v>
      </c>
      <c r="M1955" t="s">
        <v>4744</v>
      </c>
      <c r="N1955" t="s">
        <v>1164</v>
      </c>
      <c r="O1955">
        <v>1</v>
      </c>
      <c r="P1955" t="s">
        <v>1165</v>
      </c>
      <c r="Q1955" t="s">
        <v>4681</v>
      </c>
      <c r="R1955" t="s">
        <v>4710</v>
      </c>
      <c r="S1955" s="55">
        <v>45097</v>
      </c>
      <c r="T1955" s="55">
        <v>45097</v>
      </c>
      <c r="V1955" s="56">
        <v>396569.05</v>
      </c>
      <c r="W1955" s="56">
        <v>0</v>
      </c>
      <c r="X1955" s="56">
        <v>396569.05</v>
      </c>
    </row>
    <row r="1956" spans="1:24" x14ac:dyDescent="0.25">
      <c r="A1956" t="s">
        <v>37</v>
      </c>
      <c r="B1956" t="s">
        <v>450</v>
      </c>
      <c r="C1956">
        <v>2023</v>
      </c>
      <c r="D1956">
        <v>2023</v>
      </c>
      <c r="E1956" s="53">
        <v>12</v>
      </c>
      <c r="F1956" t="s">
        <v>451</v>
      </c>
      <c r="G1956" t="s">
        <v>452</v>
      </c>
      <c r="H1956" t="s">
        <v>453</v>
      </c>
      <c r="I1956" t="s">
        <v>454</v>
      </c>
      <c r="J1956" t="s">
        <v>455</v>
      </c>
      <c r="K1956" t="s">
        <v>4745</v>
      </c>
      <c r="L1956">
        <v>1</v>
      </c>
      <c r="M1956" t="s">
        <v>4746</v>
      </c>
      <c r="N1956" t="s">
        <v>458</v>
      </c>
      <c r="O1956">
        <v>1</v>
      </c>
      <c r="P1956" t="s">
        <v>459</v>
      </c>
      <c r="Q1956" t="s">
        <v>4681</v>
      </c>
      <c r="R1956" t="s">
        <v>4710</v>
      </c>
      <c r="S1956" s="55">
        <v>45097</v>
      </c>
      <c r="T1956" s="55">
        <v>45097</v>
      </c>
      <c r="V1956" s="56">
        <v>3586652.09</v>
      </c>
      <c r="W1956" s="56">
        <v>0</v>
      </c>
      <c r="X1956" s="56">
        <v>3586652.09</v>
      </c>
    </row>
    <row r="1957" spans="1:24" x14ac:dyDescent="0.25">
      <c r="A1957" t="s">
        <v>38</v>
      </c>
      <c r="B1957" t="s">
        <v>450</v>
      </c>
      <c r="C1957">
        <v>2023</v>
      </c>
      <c r="D1957">
        <v>2023</v>
      </c>
      <c r="E1957" s="53">
        <v>12</v>
      </c>
      <c r="F1957" t="s">
        <v>451</v>
      </c>
      <c r="G1957" t="s">
        <v>452</v>
      </c>
      <c r="H1957" t="s">
        <v>453</v>
      </c>
      <c r="I1957" t="s">
        <v>454</v>
      </c>
      <c r="J1957" t="s">
        <v>455</v>
      </c>
      <c r="K1957" t="s">
        <v>4747</v>
      </c>
      <c r="L1957">
        <v>1</v>
      </c>
      <c r="M1957" t="s">
        <v>4748</v>
      </c>
      <c r="N1957" t="s">
        <v>463</v>
      </c>
      <c r="O1957">
        <v>1</v>
      </c>
      <c r="P1957" t="s">
        <v>464</v>
      </c>
      <c r="Q1957" t="s">
        <v>4681</v>
      </c>
      <c r="R1957" t="s">
        <v>4710</v>
      </c>
      <c r="S1957" s="55">
        <v>45097</v>
      </c>
      <c r="T1957" s="55">
        <v>45097</v>
      </c>
      <c r="V1957" s="56">
        <v>20166880.489999998</v>
      </c>
      <c r="W1957" s="56">
        <v>0</v>
      </c>
      <c r="X1957" s="56">
        <v>20166880.489999998</v>
      </c>
    </row>
    <row r="1958" spans="1:24" x14ac:dyDescent="0.25">
      <c r="A1958" t="s">
        <v>39</v>
      </c>
      <c r="B1958" t="s">
        <v>450</v>
      </c>
      <c r="C1958">
        <v>2023</v>
      </c>
      <c r="D1958">
        <v>2023</v>
      </c>
      <c r="E1958" s="53">
        <v>12</v>
      </c>
      <c r="F1958" t="s">
        <v>451</v>
      </c>
      <c r="G1958" t="s">
        <v>452</v>
      </c>
      <c r="H1958" t="s">
        <v>453</v>
      </c>
      <c r="I1958" t="s">
        <v>454</v>
      </c>
      <c r="J1958" t="s">
        <v>455</v>
      </c>
      <c r="K1958" t="s">
        <v>4749</v>
      </c>
      <c r="L1958">
        <v>1</v>
      </c>
      <c r="M1958" t="s">
        <v>4750</v>
      </c>
      <c r="N1958" t="s">
        <v>467</v>
      </c>
      <c r="O1958">
        <v>1</v>
      </c>
      <c r="P1958" t="s">
        <v>468</v>
      </c>
      <c r="Q1958" t="s">
        <v>4681</v>
      </c>
      <c r="R1958" t="s">
        <v>4710</v>
      </c>
      <c r="S1958" s="55">
        <v>45097</v>
      </c>
      <c r="T1958" s="55">
        <v>45097</v>
      </c>
      <c r="V1958" s="56">
        <v>2830715.26</v>
      </c>
      <c r="W1958" s="56">
        <v>0</v>
      </c>
      <c r="X1958" s="56">
        <v>2830715.26</v>
      </c>
    </row>
    <row r="1959" spans="1:24" x14ac:dyDescent="0.25">
      <c r="A1959" t="s">
        <v>41</v>
      </c>
      <c r="B1959" t="s">
        <v>450</v>
      </c>
      <c r="C1959">
        <v>2023</v>
      </c>
      <c r="D1959">
        <v>2023</v>
      </c>
      <c r="E1959" s="53">
        <v>12</v>
      </c>
      <c r="F1959" t="s">
        <v>451</v>
      </c>
      <c r="G1959" t="s">
        <v>452</v>
      </c>
      <c r="H1959" t="s">
        <v>453</v>
      </c>
      <c r="I1959" t="s">
        <v>454</v>
      </c>
      <c r="J1959" t="s">
        <v>455</v>
      </c>
      <c r="K1959" t="s">
        <v>4751</v>
      </c>
      <c r="L1959">
        <v>1</v>
      </c>
      <c r="M1959" t="s">
        <v>4752</v>
      </c>
      <c r="N1959" t="s">
        <v>475</v>
      </c>
      <c r="O1959">
        <v>1</v>
      </c>
      <c r="P1959" t="s">
        <v>476</v>
      </c>
      <c r="Q1959" t="s">
        <v>4681</v>
      </c>
      <c r="R1959" t="s">
        <v>4710</v>
      </c>
      <c r="S1959" s="55">
        <v>45097</v>
      </c>
      <c r="T1959" s="55">
        <v>45097</v>
      </c>
      <c r="V1959" s="56">
        <v>263005.05</v>
      </c>
      <c r="W1959" s="56">
        <v>0</v>
      </c>
      <c r="X1959" s="56">
        <v>263005.05</v>
      </c>
    </row>
    <row r="1960" spans="1:24" x14ac:dyDescent="0.25">
      <c r="A1960" t="s">
        <v>42</v>
      </c>
      <c r="B1960" t="s">
        <v>450</v>
      </c>
      <c r="C1960">
        <v>2023</v>
      </c>
      <c r="D1960">
        <v>2023</v>
      </c>
      <c r="E1960" s="53">
        <v>12</v>
      </c>
      <c r="F1960" t="s">
        <v>451</v>
      </c>
      <c r="G1960" t="s">
        <v>452</v>
      </c>
      <c r="H1960" t="s">
        <v>453</v>
      </c>
      <c r="I1960" t="s">
        <v>454</v>
      </c>
      <c r="J1960" t="s">
        <v>455</v>
      </c>
      <c r="K1960" t="s">
        <v>4753</v>
      </c>
      <c r="L1960">
        <v>1</v>
      </c>
      <c r="M1960" t="s">
        <v>4754</v>
      </c>
      <c r="N1960" t="s">
        <v>479</v>
      </c>
      <c r="O1960">
        <v>1</v>
      </c>
      <c r="P1960" t="s">
        <v>480</v>
      </c>
      <c r="Q1960" t="s">
        <v>4681</v>
      </c>
      <c r="R1960" t="s">
        <v>4710</v>
      </c>
      <c r="S1960" s="55">
        <v>45097</v>
      </c>
      <c r="T1960" s="55">
        <v>45097</v>
      </c>
      <c r="V1960" s="56">
        <v>669732.51</v>
      </c>
      <c r="W1960" s="56">
        <v>0</v>
      </c>
      <c r="X1960" s="56">
        <v>669732.51</v>
      </c>
    </row>
    <row r="1961" spans="1:24" x14ac:dyDescent="0.25">
      <c r="A1961" t="s">
        <v>43</v>
      </c>
      <c r="B1961" t="s">
        <v>450</v>
      </c>
      <c r="C1961">
        <v>2023</v>
      </c>
      <c r="D1961">
        <v>2023</v>
      </c>
      <c r="E1961" s="53">
        <v>12</v>
      </c>
      <c r="F1961" t="s">
        <v>451</v>
      </c>
      <c r="G1961" t="s">
        <v>452</v>
      </c>
      <c r="H1961" t="s">
        <v>453</v>
      </c>
      <c r="I1961" t="s">
        <v>454</v>
      </c>
      <c r="J1961" t="s">
        <v>455</v>
      </c>
      <c r="K1961" t="s">
        <v>4755</v>
      </c>
      <c r="L1961">
        <v>1</v>
      </c>
      <c r="M1961" t="s">
        <v>4756</v>
      </c>
      <c r="N1961" t="s">
        <v>483</v>
      </c>
      <c r="O1961">
        <v>1</v>
      </c>
      <c r="P1961" t="s">
        <v>484</v>
      </c>
      <c r="Q1961" t="s">
        <v>4681</v>
      </c>
      <c r="R1961" t="s">
        <v>4710</v>
      </c>
      <c r="S1961" s="55">
        <v>45097</v>
      </c>
      <c r="T1961" s="55">
        <v>45097</v>
      </c>
      <c r="V1961" s="56">
        <v>4813890.1399999997</v>
      </c>
      <c r="W1961" s="56">
        <v>0</v>
      </c>
      <c r="X1961" s="56">
        <v>4813890.1399999997</v>
      </c>
    </row>
    <row r="1962" spans="1:24" x14ac:dyDescent="0.25">
      <c r="A1962" t="s">
        <v>46</v>
      </c>
      <c r="B1962" t="s">
        <v>450</v>
      </c>
      <c r="C1962">
        <v>2023</v>
      </c>
      <c r="D1962">
        <v>2023</v>
      </c>
      <c r="E1962" s="53">
        <v>12</v>
      </c>
      <c r="F1962" t="s">
        <v>451</v>
      </c>
      <c r="G1962" t="s">
        <v>452</v>
      </c>
      <c r="H1962" t="s">
        <v>453</v>
      </c>
      <c r="I1962" t="s">
        <v>454</v>
      </c>
      <c r="J1962" t="s">
        <v>455</v>
      </c>
      <c r="K1962" t="s">
        <v>4757</v>
      </c>
      <c r="L1962">
        <v>1</v>
      </c>
      <c r="M1962" t="s">
        <v>4758</v>
      </c>
      <c r="N1962" t="s">
        <v>495</v>
      </c>
      <c r="O1962">
        <v>1</v>
      </c>
      <c r="P1962" t="s">
        <v>496</v>
      </c>
      <c r="Q1962" t="s">
        <v>4681</v>
      </c>
      <c r="R1962" t="s">
        <v>4710</v>
      </c>
      <c r="S1962" s="55">
        <v>45097</v>
      </c>
      <c r="T1962" s="55">
        <v>45097</v>
      </c>
      <c r="V1962" s="56">
        <v>489583.87</v>
      </c>
      <c r="W1962" s="56">
        <v>0</v>
      </c>
      <c r="X1962" s="56">
        <v>489583.87</v>
      </c>
    </row>
    <row r="1963" spans="1:24" x14ac:dyDescent="0.25">
      <c r="A1963" t="s">
        <v>56</v>
      </c>
      <c r="B1963" t="s">
        <v>450</v>
      </c>
      <c r="C1963">
        <v>2023</v>
      </c>
      <c r="D1963">
        <v>2023</v>
      </c>
      <c r="E1963" s="53">
        <v>12</v>
      </c>
      <c r="F1963" t="s">
        <v>451</v>
      </c>
      <c r="G1963" t="s">
        <v>452</v>
      </c>
      <c r="H1963" t="s">
        <v>453</v>
      </c>
      <c r="I1963" t="s">
        <v>454</v>
      </c>
      <c r="J1963" t="s">
        <v>455</v>
      </c>
      <c r="K1963" t="s">
        <v>4759</v>
      </c>
      <c r="L1963">
        <v>1</v>
      </c>
      <c r="M1963" t="s">
        <v>4760</v>
      </c>
      <c r="N1963" t="s">
        <v>536</v>
      </c>
      <c r="O1963">
        <v>1</v>
      </c>
      <c r="P1963" t="s">
        <v>537</v>
      </c>
      <c r="Q1963" t="s">
        <v>4681</v>
      </c>
      <c r="R1963" t="s">
        <v>4710</v>
      </c>
      <c r="S1963" s="55">
        <v>45097</v>
      </c>
      <c r="T1963" s="55">
        <v>45097</v>
      </c>
      <c r="V1963" s="56">
        <v>213799.13</v>
      </c>
      <c r="W1963" s="56">
        <v>0</v>
      </c>
      <c r="X1963" s="56">
        <v>213799.13</v>
      </c>
    </row>
    <row r="1964" spans="1:24" x14ac:dyDescent="0.25">
      <c r="A1964" t="s">
        <v>64</v>
      </c>
      <c r="B1964" t="s">
        <v>450</v>
      </c>
      <c r="C1964">
        <v>2023</v>
      </c>
      <c r="D1964">
        <v>2023</v>
      </c>
      <c r="E1964" s="53">
        <v>12</v>
      </c>
      <c r="F1964" t="s">
        <v>451</v>
      </c>
      <c r="G1964" t="s">
        <v>452</v>
      </c>
      <c r="H1964" t="s">
        <v>453</v>
      </c>
      <c r="I1964" t="s">
        <v>454</v>
      </c>
      <c r="J1964" t="s">
        <v>455</v>
      </c>
      <c r="K1964" t="s">
        <v>4761</v>
      </c>
      <c r="L1964">
        <v>1</v>
      </c>
      <c r="M1964" t="s">
        <v>4762</v>
      </c>
      <c r="N1964" t="s">
        <v>568</v>
      </c>
      <c r="O1964">
        <v>1</v>
      </c>
      <c r="P1964" t="s">
        <v>569</v>
      </c>
      <c r="Q1964" t="s">
        <v>4681</v>
      </c>
      <c r="R1964" t="s">
        <v>4710</v>
      </c>
      <c r="S1964" s="55">
        <v>45097</v>
      </c>
      <c r="T1964" s="55">
        <v>45097</v>
      </c>
      <c r="V1964" s="56">
        <v>477692.74</v>
      </c>
      <c r="W1964" s="56">
        <v>0</v>
      </c>
      <c r="X1964" s="56">
        <v>477692.74</v>
      </c>
    </row>
    <row r="1965" spans="1:24" x14ac:dyDescent="0.25">
      <c r="A1965" t="s">
        <v>70</v>
      </c>
      <c r="B1965" t="s">
        <v>450</v>
      </c>
      <c r="C1965">
        <v>2023</v>
      </c>
      <c r="D1965">
        <v>2023</v>
      </c>
      <c r="E1965" s="53">
        <v>12</v>
      </c>
      <c r="F1965" t="s">
        <v>451</v>
      </c>
      <c r="G1965" t="s">
        <v>452</v>
      </c>
      <c r="H1965" t="s">
        <v>453</v>
      </c>
      <c r="I1965" t="s">
        <v>454</v>
      </c>
      <c r="J1965" t="s">
        <v>455</v>
      </c>
      <c r="K1965" t="s">
        <v>4763</v>
      </c>
      <c r="L1965">
        <v>1</v>
      </c>
      <c r="M1965" t="s">
        <v>4764</v>
      </c>
      <c r="N1965" t="s">
        <v>592</v>
      </c>
      <c r="O1965">
        <v>1</v>
      </c>
      <c r="P1965" t="s">
        <v>593</v>
      </c>
      <c r="Q1965" t="s">
        <v>4681</v>
      </c>
      <c r="R1965" t="s">
        <v>4710</v>
      </c>
      <c r="S1965" s="55">
        <v>45097</v>
      </c>
      <c r="T1965" s="55">
        <v>45097</v>
      </c>
      <c r="V1965" s="56">
        <v>167839.19</v>
      </c>
      <c r="W1965" s="56">
        <v>0</v>
      </c>
      <c r="X1965" s="56">
        <v>167839.19</v>
      </c>
    </row>
    <row r="1966" spans="1:24" x14ac:dyDescent="0.25">
      <c r="A1966" t="s">
        <v>80</v>
      </c>
      <c r="B1966" t="s">
        <v>450</v>
      </c>
      <c r="C1966">
        <v>2023</v>
      </c>
      <c r="D1966">
        <v>2023</v>
      </c>
      <c r="E1966" s="53">
        <v>12</v>
      </c>
      <c r="F1966" t="s">
        <v>451</v>
      </c>
      <c r="G1966" t="s">
        <v>452</v>
      </c>
      <c r="H1966" t="s">
        <v>453</v>
      </c>
      <c r="I1966" t="s">
        <v>454</v>
      </c>
      <c r="J1966" t="s">
        <v>455</v>
      </c>
      <c r="K1966" t="s">
        <v>4765</v>
      </c>
      <c r="L1966">
        <v>1</v>
      </c>
      <c r="M1966" t="s">
        <v>4766</v>
      </c>
      <c r="N1966" t="s">
        <v>632</v>
      </c>
      <c r="O1966">
        <v>1</v>
      </c>
      <c r="P1966" t="s">
        <v>633</v>
      </c>
      <c r="Q1966" t="s">
        <v>4681</v>
      </c>
      <c r="R1966" t="s">
        <v>4710</v>
      </c>
      <c r="S1966" s="55">
        <v>45097</v>
      </c>
      <c r="T1966" s="55">
        <v>45097</v>
      </c>
      <c r="V1966" s="56">
        <v>1006867.95</v>
      </c>
      <c r="W1966" s="56">
        <v>0</v>
      </c>
      <c r="X1966" s="56">
        <v>1006867.95</v>
      </c>
    </row>
    <row r="1967" spans="1:24" x14ac:dyDescent="0.25">
      <c r="A1967" t="s">
        <v>86</v>
      </c>
      <c r="B1967" t="s">
        <v>450</v>
      </c>
      <c r="C1967">
        <v>2023</v>
      </c>
      <c r="D1967">
        <v>2023</v>
      </c>
      <c r="E1967" s="53">
        <v>12</v>
      </c>
      <c r="F1967" t="s">
        <v>451</v>
      </c>
      <c r="G1967" t="s">
        <v>452</v>
      </c>
      <c r="H1967" t="s">
        <v>453</v>
      </c>
      <c r="I1967" t="s">
        <v>454</v>
      </c>
      <c r="J1967" t="s">
        <v>455</v>
      </c>
      <c r="K1967" t="s">
        <v>4767</v>
      </c>
      <c r="L1967">
        <v>1</v>
      </c>
      <c r="M1967" t="s">
        <v>4768</v>
      </c>
      <c r="N1967" t="s">
        <v>656</v>
      </c>
      <c r="O1967">
        <v>1</v>
      </c>
      <c r="P1967" t="s">
        <v>657</v>
      </c>
      <c r="Q1967" t="s">
        <v>4681</v>
      </c>
      <c r="R1967" t="s">
        <v>4710</v>
      </c>
      <c r="S1967" s="55">
        <v>45097</v>
      </c>
      <c r="T1967" s="55">
        <v>45097</v>
      </c>
      <c r="V1967" s="56">
        <v>8555298.6899999995</v>
      </c>
      <c r="W1967" s="56">
        <v>0</v>
      </c>
      <c r="X1967" s="56">
        <v>8555298.6899999995</v>
      </c>
    </row>
    <row r="1968" spans="1:24" x14ac:dyDescent="0.25">
      <c r="A1968" t="s">
        <v>87</v>
      </c>
      <c r="B1968" t="s">
        <v>450</v>
      </c>
      <c r="C1968">
        <v>2023</v>
      </c>
      <c r="D1968">
        <v>2023</v>
      </c>
      <c r="E1968" s="53">
        <v>12</v>
      </c>
      <c r="F1968" t="s">
        <v>451</v>
      </c>
      <c r="G1968" t="s">
        <v>452</v>
      </c>
      <c r="H1968" t="s">
        <v>453</v>
      </c>
      <c r="I1968" t="s">
        <v>454</v>
      </c>
      <c r="J1968" t="s">
        <v>455</v>
      </c>
      <c r="K1968" t="s">
        <v>4769</v>
      </c>
      <c r="L1968">
        <v>1</v>
      </c>
      <c r="M1968" t="s">
        <v>4770</v>
      </c>
      <c r="N1968" t="s">
        <v>660</v>
      </c>
      <c r="O1968">
        <v>1</v>
      </c>
      <c r="P1968" t="s">
        <v>661</v>
      </c>
      <c r="Q1968" t="s">
        <v>4681</v>
      </c>
      <c r="R1968" t="s">
        <v>4710</v>
      </c>
      <c r="S1968" s="55">
        <v>45097</v>
      </c>
      <c r="T1968" s="55">
        <v>45097</v>
      </c>
      <c r="V1968" s="56">
        <v>5394332.4699999997</v>
      </c>
      <c r="W1968" s="56">
        <v>0</v>
      </c>
      <c r="X1968" s="56">
        <v>5394332.4699999997</v>
      </c>
    </row>
    <row r="1969" spans="1:24" x14ac:dyDescent="0.25">
      <c r="A1969" t="s">
        <v>89</v>
      </c>
      <c r="B1969" t="s">
        <v>450</v>
      </c>
      <c r="C1969">
        <v>2023</v>
      </c>
      <c r="D1969">
        <v>2023</v>
      </c>
      <c r="E1969" s="53">
        <v>12</v>
      </c>
      <c r="F1969" t="s">
        <v>451</v>
      </c>
      <c r="G1969" t="s">
        <v>452</v>
      </c>
      <c r="H1969" t="s">
        <v>453</v>
      </c>
      <c r="I1969" t="s">
        <v>454</v>
      </c>
      <c r="J1969" t="s">
        <v>455</v>
      </c>
      <c r="K1969" t="s">
        <v>4771</v>
      </c>
      <c r="L1969">
        <v>1</v>
      </c>
      <c r="M1969" t="s">
        <v>4772</v>
      </c>
      <c r="N1969" t="s">
        <v>668</v>
      </c>
      <c r="O1969">
        <v>1</v>
      </c>
      <c r="P1969" t="s">
        <v>669</v>
      </c>
      <c r="Q1969" t="s">
        <v>4681</v>
      </c>
      <c r="R1969" t="s">
        <v>4710</v>
      </c>
      <c r="S1969" s="55">
        <v>45097</v>
      </c>
      <c r="T1969" s="55">
        <v>45097</v>
      </c>
      <c r="V1969" s="56">
        <v>12164670.98</v>
      </c>
      <c r="W1969" s="56">
        <v>0</v>
      </c>
      <c r="X1969" s="56">
        <v>12164670.98</v>
      </c>
    </row>
    <row r="1970" spans="1:24" x14ac:dyDescent="0.25">
      <c r="A1970" t="s">
        <v>90</v>
      </c>
      <c r="B1970" t="s">
        <v>450</v>
      </c>
      <c r="C1970">
        <v>2023</v>
      </c>
      <c r="D1970">
        <v>2023</v>
      </c>
      <c r="E1970" s="53">
        <v>12</v>
      </c>
      <c r="F1970" t="s">
        <v>451</v>
      </c>
      <c r="G1970" t="s">
        <v>452</v>
      </c>
      <c r="H1970" t="s">
        <v>453</v>
      </c>
      <c r="I1970" t="s">
        <v>454</v>
      </c>
      <c r="J1970" t="s">
        <v>455</v>
      </c>
      <c r="K1970" t="s">
        <v>4773</v>
      </c>
      <c r="L1970">
        <v>1</v>
      </c>
      <c r="M1970" t="s">
        <v>4774</v>
      </c>
      <c r="N1970" t="s">
        <v>672</v>
      </c>
      <c r="O1970">
        <v>1</v>
      </c>
      <c r="P1970" t="s">
        <v>673</v>
      </c>
      <c r="Q1970" t="s">
        <v>4681</v>
      </c>
      <c r="R1970" t="s">
        <v>4710</v>
      </c>
      <c r="S1970" s="55">
        <v>45097</v>
      </c>
      <c r="T1970" s="55">
        <v>45097</v>
      </c>
      <c r="V1970" s="56">
        <v>1619767.5</v>
      </c>
      <c r="W1970" s="56">
        <v>0</v>
      </c>
      <c r="X1970" s="56">
        <v>1619767.5</v>
      </c>
    </row>
    <row r="1971" spans="1:24" x14ac:dyDescent="0.25">
      <c r="A1971" t="s">
        <v>91</v>
      </c>
      <c r="B1971" t="s">
        <v>450</v>
      </c>
      <c r="C1971">
        <v>2023</v>
      </c>
      <c r="D1971">
        <v>2023</v>
      </c>
      <c r="E1971" s="53">
        <v>12</v>
      </c>
      <c r="F1971" t="s">
        <v>451</v>
      </c>
      <c r="G1971" t="s">
        <v>452</v>
      </c>
      <c r="H1971" t="s">
        <v>453</v>
      </c>
      <c r="I1971" t="s">
        <v>454</v>
      </c>
      <c r="J1971" t="s">
        <v>455</v>
      </c>
      <c r="K1971" t="s">
        <v>4775</v>
      </c>
      <c r="L1971">
        <v>1</v>
      </c>
      <c r="M1971" t="s">
        <v>4776</v>
      </c>
      <c r="N1971" t="s">
        <v>676</v>
      </c>
      <c r="O1971">
        <v>1</v>
      </c>
      <c r="P1971" t="s">
        <v>677</v>
      </c>
      <c r="Q1971" t="s">
        <v>4681</v>
      </c>
      <c r="R1971" t="s">
        <v>4710</v>
      </c>
      <c r="S1971" s="55">
        <v>45097</v>
      </c>
      <c r="T1971" s="55">
        <v>45097</v>
      </c>
      <c r="V1971" s="56">
        <v>713079.23</v>
      </c>
      <c r="W1971" s="56">
        <v>0</v>
      </c>
      <c r="X1971" s="56">
        <v>713079.23</v>
      </c>
    </row>
    <row r="1972" spans="1:24" x14ac:dyDescent="0.25">
      <c r="A1972" t="s">
        <v>92</v>
      </c>
      <c r="B1972" t="s">
        <v>450</v>
      </c>
      <c r="C1972">
        <v>2023</v>
      </c>
      <c r="D1972">
        <v>2023</v>
      </c>
      <c r="E1972" s="53">
        <v>12</v>
      </c>
      <c r="F1972" t="s">
        <v>451</v>
      </c>
      <c r="G1972" t="s">
        <v>452</v>
      </c>
      <c r="H1972" t="s">
        <v>453</v>
      </c>
      <c r="I1972" t="s">
        <v>454</v>
      </c>
      <c r="J1972" t="s">
        <v>455</v>
      </c>
      <c r="K1972" t="s">
        <v>4777</v>
      </c>
      <c r="L1972">
        <v>1</v>
      </c>
      <c r="M1972" t="s">
        <v>4778</v>
      </c>
      <c r="N1972" t="s">
        <v>680</v>
      </c>
      <c r="O1972">
        <v>1</v>
      </c>
      <c r="P1972" t="s">
        <v>681</v>
      </c>
      <c r="Q1972" t="s">
        <v>4681</v>
      </c>
      <c r="R1972" t="s">
        <v>4710</v>
      </c>
      <c r="S1972" s="55">
        <v>45097</v>
      </c>
      <c r="T1972" s="55">
        <v>45097</v>
      </c>
      <c r="V1972" s="56">
        <v>13327076.33</v>
      </c>
      <c r="W1972" s="56">
        <v>0</v>
      </c>
      <c r="X1972" s="56">
        <v>13327076.33</v>
      </c>
    </row>
    <row r="1973" spans="1:24" x14ac:dyDescent="0.25">
      <c r="A1973" t="s">
        <v>93</v>
      </c>
      <c r="B1973" t="s">
        <v>450</v>
      </c>
      <c r="C1973">
        <v>2023</v>
      </c>
      <c r="D1973">
        <v>2023</v>
      </c>
      <c r="E1973" s="53">
        <v>12</v>
      </c>
      <c r="F1973" t="s">
        <v>451</v>
      </c>
      <c r="G1973" t="s">
        <v>452</v>
      </c>
      <c r="H1973" t="s">
        <v>453</v>
      </c>
      <c r="I1973" t="s">
        <v>454</v>
      </c>
      <c r="J1973" t="s">
        <v>455</v>
      </c>
      <c r="K1973" t="s">
        <v>4779</v>
      </c>
      <c r="L1973">
        <v>1</v>
      </c>
      <c r="M1973" t="s">
        <v>4780</v>
      </c>
      <c r="N1973" t="s">
        <v>684</v>
      </c>
      <c r="O1973">
        <v>1</v>
      </c>
      <c r="P1973" t="s">
        <v>685</v>
      </c>
      <c r="Q1973" t="s">
        <v>4681</v>
      </c>
      <c r="R1973" t="s">
        <v>4710</v>
      </c>
      <c r="S1973" s="55">
        <v>45097</v>
      </c>
      <c r="T1973" s="55">
        <v>45097</v>
      </c>
      <c r="V1973" s="56">
        <v>744062.98</v>
      </c>
      <c r="W1973" s="56">
        <v>0</v>
      </c>
      <c r="X1973" s="56">
        <v>744062.98</v>
      </c>
    </row>
    <row r="1974" spans="1:24" x14ac:dyDescent="0.25">
      <c r="A1974" t="s">
        <v>94</v>
      </c>
      <c r="B1974" t="s">
        <v>450</v>
      </c>
      <c r="C1974">
        <v>2023</v>
      </c>
      <c r="D1974">
        <v>2023</v>
      </c>
      <c r="E1974" s="53">
        <v>12</v>
      </c>
      <c r="F1974" t="s">
        <v>451</v>
      </c>
      <c r="G1974" t="s">
        <v>452</v>
      </c>
      <c r="H1974" t="s">
        <v>453</v>
      </c>
      <c r="I1974" t="s">
        <v>454</v>
      </c>
      <c r="J1974" t="s">
        <v>455</v>
      </c>
      <c r="K1974" t="s">
        <v>4781</v>
      </c>
      <c r="L1974">
        <v>1</v>
      </c>
      <c r="M1974" t="s">
        <v>4782</v>
      </c>
      <c r="N1974" t="s">
        <v>688</v>
      </c>
      <c r="O1974">
        <v>1</v>
      </c>
      <c r="P1974" t="s">
        <v>689</v>
      </c>
      <c r="Q1974" t="s">
        <v>4681</v>
      </c>
      <c r="R1974" t="s">
        <v>4710</v>
      </c>
      <c r="S1974" s="55">
        <v>45097</v>
      </c>
      <c r="T1974" s="55">
        <v>45097</v>
      </c>
      <c r="V1974" s="56">
        <v>390425.12</v>
      </c>
      <c r="W1974" s="56">
        <v>0</v>
      </c>
      <c r="X1974" s="56">
        <v>390425.12</v>
      </c>
    </row>
    <row r="1975" spans="1:24" x14ac:dyDescent="0.25">
      <c r="A1975" t="s">
        <v>95</v>
      </c>
      <c r="B1975" t="s">
        <v>450</v>
      </c>
      <c r="C1975">
        <v>2023</v>
      </c>
      <c r="D1975">
        <v>2023</v>
      </c>
      <c r="E1975" s="53">
        <v>12</v>
      </c>
      <c r="F1975" t="s">
        <v>451</v>
      </c>
      <c r="G1975" t="s">
        <v>452</v>
      </c>
      <c r="H1975" t="s">
        <v>453</v>
      </c>
      <c r="I1975" t="s">
        <v>454</v>
      </c>
      <c r="J1975" t="s">
        <v>455</v>
      </c>
      <c r="K1975" t="s">
        <v>4783</v>
      </c>
      <c r="L1975">
        <v>1</v>
      </c>
      <c r="M1975" t="s">
        <v>4784</v>
      </c>
      <c r="N1975" t="s">
        <v>692</v>
      </c>
      <c r="O1975">
        <v>1</v>
      </c>
      <c r="P1975" t="s">
        <v>693</v>
      </c>
      <c r="Q1975" t="s">
        <v>4681</v>
      </c>
      <c r="R1975" t="s">
        <v>4710</v>
      </c>
      <c r="S1975" s="55">
        <v>45097</v>
      </c>
      <c r="T1975" s="55">
        <v>45097</v>
      </c>
      <c r="V1975" s="56">
        <v>270409.87</v>
      </c>
      <c r="W1975" s="56">
        <v>0</v>
      </c>
      <c r="X1975" s="56">
        <v>270409.87</v>
      </c>
    </row>
    <row r="1976" spans="1:24" x14ac:dyDescent="0.25">
      <c r="A1976" t="s">
        <v>96</v>
      </c>
      <c r="B1976" t="s">
        <v>450</v>
      </c>
      <c r="C1976">
        <v>2023</v>
      </c>
      <c r="D1976">
        <v>2023</v>
      </c>
      <c r="E1976" s="53">
        <v>12</v>
      </c>
      <c r="F1976" t="s">
        <v>451</v>
      </c>
      <c r="G1976" t="s">
        <v>452</v>
      </c>
      <c r="H1976" t="s">
        <v>453</v>
      </c>
      <c r="I1976" t="s">
        <v>454</v>
      </c>
      <c r="J1976" t="s">
        <v>455</v>
      </c>
      <c r="K1976" t="s">
        <v>4785</v>
      </c>
      <c r="L1976">
        <v>1</v>
      </c>
      <c r="M1976" t="s">
        <v>4786</v>
      </c>
      <c r="N1976" t="s">
        <v>696</v>
      </c>
      <c r="O1976">
        <v>1</v>
      </c>
      <c r="P1976" t="s">
        <v>697</v>
      </c>
      <c r="Q1976" t="s">
        <v>4681</v>
      </c>
      <c r="R1976" t="s">
        <v>4710</v>
      </c>
      <c r="S1976" s="55">
        <v>45097</v>
      </c>
      <c r="T1976" s="55">
        <v>45097</v>
      </c>
      <c r="V1976" s="56">
        <v>2971323.03</v>
      </c>
      <c r="W1976" s="56">
        <v>0</v>
      </c>
      <c r="X1976" s="56">
        <v>2971323.03</v>
      </c>
    </row>
    <row r="1977" spans="1:24" x14ac:dyDescent="0.25">
      <c r="A1977" t="s">
        <v>97</v>
      </c>
      <c r="B1977" t="s">
        <v>450</v>
      </c>
      <c r="C1977">
        <v>2023</v>
      </c>
      <c r="D1977">
        <v>2023</v>
      </c>
      <c r="E1977" s="53">
        <v>12</v>
      </c>
      <c r="F1977" t="s">
        <v>451</v>
      </c>
      <c r="G1977" t="s">
        <v>452</v>
      </c>
      <c r="H1977" t="s">
        <v>453</v>
      </c>
      <c r="I1977" t="s">
        <v>454</v>
      </c>
      <c r="J1977" t="s">
        <v>455</v>
      </c>
      <c r="K1977" t="s">
        <v>4787</v>
      </c>
      <c r="L1977">
        <v>1</v>
      </c>
      <c r="M1977" t="s">
        <v>4788</v>
      </c>
      <c r="N1977" t="s">
        <v>700</v>
      </c>
      <c r="O1977">
        <v>1</v>
      </c>
      <c r="P1977" t="s">
        <v>701</v>
      </c>
      <c r="Q1977" t="s">
        <v>4681</v>
      </c>
      <c r="R1977" t="s">
        <v>4710</v>
      </c>
      <c r="S1977" s="55">
        <v>45097</v>
      </c>
      <c r="T1977" s="55">
        <v>45097</v>
      </c>
      <c r="V1977" s="56">
        <v>17290065.609999999</v>
      </c>
      <c r="W1977" s="56">
        <v>0</v>
      </c>
      <c r="X1977" s="56">
        <v>17290065.609999999</v>
      </c>
    </row>
    <row r="1978" spans="1:24" x14ac:dyDescent="0.25">
      <c r="A1978" t="s">
        <v>107</v>
      </c>
      <c r="B1978" t="s">
        <v>450</v>
      </c>
      <c r="C1978">
        <v>2023</v>
      </c>
      <c r="D1978">
        <v>2023</v>
      </c>
      <c r="E1978" s="53">
        <v>12</v>
      </c>
      <c r="F1978" t="s">
        <v>451</v>
      </c>
      <c r="G1978" t="s">
        <v>452</v>
      </c>
      <c r="H1978" t="s">
        <v>453</v>
      </c>
      <c r="I1978" t="s">
        <v>454</v>
      </c>
      <c r="J1978" t="s">
        <v>455</v>
      </c>
      <c r="K1978" t="s">
        <v>4789</v>
      </c>
      <c r="L1978">
        <v>1</v>
      </c>
      <c r="M1978" t="s">
        <v>4790</v>
      </c>
      <c r="N1978" t="s">
        <v>740</v>
      </c>
      <c r="O1978">
        <v>1</v>
      </c>
      <c r="P1978" t="s">
        <v>741</v>
      </c>
      <c r="Q1978" t="s">
        <v>4681</v>
      </c>
      <c r="R1978" t="s">
        <v>4710</v>
      </c>
      <c r="S1978" s="55">
        <v>45097</v>
      </c>
      <c r="T1978" s="55">
        <v>45097</v>
      </c>
      <c r="V1978" s="56">
        <v>267808.88</v>
      </c>
      <c r="W1978" s="56">
        <v>0</v>
      </c>
      <c r="X1978" s="56">
        <v>267808.88</v>
      </c>
    </row>
    <row r="1979" spans="1:24" x14ac:dyDescent="0.25">
      <c r="A1979" t="s">
        <v>110</v>
      </c>
      <c r="B1979" t="s">
        <v>450</v>
      </c>
      <c r="C1979">
        <v>2023</v>
      </c>
      <c r="D1979">
        <v>2023</v>
      </c>
      <c r="E1979" s="53">
        <v>12</v>
      </c>
      <c r="F1979" t="s">
        <v>451</v>
      </c>
      <c r="G1979" t="s">
        <v>452</v>
      </c>
      <c r="H1979" t="s">
        <v>453</v>
      </c>
      <c r="I1979" t="s">
        <v>454</v>
      </c>
      <c r="J1979" t="s">
        <v>455</v>
      </c>
      <c r="K1979" t="s">
        <v>4791</v>
      </c>
      <c r="L1979">
        <v>1</v>
      </c>
      <c r="M1979" t="s">
        <v>4792</v>
      </c>
      <c r="N1979" t="s">
        <v>752</v>
      </c>
      <c r="O1979">
        <v>1</v>
      </c>
      <c r="P1979" t="s">
        <v>753</v>
      </c>
      <c r="Q1979" t="s">
        <v>4681</v>
      </c>
      <c r="R1979" t="s">
        <v>4710</v>
      </c>
      <c r="S1979" s="55">
        <v>45097</v>
      </c>
      <c r="T1979" s="55">
        <v>45097</v>
      </c>
      <c r="V1979" s="56">
        <v>33090.589999999997</v>
      </c>
      <c r="W1979" s="56">
        <v>0</v>
      </c>
      <c r="X1979" s="56">
        <v>33090.589999999997</v>
      </c>
    </row>
    <row r="1980" spans="1:24" x14ac:dyDescent="0.25">
      <c r="A1980" t="s">
        <v>124</v>
      </c>
      <c r="B1980" t="s">
        <v>450</v>
      </c>
      <c r="C1980">
        <v>2023</v>
      </c>
      <c r="D1980">
        <v>2023</v>
      </c>
      <c r="E1980" s="53">
        <v>12</v>
      </c>
      <c r="F1980" t="s">
        <v>451</v>
      </c>
      <c r="G1980" t="s">
        <v>452</v>
      </c>
      <c r="H1980" t="s">
        <v>453</v>
      </c>
      <c r="I1980" t="s">
        <v>454</v>
      </c>
      <c r="J1980" t="s">
        <v>455</v>
      </c>
      <c r="K1980" t="s">
        <v>4793</v>
      </c>
      <c r="L1980">
        <v>1</v>
      </c>
      <c r="M1980" t="s">
        <v>4794</v>
      </c>
      <c r="N1980" t="s">
        <v>812</v>
      </c>
      <c r="O1980">
        <v>1</v>
      </c>
      <c r="P1980" t="s">
        <v>813</v>
      </c>
      <c r="Q1980" t="s">
        <v>4681</v>
      </c>
      <c r="R1980" t="s">
        <v>4710</v>
      </c>
      <c r="S1980" s="55">
        <v>45097</v>
      </c>
      <c r="T1980" s="55">
        <v>45097</v>
      </c>
      <c r="V1980" s="56">
        <v>915370.1</v>
      </c>
      <c r="W1980" s="56">
        <v>0</v>
      </c>
      <c r="X1980" s="56">
        <v>915370.1</v>
      </c>
    </row>
    <row r="1981" spans="1:24" x14ac:dyDescent="0.25">
      <c r="A1981" t="s">
        <v>129</v>
      </c>
      <c r="B1981" t="s">
        <v>450</v>
      </c>
      <c r="C1981">
        <v>2023</v>
      </c>
      <c r="D1981">
        <v>2023</v>
      </c>
      <c r="E1981" s="53">
        <v>12</v>
      </c>
      <c r="F1981" t="s">
        <v>451</v>
      </c>
      <c r="G1981" t="s">
        <v>452</v>
      </c>
      <c r="H1981" t="s">
        <v>453</v>
      </c>
      <c r="I1981" t="s">
        <v>454</v>
      </c>
      <c r="J1981" t="s">
        <v>455</v>
      </c>
      <c r="K1981" t="s">
        <v>4795</v>
      </c>
      <c r="L1981">
        <v>1</v>
      </c>
      <c r="M1981" t="s">
        <v>4796</v>
      </c>
      <c r="N1981" t="s">
        <v>832</v>
      </c>
      <c r="O1981">
        <v>1</v>
      </c>
      <c r="P1981" t="s">
        <v>833</v>
      </c>
      <c r="Q1981" t="s">
        <v>4681</v>
      </c>
      <c r="R1981" t="s">
        <v>4710</v>
      </c>
      <c r="S1981" s="55">
        <v>45097</v>
      </c>
      <c r="T1981" s="55">
        <v>45097</v>
      </c>
      <c r="V1981" s="56">
        <v>572063.24</v>
      </c>
      <c r="W1981" s="56">
        <v>0</v>
      </c>
      <c r="X1981" s="56">
        <v>572063.24</v>
      </c>
    </row>
    <row r="1982" spans="1:24" x14ac:dyDescent="0.25">
      <c r="A1982" t="s">
        <v>132</v>
      </c>
      <c r="B1982" t="s">
        <v>450</v>
      </c>
      <c r="C1982">
        <v>2023</v>
      </c>
      <c r="D1982">
        <v>2023</v>
      </c>
      <c r="E1982" s="53">
        <v>12</v>
      </c>
      <c r="F1982" t="s">
        <v>451</v>
      </c>
      <c r="G1982" t="s">
        <v>452</v>
      </c>
      <c r="H1982" t="s">
        <v>453</v>
      </c>
      <c r="I1982" t="s">
        <v>454</v>
      </c>
      <c r="J1982" t="s">
        <v>455</v>
      </c>
      <c r="K1982" t="s">
        <v>4797</v>
      </c>
      <c r="L1982">
        <v>1</v>
      </c>
      <c r="M1982" t="s">
        <v>4798</v>
      </c>
      <c r="N1982" t="s">
        <v>844</v>
      </c>
      <c r="O1982">
        <v>1</v>
      </c>
      <c r="P1982" t="s">
        <v>845</v>
      </c>
      <c r="Q1982" t="s">
        <v>4681</v>
      </c>
      <c r="R1982" t="s">
        <v>4710</v>
      </c>
      <c r="S1982" s="55">
        <v>45097</v>
      </c>
      <c r="T1982" s="55">
        <v>45097</v>
      </c>
      <c r="V1982" s="56">
        <v>118741.07</v>
      </c>
      <c r="W1982" s="56">
        <v>0</v>
      </c>
      <c r="X1982" s="56">
        <v>118741.07</v>
      </c>
    </row>
    <row r="1983" spans="1:24" x14ac:dyDescent="0.25">
      <c r="A1983" t="s">
        <v>152</v>
      </c>
      <c r="B1983" t="s">
        <v>450</v>
      </c>
      <c r="C1983">
        <v>2023</v>
      </c>
      <c r="D1983">
        <v>2023</v>
      </c>
      <c r="E1983" s="53">
        <v>12</v>
      </c>
      <c r="F1983" t="s">
        <v>451</v>
      </c>
      <c r="G1983" t="s">
        <v>452</v>
      </c>
      <c r="H1983" t="s">
        <v>453</v>
      </c>
      <c r="I1983" t="s">
        <v>454</v>
      </c>
      <c r="J1983" t="s">
        <v>455</v>
      </c>
      <c r="K1983" t="s">
        <v>4799</v>
      </c>
      <c r="L1983">
        <v>1</v>
      </c>
      <c r="M1983" t="s">
        <v>4800</v>
      </c>
      <c r="N1983" t="s">
        <v>924</v>
      </c>
      <c r="O1983">
        <v>1</v>
      </c>
      <c r="P1983" t="s">
        <v>925</v>
      </c>
      <c r="Q1983" t="s">
        <v>4681</v>
      </c>
      <c r="R1983" t="s">
        <v>4710</v>
      </c>
      <c r="S1983" s="55">
        <v>45097</v>
      </c>
      <c r="T1983" s="55">
        <v>45097</v>
      </c>
      <c r="V1983" s="56">
        <v>515830.76</v>
      </c>
      <c r="W1983" s="56">
        <v>0</v>
      </c>
      <c r="X1983" s="56">
        <v>515830.76</v>
      </c>
    </row>
    <row r="1984" spans="1:24" x14ac:dyDescent="0.25">
      <c r="A1984" t="s">
        <v>158</v>
      </c>
      <c r="B1984" t="s">
        <v>450</v>
      </c>
      <c r="C1984">
        <v>2023</v>
      </c>
      <c r="D1984">
        <v>2023</v>
      </c>
      <c r="E1984" s="53">
        <v>12</v>
      </c>
      <c r="F1984" t="s">
        <v>451</v>
      </c>
      <c r="G1984" t="s">
        <v>452</v>
      </c>
      <c r="H1984" t="s">
        <v>453</v>
      </c>
      <c r="I1984" t="s">
        <v>454</v>
      </c>
      <c r="J1984" t="s">
        <v>455</v>
      </c>
      <c r="K1984" t="s">
        <v>4801</v>
      </c>
      <c r="L1984">
        <v>1</v>
      </c>
      <c r="M1984" t="s">
        <v>4802</v>
      </c>
      <c r="N1984" t="s">
        <v>948</v>
      </c>
      <c r="O1984">
        <v>1</v>
      </c>
      <c r="P1984" t="s">
        <v>949</v>
      </c>
      <c r="Q1984" t="s">
        <v>4681</v>
      </c>
      <c r="R1984" t="s">
        <v>4710</v>
      </c>
      <c r="S1984" s="55">
        <v>45097</v>
      </c>
      <c r="T1984" s="55">
        <v>45097</v>
      </c>
      <c r="V1984" s="56">
        <v>210804.73</v>
      </c>
      <c r="W1984" s="56">
        <v>0</v>
      </c>
      <c r="X1984" s="56">
        <v>210804.73</v>
      </c>
    </row>
    <row r="1985" spans="1:24" x14ac:dyDescent="0.25">
      <c r="A1985" t="s">
        <v>160</v>
      </c>
      <c r="B1985" t="s">
        <v>450</v>
      </c>
      <c r="C1985">
        <v>2023</v>
      </c>
      <c r="D1985">
        <v>2023</v>
      </c>
      <c r="E1985" s="53">
        <v>12</v>
      </c>
      <c r="F1985" t="s">
        <v>451</v>
      </c>
      <c r="G1985" t="s">
        <v>452</v>
      </c>
      <c r="H1985" t="s">
        <v>453</v>
      </c>
      <c r="I1985" t="s">
        <v>454</v>
      </c>
      <c r="J1985" t="s">
        <v>455</v>
      </c>
      <c r="K1985" t="s">
        <v>4803</v>
      </c>
      <c r="L1985">
        <v>1</v>
      </c>
      <c r="M1985" t="s">
        <v>4804</v>
      </c>
      <c r="N1985" t="s">
        <v>956</v>
      </c>
      <c r="O1985">
        <v>1</v>
      </c>
      <c r="P1985" t="s">
        <v>957</v>
      </c>
      <c r="Q1985" t="s">
        <v>4681</v>
      </c>
      <c r="R1985" t="s">
        <v>4710</v>
      </c>
      <c r="S1985" s="55">
        <v>45097</v>
      </c>
      <c r="T1985" s="55">
        <v>45097</v>
      </c>
      <c r="V1985" s="56">
        <v>256387.55</v>
      </c>
      <c r="W1985" s="56">
        <v>0</v>
      </c>
      <c r="X1985" s="56">
        <v>256387.55</v>
      </c>
    </row>
    <row r="1986" spans="1:24" x14ac:dyDescent="0.25">
      <c r="A1986" t="s">
        <v>164</v>
      </c>
      <c r="B1986" t="s">
        <v>450</v>
      </c>
      <c r="C1986">
        <v>2023</v>
      </c>
      <c r="D1986">
        <v>2023</v>
      </c>
      <c r="E1986" s="53">
        <v>12</v>
      </c>
      <c r="F1986" t="s">
        <v>451</v>
      </c>
      <c r="G1986" t="s">
        <v>452</v>
      </c>
      <c r="H1986" t="s">
        <v>453</v>
      </c>
      <c r="I1986" t="s">
        <v>454</v>
      </c>
      <c r="J1986" t="s">
        <v>455</v>
      </c>
      <c r="K1986" t="s">
        <v>4805</v>
      </c>
      <c r="L1986">
        <v>1</v>
      </c>
      <c r="M1986" t="s">
        <v>4806</v>
      </c>
      <c r="N1986" t="s">
        <v>972</v>
      </c>
      <c r="O1986">
        <v>1</v>
      </c>
      <c r="P1986" t="s">
        <v>973</v>
      </c>
      <c r="Q1986" t="s">
        <v>4681</v>
      </c>
      <c r="R1986" t="s">
        <v>4710</v>
      </c>
      <c r="S1986" s="55">
        <v>45097</v>
      </c>
      <c r="T1986" s="55">
        <v>45097</v>
      </c>
      <c r="V1986" s="56">
        <v>351191.8</v>
      </c>
      <c r="W1986" s="56">
        <v>0</v>
      </c>
      <c r="X1986" s="56">
        <v>351191.8</v>
      </c>
    </row>
    <row r="1987" spans="1:24" x14ac:dyDescent="0.25">
      <c r="A1987" t="s">
        <v>165</v>
      </c>
      <c r="B1987" t="s">
        <v>450</v>
      </c>
      <c r="C1987">
        <v>2023</v>
      </c>
      <c r="D1987">
        <v>2023</v>
      </c>
      <c r="E1987" s="53">
        <v>12</v>
      </c>
      <c r="F1987" t="s">
        <v>451</v>
      </c>
      <c r="G1987" t="s">
        <v>452</v>
      </c>
      <c r="H1987" t="s">
        <v>453</v>
      </c>
      <c r="I1987" t="s">
        <v>454</v>
      </c>
      <c r="J1987" t="s">
        <v>455</v>
      </c>
      <c r="K1987" t="s">
        <v>4807</v>
      </c>
      <c r="L1987">
        <v>1</v>
      </c>
      <c r="M1987" t="s">
        <v>4808</v>
      </c>
      <c r="N1987" t="s">
        <v>976</v>
      </c>
      <c r="O1987">
        <v>1</v>
      </c>
      <c r="P1987" t="s">
        <v>977</v>
      </c>
      <c r="Q1987" t="s">
        <v>4681</v>
      </c>
      <c r="R1987" t="s">
        <v>4710</v>
      </c>
      <c r="S1987" s="55">
        <v>45097</v>
      </c>
      <c r="T1987" s="55">
        <v>45097</v>
      </c>
      <c r="V1987" s="56">
        <v>83300.97</v>
      </c>
      <c r="W1987" s="56">
        <v>0</v>
      </c>
      <c r="X1987" s="56">
        <v>83300.97</v>
      </c>
    </row>
    <row r="1988" spans="1:24" x14ac:dyDescent="0.25">
      <c r="A1988" t="s">
        <v>172</v>
      </c>
      <c r="B1988" t="s">
        <v>450</v>
      </c>
      <c r="C1988">
        <v>2023</v>
      </c>
      <c r="D1988">
        <v>2023</v>
      </c>
      <c r="E1988" s="53">
        <v>12</v>
      </c>
      <c r="F1988" t="s">
        <v>451</v>
      </c>
      <c r="G1988" t="s">
        <v>452</v>
      </c>
      <c r="H1988" t="s">
        <v>453</v>
      </c>
      <c r="I1988" t="s">
        <v>454</v>
      </c>
      <c r="J1988" t="s">
        <v>455</v>
      </c>
      <c r="K1988" t="s">
        <v>4809</v>
      </c>
      <c r="L1988">
        <v>1</v>
      </c>
      <c r="M1988" t="s">
        <v>4810</v>
      </c>
      <c r="N1988" t="s">
        <v>1004</v>
      </c>
      <c r="O1988">
        <v>1</v>
      </c>
      <c r="P1988" t="s">
        <v>1005</v>
      </c>
      <c r="Q1988" t="s">
        <v>4681</v>
      </c>
      <c r="R1988" t="s">
        <v>4710</v>
      </c>
      <c r="S1988" s="55">
        <v>45097</v>
      </c>
      <c r="T1988" s="55">
        <v>45097</v>
      </c>
      <c r="V1988" s="56">
        <v>240801.42</v>
      </c>
      <c r="W1988" s="56">
        <v>0</v>
      </c>
      <c r="X1988" s="56">
        <v>240801.42</v>
      </c>
    </row>
    <row r="1989" spans="1:24" x14ac:dyDescent="0.25">
      <c r="A1989" t="s">
        <v>173</v>
      </c>
      <c r="B1989" t="s">
        <v>450</v>
      </c>
      <c r="C1989">
        <v>2023</v>
      </c>
      <c r="D1989">
        <v>2023</v>
      </c>
      <c r="E1989" s="53">
        <v>12</v>
      </c>
      <c r="F1989" t="s">
        <v>451</v>
      </c>
      <c r="G1989" t="s">
        <v>452</v>
      </c>
      <c r="H1989" t="s">
        <v>453</v>
      </c>
      <c r="I1989" t="s">
        <v>454</v>
      </c>
      <c r="J1989" t="s">
        <v>455</v>
      </c>
      <c r="K1989" t="s">
        <v>4811</v>
      </c>
      <c r="L1989">
        <v>1</v>
      </c>
      <c r="M1989" t="s">
        <v>4812</v>
      </c>
      <c r="N1989" t="s">
        <v>1008</v>
      </c>
      <c r="O1989">
        <v>1</v>
      </c>
      <c r="P1989" t="s">
        <v>1009</v>
      </c>
      <c r="Q1989" t="s">
        <v>4681</v>
      </c>
      <c r="R1989" t="s">
        <v>4710</v>
      </c>
      <c r="S1989" s="55">
        <v>45097</v>
      </c>
      <c r="T1989" s="55">
        <v>45097</v>
      </c>
      <c r="V1989" s="56">
        <v>9457908.3200000003</v>
      </c>
      <c r="W1989" s="56">
        <v>0</v>
      </c>
      <c r="X1989" s="56">
        <v>9457908.3200000003</v>
      </c>
    </row>
    <row r="1990" spans="1:24" x14ac:dyDescent="0.25">
      <c r="A1990" t="s">
        <v>176</v>
      </c>
      <c r="B1990" t="s">
        <v>450</v>
      </c>
      <c r="C1990">
        <v>2023</v>
      </c>
      <c r="D1990">
        <v>2023</v>
      </c>
      <c r="E1990" s="53">
        <v>12</v>
      </c>
      <c r="F1990" t="s">
        <v>451</v>
      </c>
      <c r="G1990" t="s">
        <v>452</v>
      </c>
      <c r="H1990" t="s">
        <v>453</v>
      </c>
      <c r="I1990" t="s">
        <v>454</v>
      </c>
      <c r="J1990" t="s">
        <v>455</v>
      </c>
      <c r="K1990" t="s">
        <v>4813</v>
      </c>
      <c r="L1990">
        <v>1</v>
      </c>
      <c r="M1990" t="s">
        <v>4814</v>
      </c>
      <c r="N1990" t="s">
        <v>1022</v>
      </c>
      <c r="O1990">
        <v>1</v>
      </c>
      <c r="P1990" t="s">
        <v>1023</v>
      </c>
      <c r="Q1990" t="s">
        <v>4681</v>
      </c>
      <c r="R1990" t="s">
        <v>4710</v>
      </c>
      <c r="S1990" s="55">
        <v>45097</v>
      </c>
      <c r="T1990" s="55">
        <v>45097</v>
      </c>
      <c r="V1990" s="56">
        <v>285279.82</v>
      </c>
      <c r="W1990" s="56">
        <v>0</v>
      </c>
      <c r="X1990" s="56">
        <v>285279.82</v>
      </c>
    </row>
    <row r="1991" spans="1:24" x14ac:dyDescent="0.25">
      <c r="A1991" t="s">
        <v>179</v>
      </c>
      <c r="B1991" t="s">
        <v>450</v>
      </c>
      <c r="C1991">
        <v>2023</v>
      </c>
      <c r="D1991">
        <v>2023</v>
      </c>
      <c r="E1991" s="53">
        <v>12</v>
      </c>
      <c r="F1991" t="s">
        <v>451</v>
      </c>
      <c r="G1991" t="s">
        <v>452</v>
      </c>
      <c r="H1991" t="s">
        <v>453</v>
      </c>
      <c r="I1991" t="s">
        <v>454</v>
      </c>
      <c r="J1991" t="s">
        <v>455</v>
      </c>
      <c r="K1991" t="s">
        <v>4815</v>
      </c>
      <c r="L1991">
        <v>1</v>
      </c>
      <c r="M1991" t="s">
        <v>4816</v>
      </c>
      <c r="N1991" t="s">
        <v>1034</v>
      </c>
      <c r="O1991">
        <v>1</v>
      </c>
      <c r="P1991" t="s">
        <v>1035</v>
      </c>
      <c r="Q1991" t="s">
        <v>4681</v>
      </c>
      <c r="R1991" t="s">
        <v>4710</v>
      </c>
      <c r="S1991" s="55">
        <v>45097</v>
      </c>
      <c r="T1991" s="55">
        <v>45097</v>
      </c>
      <c r="V1991" s="56">
        <v>230501.93</v>
      </c>
      <c r="W1991" s="56">
        <v>0</v>
      </c>
      <c r="X1991" s="56">
        <v>230501.93</v>
      </c>
    </row>
    <row r="1992" spans="1:24" x14ac:dyDescent="0.25">
      <c r="A1992" t="s">
        <v>177</v>
      </c>
      <c r="B1992" t="s">
        <v>450</v>
      </c>
      <c r="C1992">
        <v>2023</v>
      </c>
      <c r="D1992">
        <v>2023</v>
      </c>
      <c r="E1992" s="53">
        <v>12</v>
      </c>
      <c r="F1992" t="s">
        <v>451</v>
      </c>
      <c r="G1992" t="s">
        <v>452</v>
      </c>
      <c r="H1992" t="s">
        <v>453</v>
      </c>
      <c r="I1992" t="s">
        <v>454</v>
      </c>
      <c r="J1992" t="s">
        <v>455</v>
      </c>
      <c r="K1992" t="s">
        <v>4817</v>
      </c>
      <c r="L1992">
        <v>1</v>
      </c>
      <c r="M1992" t="s">
        <v>4818</v>
      </c>
      <c r="N1992" t="s">
        <v>1026</v>
      </c>
      <c r="O1992">
        <v>1</v>
      </c>
      <c r="P1992" t="s">
        <v>1027</v>
      </c>
      <c r="Q1992" t="s">
        <v>4681</v>
      </c>
      <c r="R1992" t="s">
        <v>4710</v>
      </c>
      <c r="S1992" s="55">
        <v>45097</v>
      </c>
      <c r="T1992" s="55">
        <v>45097</v>
      </c>
      <c r="V1992" s="56">
        <v>211777.24</v>
      </c>
      <c r="W1992" s="56">
        <v>0</v>
      </c>
      <c r="X1992" s="56">
        <v>211777.24</v>
      </c>
    </row>
    <row r="1993" spans="1:24" x14ac:dyDescent="0.25">
      <c r="A1993" t="s">
        <v>178</v>
      </c>
      <c r="B1993" t="s">
        <v>450</v>
      </c>
      <c r="C1993">
        <v>2023</v>
      </c>
      <c r="D1993">
        <v>2023</v>
      </c>
      <c r="E1993" s="53">
        <v>12</v>
      </c>
      <c r="F1993" t="s">
        <v>451</v>
      </c>
      <c r="G1993" t="s">
        <v>452</v>
      </c>
      <c r="H1993" t="s">
        <v>453</v>
      </c>
      <c r="I1993" t="s">
        <v>454</v>
      </c>
      <c r="J1993" t="s">
        <v>455</v>
      </c>
      <c r="K1993" t="s">
        <v>4819</v>
      </c>
      <c r="L1993">
        <v>1</v>
      </c>
      <c r="M1993" t="s">
        <v>4820</v>
      </c>
      <c r="N1993" t="s">
        <v>1030</v>
      </c>
      <c r="O1993">
        <v>1</v>
      </c>
      <c r="P1993" t="s">
        <v>1031</v>
      </c>
      <c r="Q1993" t="s">
        <v>4681</v>
      </c>
      <c r="R1993" t="s">
        <v>4710</v>
      </c>
      <c r="S1993" s="55">
        <v>45097</v>
      </c>
      <c r="T1993" s="55">
        <v>45097</v>
      </c>
      <c r="V1993" s="56">
        <v>684421.1</v>
      </c>
      <c r="W1993" s="56">
        <v>0</v>
      </c>
      <c r="X1993" s="56">
        <v>684421.1</v>
      </c>
    </row>
    <row r="1994" spans="1:24" x14ac:dyDescent="0.25">
      <c r="A1994" t="s">
        <v>184</v>
      </c>
      <c r="B1994" t="s">
        <v>450</v>
      </c>
      <c r="C1994">
        <v>2023</v>
      </c>
      <c r="D1994">
        <v>2023</v>
      </c>
      <c r="E1994" s="53">
        <v>12</v>
      </c>
      <c r="F1994" t="s">
        <v>451</v>
      </c>
      <c r="G1994" t="s">
        <v>452</v>
      </c>
      <c r="H1994" t="s">
        <v>453</v>
      </c>
      <c r="I1994" t="s">
        <v>454</v>
      </c>
      <c r="J1994" t="s">
        <v>455</v>
      </c>
      <c r="K1994" t="s">
        <v>4821</v>
      </c>
      <c r="L1994">
        <v>1</v>
      </c>
      <c r="M1994" t="s">
        <v>4822</v>
      </c>
      <c r="N1994" t="s">
        <v>1058</v>
      </c>
      <c r="O1994">
        <v>1</v>
      </c>
      <c r="P1994" t="s">
        <v>1059</v>
      </c>
      <c r="Q1994" t="s">
        <v>4681</v>
      </c>
      <c r="R1994" t="s">
        <v>4710</v>
      </c>
      <c r="S1994" s="55">
        <v>45097</v>
      </c>
      <c r="T1994" s="55">
        <v>45097</v>
      </c>
      <c r="V1994" s="56">
        <v>440646.76</v>
      </c>
      <c r="W1994" s="56">
        <v>0</v>
      </c>
      <c r="X1994" s="56">
        <v>440646.76</v>
      </c>
    </row>
    <row r="1995" spans="1:24" x14ac:dyDescent="0.25">
      <c r="A1995" t="s">
        <v>186</v>
      </c>
      <c r="B1995" t="s">
        <v>450</v>
      </c>
      <c r="C1995">
        <v>2023</v>
      </c>
      <c r="D1995">
        <v>2023</v>
      </c>
      <c r="E1995" s="53">
        <v>12</v>
      </c>
      <c r="F1995" t="s">
        <v>451</v>
      </c>
      <c r="G1995" t="s">
        <v>452</v>
      </c>
      <c r="H1995" t="s">
        <v>453</v>
      </c>
      <c r="I1995" t="s">
        <v>454</v>
      </c>
      <c r="J1995" t="s">
        <v>455</v>
      </c>
      <c r="K1995" t="s">
        <v>4823</v>
      </c>
      <c r="L1995">
        <v>1</v>
      </c>
      <c r="M1995" t="s">
        <v>4824</v>
      </c>
      <c r="N1995" t="s">
        <v>1066</v>
      </c>
      <c r="O1995">
        <v>1</v>
      </c>
      <c r="P1995" t="s">
        <v>1067</v>
      </c>
      <c r="Q1995" t="s">
        <v>4681</v>
      </c>
      <c r="R1995" t="s">
        <v>4710</v>
      </c>
      <c r="S1995" s="55">
        <v>45097</v>
      </c>
      <c r="T1995" s="55">
        <v>45097</v>
      </c>
      <c r="V1995" s="56">
        <v>362361.49</v>
      </c>
      <c r="W1995" s="56">
        <v>0</v>
      </c>
      <c r="X1995" s="56">
        <v>362361.49</v>
      </c>
    </row>
    <row r="1996" spans="1:24" x14ac:dyDescent="0.25">
      <c r="A1996" t="s">
        <v>194</v>
      </c>
      <c r="B1996" t="s">
        <v>450</v>
      </c>
      <c r="C1996">
        <v>2023</v>
      </c>
      <c r="D1996">
        <v>2023</v>
      </c>
      <c r="E1996" s="53">
        <v>12</v>
      </c>
      <c r="F1996" t="s">
        <v>451</v>
      </c>
      <c r="G1996" t="s">
        <v>452</v>
      </c>
      <c r="H1996" t="s">
        <v>453</v>
      </c>
      <c r="I1996" t="s">
        <v>454</v>
      </c>
      <c r="J1996" t="s">
        <v>455</v>
      </c>
      <c r="K1996" t="s">
        <v>4825</v>
      </c>
      <c r="L1996">
        <v>1</v>
      </c>
      <c r="M1996" t="s">
        <v>4826</v>
      </c>
      <c r="N1996" t="s">
        <v>1104</v>
      </c>
      <c r="O1996">
        <v>1</v>
      </c>
      <c r="P1996" t="s">
        <v>1105</v>
      </c>
      <c r="Q1996" t="s">
        <v>4681</v>
      </c>
      <c r="R1996" t="s">
        <v>4710</v>
      </c>
      <c r="S1996" s="55">
        <v>45097</v>
      </c>
      <c r="T1996" s="55">
        <v>45097</v>
      </c>
      <c r="V1996" s="56">
        <v>209655.66</v>
      </c>
      <c r="W1996" s="56">
        <v>0</v>
      </c>
      <c r="X1996" s="56">
        <v>209655.66</v>
      </c>
    </row>
    <row r="1997" spans="1:24" x14ac:dyDescent="0.25">
      <c r="A1997" t="s">
        <v>202</v>
      </c>
      <c r="B1997" t="s">
        <v>450</v>
      </c>
      <c r="C1997">
        <v>2023</v>
      </c>
      <c r="D1997">
        <v>2023</v>
      </c>
      <c r="E1997" s="53">
        <v>12</v>
      </c>
      <c r="F1997" t="s">
        <v>451</v>
      </c>
      <c r="G1997" t="s">
        <v>452</v>
      </c>
      <c r="H1997" t="s">
        <v>453</v>
      </c>
      <c r="I1997" t="s">
        <v>454</v>
      </c>
      <c r="J1997" t="s">
        <v>455</v>
      </c>
      <c r="K1997" t="s">
        <v>4827</v>
      </c>
      <c r="L1997">
        <v>1</v>
      </c>
      <c r="M1997" t="s">
        <v>4828</v>
      </c>
      <c r="N1997" t="s">
        <v>1136</v>
      </c>
      <c r="O1997">
        <v>1</v>
      </c>
      <c r="P1997" t="s">
        <v>1137</v>
      </c>
      <c r="Q1997" t="s">
        <v>4681</v>
      </c>
      <c r="R1997" t="s">
        <v>4710</v>
      </c>
      <c r="S1997" s="55">
        <v>45097</v>
      </c>
      <c r="T1997" s="55">
        <v>45097</v>
      </c>
      <c r="V1997" s="56">
        <v>10612566.93</v>
      </c>
      <c r="W1997" s="56">
        <v>0</v>
      </c>
      <c r="X1997" s="56">
        <v>10612566.93</v>
      </c>
    </row>
    <row r="1998" spans="1:24" x14ac:dyDescent="0.25">
      <c r="A1998" t="s">
        <v>204</v>
      </c>
      <c r="B1998" t="s">
        <v>450</v>
      </c>
      <c r="C1998">
        <v>2023</v>
      </c>
      <c r="D1998">
        <v>2023</v>
      </c>
      <c r="E1998" s="53">
        <v>12</v>
      </c>
      <c r="F1998" t="s">
        <v>451</v>
      </c>
      <c r="G1998" t="s">
        <v>452</v>
      </c>
      <c r="H1998" t="s">
        <v>453</v>
      </c>
      <c r="I1998" t="s">
        <v>454</v>
      </c>
      <c r="J1998" t="s">
        <v>455</v>
      </c>
      <c r="K1998" t="s">
        <v>4829</v>
      </c>
      <c r="L1998">
        <v>1</v>
      </c>
      <c r="M1998" t="s">
        <v>4830</v>
      </c>
      <c r="N1998" t="s">
        <v>1144</v>
      </c>
      <c r="O1998">
        <v>1</v>
      </c>
      <c r="P1998" t="s">
        <v>1145</v>
      </c>
      <c r="Q1998" t="s">
        <v>4681</v>
      </c>
      <c r="R1998" t="s">
        <v>4710</v>
      </c>
      <c r="S1998" s="55">
        <v>45097</v>
      </c>
      <c r="T1998" s="55">
        <v>45097</v>
      </c>
      <c r="V1998" s="56">
        <v>166355.71</v>
      </c>
      <c r="W1998" s="56">
        <v>0</v>
      </c>
      <c r="X1998" s="56">
        <v>166355.71</v>
      </c>
    </row>
    <row r="1999" spans="1:24" x14ac:dyDescent="0.25">
      <c r="A1999" t="s">
        <v>114</v>
      </c>
      <c r="B1999" t="s">
        <v>450</v>
      </c>
      <c r="C1999">
        <v>2023</v>
      </c>
      <c r="D1999">
        <v>2023</v>
      </c>
      <c r="E1999" s="53">
        <v>12</v>
      </c>
      <c r="F1999" t="s">
        <v>451</v>
      </c>
      <c r="G1999" t="s">
        <v>452</v>
      </c>
      <c r="H1999" t="s">
        <v>453</v>
      </c>
      <c r="I1999" t="s">
        <v>454</v>
      </c>
      <c r="J1999" t="s">
        <v>455</v>
      </c>
      <c r="K1999" t="s">
        <v>4831</v>
      </c>
      <c r="L1999">
        <v>1</v>
      </c>
      <c r="M1999" t="s">
        <v>4832</v>
      </c>
      <c r="N1999" t="s">
        <v>768</v>
      </c>
      <c r="O1999">
        <v>1</v>
      </c>
      <c r="P1999" t="s">
        <v>769</v>
      </c>
      <c r="Q1999" t="s">
        <v>4681</v>
      </c>
      <c r="R1999" t="s">
        <v>4710</v>
      </c>
      <c r="S1999" s="55">
        <v>45097</v>
      </c>
      <c r="T1999" s="55">
        <v>45097</v>
      </c>
      <c r="V1999" s="56">
        <v>32701664.940000001</v>
      </c>
      <c r="W1999" s="56">
        <v>0</v>
      </c>
      <c r="X1999" s="56">
        <v>32701664.940000001</v>
      </c>
    </row>
    <row r="2000" spans="1:24" x14ac:dyDescent="0.25">
      <c r="A2000" t="s">
        <v>75</v>
      </c>
      <c r="B2000" t="s">
        <v>450</v>
      </c>
      <c r="C2000">
        <v>2023</v>
      </c>
      <c r="D2000">
        <v>2023</v>
      </c>
      <c r="E2000" s="53">
        <v>12</v>
      </c>
      <c r="F2000" t="s">
        <v>451</v>
      </c>
      <c r="G2000" t="s">
        <v>452</v>
      </c>
      <c r="H2000" t="s">
        <v>453</v>
      </c>
      <c r="I2000" t="s">
        <v>454</v>
      </c>
      <c r="J2000" t="s">
        <v>455</v>
      </c>
      <c r="K2000" t="s">
        <v>4833</v>
      </c>
      <c r="L2000">
        <v>1</v>
      </c>
      <c r="M2000" t="s">
        <v>4834</v>
      </c>
      <c r="N2000" t="s">
        <v>612</v>
      </c>
      <c r="O2000">
        <v>1</v>
      </c>
      <c r="P2000" t="s">
        <v>613</v>
      </c>
      <c r="Q2000" t="s">
        <v>4681</v>
      </c>
      <c r="R2000" t="s">
        <v>4710</v>
      </c>
      <c r="S2000" s="55">
        <v>45097</v>
      </c>
      <c r="T2000" s="55">
        <v>45097</v>
      </c>
      <c r="V2000" s="56">
        <v>2656558.42</v>
      </c>
      <c r="W2000" s="56">
        <v>0</v>
      </c>
      <c r="X2000" s="56">
        <v>2656558.42</v>
      </c>
    </row>
    <row r="2001" spans="1:24" x14ac:dyDescent="0.25">
      <c r="A2001" t="s">
        <v>174</v>
      </c>
      <c r="B2001" t="s">
        <v>450</v>
      </c>
      <c r="C2001">
        <v>2023</v>
      </c>
      <c r="D2001">
        <v>2023</v>
      </c>
      <c r="E2001" s="53">
        <v>12</v>
      </c>
      <c r="F2001" t="s">
        <v>451</v>
      </c>
      <c r="G2001" t="s">
        <v>452</v>
      </c>
      <c r="H2001" t="s">
        <v>453</v>
      </c>
      <c r="I2001" t="s">
        <v>454</v>
      </c>
      <c r="J2001" t="s">
        <v>455</v>
      </c>
      <c r="K2001" t="s">
        <v>4835</v>
      </c>
      <c r="L2001">
        <v>1</v>
      </c>
      <c r="M2001" t="s">
        <v>4836</v>
      </c>
      <c r="N2001" t="s">
        <v>1012</v>
      </c>
      <c r="O2001">
        <v>1</v>
      </c>
      <c r="P2001" t="s">
        <v>1013</v>
      </c>
      <c r="Q2001" t="s">
        <v>4681</v>
      </c>
      <c r="R2001" t="s">
        <v>4710</v>
      </c>
      <c r="S2001" s="55">
        <v>45097</v>
      </c>
      <c r="T2001" s="55">
        <v>45097</v>
      </c>
      <c r="V2001" s="56">
        <v>5085074.07</v>
      </c>
      <c r="W2001" s="56">
        <v>0</v>
      </c>
      <c r="X2001" s="56">
        <v>5085074.07</v>
      </c>
    </row>
    <row r="2002" spans="1:24" x14ac:dyDescent="0.25">
      <c r="A2002" t="s">
        <v>144</v>
      </c>
      <c r="B2002" t="s">
        <v>450</v>
      </c>
      <c r="C2002">
        <v>2023</v>
      </c>
      <c r="D2002">
        <v>2023</v>
      </c>
      <c r="E2002" s="53">
        <v>12</v>
      </c>
      <c r="F2002" t="s">
        <v>451</v>
      </c>
      <c r="G2002" t="s">
        <v>452</v>
      </c>
      <c r="H2002" t="s">
        <v>453</v>
      </c>
      <c r="I2002" t="s">
        <v>454</v>
      </c>
      <c r="J2002" t="s">
        <v>455</v>
      </c>
      <c r="K2002" t="s">
        <v>4837</v>
      </c>
      <c r="L2002">
        <v>1</v>
      </c>
      <c r="M2002" t="s">
        <v>4838</v>
      </c>
      <c r="N2002" t="s">
        <v>892</v>
      </c>
      <c r="O2002">
        <v>1</v>
      </c>
      <c r="P2002" t="s">
        <v>893</v>
      </c>
      <c r="Q2002" t="s">
        <v>4681</v>
      </c>
      <c r="R2002" t="s">
        <v>4710</v>
      </c>
      <c r="S2002" s="55">
        <v>45097</v>
      </c>
      <c r="T2002" s="55">
        <v>45097</v>
      </c>
      <c r="V2002" s="56">
        <v>10551126.300000001</v>
      </c>
      <c r="W2002" s="56">
        <v>0</v>
      </c>
      <c r="X2002" s="56">
        <v>10551126.300000001</v>
      </c>
    </row>
    <row r="2003" spans="1:24" x14ac:dyDescent="0.25">
      <c r="A2003" t="s">
        <v>83</v>
      </c>
      <c r="B2003" t="s">
        <v>450</v>
      </c>
      <c r="C2003">
        <v>2023</v>
      </c>
      <c r="D2003">
        <v>2023</v>
      </c>
      <c r="E2003" s="53">
        <v>12</v>
      </c>
      <c r="F2003" t="s">
        <v>451</v>
      </c>
      <c r="G2003" t="s">
        <v>452</v>
      </c>
      <c r="H2003" t="s">
        <v>453</v>
      </c>
      <c r="I2003" t="s">
        <v>454</v>
      </c>
      <c r="J2003" t="s">
        <v>455</v>
      </c>
      <c r="K2003" t="s">
        <v>4839</v>
      </c>
      <c r="L2003">
        <v>1</v>
      </c>
      <c r="M2003" t="s">
        <v>4840</v>
      </c>
      <c r="N2003" t="s">
        <v>644</v>
      </c>
      <c r="O2003">
        <v>1</v>
      </c>
      <c r="P2003" t="s">
        <v>645</v>
      </c>
      <c r="Q2003" t="s">
        <v>4681</v>
      </c>
      <c r="R2003" t="s">
        <v>4710</v>
      </c>
      <c r="S2003" s="55">
        <v>45097</v>
      </c>
      <c r="T2003" s="55">
        <v>45097</v>
      </c>
      <c r="V2003" s="56">
        <v>236992.1</v>
      </c>
      <c r="W2003" s="56">
        <v>0</v>
      </c>
      <c r="X2003" s="56">
        <v>236992.1</v>
      </c>
    </row>
    <row r="2004" spans="1:24" x14ac:dyDescent="0.25">
      <c r="A2004" t="s">
        <v>168</v>
      </c>
      <c r="B2004" t="s">
        <v>450</v>
      </c>
      <c r="C2004">
        <v>2023</v>
      </c>
      <c r="D2004">
        <v>2023</v>
      </c>
      <c r="E2004" s="53">
        <v>12</v>
      </c>
      <c r="F2004" t="s">
        <v>451</v>
      </c>
      <c r="G2004" t="s">
        <v>452</v>
      </c>
      <c r="H2004" t="s">
        <v>453</v>
      </c>
      <c r="I2004" t="s">
        <v>454</v>
      </c>
      <c r="J2004" t="s">
        <v>455</v>
      </c>
      <c r="K2004" t="s">
        <v>4841</v>
      </c>
      <c r="L2004">
        <v>1</v>
      </c>
      <c r="M2004" t="s">
        <v>4842</v>
      </c>
      <c r="N2004" t="s">
        <v>988</v>
      </c>
      <c r="O2004">
        <v>1</v>
      </c>
      <c r="P2004" t="s">
        <v>989</v>
      </c>
      <c r="Q2004" t="s">
        <v>4681</v>
      </c>
      <c r="R2004" t="s">
        <v>4710</v>
      </c>
      <c r="S2004" s="55">
        <v>45097</v>
      </c>
      <c r="T2004" s="55">
        <v>45097</v>
      </c>
      <c r="V2004" s="56">
        <v>200106.42</v>
      </c>
      <c r="W2004" s="56">
        <v>0</v>
      </c>
      <c r="X2004" s="56">
        <v>200106.42</v>
      </c>
    </row>
    <row r="2005" spans="1:24" x14ac:dyDescent="0.25">
      <c r="A2005" t="s">
        <v>88</v>
      </c>
      <c r="B2005" t="s">
        <v>450</v>
      </c>
      <c r="C2005">
        <v>2023</v>
      </c>
      <c r="D2005">
        <v>2023</v>
      </c>
      <c r="E2005" s="53">
        <v>12</v>
      </c>
      <c r="F2005" t="s">
        <v>451</v>
      </c>
      <c r="G2005" t="s">
        <v>452</v>
      </c>
      <c r="H2005" t="s">
        <v>453</v>
      </c>
      <c r="I2005" t="s">
        <v>454</v>
      </c>
      <c r="J2005" t="s">
        <v>455</v>
      </c>
      <c r="K2005" t="s">
        <v>4843</v>
      </c>
      <c r="L2005">
        <v>1</v>
      </c>
      <c r="M2005" t="s">
        <v>4844</v>
      </c>
      <c r="N2005" t="s">
        <v>664</v>
      </c>
      <c r="O2005">
        <v>1</v>
      </c>
      <c r="P2005" t="s">
        <v>665</v>
      </c>
      <c r="Q2005" t="s">
        <v>4681</v>
      </c>
      <c r="R2005" t="s">
        <v>4710</v>
      </c>
      <c r="S2005" s="55">
        <v>45097</v>
      </c>
      <c r="T2005" s="55">
        <v>45097</v>
      </c>
      <c r="V2005" s="56">
        <v>5775752.4100000001</v>
      </c>
      <c r="W2005" s="56">
        <v>0</v>
      </c>
      <c r="X2005" s="56">
        <v>5775752.4100000001</v>
      </c>
    </row>
    <row r="2006" spans="1:24" x14ac:dyDescent="0.25">
      <c r="A2006" t="s">
        <v>190</v>
      </c>
      <c r="B2006" t="s">
        <v>450</v>
      </c>
      <c r="C2006">
        <v>2023</v>
      </c>
      <c r="D2006">
        <v>2023</v>
      </c>
      <c r="E2006" s="53">
        <v>12</v>
      </c>
      <c r="F2006" t="s">
        <v>451</v>
      </c>
      <c r="G2006" t="s">
        <v>452</v>
      </c>
      <c r="H2006" t="s">
        <v>453</v>
      </c>
      <c r="I2006" t="s">
        <v>454</v>
      </c>
      <c r="J2006" t="s">
        <v>455</v>
      </c>
      <c r="K2006" t="s">
        <v>4845</v>
      </c>
      <c r="L2006">
        <v>1</v>
      </c>
      <c r="M2006" t="s">
        <v>4846</v>
      </c>
      <c r="N2006" t="s">
        <v>1082</v>
      </c>
      <c r="O2006">
        <v>1</v>
      </c>
      <c r="P2006" t="s">
        <v>1083</v>
      </c>
      <c r="Q2006" t="s">
        <v>4681</v>
      </c>
      <c r="R2006" t="s">
        <v>4710</v>
      </c>
      <c r="S2006" s="55">
        <v>45097</v>
      </c>
      <c r="T2006" s="55">
        <v>45097</v>
      </c>
      <c r="V2006" s="56">
        <v>755299.82</v>
      </c>
      <c r="W2006" s="56">
        <v>0</v>
      </c>
      <c r="X2006" s="56">
        <v>755299.82</v>
      </c>
    </row>
    <row r="2007" spans="1:24" x14ac:dyDescent="0.25">
      <c r="A2007" t="s">
        <v>63</v>
      </c>
      <c r="B2007" t="s">
        <v>450</v>
      </c>
      <c r="C2007">
        <v>2023</v>
      </c>
      <c r="D2007">
        <v>2023</v>
      </c>
      <c r="E2007" s="53">
        <v>12</v>
      </c>
      <c r="F2007" t="s">
        <v>451</v>
      </c>
      <c r="G2007" t="s">
        <v>452</v>
      </c>
      <c r="H2007" t="s">
        <v>453</v>
      </c>
      <c r="I2007" t="s">
        <v>454</v>
      </c>
      <c r="J2007" t="s">
        <v>455</v>
      </c>
      <c r="K2007" t="s">
        <v>4847</v>
      </c>
      <c r="L2007">
        <v>1</v>
      </c>
      <c r="M2007" t="s">
        <v>4848</v>
      </c>
      <c r="N2007" t="s">
        <v>564</v>
      </c>
      <c r="O2007">
        <v>1</v>
      </c>
      <c r="P2007" t="s">
        <v>565</v>
      </c>
      <c r="Q2007" t="s">
        <v>4681</v>
      </c>
      <c r="R2007" t="s">
        <v>4710</v>
      </c>
      <c r="S2007" s="55">
        <v>45097</v>
      </c>
      <c r="T2007" s="55">
        <v>45097</v>
      </c>
      <c r="V2007" s="56">
        <v>289673.78999999998</v>
      </c>
      <c r="W2007" s="56">
        <v>0</v>
      </c>
      <c r="X2007" s="56">
        <v>289673.78999999998</v>
      </c>
    </row>
    <row r="2008" spans="1:24" x14ac:dyDescent="0.25">
      <c r="A2008" t="s">
        <v>175</v>
      </c>
      <c r="B2008" t="s">
        <v>450</v>
      </c>
      <c r="C2008">
        <v>2023</v>
      </c>
      <c r="D2008">
        <v>2023</v>
      </c>
      <c r="E2008" s="53">
        <v>12</v>
      </c>
      <c r="F2008" t="s">
        <v>451</v>
      </c>
      <c r="G2008" t="s">
        <v>452</v>
      </c>
      <c r="H2008" t="s">
        <v>453</v>
      </c>
      <c r="I2008" t="s">
        <v>454</v>
      </c>
      <c r="J2008" t="s">
        <v>455</v>
      </c>
      <c r="K2008" t="s">
        <v>4849</v>
      </c>
      <c r="L2008">
        <v>1</v>
      </c>
      <c r="M2008" t="s">
        <v>4850</v>
      </c>
      <c r="N2008" t="s">
        <v>1018</v>
      </c>
      <c r="O2008">
        <v>1</v>
      </c>
      <c r="P2008" t="s">
        <v>1019</v>
      </c>
      <c r="Q2008" t="s">
        <v>4681</v>
      </c>
      <c r="R2008" t="s">
        <v>4710</v>
      </c>
      <c r="S2008" s="55">
        <v>45097</v>
      </c>
      <c r="T2008" s="55">
        <v>45097</v>
      </c>
      <c r="V2008" s="56">
        <v>275486.11</v>
      </c>
      <c r="W2008" s="56">
        <v>0</v>
      </c>
      <c r="X2008" s="56">
        <v>275486.11</v>
      </c>
    </row>
    <row r="2009" spans="1:24" x14ac:dyDescent="0.25">
      <c r="A2009" t="s">
        <v>44</v>
      </c>
      <c r="B2009" t="s">
        <v>450</v>
      </c>
      <c r="C2009">
        <v>2023</v>
      </c>
      <c r="D2009">
        <v>2023</v>
      </c>
      <c r="E2009" s="53">
        <v>12</v>
      </c>
      <c r="F2009" t="s">
        <v>451</v>
      </c>
      <c r="G2009" t="s">
        <v>452</v>
      </c>
      <c r="H2009" t="s">
        <v>453</v>
      </c>
      <c r="I2009" t="s">
        <v>454</v>
      </c>
      <c r="J2009" t="s">
        <v>455</v>
      </c>
      <c r="K2009" t="s">
        <v>4851</v>
      </c>
      <c r="L2009">
        <v>1</v>
      </c>
      <c r="M2009" t="s">
        <v>4852</v>
      </c>
      <c r="N2009" t="s">
        <v>487</v>
      </c>
      <c r="O2009">
        <v>1</v>
      </c>
      <c r="P2009" t="s">
        <v>488</v>
      </c>
      <c r="Q2009" t="s">
        <v>4681</v>
      </c>
      <c r="R2009" t="s">
        <v>4710</v>
      </c>
      <c r="S2009" s="55">
        <v>45097</v>
      </c>
      <c r="T2009" s="55">
        <v>45097</v>
      </c>
      <c r="V2009" s="56">
        <v>1355554.22</v>
      </c>
      <c r="W2009" s="56">
        <v>0</v>
      </c>
      <c r="X2009" s="56">
        <v>1355554.22</v>
      </c>
    </row>
    <row r="2010" spans="1:24" x14ac:dyDescent="0.25">
      <c r="A2010" t="s">
        <v>170</v>
      </c>
      <c r="B2010" t="s">
        <v>450</v>
      </c>
      <c r="C2010">
        <v>2023</v>
      </c>
      <c r="D2010">
        <v>2023</v>
      </c>
      <c r="E2010" s="53">
        <v>12</v>
      </c>
      <c r="F2010" t="s">
        <v>451</v>
      </c>
      <c r="G2010" t="s">
        <v>452</v>
      </c>
      <c r="H2010" t="s">
        <v>453</v>
      </c>
      <c r="I2010" t="s">
        <v>454</v>
      </c>
      <c r="J2010" t="s">
        <v>455</v>
      </c>
      <c r="K2010" t="s">
        <v>4853</v>
      </c>
      <c r="L2010">
        <v>1</v>
      </c>
      <c r="M2010" t="s">
        <v>4854</v>
      </c>
      <c r="N2010" t="s">
        <v>996</v>
      </c>
      <c r="O2010">
        <v>1</v>
      </c>
      <c r="P2010" t="s">
        <v>997</v>
      </c>
      <c r="Q2010" t="s">
        <v>4681</v>
      </c>
      <c r="R2010" t="s">
        <v>4710</v>
      </c>
      <c r="S2010" s="55">
        <v>45097</v>
      </c>
      <c r="T2010" s="55">
        <v>45097</v>
      </c>
      <c r="V2010" s="56">
        <v>1022572.16</v>
      </c>
      <c r="W2010" s="56">
        <v>0</v>
      </c>
      <c r="X2010" s="56">
        <v>1022572.16</v>
      </c>
    </row>
    <row r="2011" spans="1:24" x14ac:dyDescent="0.25">
      <c r="A2011" t="s">
        <v>171</v>
      </c>
      <c r="B2011" t="s">
        <v>450</v>
      </c>
      <c r="C2011">
        <v>2023</v>
      </c>
      <c r="D2011">
        <v>2023</v>
      </c>
      <c r="E2011" s="53">
        <v>12</v>
      </c>
      <c r="F2011" t="s">
        <v>451</v>
      </c>
      <c r="G2011" t="s">
        <v>452</v>
      </c>
      <c r="H2011" t="s">
        <v>453</v>
      </c>
      <c r="I2011" t="s">
        <v>454</v>
      </c>
      <c r="J2011" t="s">
        <v>455</v>
      </c>
      <c r="K2011" t="s">
        <v>4855</v>
      </c>
      <c r="L2011">
        <v>1</v>
      </c>
      <c r="M2011" t="s">
        <v>4856</v>
      </c>
      <c r="N2011" t="s">
        <v>1000</v>
      </c>
      <c r="O2011">
        <v>1</v>
      </c>
      <c r="P2011" t="s">
        <v>1001</v>
      </c>
      <c r="Q2011" t="s">
        <v>4681</v>
      </c>
      <c r="R2011" t="s">
        <v>4710</v>
      </c>
      <c r="S2011" s="55">
        <v>45097</v>
      </c>
      <c r="T2011" s="55">
        <v>45097</v>
      </c>
      <c r="V2011" s="56">
        <v>208354.86</v>
      </c>
      <c r="W2011" s="56">
        <v>0</v>
      </c>
      <c r="X2011" s="56">
        <v>208354.86</v>
      </c>
    </row>
    <row r="2012" spans="1:24" x14ac:dyDescent="0.25">
      <c r="A2012" t="s">
        <v>111</v>
      </c>
      <c r="B2012" t="s">
        <v>450</v>
      </c>
      <c r="C2012">
        <v>2023</v>
      </c>
      <c r="D2012">
        <v>2023</v>
      </c>
      <c r="E2012" s="53">
        <v>12</v>
      </c>
      <c r="F2012" t="s">
        <v>451</v>
      </c>
      <c r="G2012" t="s">
        <v>452</v>
      </c>
      <c r="H2012" t="s">
        <v>453</v>
      </c>
      <c r="I2012" t="s">
        <v>454</v>
      </c>
      <c r="J2012" t="s">
        <v>455</v>
      </c>
      <c r="K2012" t="s">
        <v>4857</v>
      </c>
      <c r="L2012">
        <v>1</v>
      </c>
      <c r="M2012" t="s">
        <v>4858</v>
      </c>
      <c r="N2012" t="s">
        <v>756</v>
      </c>
      <c r="O2012">
        <v>1</v>
      </c>
      <c r="P2012" t="s">
        <v>757</v>
      </c>
      <c r="Q2012" t="s">
        <v>4681</v>
      </c>
      <c r="R2012" t="s">
        <v>4710</v>
      </c>
      <c r="S2012" s="55">
        <v>45097</v>
      </c>
      <c r="T2012" s="55">
        <v>45097</v>
      </c>
      <c r="V2012" s="56">
        <v>171864.32000000001</v>
      </c>
      <c r="W2012" s="56">
        <v>0</v>
      </c>
      <c r="X2012" s="56">
        <v>171864.32000000001</v>
      </c>
    </row>
    <row r="2013" spans="1:24" x14ac:dyDescent="0.25">
      <c r="A2013" t="s">
        <v>122</v>
      </c>
      <c r="B2013" t="s">
        <v>450</v>
      </c>
      <c r="C2013">
        <v>2023</v>
      </c>
      <c r="D2013">
        <v>2023</v>
      </c>
      <c r="E2013" s="53">
        <v>12</v>
      </c>
      <c r="F2013" t="s">
        <v>451</v>
      </c>
      <c r="G2013" t="s">
        <v>452</v>
      </c>
      <c r="H2013" t="s">
        <v>453</v>
      </c>
      <c r="I2013" t="s">
        <v>454</v>
      </c>
      <c r="J2013" t="s">
        <v>455</v>
      </c>
      <c r="K2013" t="s">
        <v>4859</v>
      </c>
      <c r="L2013">
        <v>1</v>
      </c>
      <c r="M2013" t="s">
        <v>4860</v>
      </c>
      <c r="N2013" t="s">
        <v>804</v>
      </c>
      <c r="O2013">
        <v>1</v>
      </c>
      <c r="P2013" t="s">
        <v>805</v>
      </c>
      <c r="Q2013" t="s">
        <v>4681</v>
      </c>
      <c r="R2013" t="s">
        <v>4710</v>
      </c>
      <c r="S2013" s="55">
        <v>45097</v>
      </c>
      <c r="T2013" s="55">
        <v>45097</v>
      </c>
      <c r="V2013" s="56">
        <v>29104.7</v>
      </c>
      <c r="W2013" s="56">
        <v>0</v>
      </c>
      <c r="X2013" s="56">
        <v>29104.7</v>
      </c>
    </row>
    <row r="2014" spans="1:24" x14ac:dyDescent="0.25">
      <c r="A2014" t="s">
        <v>45</v>
      </c>
      <c r="B2014" t="s">
        <v>450</v>
      </c>
      <c r="C2014">
        <v>2023</v>
      </c>
      <c r="D2014">
        <v>2023</v>
      </c>
      <c r="E2014" s="53">
        <v>12</v>
      </c>
      <c r="F2014" t="s">
        <v>451</v>
      </c>
      <c r="G2014" t="s">
        <v>452</v>
      </c>
      <c r="H2014" t="s">
        <v>453</v>
      </c>
      <c r="I2014" t="s">
        <v>454</v>
      </c>
      <c r="J2014" t="s">
        <v>455</v>
      </c>
      <c r="K2014" t="s">
        <v>4861</v>
      </c>
      <c r="L2014">
        <v>1</v>
      </c>
      <c r="M2014" t="s">
        <v>4862</v>
      </c>
      <c r="N2014" t="s">
        <v>491</v>
      </c>
      <c r="O2014">
        <v>1</v>
      </c>
      <c r="P2014" t="s">
        <v>492</v>
      </c>
      <c r="Q2014" t="s">
        <v>4681</v>
      </c>
      <c r="R2014" t="s">
        <v>4710</v>
      </c>
      <c r="S2014" s="55">
        <v>45097</v>
      </c>
      <c r="T2014" s="55">
        <v>45097</v>
      </c>
      <c r="V2014" s="56">
        <v>172558.99</v>
      </c>
      <c r="W2014" s="56">
        <v>0</v>
      </c>
      <c r="X2014" s="56">
        <v>172558.99</v>
      </c>
    </row>
    <row r="2015" spans="1:24" x14ac:dyDescent="0.25">
      <c r="A2015" t="s">
        <v>146</v>
      </c>
      <c r="B2015" t="s">
        <v>450</v>
      </c>
      <c r="C2015">
        <v>2023</v>
      </c>
      <c r="D2015">
        <v>2023</v>
      </c>
      <c r="E2015" s="53">
        <v>12</v>
      </c>
      <c r="F2015" t="s">
        <v>451</v>
      </c>
      <c r="G2015" t="s">
        <v>452</v>
      </c>
      <c r="H2015" t="s">
        <v>453</v>
      </c>
      <c r="I2015" t="s">
        <v>454</v>
      </c>
      <c r="J2015" t="s">
        <v>455</v>
      </c>
      <c r="K2015" t="s">
        <v>4863</v>
      </c>
      <c r="L2015">
        <v>1</v>
      </c>
      <c r="M2015" t="s">
        <v>4864</v>
      </c>
      <c r="N2015" t="s">
        <v>900</v>
      </c>
      <c r="O2015">
        <v>1</v>
      </c>
      <c r="P2015" t="s">
        <v>901</v>
      </c>
      <c r="Q2015" t="s">
        <v>4681</v>
      </c>
      <c r="R2015" t="s">
        <v>4710</v>
      </c>
      <c r="S2015" s="55">
        <v>45097</v>
      </c>
      <c r="T2015" s="55">
        <v>45097</v>
      </c>
      <c r="V2015" s="56">
        <v>730060.65</v>
      </c>
      <c r="W2015" s="56">
        <v>0</v>
      </c>
      <c r="X2015" s="56">
        <v>730060.65</v>
      </c>
    </row>
    <row r="2016" spans="1:24" x14ac:dyDescent="0.25">
      <c r="A2016" t="s">
        <v>103</v>
      </c>
      <c r="B2016" t="s">
        <v>450</v>
      </c>
      <c r="C2016">
        <v>2023</v>
      </c>
      <c r="D2016">
        <v>2023</v>
      </c>
      <c r="E2016" s="53">
        <v>12</v>
      </c>
      <c r="F2016" t="s">
        <v>451</v>
      </c>
      <c r="G2016" t="s">
        <v>452</v>
      </c>
      <c r="H2016" t="s">
        <v>453</v>
      </c>
      <c r="I2016" t="s">
        <v>454</v>
      </c>
      <c r="J2016" t="s">
        <v>455</v>
      </c>
      <c r="K2016" t="s">
        <v>4865</v>
      </c>
      <c r="L2016">
        <v>1</v>
      </c>
      <c r="M2016" t="s">
        <v>4866</v>
      </c>
      <c r="N2016" t="s">
        <v>724</v>
      </c>
      <c r="O2016">
        <v>1</v>
      </c>
      <c r="P2016" t="s">
        <v>725</v>
      </c>
      <c r="Q2016" t="s">
        <v>4681</v>
      </c>
      <c r="R2016" t="s">
        <v>4710</v>
      </c>
      <c r="S2016" s="55">
        <v>45097</v>
      </c>
      <c r="T2016" s="55">
        <v>45097</v>
      </c>
      <c r="V2016" s="56">
        <v>2420791.41</v>
      </c>
      <c r="W2016" s="56">
        <v>0</v>
      </c>
      <c r="X2016" s="56">
        <v>2420791.41</v>
      </c>
    </row>
    <row r="2017" spans="1:24" x14ac:dyDescent="0.25">
      <c r="A2017" t="s">
        <v>192</v>
      </c>
      <c r="B2017" t="s">
        <v>450</v>
      </c>
      <c r="C2017">
        <v>2023</v>
      </c>
      <c r="D2017">
        <v>2023</v>
      </c>
      <c r="E2017" s="53">
        <v>12</v>
      </c>
      <c r="F2017" t="s">
        <v>451</v>
      </c>
      <c r="G2017" t="s">
        <v>452</v>
      </c>
      <c r="H2017" t="s">
        <v>453</v>
      </c>
      <c r="I2017" t="s">
        <v>454</v>
      </c>
      <c r="J2017" t="s">
        <v>455</v>
      </c>
      <c r="K2017" t="s">
        <v>4867</v>
      </c>
      <c r="L2017">
        <v>1</v>
      </c>
      <c r="M2017" t="s">
        <v>4868</v>
      </c>
      <c r="N2017" t="s">
        <v>1096</v>
      </c>
      <c r="O2017">
        <v>1</v>
      </c>
      <c r="P2017" t="s">
        <v>1097</v>
      </c>
      <c r="Q2017" t="s">
        <v>4681</v>
      </c>
      <c r="R2017" t="s">
        <v>4710</v>
      </c>
      <c r="S2017" s="55">
        <v>45097</v>
      </c>
      <c r="T2017" s="55">
        <v>45097</v>
      </c>
      <c r="V2017" s="56">
        <v>290411.2</v>
      </c>
      <c r="W2017" s="56">
        <v>0</v>
      </c>
      <c r="X2017" s="56">
        <v>290411.2</v>
      </c>
    </row>
    <row r="2018" spans="1:24" x14ac:dyDescent="0.25">
      <c r="A2018" t="s">
        <v>121</v>
      </c>
      <c r="B2018" t="s">
        <v>450</v>
      </c>
      <c r="C2018">
        <v>2023</v>
      </c>
      <c r="D2018">
        <v>2023</v>
      </c>
      <c r="E2018" s="53">
        <v>12</v>
      </c>
      <c r="F2018" t="s">
        <v>451</v>
      </c>
      <c r="G2018" t="s">
        <v>452</v>
      </c>
      <c r="H2018" t="s">
        <v>453</v>
      </c>
      <c r="I2018" t="s">
        <v>454</v>
      </c>
      <c r="J2018" t="s">
        <v>455</v>
      </c>
      <c r="K2018" t="s">
        <v>4869</v>
      </c>
      <c r="L2018">
        <v>1</v>
      </c>
      <c r="M2018" t="s">
        <v>4870</v>
      </c>
      <c r="N2018" t="s">
        <v>796</v>
      </c>
      <c r="O2018">
        <v>1</v>
      </c>
      <c r="P2018" t="s">
        <v>797</v>
      </c>
      <c r="Q2018" t="s">
        <v>4681</v>
      </c>
      <c r="R2018" t="s">
        <v>4710</v>
      </c>
      <c r="S2018" s="55">
        <v>45097</v>
      </c>
      <c r="T2018" s="55">
        <v>45097</v>
      </c>
      <c r="V2018" s="56">
        <v>356414.11</v>
      </c>
      <c r="W2018" s="56">
        <v>0</v>
      </c>
      <c r="X2018" s="56">
        <v>356414.11</v>
      </c>
    </row>
    <row r="2019" spans="1:24" x14ac:dyDescent="0.25">
      <c r="A2019" t="s">
        <v>40</v>
      </c>
      <c r="B2019" t="s">
        <v>450</v>
      </c>
      <c r="C2019">
        <v>2023</v>
      </c>
      <c r="D2019">
        <v>2023</v>
      </c>
      <c r="E2019" s="53">
        <v>12</v>
      </c>
      <c r="F2019" t="s">
        <v>451</v>
      </c>
      <c r="G2019" t="s">
        <v>452</v>
      </c>
      <c r="H2019" t="s">
        <v>453</v>
      </c>
      <c r="I2019" t="s">
        <v>454</v>
      </c>
      <c r="J2019" t="s">
        <v>455</v>
      </c>
      <c r="K2019" t="s">
        <v>4871</v>
      </c>
      <c r="L2019">
        <v>1</v>
      </c>
      <c r="M2019" t="s">
        <v>4872</v>
      </c>
      <c r="N2019" t="s">
        <v>471</v>
      </c>
      <c r="O2019">
        <v>1</v>
      </c>
      <c r="P2019" t="s">
        <v>472</v>
      </c>
      <c r="Q2019" t="s">
        <v>4681</v>
      </c>
      <c r="R2019" t="s">
        <v>4710</v>
      </c>
      <c r="S2019" s="55">
        <v>45097</v>
      </c>
      <c r="T2019" s="55">
        <v>45097</v>
      </c>
      <c r="V2019" s="56">
        <v>11174928.460000001</v>
      </c>
      <c r="W2019" s="56">
        <v>0</v>
      </c>
      <c r="X2019" s="56">
        <v>11174928.460000001</v>
      </c>
    </row>
    <row r="2020" spans="1:24" x14ac:dyDescent="0.25">
      <c r="A2020" t="s">
        <v>101</v>
      </c>
      <c r="B2020" t="s">
        <v>450</v>
      </c>
      <c r="C2020">
        <v>2023</v>
      </c>
      <c r="D2020">
        <v>2023</v>
      </c>
      <c r="E2020" s="53">
        <v>12</v>
      </c>
      <c r="F2020" t="s">
        <v>451</v>
      </c>
      <c r="G2020" t="s">
        <v>452</v>
      </c>
      <c r="H2020" t="s">
        <v>453</v>
      </c>
      <c r="I2020" t="s">
        <v>454</v>
      </c>
      <c r="J2020" t="s">
        <v>455</v>
      </c>
      <c r="K2020" t="s">
        <v>4873</v>
      </c>
      <c r="L2020">
        <v>1</v>
      </c>
      <c r="M2020" t="s">
        <v>4874</v>
      </c>
      <c r="N2020" t="s">
        <v>716</v>
      </c>
      <c r="O2020">
        <v>1</v>
      </c>
      <c r="P2020" t="s">
        <v>717</v>
      </c>
      <c r="Q2020" t="s">
        <v>4681</v>
      </c>
      <c r="R2020" t="s">
        <v>4710</v>
      </c>
      <c r="S2020" s="55">
        <v>45097</v>
      </c>
      <c r="T2020" s="55">
        <v>45097</v>
      </c>
      <c r="V2020" s="56">
        <v>790299.61</v>
      </c>
      <c r="W2020" s="56">
        <v>0</v>
      </c>
      <c r="X2020" s="56">
        <v>790299.61</v>
      </c>
    </row>
    <row r="2021" spans="1:24" x14ac:dyDescent="0.25">
      <c r="A2021" t="s">
        <v>180</v>
      </c>
      <c r="B2021" t="s">
        <v>450</v>
      </c>
      <c r="C2021">
        <v>2023</v>
      </c>
      <c r="D2021">
        <v>2023</v>
      </c>
      <c r="E2021" s="53">
        <v>12</v>
      </c>
      <c r="F2021" t="s">
        <v>451</v>
      </c>
      <c r="G2021" t="s">
        <v>452</v>
      </c>
      <c r="H2021" t="s">
        <v>453</v>
      </c>
      <c r="I2021" t="s">
        <v>454</v>
      </c>
      <c r="J2021" t="s">
        <v>455</v>
      </c>
      <c r="K2021" t="s">
        <v>4875</v>
      </c>
      <c r="L2021">
        <v>1</v>
      </c>
      <c r="M2021" t="s">
        <v>4876</v>
      </c>
      <c r="N2021" t="s">
        <v>1042</v>
      </c>
      <c r="O2021">
        <v>1</v>
      </c>
      <c r="P2021" t="s">
        <v>1043</v>
      </c>
      <c r="Q2021" t="s">
        <v>4681</v>
      </c>
      <c r="R2021" t="s">
        <v>4710</v>
      </c>
      <c r="S2021" s="55">
        <v>45097</v>
      </c>
      <c r="T2021" s="55">
        <v>45097</v>
      </c>
      <c r="V2021" s="56">
        <v>1198897.0900000001</v>
      </c>
      <c r="W2021" s="56">
        <v>0</v>
      </c>
      <c r="X2021" s="56">
        <v>1198897.0900000001</v>
      </c>
    </row>
    <row r="2022" spans="1:24" x14ac:dyDescent="0.25">
      <c r="A2022" t="s">
        <v>52</v>
      </c>
      <c r="B2022" t="s">
        <v>450</v>
      </c>
      <c r="C2022">
        <v>2023</v>
      </c>
      <c r="D2022">
        <v>2023</v>
      </c>
      <c r="E2022" s="53">
        <v>12</v>
      </c>
      <c r="F2022" t="s">
        <v>451</v>
      </c>
      <c r="G2022" t="s">
        <v>452</v>
      </c>
      <c r="H2022" t="s">
        <v>453</v>
      </c>
      <c r="I2022" t="s">
        <v>454</v>
      </c>
      <c r="J2022" t="s">
        <v>455</v>
      </c>
      <c r="K2022" t="s">
        <v>4877</v>
      </c>
      <c r="L2022">
        <v>1</v>
      </c>
      <c r="M2022" t="s">
        <v>4878</v>
      </c>
      <c r="N2022" t="s">
        <v>520</v>
      </c>
      <c r="O2022">
        <v>1</v>
      </c>
      <c r="P2022" t="s">
        <v>521</v>
      </c>
      <c r="Q2022" t="s">
        <v>4681</v>
      </c>
      <c r="R2022" t="s">
        <v>4710</v>
      </c>
      <c r="S2022" s="55">
        <v>45097</v>
      </c>
      <c r="T2022" s="55">
        <v>45097</v>
      </c>
      <c r="V2022" s="56">
        <v>4228839.4800000004</v>
      </c>
      <c r="W2022" s="56">
        <v>0</v>
      </c>
      <c r="X2022" s="56">
        <v>4228839.4800000004</v>
      </c>
    </row>
    <row r="2023" spans="1:24" x14ac:dyDescent="0.25">
      <c r="A2023" t="s">
        <v>123</v>
      </c>
      <c r="B2023" t="s">
        <v>450</v>
      </c>
      <c r="C2023">
        <v>2023</v>
      </c>
      <c r="D2023">
        <v>2023</v>
      </c>
      <c r="E2023" s="53">
        <v>12</v>
      </c>
      <c r="F2023" t="s">
        <v>451</v>
      </c>
      <c r="G2023" t="s">
        <v>452</v>
      </c>
      <c r="H2023" t="s">
        <v>453</v>
      </c>
      <c r="I2023" t="s">
        <v>454</v>
      </c>
      <c r="J2023" t="s">
        <v>455</v>
      </c>
      <c r="K2023" t="s">
        <v>4879</v>
      </c>
      <c r="L2023">
        <v>1</v>
      </c>
      <c r="M2023" t="s">
        <v>4880</v>
      </c>
      <c r="N2023" t="s">
        <v>808</v>
      </c>
      <c r="O2023">
        <v>1</v>
      </c>
      <c r="P2023" t="s">
        <v>809</v>
      </c>
      <c r="Q2023" t="s">
        <v>4681</v>
      </c>
      <c r="R2023" t="s">
        <v>4710</v>
      </c>
      <c r="S2023" s="55">
        <v>45097</v>
      </c>
      <c r="T2023" s="55">
        <v>45097</v>
      </c>
      <c r="V2023" s="56">
        <v>3117766.34</v>
      </c>
      <c r="W2023" s="56">
        <v>0</v>
      </c>
      <c r="X2023" s="56">
        <v>3117766.34</v>
      </c>
    </row>
    <row r="2024" spans="1:24" x14ac:dyDescent="0.25">
      <c r="A2024" t="s">
        <v>65</v>
      </c>
      <c r="B2024" t="s">
        <v>450</v>
      </c>
      <c r="C2024">
        <v>2023</v>
      </c>
      <c r="D2024">
        <v>2023</v>
      </c>
      <c r="E2024" s="53">
        <v>12</v>
      </c>
      <c r="F2024" t="s">
        <v>451</v>
      </c>
      <c r="G2024" t="s">
        <v>452</v>
      </c>
      <c r="H2024" t="s">
        <v>453</v>
      </c>
      <c r="I2024" t="s">
        <v>454</v>
      </c>
      <c r="J2024" t="s">
        <v>455</v>
      </c>
      <c r="K2024" t="s">
        <v>4881</v>
      </c>
      <c r="L2024">
        <v>1</v>
      </c>
      <c r="M2024" t="s">
        <v>4882</v>
      </c>
      <c r="N2024" t="s">
        <v>572</v>
      </c>
      <c r="O2024">
        <v>1</v>
      </c>
      <c r="P2024" t="s">
        <v>573</v>
      </c>
      <c r="Q2024" t="s">
        <v>4681</v>
      </c>
      <c r="R2024" t="s">
        <v>4710</v>
      </c>
      <c r="S2024" s="55">
        <v>45097</v>
      </c>
      <c r="T2024" s="55">
        <v>45097</v>
      </c>
      <c r="V2024" s="56">
        <v>98726.54</v>
      </c>
      <c r="W2024" s="56">
        <v>0</v>
      </c>
      <c r="X2024" s="56">
        <v>98726.54</v>
      </c>
    </row>
    <row r="2025" spans="1:24" x14ac:dyDescent="0.25">
      <c r="A2025" t="s">
        <v>167</v>
      </c>
      <c r="B2025" t="s">
        <v>450</v>
      </c>
      <c r="C2025">
        <v>2023</v>
      </c>
      <c r="D2025">
        <v>2023</v>
      </c>
      <c r="E2025" s="53">
        <v>12</v>
      </c>
      <c r="F2025" t="s">
        <v>451</v>
      </c>
      <c r="G2025" t="s">
        <v>452</v>
      </c>
      <c r="H2025" t="s">
        <v>453</v>
      </c>
      <c r="I2025" t="s">
        <v>454</v>
      </c>
      <c r="J2025" t="s">
        <v>455</v>
      </c>
      <c r="K2025" t="s">
        <v>4883</v>
      </c>
      <c r="L2025">
        <v>1</v>
      </c>
      <c r="M2025" t="s">
        <v>4884</v>
      </c>
      <c r="N2025" t="s">
        <v>984</v>
      </c>
      <c r="O2025">
        <v>1</v>
      </c>
      <c r="P2025" t="s">
        <v>985</v>
      </c>
      <c r="Q2025" t="s">
        <v>4681</v>
      </c>
      <c r="R2025" t="s">
        <v>4710</v>
      </c>
      <c r="S2025" s="55">
        <v>45097</v>
      </c>
      <c r="T2025" s="55">
        <v>45097</v>
      </c>
      <c r="V2025" s="56">
        <v>214329.95</v>
      </c>
      <c r="W2025" s="56">
        <v>0</v>
      </c>
      <c r="X2025" s="56">
        <v>214329.95</v>
      </c>
    </row>
    <row r="2026" spans="1:24" x14ac:dyDescent="0.25">
      <c r="A2026" t="s">
        <v>67</v>
      </c>
      <c r="B2026" t="s">
        <v>450</v>
      </c>
      <c r="C2026">
        <v>2023</v>
      </c>
      <c r="D2026">
        <v>2023</v>
      </c>
      <c r="E2026" s="53">
        <v>12</v>
      </c>
      <c r="F2026" t="s">
        <v>451</v>
      </c>
      <c r="G2026" t="s">
        <v>452</v>
      </c>
      <c r="H2026" t="s">
        <v>453</v>
      </c>
      <c r="I2026" t="s">
        <v>454</v>
      </c>
      <c r="J2026" t="s">
        <v>455</v>
      </c>
      <c r="K2026" t="s">
        <v>4885</v>
      </c>
      <c r="L2026">
        <v>1</v>
      </c>
      <c r="M2026" t="s">
        <v>4886</v>
      </c>
      <c r="N2026" t="s">
        <v>580</v>
      </c>
      <c r="O2026">
        <v>1</v>
      </c>
      <c r="P2026" t="s">
        <v>581</v>
      </c>
      <c r="Q2026" t="s">
        <v>4681</v>
      </c>
      <c r="R2026" t="s">
        <v>4710</v>
      </c>
      <c r="S2026" s="55">
        <v>45097</v>
      </c>
      <c r="T2026" s="55">
        <v>45097</v>
      </c>
      <c r="V2026" s="56">
        <v>228975.1</v>
      </c>
      <c r="W2026" s="56">
        <v>0</v>
      </c>
      <c r="X2026" s="56">
        <v>228975.1</v>
      </c>
    </row>
    <row r="2027" spans="1:24" x14ac:dyDescent="0.25">
      <c r="A2027" t="s">
        <v>166</v>
      </c>
      <c r="B2027" t="s">
        <v>450</v>
      </c>
      <c r="C2027">
        <v>2023</v>
      </c>
      <c r="D2027">
        <v>2023</v>
      </c>
      <c r="E2027" s="53">
        <v>12</v>
      </c>
      <c r="F2027" t="s">
        <v>451</v>
      </c>
      <c r="G2027" t="s">
        <v>452</v>
      </c>
      <c r="H2027" t="s">
        <v>453</v>
      </c>
      <c r="I2027" t="s">
        <v>454</v>
      </c>
      <c r="J2027" t="s">
        <v>455</v>
      </c>
      <c r="K2027" t="s">
        <v>4887</v>
      </c>
      <c r="L2027">
        <v>1</v>
      </c>
      <c r="M2027" t="s">
        <v>4888</v>
      </c>
      <c r="N2027" t="s">
        <v>980</v>
      </c>
      <c r="O2027">
        <v>1</v>
      </c>
      <c r="P2027" t="s">
        <v>981</v>
      </c>
      <c r="Q2027" t="s">
        <v>4681</v>
      </c>
      <c r="R2027" t="s">
        <v>4710</v>
      </c>
      <c r="S2027" s="55">
        <v>45097</v>
      </c>
      <c r="T2027" s="55">
        <v>45097</v>
      </c>
      <c r="V2027" s="56">
        <v>319570.57</v>
      </c>
      <c r="W2027" s="56">
        <v>0</v>
      </c>
      <c r="X2027" s="56">
        <v>319570.57</v>
      </c>
    </row>
    <row r="2028" spans="1:24" x14ac:dyDescent="0.25">
      <c r="A2028" t="s">
        <v>113</v>
      </c>
      <c r="B2028" t="s">
        <v>450</v>
      </c>
      <c r="C2028">
        <v>2023</v>
      </c>
      <c r="D2028">
        <v>2023</v>
      </c>
      <c r="E2028" s="53">
        <v>12</v>
      </c>
      <c r="F2028" t="s">
        <v>451</v>
      </c>
      <c r="G2028" t="s">
        <v>452</v>
      </c>
      <c r="H2028" t="s">
        <v>453</v>
      </c>
      <c r="I2028" t="s">
        <v>454</v>
      </c>
      <c r="J2028" t="s">
        <v>455</v>
      </c>
      <c r="K2028" t="s">
        <v>4889</v>
      </c>
      <c r="L2028">
        <v>1</v>
      </c>
      <c r="M2028" t="s">
        <v>4890</v>
      </c>
      <c r="N2028" t="s">
        <v>764</v>
      </c>
      <c r="O2028">
        <v>1</v>
      </c>
      <c r="P2028" t="s">
        <v>765</v>
      </c>
      <c r="Q2028" t="s">
        <v>4681</v>
      </c>
      <c r="R2028" t="s">
        <v>4710</v>
      </c>
      <c r="S2028" s="55">
        <v>45097</v>
      </c>
      <c r="T2028" s="55">
        <v>45097</v>
      </c>
      <c r="V2028" s="56">
        <v>11390.84</v>
      </c>
      <c r="W2028" s="56">
        <v>0</v>
      </c>
      <c r="X2028" s="56">
        <v>11390.84</v>
      </c>
    </row>
    <row r="2029" spans="1:24" x14ac:dyDescent="0.25">
      <c r="A2029" t="s">
        <v>199</v>
      </c>
      <c r="B2029" t="s">
        <v>450</v>
      </c>
      <c r="C2029">
        <v>2023</v>
      </c>
      <c r="D2029">
        <v>2023</v>
      </c>
      <c r="E2029" s="53">
        <v>12</v>
      </c>
      <c r="F2029" t="s">
        <v>451</v>
      </c>
      <c r="G2029" t="s">
        <v>452</v>
      </c>
      <c r="H2029" t="s">
        <v>453</v>
      </c>
      <c r="I2029" t="s">
        <v>454</v>
      </c>
      <c r="J2029" t="s">
        <v>455</v>
      </c>
      <c r="K2029" t="s">
        <v>4891</v>
      </c>
      <c r="L2029">
        <v>1</v>
      </c>
      <c r="M2029" t="s">
        <v>4892</v>
      </c>
      <c r="N2029" t="s">
        <v>1124</v>
      </c>
      <c r="O2029">
        <v>1</v>
      </c>
      <c r="P2029" t="s">
        <v>1125</v>
      </c>
      <c r="Q2029" t="s">
        <v>4681</v>
      </c>
      <c r="R2029" t="s">
        <v>4710</v>
      </c>
      <c r="S2029" s="55">
        <v>45097</v>
      </c>
      <c r="T2029" s="55">
        <v>45097</v>
      </c>
      <c r="V2029" s="56">
        <v>2073.1</v>
      </c>
      <c r="W2029" s="56">
        <v>0</v>
      </c>
      <c r="X2029" s="56">
        <v>2073.1</v>
      </c>
    </row>
    <row r="2030" spans="1:24" x14ac:dyDescent="0.25">
      <c r="A2030" t="s">
        <v>54</v>
      </c>
      <c r="B2030" t="s">
        <v>450</v>
      </c>
      <c r="C2030">
        <v>2023</v>
      </c>
      <c r="D2030">
        <v>2023</v>
      </c>
      <c r="E2030" s="53">
        <v>12</v>
      </c>
      <c r="F2030" t="s">
        <v>451</v>
      </c>
      <c r="G2030" t="s">
        <v>452</v>
      </c>
      <c r="H2030" t="s">
        <v>453</v>
      </c>
      <c r="I2030" t="s">
        <v>454</v>
      </c>
      <c r="J2030" t="s">
        <v>455</v>
      </c>
      <c r="K2030" t="s">
        <v>4893</v>
      </c>
      <c r="L2030">
        <v>1</v>
      </c>
      <c r="M2030" t="s">
        <v>4894</v>
      </c>
      <c r="N2030" t="s">
        <v>528</v>
      </c>
      <c r="O2030">
        <v>1</v>
      </c>
      <c r="P2030" t="s">
        <v>529</v>
      </c>
      <c r="Q2030" t="s">
        <v>4681</v>
      </c>
      <c r="R2030" t="s">
        <v>4710</v>
      </c>
      <c r="S2030" s="55">
        <v>45097</v>
      </c>
      <c r="T2030" s="55">
        <v>45097</v>
      </c>
      <c r="V2030" s="56">
        <v>183595.92</v>
      </c>
      <c r="W2030" s="56">
        <v>0</v>
      </c>
      <c r="X2030" s="56">
        <v>183595.92</v>
      </c>
    </row>
    <row r="2031" spans="1:24" x14ac:dyDescent="0.25">
      <c r="A2031" t="s">
        <v>127</v>
      </c>
      <c r="B2031" t="s">
        <v>450</v>
      </c>
      <c r="C2031">
        <v>2023</v>
      </c>
      <c r="D2031">
        <v>2023</v>
      </c>
      <c r="E2031" s="53">
        <v>12</v>
      </c>
      <c r="F2031" t="s">
        <v>451</v>
      </c>
      <c r="G2031" t="s">
        <v>452</v>
      </c>
      <c r="H2031" t="s">
        <v>453</v>
      </c>
      <c r="I2031" t="s">
        <v>454</v>
      </c>
      <c r="J2031" t="s">
        <v>455</v>
      </c>
      <c r="K2031" t="s">
        <v>4895</v>
      </c>
      <c r="L2031">
        <v>1</v>
      </c>
      <c r="M2031" t="s">
        <v>4896</v>
      </c>
      <c r="N2031" t="s">
        <v>824</v>
      </c>
      <c r="O2031">
        <v>1</v>
      </c>
      <c r="P2031" t="s">
        <v>825</v>
      </c>
      <c r="Q2031" t="s">
        <v>4681</v>
      </c>
      <c r="R2031" t="s">
        <v>4710</v>
      </c>
      <c r="S2031" s="55">
        <v>45097</v>
      </c>
      <c r="T2031" s="55">
        <v>45097</v>
      </c>
      <c r="V2031" s="56">
        <v>4899093.22</v>
      </c>
      <c r="W2031" s="56">
        <v>0</v>
      </c>
      <c r="X2031" s="56">
        <v>4899093.22</v>
      </c>
    </row>
    <row r="2032" spans="1:24" x14ac:dyDescent="0.25">
      <c r="A2032" t="s">
        <v>140</v>
      </c>
      <c r="B2032" t="s">
        <v>450</v>
      </c>
      <c r="C2032">
        <v>2023</v>
      </c>
      <c r="D2032">
        <v>2023</v>
      </c>
      <c r="E2032" s="53">
        <v>12</v>
      </c>
      <c r="F2032" t="s">
        <v>451</v>
      </c>
      <c r="G2032" t="s">
        <v>452</v>
      </c>
      <c r="H2032" t="s">
        <v>453</v>
      </c>
      <c r="I2032" t="s">
        <v>454</v>
      </c>
      <c r="J2032" t="s">
        <v>455</v>
      </c>
      <c r="K2032" t="s">
        <v>4897</v>
      </c>
      <c r="L2032">
        <v>1</v>
      </c>
      <c r="M2032" t="s">
        <v>4898</v>
      </c>
      <c r="N2032" t="s">
        <v>876</v>
      </c>
      <c r="O2032">
        <v>1</v>
      </c>
      <c r="P2032" t="s">
        <v>877</v>
      </c>
      <c r="Q2032" t="s">
        <v>4681</v>
      </c>
      <c r="R2032" t="s">
        <v>4710</v>
      </c>
      <c r="S2032" s="55">
        <v>45097</v>
      </c>
      <c r="T2032" s="55">
        <v>45097</v>
      </c>
      <c r="V2032" s="56">
        <v>239200.78</v>
      </c>
      <c r="W2032" s="56">
        <v>0</v>
      </c>
      <c r="X2032" s="56">
        <v>239200.78</v>
      </c>
    </row>
    <row r="2033" spans="1:24" x14ac:dyDescent="0.25">
      <c r="A2033" t="s">
        <v>157</v>
      </c>
      <c r="B2033" t="s">
        <v>450</v>
      </c>
      <c r="C2033">
        <v>2023</v>
      </c>
      <c r="D2033">
        <v>2023</v>
      </c>
      <c r="E2033" s="53">
        <v>12</v>
      </c>
      <c r="F2033" t="s">
        <v>451</v>
      </c>
      <c r="G2033" t="s">
        <v>452</v>
      </c>
      <c r="H2033" t="s">
        <v>453</v>
      </c>
      <c r="I2033" t="s">
        <v>454</v>
      </c>
      <c r="J2033" t="s">
        <v>455</v>
      </c>
      <c r="K2033" t="s">
        <v>4899</v>
      </c>
      <c r="L2033">
        <v>1</v>
      </c>
      <c r="M2033" t="s">
        <v>4900</v>
      </c>
      <c r="N2033" t="s">
        <v>944</v>
      </c>
      <c r="O2033">
        <v>1</v>
      </c>
      <c r="P2033" t="s">
        <v>945</v>
      </c>
      <c r="Q2033" t="s">
        <v>4681</v>
      </c>
      <c r="R2033" t="s">
        <v>4710</v>
      </c>
      <c r="S2033" s="55">
        <v>45097</v>
      </c>
      <c r="T2033" s="55">
        <v>45097</v>
      </c>
      <c r="V2033" s="56">
        <v>526629.53</v>
      </c>
      <c r="W2033" s="56">
        <v>0</v>
      </c>
      <c r="X2033" s="56">
        <v>526629.53</v>
      </c>
    </row>
    <row r="2034" spans="1:24" x14ac:dyDescent="0.25">
      <c r="A2034" t="s">
        <v>109</v>
      </c>
      <c r="B2034" t="s">
        <v>450</v>
      </c>
      <c r="C2034">
        <v>2023</v>
      </c>
      <c r="D2034">
        <v>2023</v>
      </c>
      <c r="E2034" s="53">
        <v>12</v>
      </c>
      <c r="F2034" t="s">
        <v>451</v>
      </c>
      <c r="G2034" t="s">
        <v>452</v>
      </c>
      <c r="H2034" t="s">
        <v>453</v>
      </c>
      <c r="I2034" t="s">
        <v>454</v>
      </c>
      <c r="J2034" t="s">
        <v>455</v>
      </c>
      <c r="K2034" t="s">
        <v>4901</v>
      </c>
      <c r="L2034">
        <v>1</v>
      </c>
      <c r="M2034" t="s">
        <v>4902</v>
      </c>
      <c r="N2034" t="s">
        <v>748</v>
      </c>
      <c r="O2034">
        <v>1</v>
      </c>
      <c r="P2034" t="s">
        <v>749</v>
      </c>
      <c r="Q2034" t="s">
        <v>4681</v>
      </c>
      <c r="R2034" t="s">
        <v>4710</v>
      </c>
      <c r="S2034" s="55">
        <v>45097</v>
      </c>
      <c r="T2034" s="55">
        <v>45097</v>
      </c>
      <c r="V2034" s="56">
        <v>535857.65</v>
      </c>
      <c r="W2034" s="56">
        <v>0</v>
      </c>
      <c r="X2034" s="56">
        <v>535857.65</v>
      </c>
    </row>
    <row r="2035" spans="1:24" x14ac:dyDescent="0.25">
      <c r="A2035" t="s">
        <v>55</v>
      </c>
      <c r="B2035" t="s">
        <v>450</v>
      </c>
      <c r="C2035">
        <v>2023</v>
      </c>
      <c r="D2035">
        <v>2023</v>
      </c>
      <c r="E2035" s="53">
        <v>12</v>
      </c>
      <c r="F2035" t="s">
        <v>451</v>
      </c>
      <c r="G2035" t="s">
        <v>452</v>
      </c>
      <c r="H2035" t="s">
        <v>453</v>
      </c>
      <c r="I2035" t="s">
        <v>454</v>
      </c>
      <c r="J2035" t="s">
        <v>455</v>
      </c>
      <c r="K2035" t="s">
        <v>4903</v>
      </c>
      <c r="L2035">
        <v>1</v>
      </c>
      <c r="M2035" t="s">
        <v>4904</v>
      </c>
      <c r="N2035" t="s">
        <v>532</v>
      </c>
      <c r="O2035">
        <v>1</v>
      </c>
      <c r="P2035" t="s">
        <v>533</v>
      </c>
      <c r="Q2035" t="s">
        <v>4681</v>
      </c>
      <c r="R2035" t="s">
        <v>4710</v>
      </c>
      <c r="S2035" s="55">
        <v>45097</v>
      </c>
      <c r="T2035" s="55">
        <v>45097</v>
      </c>
      <c r="V2035" s="56">
        <v>30770.48</v>
      </c>
      <c r="W2035" s="56">
        <v>0</v>
      </c>
      <c r="X2035" s="56">
        <v>30770.48</v>
      </c>
    </row>
    <row r="2036" spans="1:24" x14ac:dyDescent="0.25">
      <c r="A2036" t="s">
        <v>126</v>
      </c>
      <c r="B2036" t="s">
        <v>450</v>
      </c>
      <c r="C2036">
        <v>2023</v>
      </c>
      <c r="D2036">
        <v>2023</v>
      </c>
      <c r="E2036" s="53">
        <v>12</v>
      </c>
      <c r="F2036" t="s">
        <v>451</v>
      </c>
      <c r="G2036" t="s">
        <v>452</v>
      </c>
      <c r="H2036" t="s">
        <v>453</v>
      </c>
      <c r="I2036" t="s">
        <v>454</v>
      </c>
      <c r="J2036" t="s">
        <v>455</v>
      </c>
      <c r="K2036" t="s">
        <v>4905</v>
      </c>
      <c r="L2036">
        <v>1</v>
      </c>
      <c r="M2036" t="s">
        <v>4906</v>
      </c>
      <c r="N2036" t="s">
        <v>820</v>
      </c>
      <c r="O2036">
        <v>1</v>
      </c>
      <c r="P2036" t="s">
        <v>821</v>
      </c>
      <c r="Q2036" t="s">
        <v>4681</v>
      </c>
      <c r="R2036" t="s">
        <v>4710</v>
      </c>
      <c r="S2036" s="55">
        <v>45097</v>
      </c>
      <c r="T2036" s="55">
        <v>45097</v>
      </c>
      <c r="V2036" s="56">
        <v>12408562.23</v>
      </c>
      <c r="W2036" s="56">
        <v>0</v>
      </c>
      <c r="X2036" s="56">
        <v>12408562.23</v>
      </c>
    </row>
    <row r="2037" spans="1:24" x14ac:dyDescent="0.25">
      <c r="A2037" t="s">
        <v>57</v>
      </c>
      <c r="B2037" t="s">
        <v>450</v>
      </c>
      <c r="C2037">
        <v>2023</v>
      </c>
      <c r="D2037">
        <v>2023</v>
      </c>
      <c r="E2037" s="53">
        <v>12</v>
      </c>
      <c r="F2037" t="s">
        <v>451</v>
      </c>
      <c r="G2037" t="s">
        <v>452</v>
      </c>
      <c r="H2037" t="s">
        <v>453</v>
      </c>
      <c r="I2037" t="s">
        <v>454</v>
      </c>
      <c r="J2037" t="s">
        <v>455</v>
      </c>
      <c r="K2037" t="s">
        <v>4907</v>
      </c>
      <c r="L2037">
        <v>1</v>
      </c>
      <c r="M2037" t="s">
        <v>4908</v>
      </c>
      <c r="N2037" t="s">
        <v>540</v>
      </c>
      <c r="O2037">
        <v>1</v>
      </c>
      <c r="P2037" t="s">
        <v>541</v>
      </c>
      <c r="Q2037" t="s">
        <v>4681</v>
      </c>
      <c r="R2037" t="s">
        <v>4710</v>
      </c>
      <c r="S2037" s="55">
        <v>45097</v>
      </c>
      <c r="T2037" s="55">
        <v>45097</v>
      </c>
      <c r="V2037" s="56">
        <v>165881.45000000001</v>
      </c>
      <c r="W2037" s="56">
        <v>0</v>
      </c>
      <c r="X2037" s="56">
        <v>165881.45000000001</v>
      </c>
    </row>
    <row r="2038" spans="1:24" x14ac:dyDescent="0.25">
      <c r="A2038" t="s">
        <v>400</v>
      </c>
      <c r="B2038" t="s">
        <v>450</v>
      </c>
      <c r="C2038">
        <v>2023</v>
      </c>
      <c r="D2038">
        <v>2023</v>
      </c>
      <c r="E2038" s="53">
        <v>12</v>
      </c>
      <c r="F2038" t="s">
        <v>451</v>
      </c>
      <c r="G2038" t="s">
        <v>452</v>
      </c>
      <c r="H2038" t="s">
        <v>453</v>
      </c>
      <c r="I2038" t="s">
        <v>454</v>
      </c>
      <c r="J2038" t="s">
        <v>455</v>
      </c>
      <c r="K2038" t="s">
        <v>4909</v>
      </c>
      <c r="L2038">
        <v>1</v>
      </c>
      <c r="M2038" t="s">
        <v>4910</v>
      </c>
      <c r="N2038" t="s">
        <v>1086</v>
      </c>
      <c r="O2038">
        <v>1</v>
      </c>
      <c r="P2038" t="s">
        <v>1087</v>
      </c>
      <c r="Q2038" t="s">
        <v>4681</v>
      </c>
      <c r="R2038" t="s">
        <v>4710</v>
      </c>
      <c r="S2038" s="55">
        <v>45097</v>
      </c>
      <c r="T2038" s="55">
        <v>45097</v>
      </c>
      <c r="V2038" s="56">
        <v>12221.32</v>
      </c>
      <c r="W2038" s="56">
        <v>0</v>
      </c>
      <c r="X2038" s="56">
        <v>12221.32</v>
      </c>
    </row>
    <row r="2039" spans="1:24" x14ac:dyDescent="0.25">
      <c r="A2039" t="s">
        <v>200</v>
      </c>
      <c r="B2039" t="s">
        <v>450</v>
      </c>
      <c r="C2039">
        <v>2023</v>
      </c>
      <c r="D2039">
        <v>2023</v>
      </c>
      <c r="E2039" s="53">
        <v>12</v>
      </c>
      <c r="F2039" t="s">
        <v>451</v>
      </c>
      <c r="G2039" t="s">
        <v>452</v>
      </c>
      <c r="H2039" t="s">
        <v>453</v>
      </c>
      <c r="I2039" t="s">
        <v>454</v>
      </c>
      <c r="J2039" t="s">
        <v>455</v>
      </c>
      <c r="K2039" t="s">
        <v>4911</v>
      </c>
      <c r="L2039">
        <v>1</v>
      </c>
      <c r="M2039" t="s">
        <v>4912</v>
      </c>
      <c r="N2039" t="s">
        <v>1128</v>
      </c>
      <c r="O2039">
        <v>1</v>
      </c>
      <c r="P2039" t="s">
        <v>1129</v>
      </c>
      <c r="Q2039" t="s">
        <v>4681</v>
      </c>
      <c r="R2039" t="s">
        <v>4710</v>
      </c>
      <c r="S2039" s="55">
        <v>45097</v>
      </c>
      <c r="T2039" s="55">
        <v>45097</v>
      </c>
      <c r="V2039" s="56">
        <v>1308310.6000000001</v>
      </c>
      <c r="W2039" s="56">
        <v>0</v>
      </c>
      <c r="X2039" s="56">
        <v>1308310.6000000001</v>
      </c>
    </row>
    <row r="2040" spans="1:24" x14ac:dyDescent="0.25">
      <c r="A2040" t="s">
        <v>77</v>
      </c>
      <c r="B2040" t="s">
        <v>450</v>
      </c>
      <c r="C2040">
        <v>2023</v>
      </c>
      <c r="D2040">
        <v>2023</v>
      </c>
      <c r="E2040" s="53">
        <v>12</v>
      </c>
      <c r="F2040" t="s">
        <v>451</v>
      </c>
      <c r="G2040" t="s">
        <v>452</v>
      </c>
      <c r="H2040" t="s">
        <v>453</v>
      </c>
      <c r="I2040" t="s">
        <v>454</v>
      </c>
      <c r="J2040" t="s">
        <v>455</v>
      </c>
      <c r="K2040" t="s">
        <v>4913</v>
      </c>
      <c r="L2040">
        <v>1</v>
      </c>
      <c r="M2040" t="s">
        <v>4914</v>
      </c>
      <c r="N2040" t="s">
        <v>620</v>
      </c>
      <c r="O2040">
        <v>1</v>
      </c>
      <c r="P2040" t="s">
        <v>621</v>
      </c>
      <c r="Q2040" t="s">
        <v>4681</v>
      </c>
      <c r="R2040" t="s">
        <v>4710</v>
      </c>
      <c r="S2040" s="55">
        <v>45097</v>
      </c>
      <c r="T2040" s="55">
        <v>45097</v>
      </c>
      <c r="V2040" s="56">
        <v>167583.25</v>
      </c>
      <c r="W2040" s="56">
        <v>0</v>
      </c>
      <c r="X2040" s="56">
        <v>167583.25</v>
      </c>
    </row>
    <row r="2041" spans="1:24" x14ac:dyDescent="0.25">
      <c r="A2041" t="s">
        <v>100</v>
      </c>
      <c r="B2041" t="s">
        <v>450</v>
      </c>
      <c r="C2041">
        <v>2023</v>
      </c>
      <c r="D2041">
        <v>2023</v>
      </c>
      <c r="E2041" s="53">
        <v>12</v>
      </c>
      <c r="F2041" t="s">
        <v>451</v>
      </c>
      <c r="G2041" t="s">
        <v>452</v>
      </c>
      <c r="H2041" t="s">
        <v>453</v>
      </c>
      <c r="I2041" t="s">
        <v>454</v>
      </c>
      <c r="J2041" t="s">
        <v>455</v>
      </c>
      <c r="K2041" t="s">
        <v>4915</v>
      </c>
      <c r="L2041">
        <v>1</v>
      </c>
      <c r="M2041" t="s">
        <v>4916</v>
      </c>
      <c r="N2041" t="s">
        <v>712</v>
      </c>
      <c r="O2041">
        <v>1</v>
      </c>
      <c r="P2041" t="s">
        <v>3767</v>
      </c>
      <c r="Q2041" t="s">
        <v>4681</v>
      </c>
      <c r="R2041" t="s">
        <v>4710</v>
      </c>
      <c r="S2041" s="55">
        <v>45097</v>
      </c>
      <c r="T2041" s="55">
        <v>45097</v>
      </c>
      <c r="V2041" s="56">
        <v>1880489.41</v>
      </c>
      <c r="W2041" s="56">
        <v>0</v>
      </c>
      <c r="X2041" s="56">
        <v>1880489.41</v>
      </c>
    </row>
    <row r="2042" spans="1:24" x14ac:dyDescent="0.25">
      <c r="A2042" t="s">
        <v>112</v>
      </c>
      <c r="B2042" t="s">
        <v>450</v>
      </c>
      <c r="C2042">
        <v>2023</v>
      </c>
      <c r="D2042">
        <v>2023</v>
      </c>
      <c r="E2042" s="53">
        <v>12</v>
      </c>
      <c r="F2042" t="s">
        <v>451</v>
      </c>
      <c r="G2042" t="s">
        <v>452</v>
      </c>
      <c r="H2042" t="s">
        <v>453</v>
      </c>
      <c r="I2042" t="s">
        <v>454</v>
      </c>
      <c r="J2042" t="s">
        <v>455</v>
      </c>
      <c r="K2042" t="s">
        <v>4917</v>
      </c>
      <c r="L2042">
        <v>1</v>
      </c>
      <c r="M2042" t="s">
        <v>4918</v>
      </c>
      <c r="N2042" t="s">
        <v>760</v>
      </c>
      <c r="O2042">
        <v>1</v>
      </c>
      <c r="P2042" t="s">
        <v>761</v>
      </c>
      <c r="Q2042" t="s">
        <v>4681</v>
      </c>
      <c r="R2042" t="s">
        <v>4710</v>
      </c>
      <c r="S2042" s="55">
        <v>45097</v>
      </c>
      <c r="T2042" s="55">
        <v>45097</v>
      </c>
      <c r="V2042" s="56">
        <v>193236.33</v>
      </c>
      <c r="W2042" s="56">
        <v>0</v>
      </c>
      <c r="X2042" s="56">
        <v>193236.33</v>
      </c>
    </row>
    <row r="2043" spans="1:24" x14ac:dyDescent="0.25">
      <c r="A2043" t="s">
        <v>151</v>
      </c>
      <c r="B2043" t="s">
        <v>450</v>
      </c>
      <c r="C2043">
        <v>2023</v>
      </c>
      <c r="D2043">
        <v>2023</v>
      </c>
      <c r="E2043" s="53">
        <v>12</v>
      </c>
      <c r="F2043" t="s">
        <v>451</v>
      </c>
      <c r="G2043" t="s">
        <v>452</v>
      </c>
      <c r="H2043" t="s">
        <v>453</v>
      </c>
      <c r="I2043" t="s">
        <v>454</v>
      </c>
      <c r="J2043" t="s">
        <v>455</v>
      </c>
      <c r="K2043" t="s">
        <v>4919</v>
      </c>
      <c r="L2043">
        <v>1</v>
      </c>
      <c r="M2043" t="s">
        <v>4920</v>
      </c>
      <c r="N2043" t="s">
        <v>920</v>
      </c>
      <c r="O2043">
        <v>1</v>
      </c>
      <c r="P2043" t="s">
        <v>921</v>
      </c>
      <c r="Q2043" t="s">
        <v>4681</v>
      </c>
      <c r="R2043" t="s">
        <v>4710</v>
      </c>
      <c r="S2043" s="55">
        <v>45097</v>
      </c>
      <c r="T2043" s="55">
        <v>45097</v>
      </c>
      <c r="V2043" s="56">
        <v>259034.3</v>
      </c>
      <c r="W2043" s="56">
        <v>0</v>
      </c>
      <c r="X2043" s="56">
        <v>259034.3</v>
      </c>
    </row>
    <row r="2044" spans="1:24" x14ac:dyDescent="0.25">
      <c r="A2044" t="s">
        <v>159</v>
      </c>
      <c r="B2044" t="s">
        <v>450</v>
      </c>
      <c r="C2044">
        <v>2023</v>
      </c>
      <c r="D2044">
        <v>2023</v>
      </c>
      <c r="E2044" s="53">
        <v>12</v>
      </c>
      <c r="F2044" t="s">
        <v>451</v>
      </c>
      <c r="G2044" t="s">
        <v>452</v>
      </c>
      <c r="H2044" t="s">
        <v>453</v>
      </c>
      <c r="I2044" t="s">
        <v>454</v>
      </c>
      <c r="J2044" t="s">
        <v>455</v>
      </c>
      <c r="K2044" t="s">
        <v>4921</v>
      </c>
      <c r="L2044">
        <v>1</v>
      </c>
      <c r="M2044" t="s">
        <v>4922</v>
      </c>
      <c r="N2044" t="s">
        <v>952</v>
      </c>
      <c r="O2044">
        <v>1</v>
      </c>
      <c r="P2044" t="s">
        <v>953</v>
      </c>
      <c r="Q2044" t="s">
        <v>4681</v>
      </c>
      <c r="R2044" t="s">
        <v>4710</v>
      </c>
      <c r="S2044" s="55">
        <v>45097</v>
      </c>
      <c r="T2044" s="55">
        <v>45097</v>
      </c>
      <c r="V2044" s="56">
        <v>283783.18</v>
      </c>
      <c r="W2044" s="56">
        <v>0</v>
      </c>
      <c r="X2044" s="56">
        <v>283783.18</v>
      </c>
    </row>
    <row r="2045" spans="1:24" x14ac:dyDescent="0.25">
      <c r="A2045" t="s">
        <v>61</v>
      </c>
      <c r="B2045" t="s">
        <v>450</v>
      </c>
      <c r="C2045">
        <v>2023</v>
      </c>
      <c r="D2045">
        <v>2023</v>
      </c>
      <c r="E2045" s="53">
        <v>12</v>
      </c>
      <c r="F2045" t="s">
        <v>451</v>
      </c>
      <c r="G2045" t="s">
        <v>452</v>
      </c>
      <c r="H2045" t="s">
        <v>453</v>
      </c>
      <c r="I2045" t="s">
        <v>454</v>
      </c>
      <c r="J2045" t="s">
        <v>455</v>
      </c>
      <c r="K2045" t="s">
        <v>4923</v>
      </c>
      <c r="L2045">
        <v>1</v>
      </c>
      <c r="M2045" t="s">
        <v>4924</v>
      </c>
      <c r="N2045" t="s">
        <v>556</v>
      </c>
      <c r="O2045">
        <v>1</v>
      </c>
      <c r="P2045" t="s">
        <v>557</v>
      </c>
      <c r="Q2045" t="s">
        <v>4681</v>
      </c>
      <c r="R2045" t="s">
        <v>4710</v>
      </c>
      <c r="S2045" s="55">
        <v>45097</v>
      </c>
      <c r="T2045" s="55">
        <v>45097</v>
      </c>
      <c r="V2045" s="56">
        <v>11282091.310000001</v>
      </c>
      <c r="W2045" s="56">
        <v>0</v>
      </c>
      <c r="X2045" s="56">
        <v>11282091.310000001</v>
      </c>
    </row>
    <row r="2046" spans="1:24" x14ac:dyDescent="0.25">
      <c r="A2046" t="s">
        <v>156</v>
      </c>
      <c r="B2046" t="s">
        <v>450</v>
      </c>
      <c r="C2046">
        <v>2023</v>
      </c>
      <c r="D2046">
        <v>2023</v>
      </c>
      <c r="E2046" s="53">
        <v>12</v>
      </c>
      <c r="F2046" t="s">
        <v>451</v>
      </c>
      <c r="G2046" t="s">
        <v>452</v>
      </c>
      <c r="H2046" t="s">
        <v>453</v>
      </c>
      <c r="I2046" t="s">
        <v>454</v>
      </c>
      <c r="J2046" t="s">
        <v>455</v>
      </c>
      <c r="K2046" t="s">
        <v>4925</v>
      </c>
      <c r="L2046">
        <v>1</v>
      </c>
      <c r="M2046" t="s">
        <v>4926</v>
      </c>
      <c r="N2046" t="s">
        <v>940</v>
      </c>
      <c r="O2046">
        <v>1</v>
      </c>
      <c r="P2046" t="s">
        <v>941</v>
      </c>
      <c r="Q2046" t="s">
        <v>4681</v>
      </c>
      <c r="R2046" t="s">
        <v>4710</v>
      </c>
      <c r="S2046" s="55">
        <v>45097</v>
      </c>
      <c r="T2046" s="55">
        <v>45097</v>
      </c>
      <c r="V2046" s="56">
        <v>991662.87</v>
      </c>
      <c r="W2046" s="56">
        <v>0</v>
      </c>
      <c r="X2046" s="56">
        <v>991662.87</v>
      </c>
    </row>
    <row r="2047" spans="1:24" x14ac:dyDescent="0.25">
      <c r="A2047" t="s">
        <v>201</v>
      </c>
      <c r="B2047" t="s">
        <v>450</v>
      </c>
      <c r="C2047">
        <v>2023</v>
      </c>
      <c r="D2047">
        <v>2023</v>
      </c>
      <c r="E2047" s="53">
        <v>12</v>
      </c>
      <c r="F2047" t="s">
        <v>451</v>
      </c>
      <c r="G2047" t="s">
        <v>452</v>
      </c>
      <c r="H2047" t="s">
        <v>453</v>
      </c>
      <c r="I2047" t="s">
        <v>454</v>
      </c>
      <c r="J2047" t="s">
        <v>455</v>
      </c>
      <c r="K2047" t="s">
        <v>4927</v>
      </c>
      <c r="L2047">
        <v>1</v>
      </c>
      <c r="M2047" t="s">
        <v>4928</v>
      </c>
      <c r="N2047" t="s">
        <v>1132</v>
      </c>
      <c r="O2047">
        <v>1</v>
      </c>
      <c r="P2047" t="s">
        <v>1133</v>
      </c>
      <c r="Q2047" t="s">
        <v>4681</v>
      </c>
      <c r="R2047" t="s">
        <v>4710</v>
      </c>
      <c r="S2047" s="55">
        <v>45097</v>
      </c>
      <c r="T2047" s="55">
        <v>45097</v>
      </c>
      <c r="V2047" s="56">
        <v>1436280.09</v>
      </c>
      <c r="W2047" s="56">
        <v>0</v>
      </c>
      <c r="X2047" s="56">
        <v>1436280.09</v>
      </c>
    </row>
    <row r="2048" spans="1:24" x14ac:dyDescent="0.25">
      <c r="A2048" t="s">
        <v>51</v>
      </c>
      <c r="B2048" t="s">
        <v>450</v>
      </c>
      <c r="C2048">
        <v>2023</v>
      </c>
      <c r="D2048">
        <v>2023</v>
      </c>
      <c r="E2048" s="53">
        <v>12</v>
      </c>
      <c r="F2048" t="s">
        <v>451</v>
      </c>
      <c r="G2048" t="s">
        <v>452</v>
      </c>
      <c r="H2048" t="s">
        <v>453</v>
      </c>
      <c r="I2048" t="s">
        <v>454</v>
      </c>
      <c r="J2048" t="s">
        <v>455</v>
      </c>
      <c r="K2048" t="s">
        <v>4929</v>
      </c>
      <c r="L2048">
        <v>1</v>
      </c>
      <c r="M2048" t="s">
        <v>4930</v>
      </c>
      <c r="N2048" t="s">
        <v>516</v>
      </c>
      <c r="O2048">
        <v>1</v>
      </c>
      <c r="P2048" t="s">
        <v>517</v>
      </c>
      <c r="Q2048" t="s">
        <v>4681</v>
      </c>
      <c r="R2048" t="s">
        <v>4710</v>
      </c>
      <c r="S2048" s="55">
        <v>45097</v>
      </c>
      <c r="T2048" s="55">
        <v>45097</v>
      </c>
      <c r="V2048" s="56">
        <v>22784466.27</v>
      </c>
      <c r="W2048" s="56">
        <v>0</v>
      </c>
      <c r="X2048" s="56">
        <v>22784466.27</v>
      </c>
    </row>
    <row r="2049" spans="1:24" x14ac:dyDescent="0.25">
      <c r="A2049" t="s">
        <v>66</v>
      </c>
      <c r="B2049" t="s">
        <v>450</v>
      </c>
      <c r="C2049">
        <v>2023</v>
      </c>
      <c r="D2049">
        <v>2023</v>
      </c>
      <c r="E2049" s="53">
        <v>12</v>
      </c>
      <c r="F2049" t="s">
        <v>451</v>
      </c>
      <c r="G2049" t="s">
        <v>452</v>
      </c>
      <c r="H2049" t="s">
        <v>453</v>
      </c>
      <c r="I2049" t="s">
        <v>454</v>
      </c>
      <c r="J2049" t="s">
        <v>455</v>
      </c>
      <c r="K2049" t="s">
        <v>4931</v>
      </c>
      <c r="L2049">
        <v>1</v>
      </c>
      <c r="M2049" t="s">
        <v>4932</v>
      </c>
      <c r="N2049" t="s">
        <v>576</v>
      </c>
      <c r="O2049">
        <v>1</v>
      </c>
      <c r="P2049" t="s">
        <v>577</v>
      </c>
      <c r="Q2049" t="s">
        <v>4681</v>
      </c>
      <c r="R2049" t="s">
        <v>4710</v>
      </c>
      <c r="S2049" s="55">
        <v>45097</v>
      </c>
      <c r="T2049" s="55">
        <v>45097</v>
      </c>
      <c r="V2049" s="56">
        <v>144504.31</v>
      </c>
      <c r="W2049" s="56">
        <v>0</v>
      </c>
      <c r="X2049" s="56">
        <v>144504.31</v>
      </c>
    </row>
    <row r="2050" spans="1:24" x14ac:dyDescent="0.25">
      <c r="A2050" t="s">
        <v>68</v>
      </c>
      <c r="B2050" t="s">
        <v>450</v>
      </c>
      <c r="C2050">
        <v>2023</v>
      </c>
      <c r="D2050">
        <v>2023</v>
      </c>
      <c r="E2050" s="53">
        <v>12</v>
      </c>
      <c r="F2050" t="s">
        <v>451</v>
      </c>
      <c r="G2050" t="s">
        <v>452</v>
      </c>
      <c r="H2050" t="s">
        <v>453</v>
      </c>
      <c r="I2050" t="s">
        <v>454</v>
      </c>
      <c r="J2050" t="s">
        <v>455</v>
      </c>
      <c r="K2050" t="s">
        <v>4933</v>
      </c>
      <c r="L2050">
        <v>1</v>
      </c>
      <c r="M2050" t="s">
        <v>4934</v>
      </c>
      <c r="N2050" t="s">
        <v>584</v>
      </c>
      <c r="O2050">
        <v>1</v>
      </c>
      <c r="P2050" t="s">
        <v>585</v>
      </c>
      <c r="Q2050" t="s">
        <v>4681</v>
      </c>
      <c r="R2050" t="s">
        <v>4710</v>
      </c>
      <c r="S2050" s="55">
        <v>45097</v>
      </c>
      <c r="T2050" s="55">
        <v>45097</v>
      </c>
      <c r="V2050" s="56">
        <v>768265.16</v>
      </c>
      <c r="W2050" s="56">
        <v>0</v>
      </c>
      <c r="X2050" s="56">
        <v>768265.16</v>
      </c>
    </row>
    <row r="2051" spans="1:24" x14ac:dyDescent="0.25">
      <c r="A2051" t="s">
        <v>53</v>
      </c>
      <c r="B2051" t="s">
        <v>450</v>
      </c>
      <c r="C2051">
        <v>2023</v>
      </c>
      <c r="D2051">
        <v>2023</v>
      </c>
      <c r="E2051" s="53">
        <v>12</v>
      </c>
      <c r="F2051" t="s">
        <v>451</v>
      </c>
      <c r="G2051" t="s">
        <v>452</v>
      </c>
      <c r="H2051" t="s">
        <v>453</v>
      </c>
      <c r="I2051" t="s">
        <v>454</v>
      </c>
      <c r="J2051" t="s">
        <v>455</v>
      </c>
      <c r="K2051" t="s">
        <v>4935</v>
      </c>
      <c r="L2051">
        <v>1</v>
      </c>
      <c r="M2051" t="s">
        <v>4936</v>
      </c>
      <c r="N2051" t="s">
        <v>524</v>
      </c>
      <c r="O2051">
        <v>1</v>
      </c>
      <c r="P2051" t="s">
        <v>525</v>
      </c>
      <c r="Q2051" t="s">
        <v>4681</v>
      </c>
      <c r="R2051" t="s">
        <v>4710</v>
      </c>
      <c r="S2051" s="55">
        <v>45097</v>
      </c>
      <c r="T2051" s="55">
        <v>45097</v>
      </c>
      <c r="V2051" s="56">
        <v>553899.38</v>
      </c>
      <c r="W2051" s="56">
        <v>0</v>
      </c>
      <c r="X2051" s="56">
        <v>553899.38</v>
      </c>
    </row>
    <row r="2052" spans="1:24" x14ac:dyDescent="0.25">
      <c r="A2052" t="s">
        <v>130</v>
      </c>
      <c r="B2052" t="s">
        <v>450</v>
      </c>
      <c r="C2052">
        <v>2023</v>
      </c>
      <c r="D2052">
        <v>2023</v>
      </c>
      <c r="E2052" s="53">
        <v>12</v>
      </c>
      <c r="F2052" t="s">
        <v>451</v>
      </c>
      <c r="G2052" t="s">
        <v>452</v>
      </c>
      <c r="H2052" t="s">
        <v>453</v>
      </c>
      <c r="I2052" t="s">
        <v>454</v>
      </c>
      <c r="J2052" t="s">
        <v>455</v>
      </c>
      <c r="K2052" t="s">
        <v>4937</v>
      </c>
      <c r="L2052">
        <v>1</v>
      </c>
      <c r="M2052" t="s">
        <v>4938</v>
      </c>
      <c r="N2052" t="s">
        <v>836</v>
      </c>
      <c r="O2052">
        <v>1</v>
      </c>
      <c r="P2052" t="s">
        <v>837</v>
      </c>
      <c r="Q2052" t="s">
        <v>4681</v>
      </c>
      <c r="R2052" t="s">
        <v>4710</v>
      </c>
      <c r="S2052" s="55">
        <v>45097</v>
      </c>
      <c r="T2052" s="55">
        <v>45097</v>
      </c>
      <c r="V2052" s="56">
        <v>243833.15</v>
      </c>
      <c r="W2052" s="56">
        <v>0</v>
      </c>
      <c r="X2052" s="56">
        <v>243833.15</v>
      </c>
    </row>
    <row r="2053" spans="1:24" x14ac:dyDescent="0.25">
      <c r="A2053" t="s">
        <v>128</v>
      </c>
      <c r="B2053" t="s">
        <v>450</v>
      </c>
      <c r="C2053">
        <v>2023</v>
      </c>
      <c r="D2053">
        <v>2023</v>
      </c>
      <c r="E2053" s="53">
        <v>12</v>
      </c>
      <c r="F2053" t="s">
        <v>451</v>
      </c>
      <c r="G2053" t="s">
        <v>452</v>
      </c>
      <c r="H2053" t="s">
        <v>453</v>
      </c>
      <c r="I2053" t="s">
        <v>454</v>
      </c>
      <c r="J2053" t="s">
        <v>455</v>
      </c>
      <c r="K2053" t="s">
        <v>4939</v>
      </c>
      <c r="L2053">
        <v>1</v>
      </c>
      <c r="M2053" t="s">
        <v>4940</v>
      </c>
      <c r="N2053" t="s">
        <v>828</v>
      </c>
      <c r="O2053">
        <v>1</v>
      </c>
      <c r="P2053" t="s">
        <v>829</v>
      </c>
      <c r="Q2053" t="s">
        <v>4681</v>
      </c>
      <c r="R2053" t="s">
        <v>4710</v>
      </c>
      <c r="S2053" s="55">
        <v>45097</v>
      </c>
      <c r="T2053" s="55">
        <v>45097</v>
      </c>
      <c r="V2053" s="56">
        <v>35504.75</v>
      </c>
      <c r="W2053" s="56">
        <v>0</v>
      </c>
      <c r="X2053" s="56">
        <v>35504.75</v>
      </c>
    </row>
    <row r="2054" spans="1:24" x14ac:dyDescent="0.25">
      <c r="A2054" t="s">
        <v>59</v>
      </c>
      <c r="B2054" t="s">
        <v>450</v>
      </c>
      <c r="C2054">
        <v>2023</v>
      </c>
      <c r="D2054">
        <v>2023</v>
      </c>
      <c r="E2054" s="53">
        <v>12</v>
      </c>
      <c r="F2054" t="s">
        <v>451</v>
      </c>
      <c r="G2054" t="s">
        <v>452</v>
      </c>
      <c r="H2054" t="s">
        <v>453</v>
      </c>
      <c r="I2054" t="s">
        <v>454</v>
      </c>
      <c r="J2054" t="s">
        <v>455</v>
      </c>
      <c r="K2054" t="s">
        <v>4941</v>
      </c>
      <c r="L2054">
        <v>1</v>
      </c>
      <c r="M2054" t="s">
        <v>4942</v>
      </c>
      <c r="N2054" t="s">
        <v>548</v>
      </c>
      <c r="O2054">
        <v>1</v>
      </c>
      <c r="P2054" t="s">
        <v>549</v>
      </c>
      <c r="Q2054" t="s">
        <v>4681</v>
      </c>
      <c r="R2054" t="s">
        <v>4710</v>
      </c>
      <c r="S2054" s="55">
        <v>45097</v>
      </c>
      <c r="T2054" s="55">
        <v>45097</v>
      </c>
      <c r="V2054" s="56">
        <v>509461.79</v>
      </c>
      <c r="W2054" s="56">
        <v>0</v>
      </c>
      <c r="X2054" s="56">
        <v>509461.79</v>
      </c>
    </row>
    <row r="2055" spans="1:24" x14ac:dyDescent="0.25">
      <c r="A2055" t="s">
        <v>189</v>
      </c>
      <c r="B2055" t="s">
        <v>450</v>
      </c>
      <c r="C2055">
        <v>2023</v>
      </c>
      <c r="D2055">
        <v>2023</v>
      </c>
      <c r="E2055" s="53">
        <v>12</v>
      </c>
      <c r="F2055" t="s">
        <v>451</v>
      </c>
      <c r="G2055" t="s">
        <v>452</v>
      </c>
      <c r="H2055" t="s">
        <v>453</v>
      </c>
      <c r="I2055" t="s">
        <v>454</v>
      </c>
      <c r="J2055" t="s">
        <v>455</v>
      </c>
      <c r="K2055" t="s">
        <v>4943</v>
      </c>
      <c r="L2055">
        <v>1</v>
      </c>
      <c r="M2055" t="s">
        <v>4944</v>
      </c>
      <c r="N2055" t="s">
        <v>1078</v>
      </c>
      <c r="O2055">
        <v>1</v>
      </c>
      <c r="P2055" t="s">
        <v>1079</v>
      </c>
      <c r="Q2055" t="s">
        <v>4681</v>
      </c>
      <c r="R2055" t="s">
        <v>4710</v>
      </c>
      <c r="S2055" s="55">
        <v>45097</v>
      </c>
      <c r="T2055" s="55">
        <v>45097</v>
      </c>
      <c r="V2055" s="56">
        <v>128566.39999999999</v>
      </c>
      <c r="W2055" s="56">
        <v>0</v>
      </c>
      <c r="X2055" s="56">
        <v>128566.39999999999</v>
      </c>
    </row>
    <row r="2056" spans="1:24" x14ac:dyDescent="0.25">
      <c r="A2056" t="s">
        <v>211</v>
      </c>
      <c r="B2056" t="s">
        <v>450</v>
      </c>
      <c r="C2056">
        <v>2023</v>
      </c>
      <c r="D2056">
        <v>2023</v>
      </c>
      <c r="E2056" s="53">
        <v>12</v>
      </c>
      <c r="F2056" t="s">
        <v>451</v>
      </c>
      <c r="G2056" t="s">
        <v>452</v>
      </c>
      <c r="H2056" t="s">
        <v>453</v>
      </c>
      <c r="I2056" t="s">
        <v>454</v>
      </c>
      <c r="J2056" t="s">
        <v>455</v>
      </c>
      <c r="K2056" t="s">
        <v>4945</v>
      </c>
      <c r="L2056">
        <v>1</v>
      </c>
      <c r="M2056" t="s">
        <v>4946</v>
      </c>
      <c r="N2056" t="s">
        <v>1168</v>
      </c>
      <c r="O2056">
        <v>1</v>
      </c>
      <c r="P2056" t="s">
        <v>1169</v>
      </c>
      <c r="Q2056" t="s">
        <v>4681</v>
      </c>
      <c r="R2056" t="s">
        <v>4710</v>
      </c>
      <c r="S2056" s="55">
        <v>45097</v>
      </c>
      <c r="T2056" s="55">
        <v>45097</v>
      </c>
      <c r="V2056" s="56">
        <v>200307.09</v>
      </c>
      <c r="W2056" s="56">
        <v>0</v>
      </c>
      <c r="X2056" s="56">
        <v>200307.09</v>
      </c>
    </row>
    <row r="2057" spans="1:24" x14ac:dyDescent="0.25">
      <c r="A2057" t="s">
        <v>50</v>
      </c>
      <c r="B2057" t="s">
        <v>450</v>
      </c>
      <c r="C2057">
        <v>2023</v>
      </c>
      <c r="D2057">
        <v>2023</v>
      </c>
      <c r="E2057" s="53">
        <v>12</v>
      </c>
      <c r="F2057" t="s">
        <v>451</v>
      </c>
      <c r="G2057" t="s">
        <v>452</v>
      </c>
      <c r="H2057" t="s">
        <v>453</v>
      </c>
      <c r="I2057" t="s">
        <v>454</v>
      </c>
      <c r="J2057" t="s">
        <v>455</v>
      </c>
      <c r="K2057" t="s">
        <v>4947</v>
      </c>
      <c r="L2057">
        <v>1</v>
      </c>
      <c r="M2057" t="s">
        <v>4948</v>
      </c>
      <c r="N2057" t="s">
        <v>512</v>
      </c>
      <c r="O2057">
        <v>1</v>
      </c>
      <c r="P2057" t="s">
        <v>513</v>
      </c>
      <c r="Q2057" t="s">
        <v>4681</v>
      </c>
      <c r="R2057" t="s">
        <v>4710</v>
      </c>
      <c r="S2057" s="55">
        <v>45097</v>
      </c>
      <c r="T2057" s="55">
        <v>45097</v>
      </c>
      <c r="V2057" s="56">
        <v>225392.49</v>
      </c>
      <c r="W2057" s="56">
        <v>0</v>
      </c>
      <c r="X2057" s="56">
        <v>225392.49</v>
      </c>
    </row>
    <row r="2058" spans="1:24" x14ac:dyDescent="0.25">
      <c r="A2058" t="s">
        <v>69</v>
      </c>
      <c r="B2058" t="s">
        <v>450</v>
      </c>
      <c r="C2058">
        <v>2023</v>
      </c>
      <c r="D2058">
        <v>2023</v>
      </c>
      <c r="E2058" s="53">
        <v>12</v>
      </c>
      <c r="F2058" t="s">
        <v>451</v>
      </c>
      <c r="G2058" t="s">
        <v>452</v>
      </c>
      <c r="H2058" t="s">
        <v>453</v>
      </c>
      <c r="I2058" t="s">
        <v>454</v>
      </c>
      <c r="J2058" t="s">
        <v>455</v>
      </c>
      <c r="K2058" t="s">
        <v>4949</v>
      </c>
      <c r="L2058">
        <v>1</v>
      </c>
      <c r="M2058" t="s">
        <v>4950</v>
      </c>
      <c r="N2058" t="s">
        <v>588</v>
      </c>
      <c r="O2058">
        <v>1</v>
      </c>
      <c r="P2058" t="s">
        <v>589</v>
      </c>
      <c r="Q2058" t="s">
        <v>4681</v>
      </c>
      <c r="R2058" t="s">
        <v>4710</v>
      </c>
      <c r="S2058" s="55">
        <v>45097</v>
      </c>
      <c r="T2058" s="55">
        <v>45097</v>
      </c>
      <c r="V2058" s="56">
        <v>326812.48</v>
      </c>
      <c r="W2058" s="56">
        <v>0</v>
      </c>
      <c r="X2058" s="56">
        <v>326812.48</v>
      </c>
    </row>
    <row r="2059" spans="1:24" x14ac:dyDescent="0.25">
      <c r="A2059" t="s">
        <v>81</v>
      </c>
      <c r="B2059" t="s">
        <v>450</v>
      </c>
      <c r="C2059">
        <v>2023</v>
      </c>
      <c r="D2059">
        <v>2023</v>
      </c>
      <c r="E2059" s="53">
        <v>12</v>
      </c>
      <c r="F2059" t="s">
        <v>451</v>
      </c>
      <c r="G2059" t="s">
        <v>452</v>
      </c>
      <c r="H2059" t="s">
        <v>453</v>
      </c>
      <c r="I2059" t="s">
        <v>454</v>
      </c>
      <c r="J2059" t="s">
        <v>455</v>
      </c>
      <c r="K2059" t="s">
        <v>4951</v>
      </c>
      <c r="L2059">
        <v>1</v>
      </c>
      <c r="M2059" t="s">
        <v>4952</v>
      </c>
      <c r="N2059" t="s">
        <v>636</v>
      </c>
      <c r="O2059">
        <v>1</v>
      </c>
      <c r="P2059" t="s">
        <v>637</v>
      </c>
      <c r="Q2059" t="s">
        <v>4681</v>
      </c>
      <c r="R2059" t="s">
        <v>4710</v>
      </c>
      <c r="S2059" s="55">
        <v>45097</v>
      </c>
      <c r="T2059" s="55">
        <v>45097</v>
      </c>
      <c r="V2059" s="56">
        <v>222855.39</v>
      </c>
      <c r="W2059" s="56">
        <v>0</v>
      </c>
      <c r="X2059" s="56">
        <v>222855.39</v>
      </c>
    </row>
    <row r="2060" spans="1:24" x14ac:dyDescent="0.25">
      <c r="A2060" t="s">
        <v>98</v>
      </c>
      <c r="B2060" t="s">
        <v>450</v>
      </c>
      <c r="C2060">
        <v>2023</v>
      </c>
      <c r="D2060">
        <v>2023</v>
      </c>
      <c r="E2060" s="53">
        <v>12</v>
      </c>
      <c r="F2060" t="s">
        <v>451</v>
      </c>
      <c r="G2060" t="s">
        <v>452</v>
      </c>
      <c r="H2060" t="s">
        <v>453</v>
      </c>
      <c r="I2060" t="s">
        <v>454</v>
      </c>
      <c r="J2060" t="s">
        <v>455</v>
      </c>
      <c r="K2060" t="s">
        <v>4953</v>
      </c>
      <c r="L2060">
        <v>1</v>
      </c>
      <c r="M2060" t="s">
        <v>4954</v>
      </c>
      <c r="N2060" t="s">
        <v>704</v>
      </c>
      <c r="O2060">
        <v>1</v>
      </c>
      <c r="P2060" t="s">
        <v>705</v>
      </c>
      <c r="Q2060" t="s">
        <v>4681</v>
      </c>
      <c r="R2060" t="s">
        <v>4710</v>
      </c>
      <c r="S2060" s="55">
        <v>45097</v>
      </c>
      <c r="T2060" s="55">
        <v>45097</v>
      </c>
      <c r="V2060" s="56">
        <v>184519.42</v>
      </c>
      <c r="W2060" s="56">
        <v>0</v>
      </c>
      <c r="X2060" s="56">
        <v>184519.42</v>
      </c>
    </row>
    <row r="2061" spans="1:24" x14ac:dyDescent="0.25">
      <c r="A2061" t="s">
        <v>102</v>
      </c>
      <c r="B2061" t="s">
        <v>450</v>
      </c>
      <c r="C2061">
        <v>2023</v>
      </c>
      <c r="D2061">
        <v>2023</v>
      </c>
      <c r="E2061" s="53">
        <v>12</v>
      </c>
      <c r="F2061" t="s">
        <v>451</v>
      </c>
      <c r="G2061" t="s">
        <v>452</v>
      </c>
      <c r="H2061" t="s">
        <v>453</v>
      </c>
      <c r="I2061" t="s">
        <v>454</v>
      </c>
      <c r="J2061" t="s">
        <v>455</v>
      </c>
      <c r="K2061" t="s">
        <v>4955</v>
      </c>
      <c r="L2061">
        <v>1</v>
      </c>
      <c r="M2061" t="s">
        <v>4956</v>
      </c>
      <c r="N2061" t="s">
        <v>720</v>
      </c>
      <c r="O2061">
        <v>1</v>
      </c>
      <c r="P2061" t="s">
        <v>721</v>
      </c>
      <c r="Q2061" t="s">
        <v>4681</v>
      </c>
      <c r="R2061" t="s">
        <v>4710</v>
      </c>
      <c r="S2061" s="55">
        <v>45097</v>
      </c>
      <c r="T2061" s="55">
        <v>45097</v>
      </c>
      <c r="V2061" s="56">
        <v>206417.48</v>
      </c>
      <c r="W2061" s="56">
        <v>0</v>
      </c>
      <c r="X2061" s="56">
        <v>206417.48</v>
      </c>
    </row>
    <row r="2062" spans="1:24" x14ac:dyDescent="0.25">
      <c r="A2062" t="s">
        <v>120</v>
      </c>
      <c r="B2062" t="s">
        <v>450</v>
      </c>
      <c r="C2062">
        <v>2023</v>
      </c>
      <c r="D2062">
        <v>2023</v>
      </c>
      <c r="E2062" s="53">
        <v>12</v>
      </c>
      <c r="F2062" t="s">
        <v>451</v>
      </c>
      <c r="G2062" t="s">
        <v>452</v>
      </c>
      <c r="H2062" t="s">
        <v>453</v>
      </c>
      <c r="I2062" t="s">
        <v>454</v>
      </c>
      <c r="J2062" t="s">
        <v>455</v>
      </c>
      <c r="K2062" t="s">
        <v>4957</v>
      </c>
      <c r="L2062">
        <v>1</v>
      </c>
      <c r="M2062" t="s">
        <v>4958</v>
      </c>
      <c r="N2062" t="s">
        <v>792</v>
      </c>
      <c r="O2062">
        <v>1</v>
      </c>
      <c r="P2062" t="s">
        <v>793</v>
      </c>
      <c r="Q2062" t="s">
        <v>4681</v>
      </c>
      <c r="R2062" t="s">
        <v>4710</v>
      </c>
      <c r="S2062" s="55">
        <v>45097</v>
      </c>
      <c r="T2062" s="55">
        <v>45097</v>
      </c>
      <c r="V2062" s="56">
        <v>120928.63</v>
      </c>
      <c r="W2062" s="56">
        <v>0</v>
      </c>
      <c r="X2062" s="56">
        <v>120928.63</v>
      </c>
    </row>
    <row r="2063" spans="1:24" x14ac:dyDescent="0.25">
      <c r="A2063" t="s">
        <v>119</v>
      </c>
      <c r="B2063" t="s">
        <v>450</v>
      </c>
      <c r="C2063">
        <v>2023</v>
      </c>
      <c r="D2063">
        <v>2023</v>
      </c>
      <c r="E2063" s="53">
        <v>12</v>
      </c>
      <c r="F2063" t="s">
        <v>451</v>
      </c>
      <c r="G2063" t="s">
        <v>452</v>
      </c>
      <c r="H2063" t="s">
        <v>453</v>
      </c>
      <c r="I2063" t="s">
        <v>454</v>
      </c>
      <c r="J2063" t="s">
        <v>455</v>
      </c>
      <c r="K2063" t="s">
        <v>4959</v>
      </c>
      <c r="L2063">
        <v>1</v>
      </c>
      <c r="M2063" t="s">
        <v>4960</v>
      </c>
      <c r="N2063" t="s">
        <v>788</v>
      </c>
      <c r="O2063">
        <v>1</v>
      </c>
      <c r="P2063" t="s">
        <v>4961</v>
      </c>
      <c r="Q2063" t="s">
        <v>4681</v>
      </c>
      <c r="R2063" t="s">
        <v>4710</v>
      </c>
      <c r="S2063" s="55">
        <v>45097</v>
      </c>
      <c r="T2063" s="55">
        <v>45097</v>
      </c>
      <c r="V2063" s="56">
        <v>202550.44</v>
      </c>
      <c r="W2063" s="56">
        <v>0</v>
      </c>
      <c r="X2063" s="56">
        <v>202550.44</v>
      </c>
    </row>
    <row r="2064" spans="1:24" x14ac:dyDescent="0.25">
      <c r="A2064" t="s">
        <v>125</v>
      </c>
      <c r="B2064" t="s">
        <v>450</v>
      </c>
      <c r="C2064">
        <v>2023</v>
      </c>
      <c r="D2064">
        <v>2023</v>
      </c>
      <c r="E2064" s="53">
        <v>12</v>
      </c>
      <c r="F2064" t="s">
        <v>451</v>
      </c>
      <c r="G2064" t="s">
        <v>452</v>
      </c>
      <c r="H2064" t="s">
        <v>453</v>
      </c>
      <c r="I2064" t="s">
        <v>454</v>
      </c>
      <c r="J2064" t="s">
        <v>455</v>
      </c>
      <c r="K2064" t="s">
        <v>4962</v>
      </c>
      <c r="L2064">
        <v>1</v>
      </c>
      <c r="M2064" t="s">
        <v>4963</v>
      </c>
      <c r="N2064" t="s">
        <v>816</v>
      </c>
      <c r="O2064">
        <v>1</v>
      </c>
      <c r="P2064" t="s">
        <v>817</v>
      </c>
      <c r="Q2064" t="s">
        <v>4681</v>
      </c>
      <c r="R2064" t="s">
        <v>4710</v>
      </c>
      <c r="S2064" s="55">
        <v>45097</v>
      </c>
      <c r="T2064" s="55">
        <v>45097</v>
      </c>
      <c r="V2064" s="56">
        <v>616049.76</v>
      </c>
      <c r="W2064" s="56">
        <v>0</v>
      </c>
      <c r="X2064" s="56">
        <v>616049.76</v>
      </c>
    </row>
    <row r="2065" spans="1:24" x14ac:dyDescent="0.25">
      <c r="A2065" t="s">
        <v>134</v>
      </c>
      <c r="B2065" t="s">
        <v>450</v>
      </c>
      <c r="C2065">
        <v>2023</v>
      </c>
      <c r="D2065">
        <v>2023</v>
      </c>
      <c r="E2065" s="53">
        <v>12</v>
      </c>
      <c r="F2065" t="s">
        <v>451</v>
      </c>
      <c r="G2065" t="s">
        <v>452</v>
      </c>
      <c r="H2065" t="s">
        <v>453</v>
      </c>
      <c r="I2065" t="s">
        <v>454</v>
      </c>
      <c r="J2065" t="s">
        <v>455</v>
      </c>
      <c r="K2065" t="s">
        <v>4964</v>
      </c>
      <c r="L2065">
        <v>1</v>
      </c>
      <c r="M2065" t="s">
        <v>4965</v>
      </c>
      <c r="N2065" t="s">
        <v>852</v>
      </c>
      <c r="O2065">
        <v>1</v>
      </c>
      <c r="P2065" t="s">
        <v>853</v>
      </c>
      <c r="Q2065" t="s">
        <v>4681</v>
      </c>
      <c r="R2065" t="s">
        <v>4710</v>
      </c>
      <c r="S2065" s="55">
        <v>45097</v>
      </c>
      <c r="T2065" s="55">
        <v>45097</v>
      </c>
      <c r="V2065" s="56">
        <v>40509.019999999997</v>
      </c>
      <c r="W2065" s="56">
        <v>0</v>
      </c>
      <c r="X2065" s="56">
        <v>40509.019999999997</v>
      </c>
    </row>
    <row r="2066" spans="1:24" x14ac:dyDescent="0.25">
      <c r="A2066" t="s">
        <v>141</v>
      </c>
      <c r="B2066" t="s">
        <v>450</v>
      </c>
      <c r="C2066">
        <v>2023</v>
      </c>
      <c r="D2066">
        <v>2023</v>
      </c>
      <c r="E2066" s="53">
        <v>12</v>
      </c>
      <c r="F2066" t="s">
        <v>451</v>
      </c>
      <c r="G2066" t="s">
        <v>452</v>
      </c>
      <c r="H2066" t="s">
        <v>453</v>
      </c>
      <c r="I2066" t="s">
        <v>454</v>
      </c>
      <c r="J2066" t="s">
        <v>455</v>
      </c>
      <c r="K2066" t="s">
        <v>4966</v>
      </c>
      <c r="L2066">
        <v>1</v>
      </c>
      <c r="M2066" t="s">
        <v>4967</v>
      </c>
      <c r="N2066" t="s">
        <v>880</v>
      </c>
      <c r="O2066">
        <v>1</v>
      </c>
      <c r="P2066" t="s">
        <v>881</v>
      </c>
      <c r="Q2066" t="s">
        <v>4681</v>
      </c>
      <c r="R2066" t="s">
        <v>4710</v>
      </c>
      <c r="S2066" s="55">
        <v>45097</v>
      </c>
      <c r="T2066" s="55">
        <v>45097</v>
      </c>
      <c r="V2066" s="56">
        <v>126062.28</v>
      </c>
      <c r="W2066" s="56">
        <v>0</v>
      </c>
      <c r="X2066" s="56">
        <v>126062.28</v>
      </c>
    </row>
    <row r="2067" spans="1:24" x14ac:dyDescent="0.25">
      <c r="A2067" t="s">
        <v>149</v>
      </c>
      <c r="B2067" t="s">
        <v>450</v>
      </c>
      <c r="C2067">
        <v>2023</v>
      </c>
      <c r="D2067">
        <v>2023</v>
      </c>
      <c r="E2067" s="53">
        <v>12</v>
      </c>
      <c r="F2067" t="s">
        <v>451</v>
      </c>
      <c r="G2067" t="s">
        <v>452</v>
      </c>
      <c r="H2067" t="s">
        <v>453</v>
      </c>
      <c r="I2067" t="s">
        <v>454</v>
      </c>
      <c r="J2067" t="s">
        <v>455</v>
      </c>
      <c r="K2067" t="s">
        <v>4968</v>
      </c>
      <c r="L2067">
        <v>1</v>
      </c>
      <c r="M2067" t="s">
        <v>4969</v>
      </c>
      <c r="N2067" t="s">
        <v>912</v>
      </c>
      <c r="O2067">
        <v>1</v>
      </c>
      <c r="P2067" t="s">
        <v>913</v>
      </c>
      <c r="Q2067" t="s">
        <v>4681</v>
      </c>
      <c r="R2067" t="s">
        <v>4710</v>
      </c>
      <c r="S2067" s="55">
        <v>45097</v>
      </c>
      <c r="T2067" s="55">
        <v>45097</v>
      </c>
      <c r="V2067" s="56">
        <v>353546.9</v>
      </c>
      <c r="W2067" s="56">
        <v>0</v>
      </c>
      <c r="X2067" s="56">
        <v>353546.9</v>
      </c>
    </row>
    <row r="2068" spans="1:24" x14ac:dyDescent="0.25">
      <c r="A2068" t="s">
        <v>154</v>
      </c>
      <c r="B2068" t="s">
        <v>450</v>
      </c>
      <c r="C2068">
        <v>2023</v>
      </c>
      <c r="D2068">
        <v>2023</v>
      </c>
      <c r="E2068" s="53">
        <v>12</v>
      </c>
      <c r="F2068" t="s">
        <v>451</v>
      </c>
      <c r="G2068" t="s">
        <v>452</v>
      </c>
      <c r="H2068" t="s">
        <v>453</v>
      </c>
      <c r="I2068" t="s">
        <v>454</v>
      </c>
      <c r="J2068" t="s">
        <v>455</v>
      </c>
      <c r="K2068" t="s">
        <v>4970</v>
      </c>
      <c r="L2068">
        <v>1</v>
      </c>
      <c r="M2068" t="s">
        <v>4971</v>
      </c>
      <c r="N2068" t="s">
        <v>932</v>
      </c>
      <c r="O2068">
        <v>1</v>
      </c>
      <c r="P2068" t="s">
        <v>933</v>
      </c>
      <c r="Q2068" t="s">
        <v>4681</v>
      </c>
      <c r="R2068" t="s">
        <v>4710</v>
      </c>
      <c r="S2068" s="55">
        <v>45097</v>
      </c>
      <c r="T2068" s="55">
        <v>45097</v>
      </c>
      <c r="V2068" s="56">
        <v>202551.38</v>
      </c>
      <c r="W2068" s="56">
        <v>0</v>
      </c>
      <c r="X2068" s="56">
        <v>202551.38</v>
      </c>
    </row>
    <row r="2069" spans="1:24" x14ac:dyDescent="0.25">
      <c r="A2069" t="s">
        <v>161</v>
      </c>
      <c r="B2069" t="s">
        <v>450</v>
      </c>
      <c r="C2069">
        <v>2023</v>
      </c>
      <c r="D2069">
        <v>2023</v>
      </c>
      <c r="E2069" s="53">
        <v>12</v>
      </c>
      <c r="F2069" t="s">
        <v>451</v>
      </c>
      <c r="G2069" t="s">
        <v>452</v>
      </c>
      <c r="H2069" t="s">
        <v>453</v>
      </c>
      <c r="I2069" t="s">
        <v>454</v>
      </c>
      <c r="J2069" t="s">
        <v>455</v>
      </c>
      <c r="K2069" t="s">
        <v>4972</v>
      </c>
      <c r="L2069">
        <v>1</v>
      </c>
      <c r="M2069" t="s">
        <v>4973</v>
      </c>
      <c r="N2069" t="s">
        <v>960</v>
      </c>
      <c r="O2069">
        <v>1</v>
      </c>
      <c r="P2069" t="s">
        <v>961</v>
      </c>
      <c r="Q2069" t="s">
        <v>4681</v>
      </c>
      <c r="R2069" t="s">
        <v>4710</v>
      </c>
      <c r="S2069" s="55">
        <v>45097</v>
      </c>
      <c r="T2069" s="55">
        <v>45097</v>
      </c>
      <c r="V2069" s="56">
        <v>285056.83</v>
      </c>
      <c r="W2069" s="56">
        <v>0</v>
      </c>
      <c r="X2069" s="56">
        <v>285056.83</v>
      </c>
    </row>
    <row r="2070" spans="1:24" x14ac:dyDescent="0.25">
      <c r="A2070" t="s">
        <v>162</v>
      </c>
      <c r="B2070" t="s">
        <v>450</v>
      </c>
      <c r="C2070">
        <v>2023</v>
      </c>
      <c r="D2070">
        <v>2023</v>
      </c>
      <c r="E2070" s="53">
        <v>12</v>
      </c>
      <c r="F2070" t="s">
        <v>451</v>
      </c>
      <c r="G2070" t="s">
        <v>452</v>
      </c>
      <c r="H2070" t="s">
        <v>453</v>
      </c>
      <c r="I2070" t="s">
        <v>454</v>
      </c>
      <c r="J2070" t="s">
        <v>455</v>
      </c>
      <c r="K2070" t="s">
        <v>4974</v>
      </c>
      <c r="L2070">
        <v>1</v>
      </c>
      <c r="M2070" t="s">
        <v>4975</v>
      </c>
      <c r="N2070" t="s">
        <v>964</v>
      </c>
      <c r="O2070">
        <v>1</v>
      </c>
      <c r="P2070" t="s">
        <v>965</v>
      </c>
      <c r="Q2070" t="s">
        <v>4681</v>
      </c>
      <c r="R2070" t="s">
        <v>4710</v>
      </c>
      <c r="S2070" s="55">
        <v>45097</v>
      </c>
      <c r="T2070" s="55">
        <v>45097</v>
      </c>
      <c r="V2070" s="56">
        <v>111007.94</v>
      </c>
      <c r="W2070" s="56">
        <v>0</v>
      </c>
      <c r="X2070" s="56">
        <v>111007.94</v>
      </c>
    </row>
    <row r="2071" spans="1:24" x14ac:dyDescent="0.25">
      <c r="A2071" t="s">
        <v>182</v>
      </c>
      <c r="B2071" t="s">
        <v>450</v>
      </c>
      <c r="C2071">
        <v>2023</v>
      </c>
      <c r="D2071">
        <v>2023</v>
      </c>
      <c r="E2071" s="53">
        <v>12</v>
      </c>
      <c r="F2071" t="s">
        <v>451</v>
      </c>
      <c r="G2071" t="s">
        <v>452</v>
      </c>
      <c r="H2071" t="s">
        <v>453</v>
      </c>
      <c r="I2071" t="s">
        <v>454</v>
      </c>
      <c r="J2071" t="s">
        <v>455</v>
      </c>
      <c r="K2071" t="s">
        <v>4976</v>
      </c>
      <c r="L2071">
        <v>1</v>
      </c>
      <c r="M2071" t="s">
        <v>4977</v>
      </c>
      <c r="N2071" t="s">
        <v>1050</v>
      </c>
      <c r="O2071">
        <v>1</v>
      </c>
      <c r="P2071" t="s">
        <v>1051</v>
      </c>
      <c r="Q2071" t="s">
        <v>4681</v>
      </c>
      <c r="R2071" t="s">
        <v>4710</v>
      </c>
      <c r="S2071" s="55">
        <v>45097</v>
      </c>
      <c r="T2071" s="55">
        <v>45097</v>
      </c>
      <c r="V2071" s="56">
        <v>171805.46</v>
      </c>
      <c r="W2071" s="56">
        <v>0</v>
      </c>
      <c r="X2071" s="56">
        <v>171805.46</v>
      </c>
    </row>
    <row r="2072" spans="1:24" x14ac:dyDescent="0.25">
      <c r="A2072" t="s">
        <v>183</v>
      </c>
      <c r="B2072" t="s">
        <v>450</v>
      </c>
      <c r="C2072">
        <v>2023</v>
      </c>
      <c r="D2072">
        <v>2023</v>
      </c>
      <c r="E2072" s="53">
        <v>12</v>
      </c>
      <c r="F2072" t="s">
        <v>451</v>
      </c>
      <c r="G2072" t="s">
        <v>452</v>
      </c>
      <c r="H2072" t="s">
        <v>453</v>
      </c>
      <c r="I2072" t="s">
        <v>454</v>
      </c>
      <c r="J2072" t="s">
        <v>455</v>
      </c>
      <c r="K2072" t="s">
        <v>4978</v>
      </c>
      <c r="L2072">
        <v>1</v>
      </c>
      <c r="M2072" t="s">
        <v>4979</v>
      </c>
      <c r="N2072" t="s">
        <v>1054</v>
      </c>
      <c r="O2072">
        <v>1</v>
      </c>
      <c r="P2072" t="s">
        <v>1055</v>
      </c>
      <c r="Q2072" t="s">
        <v>4681</v>
      </c>
      <c r="R2072" t="s">
        <v>4710</v>
      </c>
      <c r="S2072" s="55">
        <v>45097</v>
      </c>
      <c r="T2072" s="55">
        <v>45097</v>
      </c>
      <c r="V2072" s="56">
        <v>202607.37</v>
      </c>
      <c r="W2072" s="56">
        <v>0</v>
      </c>
      <c r="X2072" s="56">
        <v>202607.37</v>
      </c>
    </row>
    <row r="2073" spans="1:24" x14ac:dyDescent="0.25">
      <c r="A2073" t="s">
        <v>185</v>
      </c>
      <c r="B2073" t="s">
        <v>450</v>
      </c>
      <c r="C2073">
        <v>2023</v>
      </c>
      <c r="D2073">
        <v>2023</v>
      </c>
      <c r="E2073" s="53">
        <v>12</v>
      </c>
      <c r="F2073" t="s">
        <v>451</v>
      </c>
      <c r="G2073" t="s">
        <v>452</v>
      </c>
      <c r="H2073" t="s">
        <v>453</v>
      </c>
      <c r="I2073" t="s">
        <v>454</v>
      </c>
      <c r="J2073" t="s">
        <v>455</v>
      </c>
      <c r="K2073" t="s">
        <v>4980</v>
      </c>
      <c r="L2073">
        <v>1</v>
      </c>
      <c r="M2073" t="s">
        <v>4981</v>
      </c>
      <c r="N2073" t="s">
        <v>1062</v>
      </c>
      <c r="O2073">
        <v>1</v>
      </c>
      <c r="P2073" t="s">
        <v>1063</v>
      </c>
      <c r="Q2073" t="s">
        <v>4681</v>
      </c>
      <c r="R2073" t="s">
        <v>4710</v>
      </c>
      <c r="S2073" s="55">
        <v>45097</v>
      </c>
      <c r="T2073" s="55">
        <v>45097</v>
      </c>
      <c r="V2073" s="56">
        <v>85517.54</v>
      </c>
      <c r="W2073" s="56">
        <v>0</v>
      </c>
      <c r="X2073" s="56">
        <v>85517.54</v>
      </c>
    </row>
    <row r="2074" spans="1:24" x14ac:dyDescent="0.25">
      <c r="A2074" t="s">
        <v>133</v>
      </c>
      <c r="B2074" t="s">
        <v>450</v>
      </c>
      <c r="C2074">
        <v>2023</v>
      </c>
      <c r="D2074">
        <v>2023</v>
      </c>
      <c r="E2074" s="53">
        <v>12</v>
      </c>
      <c r="F2074" t="s">
        <v>451</v>
      </c>
      <c r="G2074" t="s">
        <v>452</v>
      </c>
      <c r="H2074" t="s">
        <v>453</v>
      </c>
      <c r="I2074" t="s">
        <v>454</v>
      </c>
      <c r="J2074" t="s">
        <v>455</v>
      </c>
      <c r="K2074" t="s">
        <v>4982</v>
      </c>
      <c r="L2074">
        <v>1</v>
      </c>
      <c r="M2074" t="s">
        <v>4983</v>
      </c>
      <c r="N2074" t="s">
        <v>848</v>
      </c>
      <c r="O2074">
        <v>1</v>
      </c>
      <c r="P2074" t="s">
        <v>849</v>
      </c>
      <c r="Q2074" t="s">
        <v>4681</v>
      </c>
      <c r="R2074" t="s">
        <v>4710</v>
      </c>
      <c r="S2074" s="55">
        <v>45097</v>
      </c>
      <c r="T2074" s="55">
        <v>45097</v>
      </c>
      <c r="V2074" s="56">
        <v>288597.59000000003</v>
      </c>
      <c r="W2074" s="56">
        <v>0</v>
      </c>
      <c r="X2074" s="56">
        <v>288597.59000000003</v>
      </c>
    </row>
    <row r="2075" spans="1:24" x14ac:dyDescent="0.25">
      <c r="A2075" t="s">
        <v>143</v>
      </c>
      <c r="B2075" t="s">
        <v>450</v>
      </c>
      <c r="C2075">
        <v>2023</v>
      </c>
      <c r="D2075">
        <v>2023</v>
      </c>
      <c r="E2075" s="53">
        <v>12</v>
      </c>
      <c r="F2075" t="s">
        <v>451</v>
      </c>
      <c r="G2075" t="s">
        <v>452</v>
      </c>
      <c r="H2075" t="s">
        <v>453</v>
      </c>
      <c r="I2075" t="s">
        <v>454</v>
      </c>
      <c r="J2075" t="s">
        <v>455</v>
      </c>
      <c r="K2075" t="s">
        <v>4984</v>
      </c>
      <c r="L2075">
        <v>1</v>
      </c>
      <c r="M2075" t="s">
        <v>4985</v>
      </c>
      <c r="N2075" t="s">
        <v>888</v>
      </c>
      <c r="O2075">
        <v>1</v>
      </c>
      <c r="P2075" t="s">
        <v>889</v>
      </c>
      <c r="Q2075" t="s">
        <v>4681</v>
      </c>
      <c r="R2075" t="s">
        <v>4710</v>
      </c>
      <c r="S2075" s="55">
        <v>45097</v>
      </c>
      <c r="T2075" s="55">
        <v>45097</v>
      </c>
      <c r="V2075" s="56">
        <v>99679.65</v>
      </c>
      <c r="W2075" s="56">
        <v>0</v>
      </c>
      <c r="X2075" s="56">
        <v>99679.65</v>
      </c>
    </row>
    <row r="2076" spans="1:24" x14ac:dyDescent="0.25">
      <c r="A2076" t="s">
        <v>82</v>
      </c>
      <c r="B2076" t="s">
        <v>450</v>
      </c>
      <c r="C2076">
        <v>2023</v>
      </c>
      <c r="D2076">
        <v>2023</v>
      </c>
      <c r="E2076" s="53">
        <v>12</v>
      </c>
      <c r="F2076" t="s">
        <v>451</v>
      </c>
      <c r="G2076" t="s">
        <v>452</v>
      </c>
      <c r="H2076" t="s">
        <v>453</v>
      </c>
      <c r="I2076" t="s">
        <v>454</v>
      </c>
      <c r="J2076" t="s">
        <v>455</v>
      </c>
      <c r="K2076" t="s">
        <v>4986</v>
      </c>
      <c r="L2076">
        <v>1</v>
      </c>
      <c r="M2076" t="s">
        <v>4987</v>
      </c>
      <c r="N2076" t="s">
        <v>640</v>
      </c>
      <c r="O2076">
        <v>1</v>
      </c>
      <c r="P2076" t="s">
        <v>641</v>
      </c>
      <c r="Q2076" t="s">
        <v>4681</v>
      </c>
      <c r="R2076" t="s">
        <v>4710</v>
      </c>
      <c r="S2076" s="55">
        <v>45097</v>
      </c>
      <c r="T2076" s="55">
        <v>45097</v>
      </c>
      <c r="V2076" s="56">
        <v>278143.98</v>
      </c>
      <c r="W2076" s="56">
        <v>0</v>
      </c>
      <c r="X2076" s="56">
        <v>278143.98</v>
      </c>
    </row>
    <row r="2077" spans="1:24" x14ac:dyDescent="0.25">
      <c r="A2077" t="s">
        <v>99</v>
      </c>
      <c r="B2077" t="s">
        <v>450</v>
      </c>
      <c r="C2077">
        <v>2023</v>
      </c>
      <c r="D2077">
        <v>2023</v>
      </c>
      <c r="E2077" s="53">
        <v>12</v>
      </c>
      <c r="F2077" t="s">
        <v>451</v>
      </c>
      <c r="G2077" t="s">
        <v>452</v>
      </c>
      <c r="H2077" t="s">
        <v>453</v>
      </c>
      <c r="I2077" t="s">
        <v>454</v>
      </c>
      <c r="J2077" t="s">
        <v>455</v>
      </c>
      <c r="K2077" t="s">
        <v>4988</v>
      </c>
      <c r="L2077">
        <v>1</v>
      </c>
      <c r="M2077" t="s">
        <v>4989</v>
      </c>
      <c r="N2077" t="s">
        <v>708</v>
      </c>
      <c r="O2077">
        <v>1</v>
      </c>
      <c r="P2077" t="s">
        <v>709</v>
      </c>
      <c r="Q2077" t="s">
        <v>4681</v>
      </c>
      <c r="R2077" t="s">
        <v>4710</v>
      </c>
      <c r="S2077" s="55">
        <v>45097</v>
      </c>
      <c r="T2077" s="55">
        <v>45097</v>
      </c>
      <c r="V2077" s="56">
        <v>272664.87</v>
      </c>
      <c r="W2077" s="56">
        <v>0</v>
      </c>
      <c r="X2077" s="56">
        <v>272664.87</v>
      </c>
    </row>
    <row r="2078" spans="1:24" x14ac:dyDescent="0.25">
      <c r="A2078" t="s">
        <v>84</v>
      </c>
      <c r="B2078" t="s">
        <v>450</v>
      </c>
      <c r="C2078">
        <v>2023</v>
      </c>
      <c r="D2078">
        <v>2023</v>
      </c>
      <c r="E2078" s="53">
        <v>12</v>
      </c>
      <c r="F2078" t="s">
        <v>451</v>
      </c>
      <c r="G2078" t="s">
        <v>452</v>
      </c>
      <c r="H2078" t="s">
        <v>453</v>
      </c>
      <c r="I2078" t="s">
        <v>454</v>
      </c>
      <c r="J2078" t="s">
        <v>455</v>
      </c>
      <c r="K2078" t="s">
        <v>4990</v>
      </c>
      <c r="L2078">
        <v>1</v>
      </c>
      <c r="M2078" t="s">
        <v>4991</v>
      </c>
      <c r="N2078" t="s">
        <v>648</v>
      </c>
      <c r="O2078">
        <v>1</v>
      </c>
      <c r="P2078" t="s">
        <v>649</v>
      </c>
      <c r="Q2078" t="s">
        <v>4681</v>
      </c>
      <c r="R2078" t="s">
        <v>4710</v>
      </c>
      <c r="S2078" s="55">
        <v>45097</v>
      </c>
      <c r="T2078" s="55">
        <v>45097</v>
      </c>
      <c r="V2078" s="56">
        <v>51059.61</v>
      </c>
      <c r="W2078" s="56">
        <v>0</v>
      </c>
      <c r="X2078" s="56">
        <v>51059.61</v>
      </c>
    </row>
    <row r="2079" spans="1:24" x14ac:dyDescent="0.25">
      <c r="A2079" t="s">
        <v>135</v>
      </c>
      <c r="B2079" t="s">
        <v>450</v>
      </c>
      <c r="C2079">
        <v>2023</v>
      </c>
      <c r="D2079">
        <v>2023</v>
      </c>
      <c r="E2079" s="53">
        <v>12</v>
      </c>
      <c r="F2079" t="s">
        <v>451</v>
      </c>
      <c r="G2079" t="s">
        <v>452</v>
      </c>
      <c r="H2079" t="s">
        <v>453</v>
      </c>
      <c r="I2079" t="s">
        <v>454</v>
      </c>
      <c r="J2079" t="s">
        <v>455</v>
      </c>
      <c r="K2079" t="s">
        <v>4992</v>
      </c>
      <c r="L2079">
        <v>1</v>
      </c>
      <c r="M2079" t="s">
        <v>4993</v>
      </c>
      <c r="N2079" t="s">
        <v>856</v>
      </c>
      <c r="O2079">
        <v>1</v>
      </c>
      <c r="P2079" t="s">
        <v>857</v>
      </c>
      <c r="Q2079" t="s">
        <v>4681</v>
      </c>
      <c r="R2079" t="s">
        <v>4710</v>
      </c>
      <c r="S2079" s="55">
        <v>45097</v>
      </c>
      <c r="T2079" s="55">
        <v>45097</v>
      </c>
      <c r="V2079" s="56">
        <v>134222.41</v>
      </c>
      <c r="W2079" s="56">
        <v>0</v>
      </c>
      <c r="X2079" s="56">
        <v>134222.41</v>
      </c>
    </row>
    <row r="2080" spans="1:24" x14ac:dyDescent="0.25">
      <c r="A2080" t="s">
        <v>195</v>
      </c>
      <c r="B2080" t="s">
        <v>450</v>
      </c>
      <c r="C2080">
        <v>2023</v>
      </c>
      <c r="D2080">
        <v>2023</v>
      </c>
      <c r="E2080" s="53">
        <v>12</v>
      </c>
      <c r="F2080" t="s">
        <v>451</v>
      </c>
      <c r="G2080" t="s">
        <v>452</v>
      </c>
      <c r="H2080" t="s">
        <v>453</v>
      </c>
      <c r="I2080" t="s">
        <v>454</v>
      </c>
      <c r="J2080" t="s">
        <v>455</v>
      </c>
      <c r="K2080" t="s">
        <v>4994</v>
      </c>
      <c r="L2080">
        <v>1</v>
      </c>
      <c r="M2080" t="s">
        <v>4995</v>
      </c>
      <c r="N2080" t="s">
        <v>1108</v>
      </c>
      <c r="O2080">
        <v>1</v>
      </c>
      <c r="P2080" t="s">
        <v>1109</v>
      </c>
      <c r="Q2080" t="s">
        <v>4681</v>
      </c>
      <c r="R2080" t="s">
        <v>4710</v>
      </c>
      <c r="S2080" s="55">
        <v>45097</v>
      </c>
      <c r="T2080" s="55">
        <v>45097</v>
      </c>
      <c r="V2080" s="56">
        <v>135700.12</v>
      </c>
      <c r="W2080" s="56">
        <v>0</v>
      </c>
      <c r="X2080" s="56">
        <v>135700.12</v>
      </c>
    </row>
    <row r="2081" spans="1:24" x14ac:dyDescent="0.25">
      <c r="A2081" t="s">
        <v>163</v>
      </c>
      <c r="B2081" t="s">
        <v>450</v>
      </c>
      <c r="C2081">
        <v>2023</v>
      </c>
      <c r="D2081">
        <v>2023</v>
      </c>
      <c r="E2081" s="53">
        <v>12</v>
      </c>
      <c r="F2081" t="s">
        <v>451</v>
      </c>
      <c r="G2081" t="s">
        <v>452</v>
      </c>
      <c r="H2081" t="s">
        <v>453</v>
      </c>
      <c r="I2081" t="s">
        <v>454</v>
      </c>
      <c r="J2081" t="s">
        <v>455</v>
      </c>
      <c r="K2081" t="s">
        <v>4996</v>
      </c>
      <c r="L2081">
        <v>1</v>
      </c>
      <c r="M2081" t="s">
        <v>4997</v>
      </c>
      <c r="N2081" t="s">
        <v>968</v>
      </c>
      <c r="O2081">
        <v>1</v>
      </c>
      <c r="P2081" t="s">
        <v>969</v>
      </c>
      <c r="Q2081" t="s">
        <v>4681</v>
      </c>
      <c r="R2081" t="s">
        <v>4710</v>
      </c>
      <c r="S2081" s="55">
        <v>45097</v>
      </c>
      <c r="T2081" s="55">
        <v>45097</v>
      </c>
      <c r="V2081" s="56">
        <v>179140</v>
      </c>
      <c r="W2081" s="56">
        <v>0</v>
      </c>
      <c r="X2081" s="56">
        <v>179140</v>
      </c>
    </row>
    <row r="2082" spans="1:24" x14ac:dyDescent="0.25">
      <c r="A2082" t="s">
        <v>136</v>
      </c>
      <c r="B2082" t="s">
        <v>450</v>
      </c>
      <c r="C2082">
        <v>2023</v>
      </c>
      <c r="D2082">
        <v>2023</v>
      </c>
      <c r="E2082" s="53">
        <v>12</v>
      </c>
      <c r="F2082" t="s">
        <v>451</v>
      </c>
      <c r="G2082" t="s">
        <v>452</v>
      </c>
      <c r="H2082" t="s">
        <v>453</v>
      </c>
      <c r="I2082" t="s">
        <v>454</v>
      </c>
      <c r="J2082" t="s">
        <v>455</v>
      </c>
      <c r="K2082" t="s">
        <v>4998</v>
      </c>
      <c r="L2082">
        <v>1</v>
      </c>
      <c r="M2082" t="s">
        <v>4999</v>
      </c>
      <c r="N2082" t="s">
        <v>860</v>
      </c>
      <c r="O2082">
        <v>1</v>
      </c>
      <c r="P2082" t="s">
        <v>861</v>
      </c>
      <c r="Q2082" t="s">
        <v>4681</v>
      </c>
      <c r="R2082" t="s">
        <v>4710</v>
      </c>
      <c r="S2082" s="55">
        <v>45097</v>
      </c>
      <c r="T2082" s="55">
        <v>45097</v>
      </c>
      <c r="V2082" s="56">
        <v>257345.19</v>
      </c>
      <c r="W2082" s="56">
        <v>0</v>
      </c>
      <c r="X2082" s="56">
        <v>257345.19</v>
      </c>
    </row>
    <row r="2083" spans="1:24" x14ac:dyDescent="0.25">
      <c r="A2083" t="s">
        <v>196</v>
      </c>
      <c r="B2083" t="s">
        <v>450</v>
      </c>
      <c r="C2083">
        <v>2023</v>
      </c>
      <c r="D2083">
        <v>2023</v>
      </c>
      <c r="E2083" s="53">
        <v>12</v>
      </c>
      <c r="F2083" t="s">
        <v>451</v>
      </c>
      <c r="G2083" t="s">
        <v>452</v>
      </c>
      <c r="H2083" t="s">
        <v>453</v>
      </c>
      <c r="I2083" t="s">
        <v>454</v>
      </c>
      <c r="J2083" t="s">
        <v>455</v>
      </c>
      <c r="K2083" t="s">
        <v>5000</v>
      </c>
      <c r="L2083">
        <v>1</v>
      </c>
      <c r="M2083" t="s">
        <v>5001</v>
      </c>
      <c r="N2083" t="s">
        <v>1112</v>
      </c>
      <c r="O2083">
        <v>1</v>
      </c>
      <c r="P2083" t="s">
        <v>1113</v>
      </c>
      <c r="Q2083" t="s">
        <v>4681</v>
      </c>
      <c r="R2083" t="s">
        <v>4710</v>
      </c>
      <c r="S2083" s="55">
        <v>45097</v>
      </c>
      <c r="T2083" s="55">
        <v>45097</v>
      </c>
      <c r="V2083" s="56">
        <v>63688.61</v>
      </c>
      <c r="W2083" s="56">
        <v>0</v>
      </c>
      <c r="X2083" s="56">
        <v>63688.61</v>
      </c>
    </row>
    <row r="2084" spans="1:24" x14ac:dyDescent="0.25">
      <c r="A2084" t="s">
        <v>131</v>
      </c>
      <c r="B2084" t="s">
        <v>450</v>
      </c>
      <c r="C2084">
        <v>2023</v>
      </c>
      <c r="D2084">
        <v>2023</v>
      </c>
      <c r="E2084" s="53">
        <v>12</v>
      </c>
      <c r="F2084" t="s">
        <v>451</v>
      </c>
      <c r="G2084" t="s">
        <v>452</v>
      </c>
      <c r="H2084" t="s">
        <v>453</v>
      </c>
      <c r="I2084" t="s">
        <v>454</v>
      </c>
      <c r="J2084" t="s">
        <v>455</v>
      </c>
      <c r="K2084" t="s">
        <v>5002</v>
      </c>
      <c r="L2084">
        <v>1</v>
      </c>
      <c r="M2084" t="s">
        <v>5003</v>
      </c>
      <c r="N2084" t="s">
        <v>840</v>
      </c>
      <c r="O2084">
        <v>1</v>
      </c>
      <c r="P2084" t="s">
        <v>841</v>
      </c>
      <c r="Q2084" t="s">
        <v>4681</v>
      </c>
      <c r="R2084" t="s">
        <v>4710</v>
      </c>
      <c r="S2084" s="55">
        <v>45097</v>
      </c>
      <c r="T2084" s="55">
        <v>45097</v>
      </c>
      <c r="V2084" s="56">
        <v>206603.38</v>
      </c>
      <c r="W2084" s="56">
        <v>0</v>
      </c>
      <c r="X2084" s="56">
        <v>206603.38</v>
      </c>
    </row>
    <row r="2085" spans="1:24" x14ac:dyDescent="0.25">
      <c r="A2085" t="s">
        <v>106</v>
      </c>
      <c r="B2085" t="s">
        <v>450</v>
      </c>
      <c r="C2085">
        <v>2023</v>
      </c>
      <c r="D2085">
        <v>2023</v>
      </c>
      <c r="E2085" s="53">
        <v>12</v>
      </c>
      <c r="F2085" t="s">
        <v>451</v>
      </c>
      <c r="G2085" t="s">
        <v>452</v>
      </c>
      <c r="H2085" t="s">
        <v>453</v>
      </c>
      <c r="I2085" t="s">
        <v>454</v>
      </c>
      <c r="J2085" t="s">
        <v>455</v>
      </c>
      <c r="K2085" t="s">
        <v>5004</v>
      </c>
      <c r="L2085">
        <v>1</v>
      </c>
      <c r="M2085" t="s">
        <v>5005</v>
      </c>
      <c r="N2085" t="s">
        <v>736</v>
      </c>
      <c r="O2085">
        <v>1</v>
      </c>
      <c r="P2085" t="s">
        <v>737</v>
      </c>
      <c r="Q2085" t="s">
        <v>4681</v>
      </c>
      <c r="R2085" t="s">
        <v>4710</v>
      </c>
      <c r="S2085" s="55">
        <v>45097</v>
      </c>
      <c r="T2085" s="55">
        <v>45097</v>
      </c>
      <c r="V2085" s="56">
        <v>204153.5</v>
      </c>
      <c r="W2085" s="56">
        <v>0</v>
      </c>
      <c r="X2085" s="56">
        <v>204153.5</v>
      </c>
    </row>
    <row r="2086" spans="1:24" x14ac:dyDescent="0.25">
      <c r="A2086" t="s">
        <v>169</v>
      </c>
      <c r="B2086" t="s">
        <v>450</v>
      </c>
      <c r="C2086">
        <v>2023</v>
      </c>
      <c r="D2086">
        <v>2023</v>
      </c>
      <c r="E2086" s="53">
        <v>12</v>
      </c>
      <c r="F2086" t="s">
        <v>451</v>
      </c>
      <c r="G2086" t="s">
        <v>452</v>
      </c>
      <c r="H2086" t="s">
        <v>453</v>
      </c>
      <c r="I2086" t="s">
        <v>454</v>
      </c>
      <c r="J2086" t="s">
        <v>455</v>
      </c>
      <c r="K2086" t="s">
        <v>5006</v>
      </c>
      <c r="L2086">
        <v>1</v>
      </c>
      <c r="M2086" t="s">
        <v>5007</v>
      </c>
      <c r="N2086" t="s">
        <v>992</v>
      </c>
      <c r="O2086">
        <v>1</v>
      </c>
      <c r="P2086" t="s">
        <v>993</v>
      </c>
      <c r="Q2086" t="s">
        <v>4681</v>
      </c>
      <c r="R2086" t="s">
        <v>4710</v>
      </c>
      <c r="S2086" s="55">
        <v>45097</v>
      </c>
      <c r="T2086" s="55">
        <v>45097</v>
      </c>
      <c r="V2086" s="56">
        <v>220928.22</v>
      </c>
      <c r="W2086" s="56">
        <v>0</v>
      </c>
      <c r="X2086" s="56">
        <v>220928.22</v>
      </c>
    </row>
    <row r="2087" spans="1:24" x14ac:dyDescent="0.25">
      <c r="A2087" t="s">
        <v>193</v>
      </c>
      <c r="B2087" t="s">
        <v>450</v>
      </c>
      <c r="C2087">
        <v>2023</v>
      </c>
      <c r="D2087">
        <v>2023</v>
      </c>
      <c r="E2087" s="53">
        <v>12</v>
      </c>
      <c r="F2087" t="s">
        <v>451</v>
      </c>
      <c r="G2087" t="s">
        <v>452</v>
      </c>
      <c r="H2087" t="s">
        <v>453</v>
      </c>
      <c r="I2087" t="s">
        <v>454</v>
      </c>
      <c r="J2087" t="s">
        <v>455</v>
      </c>
      <c r="K2087" t="s">
        <v>5008</v>
      </c>
      <c r="L2087">
        <v>1</v>
      </c>
      <c r="M2087" t="s">
        <v>5009</v>
      </c>
      <c r="N2087" t="s">
        <v>1100</v>
      </c>
      <c r="O2087">
        <v>1</v>
      </c>
      <c r="P2087" t="s">
        <v>1101</v>
      </c>
      <c r="Q2087" t="s">
        <v>4681</v>
      </c>
      <c r="R2087" t="s">
        <v>4710</v>
      </c>
      <c r="S2087" s="55">
        <v>45097</v>
      </c>
      <c r="T2087" s="55">
        <v>45097</v>
      </c>
      <c r="V2087" s="56">
        <v>99414.92</v>
      </c>
      <c r="W2087" s="56">
        <v>0</v>
      </c>
      <c r="X2087" s="56">
        <v>99414.92</v>
      </c>
    </row>
    <row r="2088" spans="1:24" x14ac:dyDescent="0.25">
      <c r="A2088" t="s">
        <v>58</v>
      </c>
      <c r="B2088" t="s">
        <v>450</v>
      </c>
      <c r="C2088">
        <v>2023</v>
      </c>
      <c r="D2088">
        <v>2023</v>
      </c>
      <c r="E2088" s="53">
        <v>12</v>
      </c>
      <c r="F2088" t="s">
        <v>451</v>
      </c>
      <c r="G2088" t="s">
        <v>452</v>
      </c>
      <c r="H2088" t="s">
        <v>453</v>
      </c>
      <c r="I2088" t="s">
        <v>454</v>
      </c>
      <c r="J2088" t="s">
        <v>455</v>
      </c>
      <c r="K2088" t="s">
        <v>5010</v>
      </c>
      <c r="L2088">
        <v>1</v>
      </c>
      <c r="M2088" t="s">
        <v>5011</v>
      </c>
      <c r="N2088" t="s">
        <v>544</v>
      </c>
      <c r="O2088">
        <v>1</v>
      </c>
      <c r="P2088" t="s">
        <v>545</v>
      </c>
      <c r="Q2088" t="s">
        <v>4681</v>
      </c>
      <c r="R2088" t="s">
        <v>4710</v>
      </c>
      <c r="S2088" s="55">
        <v>45097</v>
      </c>
      <c r="T2088" s="55">
        <v>45097</v>
      </c>
      <c r="V2088" s="56">
        <v>56038.6</v>
      </c>
      <c r="W2088" s="56">
        <v>0</v>
      </c>
      <c r="X2088" s="56">
        <v>56038.6</v>
      </c>
    </row>
    <row r="2089" spans="1:24" x14ac:dyDescent="0.25">
      <c r="A2089" t="s">
        <v>187</v>
      </c>
      <c r="B2089" t="s">
        <v>450</v>
      </c>
      <c r="C2089">
        <v>2023</v>
      </c>
      <c r="D2089">
        <v>2023</v>
      </c>
      <c r="E2089" s="53">
        <v>12</v>
      </c>
      <c r="F2089" t="s">
        <v>451</v>
      </c>
      <c r="G2089" t="s">
        <v>452</v>
      </c>
      <c r="H2089" t="s">
        <v>453</v>
      </c>
      <c r="I2089" t="s">
        <v>454</v>
      </c>
      <c r="J2089" t="s">
        <v>455</v>
      </c>
      <c r="K2089" t="s">
        <v>5012</v>
      </c>
      <c r="L2089">
        <v>1</v>
      </c>
      <c r="M2089" t="s">
        <v>5013</v>
      </c>
      <c r="N2089" t="s">
        <v>1070</v>
      </c>
      <c r="O2089">
        <v>1</v>
      </c>
      <c r="P2089" t="s">
        <v>1071</v>
      </c>
      <c r="Q2089" t="s">
        <v>4681</v>
      </c>
      <c r="R2089" t="s">
        <v>4710</v>
      </c>
      <c r="S2089" s="55">
        <v>45097</v>
      </c>
      <c r="T2089" s="55">
        <v>45097</v>
      </c>
      <c r="V2089" s="56">
        <v>207396.51</v>
      </c>
      <c r="W2089" s="56">
        <v>0</v>
      </c>
      <c r="X2089" s="56">
        <v>207396.51</v>
      </c>
    </row>
    <row r="2090" spans="1:24" x14ac:dyDescent="0.25">
      <c r="A2090" t="s">
        <v>139</v>
      </c>
      <c r="B2090" t="s">
        <v>450</v>
      </c>
      <c r="C2090">
        <v>2023</v>
      </c>
      <c r="D2090">
        <v>2023</v>
      </c>
      <c r="E2090" s="53">
        <v>12</v>
      </c>
      <c r="F2090" t="s">
        <v>451</v>
      </c>
      <c r="G2090" t="s">
        <v>452</v>
      </c>
      <c r="H2090" t="s">
        <v>453</v>
      </c>
      <c r="I2090" t="s">
        <v>454</v>
      </c>
      <c r="J2090" t="s">
        <v>455</v>
      </c>
      <c r="K2090" t="s">
        <v>5014</v>
      </c>
      <c r="L2090">
        <v>1</v>
      </c>
      <c r="M2090" t="s">
        <v>5015</v>
      </c>
      <c r="N2090" t="s">
        <v>872</v>
      </c>
      <c r="O2090">
        <v>1</v>
      </c>
      <c r="P2090" t="s">
        <v>873</v>
      </c>
      <c r="Q2090" t="s">
        <v>4681</v>
      </c>
      <c r="R2090" t="s">
        <v>4710</v>
      </c>
      <c r="S2090" s="55">
        <v>45097</v>
      </c>
      <c r="T2090" s="55">
        <v>45097</v>
      </c>
      <c r="V2090" s="56">
        <v>160487.1</v>
      </c>
      <c r="W2090" s="56">
        <v>0</v>
      </c>
      <c r="X2090" s="56">
        <v>160487.1</v>
      </c>
    </row>
    <row r="2091" spans="1:24" x14ac:dyDescent="0.25">
      <c r="A2091" t="s">
        <v>115</v>
      </c>
      <c r="B2091" t="s">
        <v>450</v>
      </c>
      <c r="C2091">
        <v>2023</v>
      </c>
      <c r="D2091">
        <v>2023</v>
      </c>
      <c r="E2091" s="53">
        <v>12</v>
      </c>
      <c r="F2091" t="s">
        <v>451</v>
      </c>
      <c r="G2091" t="s">
        <v>452</v>
      </c>
      <c r="H2091" t="s">
        <v>453</v>
      </c>
      <c r="I2091" t="s">
        <v>454</v>
      </c>
      <c r="J2091" t="s">
        <v>455</v>
      </c>
      <c r="K2091" t="s">
        <v>5016</v>
      </c>
      <c r="L2091">
        <v>1</v>
      </c>
      <c r="M2091" t="s">
        <v>5017</v>
      </c>
      <c r="N2091" t="s">
        <v>772</v>
      </c>
      <c r="O2091">
        <v>1</v>
      </c>
      <c r="P2091" t="s">
        <v>773</v>
      </c>
      <c r="Q2091" t="s">
        <v>4681</v>
      </c>
      <c r="R2091" t="s">
        <v>4710</v>
      </c>
      <c r="S2091" s="55">
        <v>45097</v>
      </c>
      <c r="T2091" s="55">
        <v>45097</v>
      </c>
      <c r="V2091" s="56">
        <v>187028.59</v>
      </c>
      <c r="W2091" s="56">
        <v>0</v>
      </c>
      <c r="X2091" s="56">
        <v>187028.59</v>
      </c>
    </row>
    <row r="2092" spans="1:24" x14ac:dyDescent="0.25">
      <c r="A2092" t="s">
        <v>116</v>
      </c>
      <c r="B2092" t="s">
        <v>450</v>
      </c>
      <c r="C2092">
        <v>2023</v>
      </c>
      <c r="D2092">
        <v>2023</v>
      </c>
      <c r="E2092" s="53">
        <v>12</v>
      </c>
      <c r="F2092" t="s">
        <v>451</v>
      </c>
      <c r="G2092" t="s">
        <v>452</v>
      </c>
      <c r="H2092" t="s">
        <v>453</v>
      </c>
      <c r="I2092" t="s">
        <v>454</v>
      </c>
      <c r="J2092" t="s">
        <v>455</v>
      </c>
      <c r="K2092" t="s">
        <v>5018</v>
      </c>
      <c r="L2092">
        <v>1</v>
      </c>
      <c r="M2092" t="s">
        <v>5019</v>
      </c>
      <c r="N2092" t="s">
        <v>776</v>
      </c>
      <c r="O2092">
        <v>1</v>
      </c>
      <c r="P2092" t="s">
        <v>777</v>
      </c>
      <c r="Q2092" t="s">
        <v>4681</v>
      </c>
      <c r="R2092" t="s">
        <v>4710</v>
      </c>
      <c r="S2092" s="55">
        <v>45097</v>
      </c>
      <c r="T2092" s="55">
        <v>45097</v>
      </c>
      <c r="V2092" s="56">
        <v>301084.12</v>
      </c>
      <c r="W2092" s="56">
        <v>0</v>
      </c>
      <c r="X2092" s="56">
        <v>301084.12</v>
      </c>
    </row>
    <row r="2093" spans="1:24" x14ac:dyDescent="0.25">
      <c r="A2093" t="s">
        <v>137</v>
      </c>
      <c r="B2093" t="s">
        <v>450</v>
      </c>
      <c r="C2093">
        <v>2023</v>
      </c>
      <c r="D2093">
        <v>2023</v>
      </c>
      <c r="E2093" s="53">
        <v>12</v>
      </c>
      <c r="F2093" t="s">
        <v>451</v>
      </c>
      <c r="G2093" t="s">
        <v>452</v>
      </c>
      <c r="H2093" t="s">
        <v>453</v>
      </c>
      <c r="I2093" t="s">
        <v>454</v>
      </c>
      <c r="J2093" t="s">
        <v>455</v>
      </c>
      <c r="K2093" t="s">
        <v>5020</v>
      </c>
      <c r="L2093">
        <v>1</v>
      </c>
      <c r="M2093" t="s">
        <v>5021</v>
      </c>
      <c r="N2093" t="s">
        <v>864</v>
      </c>
      <c r="O2093">
        <v>1</v>
      </c>
      <c r="P2093" t="s">
        <v>865</v>
      </c>
      <c r="Q2093" t="s">
        <v>4681</v>
      </c>
      <c r="R2093" t="s">
        <v>4710</v>
      </c>
      <c r="S2093" s="55">
        <v>45097</v>
      </c>
      <c r="T2093" s="55">
        <v>45097</v>
      </c>
      <c r="V2093" s="56">
        <v>64202.93</v>
      </c>
      <c r="W2093" s="56">
        <v>0</v>
      </c>
      <c r="X2093" s="56">
        <v>64202.93</v>
      </c>
    </row>
    <row r="2094" spans="1:24" x14ac:dyDescent="0.25">
      <c r="A2094" t="s">
        <v>60</v>
      </c>
      <c r="B2094" t="s">
        <v>450</v>
      </c>
      <c r="C2094">
        <v>2023</v>
      </c>
      <c r="D2094">
        <v>2023</v>
      </c>
      <c r="E2094" s="53">
        <v>12</v>
      </c>
      <c r="F2094" t="s">
        <v>451</v>
      </c>
      <c r="G2094" t="s">
        <v>452</v>
      </c>
      <c r="H2094" t="s">
        <v>453</v>
      </c>
      <c r="I2094" t="s">
        <v>454</v>
      </c>
      <c r="J2094" t="s">
        <v>455</v>
      </c>
      <c r="K2094" t="s">
        <v>5022</v>
      </c>
      <c r="L2094">
        <v>1</v>
      </c>
      <c r="M2094" t="s">
        <v>5023</v>
      </c>
      <c r="N2094" t="s">
        <v>552</v>
      </c>
      <c r="O2094">
        <v>1</v>
      </c>
      <c r="P2094" t="s">
        <v>553</v>
      </c>
      <c r="Q2094" t="s">
        <v>4681</v>
      </c>
      <c r="R2094" t="s">
        <v>4710</v>
      </c>
      <c r="S2094" s="55">
        <v>45097</v>
      </c>
      <c r="T2094" s="55">
        <v>45097</v>
      </c>
      <c r="V2094" s="56">
        <v>220449.12</v>
      </c>
      <c r="W2094" s="56">
        <v>0</v>
      </c>
      <c r="X2094" s="56">
        <v>220449.12</v>
      </c>
    </row>
    <row r="2095" spans="1:24" x14ac:dyDescent="0.25">
      <c r="A2095" s="52" t="s">
        <v>117</v>
      </c>
      <c r="B2095" s="54" t="s">
        <v>450</v>
      </c>
      <c r="C2095" s="60">
        <v>2023</v>
      </c>
      <c r="D2095" s="60">
        <v>2023</v>
      </c>
      <c r="E2095" s="53">
        <v>12</v>
      </c>
      <c r="P2095" s="54" t="s">
        <v>781</v>
      </c>
      <c r="R2095" t="s">
        <v>4674</v>
      </c>
      <c r="S2095" s="55">
        <v>45097</v>
      </c>
      <c r="T2095" s="55">
        <v>45097</v>
      </c>
      <c r="U2095" s="55">
        <v>45097</v>
      </c>
      <c r="V2095" s="56">
        <v>700</v>
      </c>
      <c r="W2095" s="56">
        <v>0</v>
      </c>
      <c r="X2095" s="56">
        <v>700</v>
      </c>
    </row>
    <row r="2096" spans="1:24" x14ac:dyDescent="0.25">
      <c r="A2096" s="52" t="s">
        <v>168</v>
      </c>
      <c r="B2096" s="54" t="s">
        <v>450</v>
      </c>
      <c r="C2096" s="60">
        <v>2023</v>
      </c>
      <c r="D2096" s="60">
        <v>2023</v>
      </c>
      <c r="E2096" s="53">
        <v>4</v>
      </c>
      <c r="P2096" s="54" t="s">
        <v>989</v>
      </c>
      <c r="R2096" t="s">
        <v>5024</v>
      </c>
      <c r="S2096" s="55">
        <v>44854</v>
      </c>
      <c r="T2096" s="55">
        <v>44854</v>
      </c>
      <c r="U2096" s="55">
        <v>44854</v>
      </c>
      <c r="V2096" s="56">
        <v>134405.97</v>
      </c>
      <c r="W2096" s="56">
        <v>0</v>
      </c>
      <c r="X2096" s="56">
        <v>134405.97</v>
      </c>
    </row>
    <row r="2097" spans="1:24" x14ac:dyDescent="0.25">
      <c r="A2097" s="52" t="s">
        <v>168</v>
      </c>
      <c r="B2097" s="54" t="s">
        <v>450</v>
      </c>
      <c r="C2097" s="60">
        <v>2023</v>
      </c>
      <c r="D2097" s="60">
        <v>2023</v>
      </c>
      <c r="E2097" s="53">
        <v>5</v>
      </c>
      <c r="P2097" s="54" t="s">
        <v>989</v>
      </c>
      <c r="R2097" t="s">
        <v>5024</v>
      </c>
      <c r="S2097" s="55">
        <v>44885</v>
      </c>
      <c r="T2097" s="55">
        <v>44885</v>
      </c>
      <c r="U2097" s="55">
        <v>44885</v>
      </c>
      <c r="V2097" s="56">
        <v>134405.97</v>
      </c>
      <c r="W2097" s="56">
        <v>0</v>
      </c>
      <c r="X2097" s="56">
        <v>134405.97</v>
      </c>
    </row>
    <row r="2098" spans="1:24" x14ac:dyDescent="0.25">
      <c r="A2098" s="52" t="s">
        <v>168</v>
      </c>
      <c r="B2098" s="54" t="s">
        <v>450</v>
      </c>
      <c r="C2098" s="60">
        <v>2023</v>
      </c>
      <c r="D2098" s="60">
        <v>2023</v>
      </c>
      <c r="E2098" s="53">
        <v>6</v>
      </c>
      <c r="P2098" s="54" t="s">
        <v>989</v>
      </c>
      <c r="R2098" t="s">
        <v>5024</v>
      </c>
      <c r="S2098" s="55">
        <v>44915</v>
      </c>
      <c r="T2098" s="55">
        <v>44915</v>
      </c>
      <c r="U2098" s="55">
        <v>44915</v>
      </c>
      <c r="V2098" s="56">
        <v>134405.97</v>
      </c>
      <c r="W2098" s="56">
        <v>0</v>
      </c>
      <c r="X2098" s="56">
        <v>134405.97</v>
      </c>
    </row>
    <row r="2099" spans="1:24" x14ac:dyDescent="0.25">
      <c r="A2099" s="52" t="s">
        <v>168</v>
      </c>
      <c r="B2099" s="54" t="s">
        <v>450</v>
      </c>
      <c r="C2099" s="60">
        <v>2023</v>
      </c>
      <c r="D2099" s="60">
        <v>2023</v>
      </c>
      <c r="E2099" s="53">
        <v>7</v>
      </c>
      <c r="P2099" s="54" t="s">
        <v>989</v>
      </c>
      <c r="R2099" t="s">
        <v>5024</v>
      </c>
      <c r="S2099" s="55">
        <v>44946</v>
      </c>
      <c r="T2099" s="55">
        <v>44946</v>
      </c>
      <c r="U2099" s="55">
        <v>44946</v>
      </c>
      <c r="V2099" s="56">
        <v>134405.97</v>
      </c>
      <c r="W2099" s="56">
        <v>0</v>
      </c>
      <c r="X2099" s="56">
        <v>134405.97</v>
      </c>
    </row>
    <row r="2100" spans="1:24" x14ac:dyDescent="0.25">
      <c r="A2100" s="52" t="s">
        <v>168</v>
      </c>
      <c r="B2100" s="54" t="s">
        <v>450</v>
      </c>
      <c r="C2100" s="60">
        <v>2023</v>
      </c>
      <c r="D2100" s="60">
        <v>2023</v>
      </c>
      <c r="E2100" s="53">
        <v>8</v>
      </c>
      <c r="P2100" s="54" t="s">
        <v>989</v>
      </c>
      <c r="R2100" t="s">
        <v>5024</v>
      </c>
      <c r="S2100" s="55">
        <v>44977</v>
      </c>
      <c r="T2100" s="55">
        <v>44977</v>
      </c>
      <c r="U2100" s="55">
        <v>44977</v>
      </c>
      <c r="V2100" s="56">
        <v>134405.97</v>
      </c>
      <c r="W2100" s="56">
        <v>0</v>
      </c>
      <c r="X2100" s="56">
        <v>134405.97</v>
      </c>
    </row>
    <row r="2101" spans="1:24" x14ac:dyDescent="0.25">
      <c r="A2101" s="52" t="s">
        <v>168</v>
      </c>
      <c r="B2101" s="54" t="s">
        <v>450</v>
      </c>
      <c r="C2101" s="60">
        <v>2023</v>
      </c>
      <c r="D2101" s="60">
        <v>2023</v>
      </c>
      <c r="E2101" s="53">
        <v>9</v>
      </c>
      <c r="P2101" s="54" t="s">
        <v>989</v>
      </c>
      <c r="R2101" t="s">
        <v>5024</v>
      </c>
      <c r="S2101" s="55">
        <v>45005</v>
      </c>
      <c r="T2101" s="55">
        <v>45005</v>
      </c>
      <c r="U2101" s="55">
        <v>45005</v>
      </c>
      <c r="V2101" s="56">
        <v>134405.97</v>
      </c>
      <c r="W2101" s="56">
        <v>0</v>
      </c>
      <c r="X2101" s="56">
        <v>134405.97</v>
      </c>
    </row>
    <row r="2102" spans="1:24" x14ac:dyDescent="0.25">
      <c r="A2102" s="52" t="s">
        <v>168</v>
      </c>
      <c r="B2102" s="54" t="s">
        <v>450</v>
      </c>
      <c r="C2102" s="60">
        <v>2023</v>
      </c>
      <c r="D2102" s="60">
        <v>2023</v>
      </c>
      <c r="E2102" s="53">
        <v>10</v>
      </c>
      <c r="P2102" s="54" t="s">
        <v>989</v>
      </c>
      <c r="R2102" t="s">
        <v>5024</v>
      </c>
      <c r="S2102" s="55">
        <v>45036</v>
      </c>
      <c r="T2102" s="55">
        <v>45036</v>
      </c>
      <c r="U2102" s="55">
        <v>45036</v>
      </c>
      <c r="V2102" s="56">
        <v>134405.97</v>
      </c>
      <c r="W2102" s="56">
        <v>0</v>
      </c>
      <c r="X2102" s="56">
        <v>134405.97</v>
      </c>
    </row>
    <row r="2103" spans="1:24" x14ac:dyDescent="0.25">
      <c r="A2103" s="52" t="s">
        <v>168</v>
      </c>
      <c r="B2103" s="54" t="s">
        <v>450</v>
      </c>
      <c r="C2103" s="60">
        <v>2023</v>
      </c>
      <c r="D2103" s="60">
        <v>2023</v>
      </c>
      <c r="E2103" s="53">
        <v>11</v>
      </c>
      <c r="P2103" s="54" t="s">
        <v>989</v>
      </c>
      <c r="R2103" t="s">
        <v>5024</v>
      </c>
      <c r="S2103" s="55">
        <v>45066</v>
      </c>
      <c r="T2103" s="55">
        <v>45066</v>
      </c>
      <c r="U2103" s="55">
        <v>45066</v>
      </c>
      <c r="V2103" s="56">
        <v>134405.97</v>
      </c>
      <c r="W2103" s="56">
        <v>0</v>
      </c>
      <c r="X2103" s="56">
        <v>134405.97</v>
      </c>
    </row>
    <row r="2104" spans="1:24" x14ac:dyDescent="0.25">
      <c r="A2104" s="52" t="s">
        <v>168</v>
      </c>
      <c r="B2104" s="54" t="s">
        <v>450</v>
      </c>
      <c r="C2104" s="60">
        <v>2023</v>
      </c>
      <c r="D2104" s="60">
        <v>2023</v>
      </c>
      <c r="E2104" s="53">
        <v>12</v>
      </c>
      <c r="P2104" s="54" t="s">
        <v>989</v>
      </c>
      <c r="R2104" t="s">
        <v>5024</v>
      </c>
      <c r="S2104" s="55">
        <v>45097</v>
      </c>
      <c r="T2104" s="55">
        <v>45097</v>
      </c>
      <c r="U2104" s="55">
        <v>45097</v>
      </c>
      <c r="V2104" s="56">
        <v>134405.97</v>
      </c>
      <c r="W2104" s="56">
        <v>0</v>
      </c>
      <c r="X2104" s="56">
        <v>134405.97</v>
      </c>
    </row>
    <row r="2105" spans="1:24" x14ac:dyDescent="0.25">
      <c r="A2105" s="52" t="s">
        <v>142</v>
      </c>
      <c r="B2105" s="54" t="s">
        <v>450</v>
      </c>
      <c r="C2105" s="60">
        <v>2023</v>
      </c>
      <c r="D2105" s="60">
        <v>2023</v>
      </c>
      <c r="E2105" s="53">
        <v>12</v>
      </c>
      <c r="F2105" t="s">
        <v>451</v>
      </c>
      <c r="G2105" t="s">
        <v>452</v>
      </c>
      <c r="H2105" t="s">
        <v>453</v>
      </c>
      <c r="I2105" t="s">
        <v>454</v>
      </c>
      <c r="J2105" t="s">
        <v>455</v>
      </c>
      <c r="K2105" t="s">
        <v>5026</v>
      </c>
      <c r="L2105">
        <v>1</v>
      </c>
      <c r="M2105" t="s">
        <v>5027</v>
      </c>
      <c r="N2105" s="54" t="s">
        <v>884</v>
      </c>
      <c r="O2105">
        <v>1</v>
      </c>
      <c r="P2105" s="54" t="s">
        <v>885</v>
      </c>
      <c r="Q2105" t="s">
        <v>4681</v>
      </c>
      <c r="R2105" t="s">
        <v>5028</v>
      </c>
      <c r="S2105" s="55" t="s">
        <v>5025</v>
      </c>
      <c r="T2105" s="55" t="s">
        <v>5025</v>
      </c>
      <c r="U2105" s="55" t="s">
        <v>5025</v>
      </c>
      <c r="V2105" s="56">
        <v>120375.79</v>
      </c>
      <c r="W2105" s="56">
        <v>0</v>
      </c>
      <c r="X2105" s="56">
        <v>120375.79</v>
      </c>
    </row>
  </sheetData>
  <autoFilter ref="A1:X2104" xr:uid="{8796D4C8-DCBD-4D1E-B08D-5A38639A363A}"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Reconcilation</vt:lpstr>
      <vt:lpstr>Monthly Payments</vt:lpstr>
      <vt:lpstr>EFT Records</vt:lpstr>
    </vt:vector>
  </TitlesOfParts>
  <Manager/>
  <Company>Colorado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Kahle</dc:creator>
  <cp:keywords/>
  <dc:description/>
  <cp:lastModifiedBy>Kahle, Tim</cp:lastModifiedBy>
  <cp:revision/>
  <dcterms:created xsi:type="dcterms:W3CDTF">2018-06-12T14:01:05Z</dcterms:created>
  <dcterms:modified xsi:type="dcterms:W3CDTF">2023-08-02T17:14:24Z</dcterms:modified>
  <cp:category/>
  <cp:contentStatus/>
</cp:coreProperties>
</file>