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le_t\Desktop\Audit Copies FY2020-21\"/>
    </mc:Choice>
  </mc:AlternateContent>
  <xr:revisionPtr revIDLastSave="0" documentId="13_ncr:1_{A75CC233-E46E-4F41-AB44-58AFCBC48619}" xr6:coauthVersionLast="47" xr6:coauthVersionMax="47" xr10:uidLastSave="{00000000-0000-0000-0000-000000000000}"/>
  <bookViews>
    <workbookView xWindow="-120" yWindow="-120" windowWidth="20730" windowHeight="11160" xr2:uid="{D5161001-E3E4-4208-AA35-AF8213373A94}"/>
  </bookViews>
  <sheets>
    <sheet name="SB21-053 Run" sheetId="1" r:id="rId1"/>
    <sheet name="district disk" sheetId="2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disk'!$F$1:$I$65</definedName>
    <definedName name="_xlnm.Print_Area" localSheetId="0">'SB21-053 Run'!$A$8:$C$331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0" i="2" l="1"/>
  <c r="C318" i="2"/>
  <c r="C316" i="2"/>
  <c r="C270" i="2"/>
  <c r="C283" i="2" s="1"/>
  <c r="C297" i="2" s="1"/>
  <c r="C257" i="2"/>
  <c r="C258" i="2" s="1"/>
  <c r="D242" i="2"/>
  <c r="C242" i="2"/>
  <c r="C198" i="2"/>
  <c r="C196" i="2"/>
  <c r="C189" i="2"/>
  <c r="C188" i="2"/>
  <c r="C167" i="2"/>
  <c r="C164" i="2"/>
  <c r="C163" i="2"/>
  <c r="C138" i="2"/>
  <c r="C133" i="2"/>
  <c r="C129" i="2"/>
  <c r="C128" i="2"/>
  <c r="C130" i="2" s="1"/>
  <c r="C131" i="2" s="1"/>
  <c r="C134" i="2" s="1"/>
  <c r="C136" i="2" s="1"/>
  <c r="C174" i="2" s="1"/>
  <c r="C117" i="2"/>
  <c r="C116" i="2"/>
  <c r="C114" i="2"/>
  <c r="C98" i="2"/>
  <c r="C97" i="2"/>
  <c r="C96" i="2"/>
  <c r="C199" i="2" s="1"/>
  <c r="C95" i="2"/>
  <c r="C93" i="2"/>
  <c r="C92" i="2"/>
  <c r="D92" i="2" s="1"/>
  <c r="C91" i="2"/>
  <c r="C90" i="2"/>
  <c r="C89" i="2"/>
  <c r="C86" i="2"/>
  <c r="C94" i="2" s="1"/>
  <c r="H17" i="2" s="1"/>
  <c r="C85" i="2"/>
  <c r="C84" i="2"/>
  <c r="C83" i="2"/>
  <c r="C82" i="2"/>
  <c r="H9" i="2" s="1"/>
  <c r="C81" i="2"/>
  <c r="D78" i="2"/>
  <c r="D77" i="2"/>
  <c r="D76" i="2"/>
  <c r="D75" i="2"/>
  <c r="D74" i="2"/>
  <c r="D69" i="2"/>
  <c r="D64" i="2"/>
  <c r="D63" i="2"/>
  <c r="D189" i="2" s="1"/>
  <c r="D59" i="2"/>
  <c r="D257" i="2" s="1"/>
  <c r="D58" i="2"/>
  <c r="D57" i="2"/>
  <c r="D55" i="2"/>
  <c r="D54" i="2"/>
  <c r="D53" i="2"/>
  <c r="D52" i="2"/>
  <c r="D49" i="2"/>
  <c r="D48" i="2"/>
  <c r="D188" i="2" s="1"/>
  <c r="D45" i="2"/>
  <c r="D44" i="2"/>
  <c r="H43" i="2"/>
  <c r="D43" i="2"/>
  <c r="D42" i="2"/>
  <c r="D270" i="2" s="1"/>
  <c r="D283" i="2" s="1"/>
  <c r="D297" i="2" s="1"/>
  <c r="D306" i="2" s="1"/>
  <c r="I64" i="2" s="1"/>
  <c r="I40" i="2"/>
  <c r="H40" i="2"/>
  <c r="D39" i="2"/>
  <c r="D38" i="2"/>
  <c r="D138" i="2" s="1"/>
  <c r="D37" i="2"/>
  <c r="D116" i="2" s="1"/>
  <c r="D36" i="2"/>
  <c r="D164" i="2" s="1"/>
  <c r="D35" i="2"/>
  <c r="D196" i="2" s="1"/>
  <c r="D34" i="2"/>
  <c r="D117" i="2" s="1"/>
  <c r="D31" i="2"/>
  <c r="D96" i="2" s="1"/>
  <c r="I19" i="2" s="1"/>
  <c r="D30" i="2"/>
  <c r="D91" i="2" s="1"/>
  <c r="D29" i="2"/>
  <c r="D98" i="2" s="1"/>
  <c r="D28" i="2"/>
  <c r="D93" i="2" s="1"/>
  <c r="D27" i="2"/>
  <c r="H26" i="2"/>
  <c r="D26" i="2"/>
  <c r="D25" i="2"/>
  <c r="D24" i="2"/>
  <c r="D90" i="2" s="1"/>
  <c r="I15" i="2" s="1"/>
  <c r="D23" i="2"/>
  <c r="D22" i="2"/>
  <c r="D85" i="2" s="1"/>
  <c r="I12" i="2" s="1"/>
  <c r="D21" i="2"/>
  <c r="D84" i="2" s="1"/>
  <c r="H20" i="2"/>
  <c r="D20" i="2"/>
  <c r="D83" i="2" s="1"/>
  <c r="I10" i="2" s="1"/>
  <c r="D19" i="2"/>
  <c r="D82" i="2" s="1"/>
  <c r="I9" i="2" s="1"/>
  <c r="H18" i="2"/>
  <c r="D18" i="2"/>
  <c r="D17" i="2"/>
  <c r="H16" i="2"/>
  <c r="H15" i="2"/>
  <c r="D129" i="2"/>
  <c r="H14" i="2"/>
  <c r="D14" i="2"/>
  <c r="H12" i="2"/>
  <c r="D128" i="2"/>
  <c r="I11" i="2"/>
  <c r="H11" i="2"/>
  <c r="H10" i="2"/>
  <c r="D10" i="2"/>
  <c r="D97" i="2"/>
  <c r="H8" i="2"/>
  <c r="G6" i="2"/>
  <c r="D89" i="2"/>
  <c r="I14" i="2" s="1"/>
  <c r="D8" i="2"/>
  <c r="D11" i="2" s="1"/>
  <c r="C306" i="2" l="1"/>
  <c r="H64" i="2" s="1"/>
  <c r="H58" i="2"/>
  <c r="D114" i="2"/>
  <c r="D163" i="2"/>
  <c r="D165" i="2" s="1"/>
  <c r="D170" i="2" s="1"/>
  <c r="D206" i="2" s="1"/>
  <c r="I32" i="2" s="1"/>
  <c r="H13" i="2"/>
  <c r="D258" i="2"/>
  <c r="C165" i="2"/>
  <c r="C170" i="2" s="1"/>
  <c r="C206" i="2" s="1"/>
  <c r="H32" i="2" s="1"/>
  <c r="D198" i="2"/>
  <c r="D130" i="2"/>
  <c r="H19" i="2"/>
  <c r="D318" i="2"/>
  <c r="C101" i="2"/>
  <c r="H23" i="2" s="1"/>
  <c r="C168" i="2"/>
  <c r="C291" i="2"/>
  <c r="D81" i="2"/>
  <c r="F1" i="2"/>
  <c r="C200" i="2"/>
  <c r="C208" i="2" s="1"/>
  <c r="H34" i="2" s="1"/>
  <c r="C99" i="2"/>
  <c r="C141" i="2" s="1"/>
  <c r="C197" i="2"/>
  <c r="C123" i="2"/>
  <c r="D131" i="2"/>
  <c r="I20" i="2"/>
  <c r="D101" i="2"/>
  <c r="I23" i="2" s="1"/>
  <c r="D291" i="2"/>
  <c r="I16" i="2"/>
  <c r="D167" i="2"/>
  <c r="D168" i="2" s="1"/>
  <c r="D95" i="2"/>
  <c r="I18" i="2" s="1"/>
  <c r="H25" i="2"/>
  <c r="H27" i="2"/>
  <c r="D320" i="2"/>
  <c r="C311" i="2"/>
  <c r="H68" i="2"/>
  <c r="D133" i="2"/>
  <c r="I26" i="2" s="1"/>
  <c r="I43" i="2"/>
  <c r="H54" i="2"/>
  <c r="I58" i="2"/>
  <c r="D316" i="2"/>
  <c r="C139" i="2" l="1"/>
  <c r="C143" i="2" s="1"/>
  <c r="C145" i="2" s="1"/>
  <c r="C190" i="2"/>
  <c r="C173" i="2"/>
  <c r="C149" i="2"/>
  <c r="C111" i="2"/>
  <c r="C105" i="2"/>
  <c r="C107" i="2" s="1"/>
  <c r="C108" i="2"/>
  <c r="C100" i="2"/>
  <c r="H22" i="2" s="1"/>
  <c r="H21" i="2"/>
  <c r="D86" i="2"/>
  <c r="I8" i="2"/>
  <c r="I25" i="2"/>
  <c r="D134" i="2"/>
  <c r="D311" i="2"/>
  <c r="I54" i="2"/>
  <c r="I68" i="2"/>
  <c r="D199" i="2"/>
  <c r="F2" i="2"/>
  <c r="F4" i="2"/>
  <c r="F3" i="2"/>
  <c r="F5" i="2"/>
  <c r="C109" i="2" l="1"/>
  <c r="C119" i="2" s="1"/>
  <c r="D94" i="2"/>
  <c r="I13" i="2"/>
  <c r="C118" i="2"/>
  <c r="C115" i="2"/>
  <c r="D136" i="2"/>
  <c r="I27" i="2"/>
  <c r="C183" i="2"/>
  <c r="C177" i="2"/>
  <c r="C192" i="2"/>
  <c r="C247" i="2"/>
  <c r="C120" i="2" l="1"/>
  <c r="C147" i="2"/>
  <c r="C124" i="2"/>
  <c r="C203" i="2" s="1"/>
  <c r="C216" i="2"/>
  <c r="H35" i="2" s="1"/>
  <c r="D174" i="2"/>
  <c r="D141" i="2"/>
  <c r="D197" i="2"/>
  <c r="D200" i="2" s="1"/>
  <c r="D208" i="2" s="1"/>
  <c r="I34" i="2" s="1"/>
  <c r="D123" i="2"/>
  <c r="D99" i="2"/>
  <c r="D139" i="2" s="1"/>
  <c r="I17" i="2"/>
  <c r="D143" i="2" l="1"/>
  <c r="D145" i="2" s="1"/>
  <c r="C151" i="2"/>
  <c r="C153" i="2"/>
  <c r="C175" i="2"/>
  <c r="C179" i="2" s="1"/>
  <c r="C181" i="2" s="1"/>
  <c r="C184" i="2" s="1"/>
  <c r="C209" i="2" s="1"/>
  <c r="D111" i="2"/>
  <c r="D108" i="2"/>
  <c r="D100" i="2"/>
  <c r="I22" i="2" s="1"/>
  <c r="D173" i="2"/>
  <c r="D190" i="2"/>
  <c r="D149" i="2"/>
  <c r="I21" i="2"/>
  <c r="D105" i="2"/>
  <c r="D107" i="2" s="1"/>
  <c r="H29" i="2"/>
  <c r="D109" i="2" l="1"/>
  <c r="D119" i="2" s="1"/>
  <c r="C155" i="2"/>
  <c r="C157" i="2" s="1"/>
  <c r="C159" i="2" s="1"/>
  <c r="C204" i="2" s="1"/>
  <c r="D192" i="2"/>
  <c r="D247" i="2"/>
  <c r="D115" i="2"/>
  <c r="D118" i="2"/>
  <c r="D177" i="2"/>
  <c r="D183" i="2"/>
  <c r="H30" i="2" l="1"/>
  <c r="C205" i="2"/>
  <c r="D120" i="2"/>
  <c r="D216" i="2"/>
  <c r="I35" i="2" s="1"/>
  <c r="D175" i="2" l="1"/>
  <c r="D179" i="2" s="1"/>
  <c r="D181" i="2" s="1"/>
  <c r="D184" i="2" s="1"/>
  <c r="D209" i="2" s="1"/>
  <c r="C207" i="2"/>
  <c r="H31" i="2"/>
  <c r="D124" i="2"/>
  <c r="D203" i="2" s="1"/>
  <c r="D147" i="2"/>
  <c r="H33" i="2" l="1"/>
  <c r="C212" i="2"/>
  <c r="C217" i="2" s="1"/>
  <c r="D151" i="2"/>
  <c r="D153" i="2" s="1"/>
  <c r="I29" i="2"/>
  <c r="D155" i="2" l="1"/>
  <c r="D157" i="2" s="1"/>
  <c r="D159" i="2" s="1"/>
  <c r="D204" i="2" s="1"/>
  <c r="C237" i="2"/>
  <c r="C228" i="2"/>
  <c r="C219" i="2"/>
  <c r="C225" i="2"/>
  <c r="C227" i="2"/>
  <c r="H36" i="2"/>
  <c r="I30" i="2" l="1"/>
  <c r="D205" i="2"/>
  <c r="C229" i="2"/>
  <c r="C233" i="2" s="1"/>
  <c r="C238" i="2" s="1"/>
  <c r="H37" i="2" l="1"/>
  <c r="C239" i="2"/>
  <c r="D207" i="2"/>
  <c r="I31" i="2"/>
  <c r="I33" i="2" l="1"/>
  <c r="D212" i="2"/>
  <c r="D217" i="2" s="1"/>
  <c r="C244" i="2"/>
  <c r="C250" i="2" s="1"/>
  <c r="C253" i="2" s="1"/>
  <c r="C268" i="2"/>
  <c r="C275" i="2" l="1"/>
  <c r="H46" i="2" s="1"/>
  <c r="H38" i="2"/>
  <c r="C269" i="2"/>
  <c r="H41" i="2"/>
  <c r="C314" i="2"/>
  <c r="C260" i="2"/>
  <c r="C264" i="2" s="1"/>
  <c r="C271" i="2"/>
  <c r="I36" i="2"/>
  <c r="D219" i="2"/>
  <c r="D227" i="2"/>
  <c r="D225" i="2"/>
  <c r="D237" i="2"/>
  <c r="D228" i="2"/>
  <c r="C278" i="2"/>
  <c r="H44" i="2"/>
  <c r="D229" i="2" l="1"/>
  <c r="D233" i="2" s="1"/>
  <c r="D238" i="2" s="1"/>
  <c r="I37" i="2" s="1"/>
  <c r="C282" i="2"/>
  <c r="C296" i="2" s="1"/>
  <c r="H42" i="2"/>
  <c r="C315" i="2"/>
  <c r="C322" i="2" s="1"/>
  <c r="C273" i="2"/>
  <c r="H45" i="2" s="1"/>
  <c r="H48" i="2"/>
  <c r="C281" i="2"/>
  <c r="D239" i="2" l="1"/>
  <c r="D268" i="2" s="1"/>
  <c r="D244" i="2"/>
  <c r="D250" i="2" s="1"/>
  <c r="D253" i="2" s="1"/>
  <c r="D260" i="2" s="1"/>
  <c r="D264" i="2" s="1"/>
  <c r="C285" i="2"/>
  <c r="C300" i="2" s="1"/>
  <c r="H49" i="2" s="1"/>
  <c r="C305" i="2"/>
  <c r="H63" i="2" s="1"/>
  <c r="H57" i="2"/>
  <c r="C290" i="2"/>
  <c r="C284" i="2"/>
  <c r="H50" i="2"/>
  <c r="D275" i="2"/>
  <c r="I46" i="2" s="1"/>
  <c r="I38" i="2"/>
  <c r="I41" i="2" l="1"/>
  <c r="D269" i="2"/>
  <c r="D282" i="2" s="1"/>
  <c r="D296" i="2" s="1"/>
  <c r="D314" i="2"/>
  <c r="C287" i="2"/>
  <c r="H51" i="2" s="1"/>
  <c r="D315" i="2"/>
  <c r="D273" i="2"/>
  <c r="I45" i="2" s="1"/>
  <c r="C293" i="2"/>
  <c r="H53" i="2"/>
  <c r="D322" i="2" l="1"/>
  <c r="D271" i="2"/>
  <c r="I44" i="2" s="1"/>
  <c r="I42" i="2"/>
  <c r="D278" i="2"/>
  <c r="H55" i="2"/>
  <c r="C295" i="2"/>
  <c r="C298" i="2"/>
  <c r="H59" i="2" s="1"/>
  <c r="D305" i="2"/>
  <c r="I63" i="2" s="1"/>
  <c r="I57" i="2"/>
  <c r="C303" i="2" l="1"/>
  <c r="C304" i="2" s="1"/>
  <c r="H56" i="2"/>
  <c r="I48" i="2"/>
  <c r="D285" i="2"/>
  <c r="D300" i="2" s="1"/>
  <c r="I49" i="2" s="1"/>
  <c r="D281" i="2"/>
  <c r="C307" i="2" l="1"/>
  <c r="H65" i="2" s="1"/>
  <c r="H62" i="2"/>
  <c r="D290" i="2"/>
  <c r="D287" i="2"/>
  <c r="I51" i="2" s="1"/>
  <c r="D284" i="2"/>
  <c r="I50" i="2"/>
  <c r="H61" i="2"/>
  <c r="C310" i="2"/>
  <c r="H67" i="2"/>
  <c r="D293" i="2" l="1"/>
  <c r="D298" i="2" s="1"/>
  <c r="I59" i="2" s="1"/>
  <c r="I53" i="2"/>
  <c r="I55" i="2" l="1"/>
  <c r="D295" i="2"/>
  <c r="D303" i="2" l="1"/>
  <c r="D304" i="2" s="1"/>
  <c r="I56" i="2"/>
  <c r="D307" i="2" l="1"/>
  <c r="I65" i="2" s="1"/>
  <c r="I62" i="2"/>
  <c r="I61" i="2"/>
  <c r="D310" i="2"/>
  <c r="I67" i="2"/>
  <c r="FX324" i="1" l="1"/>
  <c r="FW324" i="1"/>
  <c r="FV324" i="1"/>
  <c r="FU324" i="1"/>
  <c r="FT324" i="1"/>
  <c r="FS324" i="1"/>
  <c r="FR324" i="1"/>
  <c r="FQ324" i="1"/>
  <c r="FP324" i="1"/>
  <c r="FO324" i="1"/>
  <c r="FN324" i="1"/>
  <c r="FM324" i="1"/>
  <c r="FL324" i="1"/>
  <c r="FK324" i="1"/>
  <c r="FJ324" i="1"/>
  <c r="FI324" i="1"/>
  <c r="FH324" i="1"/>
  <c r="FG324" i="1"/>
  <c r="FF324" i="1"/>
  <c r="FE324" i="1"/>
  <c r="FD324" i="1"/>
  <c r="FC324" i="1"/>
  <c r="FB324" i="1"/>
  <c r="FA324" i="1"/>
  <c r="EZ324" i="1"/>
  <c r="EY324" i="1"/>
  <c r="EX324" i="1"/>
  <c r="EW324" i="1"/>
  <c r="EV324" i="1"/>
  <c r="EU324" i="1"/>
  <c r="ET324" i="1"/>
  <c r="ES324" i="1"/>
  <c r="ER324" i="1"/>
  <c r="EQ324" i="1"/>
  <c r="EP324" i="1"/>
  <c r="EO324" i="1"/>
  <c r="EN324" i="1"/>
  <c r="EM324" i="1"/>
  <c r="EL324" i="1"/>
  <c r="EK324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DW324" i="1"/>
  <c r="DV324" i="1"/>
  <c r="DU324" i="1"/>
  <c r="DT324" i="1"/>
  <c r="DS324" i="1"/>
  <c r="DR324" i="1"/>
  <c r="DQ324" i="1"/>
  <c r="DP324" i="1"/>
  <c r="DO324" i="1"/>
  <c r="DN324" i="1"/>
  <c r="DM324" i="1"/>
  <c r="DL324" i="1"/>
  <c r="DK324" i="1"/>
  <c r="DJ324" i="1"/>
  <c r="DI324" i="1"/>
  <c r="DH324" i="1"/>
  <c r="DG324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CM324" i="1"/>
  <c r="CL324" i="1"/>
  <c r="CK324" i="1"/>
  <c r="CJ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FX322" i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FY287" i="1"/>
  <c r="FY301" i="1" s="1"/>
  <c r="FY286" i="1"/>
  <c r="FY300" i="1" s="1"/>
  <c r="FY285" i="1"/>
  <c r="FX274" i="1"/>
  <c r="FX287" i="1" s="1"/>
  <c r="FX301" i="1" s="1"/>
  <c r="FX310" i="1" s="1"/>
  <c r="FW274" i="1"/>
  <c r="FW287" i="1" s="1"/>
  <c r="FW301" i="1" s="1"/>
  <c r="FW310" i="1" s="1"/>
  <c r="FV274" i="1"/>
  <c r="FV287" i="1" s="1"/>
  <c r="FV301" i="1" s="1"/>
  <c r="FV310" i="1" s="1"/>
  <c r="FU274" i="1"/>
  <c r="FU287" i="1" s="1"/>
  <c r="FU301" i="1" s="1"/>
  <c r="FU310" i="1" s="1"/>
  <c r="FT274" i="1"/>
  <c r="FT287" i="1" s="1"/>
  <c r="FT301" i="1" s="1"/>
  <c r="FT310" i="1" s="1"/>
  <c r="FS274" i="1"/>
  <c r="FS287" i="1" s="1"/>
  <c r="FS301" i="1" s="1"/>
  <c r="FS310" i="1" s="1"/>
  <c r="FR274" i="1"/>
  <c r="FR287" i="1" s="1"/>
  <c r="FR301" i="1" s="1"/>
  <c r="FR310" i="1" s="1"/>
  <c r="FQ274" i="1"/>
  <c r="FQ287" i="1" s="1"/>
  <c r="FQ301" i="1" s="1"/>
  <c r="FQ310" i="1" s="1"/>
  <c r="FP274" i="1"/>
  <c r="FP287" i="1" s="1"/>
  <c r="FP301" i="1" s="1"/>
  <c r="FP310" i="1" s="1"/>
  <c r="FO274" i="1"/>
  <c r="FO287" i="1" s="1"/>
  <c r="FO301" i="1" s="1"/>
  <c r="FO310" i="1" s="1"/>
  <c r="FN274" i="1"/>
  <c r="FN287" i="1" s="1"/>
  <c r="FN301" i="1" s="1"/>
  <c r="FN310" i="1" s="1"/>
  <c r="FM274" i="1"/>
  <c r="FM287" i="1" s="1"/>
  <c r="FM301" i="1" s="1"/>
  <c r="FM310" i="1" s="1"/>
  <c r="FL274" i="1"/>
  <c r="FL287" i="1" s="1"/>
  <c r="FL301" i="1" s="1"/>
  <c r="FL310" i="1" s="1"/>
  <c r="FK274" i="1"/>
  <c r="FK287" i="1" s="1"/>
  <c r="FK301" i="1" s="1"/>
  <c r="FK310" i="1" s="1"/>
  <c r="FJ274" i="1"/>
  <c r="FJ287" i="1" s="1"/>
  <c r="FJ301" i="1" s="1"/>
  <c r="FJ310" i="1" s="1"/>
  <c r="FI274" i="1"/>
  <c r="FI287" i="1" s="1"/>
  <c r="FI301" i="1" s="1"/>
  <c r="FI310" i="1" s="1"/>
  <c r="FH274" i="1"/>
  <c r="FH287" i="1" s="1"/>
  <c r="FH301" i="1" s="1"/>
  <c r="FH310" i="1" s="1"/>
  <c r="FG274" i="1"/>
  <c r="FG287" i="1" s="1"/>
  <c r="FG301" i="1" s="1"/>
  <c r="FG310" i="1" s="1"/>
  <c r="FF274" i="1"/>
  <c r="FF287" i="1" s="1"/>
  <c r="FF301" i="1" s="1"/>
  <c r="FF310" i="1" s="1"/>
  <c r="FE274" i="1"/>
  <c r="FE287" i="1" s="1"/>
  <c r="FE301" i="1" s="1"/>
  <c r="FE310" i="1" s="1"/>
  <c r="FD274" i="1"/>
  <c r="FD287" i="1" s="1"/>
  <c r="FD301" i="1" s="1"/>
  <c r="FD310" i="1" s="1"/>
  <c r="FC274" i="1"/>
  <c r="FC287" i="1" s="1"/>
  <c r="FC301" i="1" s="1"/>
  <c r="FC310" i="1" s="1"/>
  <c r="FB274" i="1"/>
  <c r="FB287" i="1" s="1"/>
  <c r="FB301" i="1" s="1"/>
  <c r="FB310" i="1" s="1"/>
  <c r="FA274" i="1"/>
  <c r="FA287" i="1" s="1"/>
  <c r="FA301" i="1" s="1"/>
  <c r="FA310" i="1" s="1"/>
  <c r="EZ274" i="1"/>
  <c r="EZ287" i="1" s="1"/>
  <c r="EZ301" i="1" s="1"/>
  <c r="EZ310" i="1" s="1"/>
  <c r="EY274" i="1"/>
  <c r="EY287" i="1" s="1"/>
  <c r="EY301" i="1" s="1"/>
  <c r="EY310" i="1" s="1"/>
  <c r="EX274" i="1"/>
  <c r="EX287" i="1" s="1"/>
  <c r="EX301" i="1" s="1"/>
  <c r="EX310" i="1" s="1"/>
  <c r="EW274" i="1"/>
  <c r="EW287" i="1" s="1"/>
  <c r="EW301" i="1" s="1"/>
  <c r="EW310" i="1" s="1"/>
  <c r="EV274" i="1"/>
  <c r="EV287" i="1" s="1"/>
  <c r="EV301" i="1" s="1"/>
  <c r="EV310" i="1" s="1"/>
  <c r="EU274" i="1"/>
  <c r="EU287" i="1" s="1"/>
  <c r="EU301" i="1" s="1"/>
  <c r="EU310" i="1" s="1"/>
  <c r="ET274" i="1"/>
  <c r="ET287" i="1" s="1"/>
  <c r="ET301" i="1" s="1"/>
  <c r="ET310" i="1" s="1"/>
  <c r="ES274" i="1"/>
  <c r="ES287" i="1" s="1"/>
  <c r="ES301" i="1" s="1"/>
  <c r="ES310" i="1" s="1"/>
  <c r="ER274" i="1"/>
  <c r="ER287" i="1" s="1"/>
  <c r="ER301" i="1" s="1"/>
  <c r="ER310" i="1" s="1"/>
  <c r="EQ274" i="1"/>
  <c r="EQ287" i="1" s="1"/>
  <c r="EQ301" i="1" s="1"/>
  <c r="EQ310" i="1" s="1"/>
  <c r="EP274" i="1"/>
  <c r="EP287" i="1" s="1"/>
  <c r="EP301" i="1" s="1"/>
  <c r="EP310" i="1" s="1"/>
  <c r="EO274" i="1"/>
  <c r="EO287" i="1" s="1"/>
  <c r="EO301" i="1" s="1"/>
  <c r="EO310" i="1" s="1"/>
  <c r="EN274" i="1"/>
  <c r="EN287" i="1" s="1"/>
  <c r="EN301" i="1" s="1"/>
  <c r="EN310" i="1" s="1"/>
  <c r="EM274" i="1"/>
  <c r="EM287" i="1" s="1"/>
  <c r="EM301" i="1" s="1"/>
  <c r="EM310" i="1" s="1"/>
  <c r="EL274" i="1"/>
  <c r="EL287" i="1" s="1"/>
  <c r="EL301" i="1" s="1"/>
  <c r="EL310" i="1" s="1"/>
  <c r="EK274" i="1"/>
  <c r="EK287" i="1" s="1"/>
  <c r="EK301" i="1" s="1"/>
  <c r="EK310" i="1" s="1"/>
  <c r="EJ274" i="1"/>
  <c r="EJ287" i="1" s="1"/>
  <c r="EJ301" i="1" s="1"/>
  <c r="EJ310" i="1" s="1"/>
  <c r="EI274" i="1"/>
  <c r="EI287" i="1" s="1"/>
  <c r="EI301" i="1" s="1"/>
  <c r="EI310" i="1" s="1"/>
  <c r="EH274" i="1"/>
  <c r="EH287" i="1" s="1"/>
  <c r="EH301" i="1" s="1"/>
  <c r="EH310" i="1" s="1"/>
  <c r="EG274" i="1"/>
  <c r="EG287" i="1" s="1"/>
  <c r="EG301" i="1" s="1"/>
  <c r="EG310" i="1" s="1"/>
  <c r="EF274" i="1"/>
  <c r="EF287" i="1" s="1"/>
  <c r="EF301" i="1" s="1"/>
  <c r="EF310" i="1" s="1"/>
  <c r="EE274" i="1"/>
  <c r="EE287" i="1" s="1"/>
  <c r="EE301" i="1" s="1"/>
  <c r="EE310" i="1" s="1"/>
  <c r="ED274" i="1"/>
  <c r="ED287" i="1" s="1"/>
  <c r="ED301" i="1" s="1"/>
  <c r="ED310" i="1" s="1"/>
  <c r="EC274" i="1"/>
  <c r="EC287" i="1" s="1"/>
  <c r="EC301" i="1" s="1"/>
  <c r="EC310" i="1" s="1"/>
  <c r="EB274" i="1"/>
  <c r="EB287" i="1" s="1"/>
  <c r="EB301" i="1" s="1"/>
  <c r="EB310" i="1" s="1"/>
  <c r="EA274" i="1"/>
  <c r="EA287" i="1" s="1"/>
  <c r="EA301" i="1" s="1"/>
  <c r="EA310" i="1" s="1"/>
  <c r="DZ274" i="1"/>
  <c r="DZ287" i="1" s="1"/>
  <c r="DZ301" i="1" s="1"/>
  <c r="DZ310" i="1" s="1"/>
  <c r="DY274" i="1"/>
  <c r="DY287" i="1" s="1"/>
  <c r="DY301" i="1" s="1"/>
  <c r="DY310" i="1" s="1"/>
  <c r="DX274" i="1"/>
  <c r="DX287" i="1" s="1"/>
  <c r="DX301" i="1" s="1"/>
  <c r="DX310" i="1" s="1"/>
  <c r="DW274" i="1"/>
  <c r="DW287" i="1" s="1"/>
  <c r="DW301" i="1" s="1"/>
  <c r="DW310" i="1" s="1"/>
  <c r="DV274" i="1"/>
  <c r="DV287" i="1" s="1"/>
  <c r="DV301" i="1" s="1"/>
  <c r="DV310" i="1" s="1"/>
  <c r="DU274" i="1"/>
  <c r="DU287" i="1" s="1"/>
  <c r="DU301" i="1" s="1"/>
  <c r="DU310" i="1" s="1"/>
  <c r="DT274" i="1"/>
  <c r="DT287" i="1" s="1"/>
  <c r="DT301" i="1" s="1"/>
  <c r="DT310" i="1" s="1"/>
  <c r="DS274" i="1"/>
  <c r="DS287" i="1" s="1"/>
  <c r="DS301" i="1" s="1"/>
  <c r="DS310" i="1" s="1"/>
  <c r="DR274" i="1"/>
  <c r="DR287" i="1" s="1"/>
  <c r="DR301" i="1" s="1"/>
  <c r="DR310" i="1" s="1"/>
  <c r="DQ274" i="1"/>
  <c r="DQ287" i="1" s="1"/>
  <c r="DQ301" i="1" s="1"/>
  <c r="DQ310" i="1" s="1"/>
  <c r="DP274" i="1"/>
  <c r="DP287" i="1" s="1"/>
  <c r="DP301" i="1" s="1"/>
  <c r="DP310" i="1" s="1"/>
  <c r="DO274" i="1"/>
  <c r="DO287" i="1" s="1"/>
  <c r="DO301" i="1" s="1"/>
  <c r="DO310" i="1" s="1"/>
  <c r="DN274" i="1"/>
  <c r="DN287" i="1" s="1"/>
  <c r="DN301" i="1" s="1"/>
  <c r="DN310" i="1" s="1"/>
  <c r="DM274" i="1"/>
  <c r="DM287" i="1" s="1"/>
  <c r="DM301" i="1" s="1"/>
  <c r="DM310" i="1" s="1"/>
  <c r="DL274" i="1"/>
  <c r="DL287" i="1" s="1"/>
  <c r="DL301" i="1" s="1"/>
  <c r="DL310" i="1" s="1"/>
  <c r="DK274" i="1"/>
  <c r="DK287" i="1" s="1"/>
  <c r="DK301" i="1" s="1"/>
  <c r="DK310" i="1" s="1"/>
  <c r="DJ274" i="1"/>
  <c r="DJ287" i="1" s="1"/>
  <c r="DJ301" i="1" s="1"/>
  <c r="DJ310" i="1" s="1"/>
  <c r="DI274" i="1"/>
  <c r="DI287" i="1" s="1"/>
  <c r="DI301" i="1" s="1"/>
  <c r="DI310" i="1" s="1"/>
  <c r="DH274" i="1"/>
  <c r="DH287" i="1" s="1"/>
  <c r="DH301" i="1" s="1"/>
  <c r="DH310" i="1" s="1"/>
  <c r="DG274" i="1"/>
  <c r="DG287" i="1" s="1"/>
  <c r="DG301" i="1" s="1"/>
  <c r="DG310" i="1" s="1"/>
  <c r="DF274" i="1"/>
  <c r="DF287" i="1" s="1"/>
  <c r="DF301" i="1" s="1"/>
  <c r="DF310" i="1" s="1"/>
  <c r="DE274" i="1"/>
  <c r="DE287" i="1" s="1"/>
  <c r="DE301" i="1" s="1"/>
  <c r="DE310" i="1" s="1"/>
  <c r="DD274" i="1"/>
  <c r="DD287" i="1" s="1"/>
  <c r="DD301" i="1" s="1"/>
  <c r="DD310" i="1" s="1"/>
  <c r="DC274" i="1"/>
  <c r="DC287" i="1" s="1"/>
  <c r="DC301" i="1" s="1"/>
  <c r="DC310" i="1" s="1"/>
  <c r="DB274" i="1"/>
  <c r="DB287" i="1" s="1"/>
  <c r="DB301" i="1" s="1"/>
  <c r="DB310" i="1" s="1"/>
  <c r="DA274" i="1"/>
  <c r="DA287" i="1" s="1"/>
  <c r="DA301" i="1" s="1"/>
  <c r="DA310" i="1" s="1"/>
  <c r="CZ274" i="1"/>
  <c r="CZ287" i="1" s="1"/>
  <c r="CZ301" i="1" s="1"/>
  <c r="CZ310" i="1" s="1"/>
  <c r="CY274" i="1"/>
  <c r="CY287" i="1" s="1"/>
  <c r="CY301" i="1" s="1"/>
  <c r="CY310" i="1" s="1"/>
  <c r="CX274" i="1"/>
  <c r="CX287" i="1" s="1"/>
  <c r="CX301" i="1" s="1"/>
  <c r="CX310" i="1" s="1"/>
  <c r="CW274" i="1"/>
  <c r="CW287" i="1" s="1"/>
  <c r="CW301" i="1" s="1"/>
  <c r="CW310" i="1" s="1"/>
  <c r="CV274" i="1"/>
  <c r="CV287" i="1" s="1"/>
  <c r="CV301" i="1" s="1"/>
  <c r="CV310" i="1" s="1"/>
  <c r="CU274" i="1"/>
  <c r="CU287" i="1" s="1"/>
  <c r="CU301" i="1" s="1"/>
  <c r="CU310" i="1" s="1"/>
  <c r="CT274" i="1"/>
  <c r="CT287" i="1" s="1"/>
  <c r="CT301" i="1" s="1"/>
  <c r="CT310" i="1" s="1"/>
  <c r="CS274" i="1"/>
  <c r="CS287" i="1" s="1"/>
  <c r="CS301" i="1" s="1"/>
  <c r="CS310" i="1" s="1"/>
  <c r="CR274" i="1"/>
  <c r="CR287" i="1" s="1"/>
  <c r="CR301" i="1" s="1"/>
  <c r="CR310" i="1" s="1"/>
  <c r="CQ274" i="1"/>
  <c r="CQ287" i="1" s="1"/>
  <c r="CQ301" i="1" s="1"/>
  <c r="CQ310" i="1" s="1"/>
  <c r="CP274" i="1"/>
  <c r="CP287" i="1" s="1"/>
  <c r="CP301" i="1" s="1"/>
  <c r="CP310" i="1" s="1"/>
  <c r="CO274" i="1"/>
  <c r="CO287" i="1" s="1"/>
  <c r="CO301" i="1" s="1"/>
  <c r="CO310" i="1" s="1"/>
  <c r="CN274" i="1"/>
  <c r="CN287" i="1" s="1"/>
  <c r="CN301" i="1" s="1"/>
  <c r="CN310" i="1" s="1"/>
  <c r="CM274" i="1"/>
  <c r="CM287" i="1" s="1"/>
  <c r="CM301" i="1" s="1"/>
  <c r="CM310" i="1" s="1"/>
  <c r="CL274" i="1"/>
  <c r="CL287" i="1" s="1"/>
  <c r="CL301" i="1" s="1"/>
  <c r="CL310" i="1" s="1"/>
  <c r="CK274" i="1"/>
  <c r="CK287" i="1" s="1"/>
  <c r="CK301" i="1" s="1"/>
  <c r="CK310" i="1" s="1"/>
  <c r="CJ274" i="1"/>
  <c r="CJ287" i="1" s="1"/>
  <c r="CJ301" i="1" s="1"/>
  <c r="CJ310" i="1" s="1"/>
  <c r="CI274" i="1"/>
  <c r="CI287" i="1" s="1"/>
  <c r="CI301" i="1" s="1"/>
  <c r="CI310" i="1" s="1"/>
  <c r="CH274" i="1"/>
  <c r="CH287" i="1" s="1"/>
  <c r="CH301" i="1" s="1"/>
  <c r="CH310" i="1" s="1"/>
  <c r="CG274" i="1"/>
  <c r="CG287" i="1" s="1"/>
  <c r="CG301" i="1" s="1"/>
  <c r="CG310" i="1" s="1"/>
  <c r="CF274" i="1"/>
  <c r="CF287" i="1" s="1"/>
  <c r="CF301" i="1" s="1"/>
  <c r="CF310" i="1" s="1"/>
  <c r="CE274" i="1"/>
  <c r="CE287" i="1" s="1"/>
  <c r="CE301" i="1" s="1"/>
  <c r="CE310" i="1" s="1"/>
  <c r="CD274" i="1"/>
  <c r="CD287" i="1" s="1"/>
  <c r="CD301" i="1" s="1"/>
  <c r="CD310" i="1" s="1"/>
  <c r="CC274" i="1"/>
  <c r="CC287" i="1" s="1"/>
  <c r="CC301" i="1" s="1"/>
  <c r="CC310" i="1" s="1"/>
  <c r="CB274" i="1"/>
  <c r="CB287" i="1" s="1"/>
  <c r="CB301" i="1" s="1"/>
  <c r="CB310" i="1" s="1"/>
  <c r="CA274" i="1"/>
  <c r="CA287" i="1" s="1"/>
  <c r="CA301" i="1" s="1"/>
  <c r="CA310" i="1" s="1"/>
  <c r="BZ274" i="1"/>
  <c r="BZ287" i="1" s="1"/>
  <c r="BZ301" i="1" s="1"/>
  <c r="BZ310" i="1" s="1"/>
  <c r="BY274" i="1"/>
  <c r="BY287" i="1" s="1"/>
  <c r="BY301" i="1" s="1"/>
  <c r="BY310" i="1" s="1"/>
  <c r="BX274" i="1"/>
  <c r="BX287" i="1" s="1"/>
  <c r="BX301" i="1" s="1"/>
  <c r="BX310" i="1" s="1"/>
  <c r="BW274" i="1"/>
  <c r="BW287" i="1" s="1"/>
  <c r="BW301" i="1" s="1"/>
  <c r="BW310" i="1" s="1"/>
  <c r="BV274" i="1"/>
  <c r="BV287" i="1" s="1"/>
  <c r="BV301" i="1" s="1"/>
  <c r="BV310" i="1" s="1"/>
  <c r="BU274" i="1"/>
  <c r="BU287" i="1" s="1"/>
  <c r="BU301" i="1" s="1"/>
  <c r="BU310" i="1" s="1"/>
  <c r="BT274" i="1"/>
  <c r="BT287" i="1" s="1"/>
  <c r="BT301" i="1" s="1"/>
  <c r="BT310" i="1" s="1"/>
  <c r="BS274" i="1"/>
  <c r="BS287" i="1" s="1"/>
  <c r="BS301" i="1" s="1"/>
  <c r="BS310" i="1" s="1"/>
  <c r="BR274" i="1"/>
  <c r="BR287" i="1" s="1"/>
  <c r="BR301" i="1" s="1"/>
  <c r="BR310" i="1" s="1"/>
  <c r="BQ274" i="1"/>
  <c r="BQ287" i="1" s="1"/>
  <c r="BQ301" i="1" s="1"/>
  <c r="BQ310" i="1" s="1"/>
  <c r="BP274" i="1"/>
  <c r="BP287" i="1" s="1"/>
  <c r="BP301" i="1" s="1"/>
  <c r="BP310" i="1" s="1"/>
  <c r="BO274" i="1"/>
  <c r="BO287" i="1" s="1"/>
  <c r="BO301" i="1" s="1"/>
  <c r="BO310" i="1" s="1"/>
  <c r="BN274" i="1"/>
  <c r="BN287" i="1" s="1"/>
  <c r="BN301" i="1" s="1"/>
  <c r="BN310" i="1" s="1"/>
  <c r="BM274" i="1"/>
  <c r="BM287" i="1" s="1"/>
  <c r="BM301" i="1" s="1"/>
  <c r="BM310" i="1" s="1"/>
  <c r="BL274" i="1"/>
  <c r="BL287" i="1" s="1"/>
  <c r="BL301" i="1" s="1"/>
  <c r="BL310" i="1" s="1"/>
  <c r="BK274" i="1"/>
  <c r="BK287" i="1" s="1"/>
  <c r="BK301" i="1" s="1"/>
  <c r="BK310" i="1" s="1"/>
  <c r="BJ274" i="1"/>
  <c r="BJ287" i="1" s="1"/>
  <c r="BJ301" i="1" s="1"/>
  <c r="BJ310" i="1" s="1"/>
  <c r="BI274" i="1"/>
  <c r="BI287" i="1" s="1"/>
  <c r="BI301" i="1" s="1"/>
  <c r="BI310" i="1" s="1"/>
  <c r="BH274" i="1"/>
  <c r="BH287" i="1" s="1"/>
  <c r="BH301" i="1" s="1"/>
  <c r="BH310" i="1" s="1"/>
  <c r="BG274" i="1"/>
  <c r="BG287" i="1" s="1"/>
  <c r="BG301" i="1" s="1"/>
  <c r="BG310" i="1" s="1"/>
  <c r="BF274" i="1"/>
  <c r="BF287" i="1" s="1"/>
  <c r="BF301" i="1" s="1"/>
  <c r="BF310" i="1" s="1"/>
  <c r="BE274" i="1"/>
  <c r="BE287" i="1" s="1"/>
  <c r="BE301" i="1" s="1"/>
  <c r="BE310" i="1" s="1"/>
  <c r="BD274" i="1"/>
  <c r="BD287" i="1" s="1"/>
  <c r="BD301" i="1" s="1"/>
  <c r="BD310" i="1" s="1"/>
  <c r="BC274" i="1"/>
  <c r="BC287" i="1" s="1"/>
  <c r="BC301" i="1" s="1"/>
  <c r="BC310" i="1" s="1"/>
  <c r="BB274" i="1"/>
  <c r="BB287" i="1" s="1"/>
  <c r="BB301" i="1" s="1"/>
  <c r="BB310" i="1" s="1"/>
  <c r="BA274" i="1"/>
  <c r="BA287" i="1" s="1"/>
  <c r="BA301" i="1" s="1"/>
  <c r="BA310" i="1" s="1"/>
  <c r="AZ274" i="1"/>
  <c r="AZ287" i="1" s="1"/>
  <c r="AZ301" i="1" s="1"/>
  <c r="AZ310" i="1" s="1"/>
  <c r="AY274" i="1"/>
  <c r="AY287" i="1" s="1"/>
  <c r="AY301" i="1" s="1"/>
  <c r="AY310" i="1" s="1"/>
  <c r="AX274" i="1"/>
  <c r="AX287" i="1" s="1"/>
  <c r="AX301" i="1" s="1"/>
  <c r="AX310" i="1" s="1"/>
  <c r="AW274" i="1"/>
  <c r="AW287" i="1" s="1"/>
  <c r="AW301" i="1" s="1"/>
  <c r="AW310" i="1" s="1"/>
  <c r="AV274" i="1"/>
  <c r="AV287" i="1" s="1"/>
  <c r="AV301" i="1" s="1"/>
  <c r="AV310" i="1" s="1"/>
  <c r="AU274" i="1"/>
  <c r="AU287" i="1" s="1"/>
  <c r="AU301" i="1" s="1"/>
  <c r="AU310" i="1" s="1"/>
  <c r="AT274" i="1"/>
  <c r="AT287" i="1" s="1"/>
  <c r="AT301" i="1" s="1"/>
  <c r="AT310" i="1" s="1"/>
  <c r="AS274" i="1"/>
  <c r="AS287" i="1" s="1"/>
  <c r="AS301" i="1" s="1"/>
  <c r="AS310" i="1" s="1"/>
  <c r="AR274" i="1"/>
  <c r="AR287" i="1" s="1"/>
  <c r="AR301" i="1" s="1"/>
  <c r="AR310" i="1" s="1"/>
  <c r="AQ274" i="1"/>
  <c r="AQ287" i="1" s="1"/>
  <c r="AQ301" i="1" s="1"/>
  <c r="AQ310" i="1" s="1"/>
  <c r="AP274" i="1"/>
  <c r="AP287" i="1" s="1"/>
  <c r="AP301" i="1" s="1"/>
  <c r="AP310" i="1" s="1"/>
  <c r="AO274" i="1"/>
  <c r="AO287" i="1" s="1"/>
  <c r="AO301" i="1" s="1"/>
  <c r="AO310" i="1" s="1"/>
  <c r="AN274" i="1"/>
  <c r="AN287" i="1" s="1"/>
  <c r="AN301" i="1" s="1"/>
  <c r="AN310" i="1" s="1"/>
  <c r="AM274" i="1"/>
  <c r="AM287" i="1" s="1"/>
  <c r="AM301" i="1" s="1"/>
  <c r="AM310" i="1" s="1"/>
  <c r="AL274" i="1"/>
  <c r="AL287" i="1" s="1"/>
  <c r="AL301" i="1" s="1"/>
  <c r="AL310" i="1" s="1"/>
  <c r="AK274" i="1"/>
  <c r="AK287" i="1" s="1"/>
  <c r="AK301" i="1" s="1"/>
  <c r="AK310" i="1" s="1"/>
  <c r="AJ274" i="1"/>
  <c r="AJ287" i="1" s="1"/>
  <c r="AJ301" i="1" s="1"/>
  <c r="AJ310" i="1" s="1"/>
  <c r="AI274" i="1"/>
  <c r="AI287" i="1" s="1"/>
  <c r="AI301" i="1" s="1"/>
  <c r="AI310" i="1" s="1"/>
  <c r="AH274" i="1"/>
  <c r="AH287" i="1" s="1"/>
  <c r="AH301" i="1" s="1"/>
  <c r="AH310" i="1" s="1"/>
  <c r="AG274" i="1"/>
  <c r="AG287" i="1" s="1"/>
  <c r="AG301" i="1" s="1"/>
  <c r="AG310" i="1" s="1"/>
  <c r="AF274" i="1"/>
  <c r="AF287" i="1" s="1"/>
  <c r="AF301" i="1" s="1"/>
  <c r="AF310" i="1" s="1"/>
  <c r="AE274" i="1"/>
  <c r="AE287" i="1" s="1"/>
  <c r="AE301" i="1" s="1"/>
  <c r="AE310" i="1" s="1"/>
  <c r="AD274" i="1"/>
  <c r="AD287" i="1" s="1"/>
  <c r="AD301" i="1" s="1"/>
  <c r="AD310" i="1" s="1"/>
  <c r="AC274" i="1"/>
  <c r="AC287" i="1" s="1"/>
  <c r="AC301" i="1" s="1"/>
  <c r="AC310" i="1" s="1"/>
  <c r="AB274" i="1"/>
  <c r="AB287" i="1" s="1"/>
  <c r="AB301" i="1" s="1"/>
  <c r="AB310" i="1" s="1"/>
  <c r="AA274" i="1"/>
  <c r="AA287" i="1" s="1"/>
  <c r="AA301" i="1" s="1"/>
  <c r="AA310" i="1" s="1"/>
  <c r="Z274" i="1"/>
  <c r="Z287" i="1" s="1"/>
  <c r="Z301" i="1" s="1"/>
  <c r="Z310" i="1" s="1"/>
  <c r="Y274" i="1"/>
  <c r="Y287" i="1" s="1"/>
  <c r="Y301" i="1" s="1"/>
  <c r="Y310" i="1" s="1"/>
  <c r="X274" i="1"/>
  <c r="X287" i="1" s="1"/>
  <c r="X301" i="1" s="1"/>
  <c r="X310" i="1" s="1"/>
  <c r="W274" i="1"/>
  <c r="W287" i="1" s="1"/>
  <c r="W301" i="1" s="1"/>
  <c r="W310" i="1" s="1"/>
  <c r="V274" i="1"/>
  <c r="V287" i="1" s="1"/>
  <c r="V301" i="1" s="1"/>
  <c r="V310" i="1" s="1"/>
  <c r="U274" i="1"/>
  <c r="U287" i="1" s="1"/>
  <c r="U301" i="1" s="1"/>
  <c r="U310" i="1" s="1"/>
  <c r="T274" i="1"/>
  <c r="T287" i="1" s="1"/>
  <c r="T301" i="1" s="1"/>
  <c r="T310" i="1" s="1"/>
  <c r="S274" i="1"/>
  <c r="S287" i="1" s="1"/>
  <c r="S301" i="1" s="1"/>
  <c r="S310" i="1" s="1"/>
  <c r="R274" i="1"/>
  <c r="R287" i="1" s="1"/>
  <c r="R301" i="1" s="1"/>
  <c r="R310" i="1" s="1"/>
  <c r="Q274" i="1"/>
  <c r="Q287" i="1" s="1"/>
  <c r="Q301" i="1" s="1"/>
  <c r="Q310" i="1" s="1"/>
  <c r="P274" i="1"/>
  <c r="P287" i="1" s="1"/>
  <c r="P301" i="1" s="1"/>
  <c r="P310" i="1" s="1"/>
  <c r="O274" i="1"/>
  <c r="O287" i="1" s="1"/>
  <c r="O301" i="1" s="1"/>
  <c r="O310" i="1" s="1"/>
  <c r="N274" i="1"/>
  <c r="N287" i="1" s="1"/>
  <c r="N301" i="1" s="1"/>
  <c r="N310" i="1" s="1"/>
  <c r="M274" i="1"/>
  <c r="M287" i="1" s="1"/>
  <c r="M301" i="1" s="1"/>
  <c r="M310" i="1" s="1"/>
  <c r="L274" i="1"/>
  <c r="L287" i="1" s="1"/>
  <c r="L301" i="1" s="1"/>
  <c r="L310" i="1" s="1"/>
  <c r="K274" i="1"/>
  <c r="K287" i="1" s="1"/>
  <c r="K301" i="1" s="1"/>
  <c r="K310" i="1" s="1"/>
  <c r="J274" i="1"/>
  <c r="J287" i="1" s="1"/>
  <c r="J301" i="1" s="1"/>
  <c r="J310" i="1" s="1"/>
  <c r="I274" i="1"/>
  <c r="I287" i="1" s="1"/>
  <c r="I301" i="1" s="1"/>
  <c r="I310" i="1" s="1"/>
  <c r="H274" i="1"/>
  <c r="H287" i="1" s="1"/>
  <c r="H301" i="1" s="1"/>
  <c r="H310" i="1" s="1"/>
  <c r="G274" i="1"/>
  <c r="G287" i="1" s="1"/>
  <c r="G301" i="1" s="1"/>
  <c r="G310" i="1" s="1"/>
  <c r="F274" i="1"/>
  <c r="F287" i="1" s="1"/>
  <c r="F301" i="1" s="1"/>
  <c r="F310" i="1" s="1"/>
  <c r="E274" i="1"/>
  <c r="E287" i="1" s="1"/>
  <c r="E301" i="1" s="1"/>
  <c r="E310" i="1" s="1"/>
  <c r="D274" i="1"/>
  <c r="D287" i="1" s="1"/>
  <c r="D301" i="1" s="1"/>
  <c r="D310" i="1" s="1"/>
  <c r="C274" i="1"/>
  <c r="C287" i="1" s="1"/>
  <c r="GC272" i="1"/>
  <c r="FX246" i="1"/>
  <c r="FW246" i="1"/>
  <c r="FV246" i="1"/>
  <c r="FU246" i="1"/>
  <c r="FT246" i="1"/>
  <c r="FS246" i="1"/>
  <c r="FR246" i="1"/>
  <c r="FQ246" i="1"/>
  <c r="FP246" i="1"/>
  <c r="FO246" i="1"/>
  <c r="FN246" i="1"/>
  <c r="FM246" i="1"/>
  <c r="FL246" i="1"/>
  <c r="FK246" i="1"/>
  <c r="FJ246" i="1"/>
  <c r="FI246" i="1"/>
  <c r="FH246" i="1"/>
  <c r="FG246" i="1"/>
  <c r="FF246" i="1"/>
  <c r="FE246" i="1"/>
  <c r="FD246" i="1"/>
  <c r="FC246" i="1"/>
  <c r="FB246" i="1"/>
  <c r="FA246" i="1"/>
  <c r="EZ246" i="1"/>
  <c r="EY246" i="1"/>
  <c r="EX246" i="1"/>
  <c r="EW246" i="1"/>
  <c r="EV246" i="1"/>
  <c r="EU246" i="1"/>
  <c r="ET246" i="1"/>
  <c r="ES246" i="1"/>
  <c r="ER246" i="1"/>
  <c r="EQ246" i="1"/>
  <c r="EP246" i="1"/>
  <c r="EO246" i="1"/>
  <c r="EN246" i="1"/>
  <c r="EM246" i="1"/>
  <c r="EL246" i="1"/>
  <c r="EK246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DW246" i="1"/>
  <c r="DV246" i="1"/>
  <c r="DU246" i="1"/>
  <c r="DT246" i="1"/>
  <c r="DS246" i="1"/>
  <c r="DR246" i="1"/>
  <c r="DQ246" i="1"/>
  <c r="DP246" i="1"/>
  <c r="DO246" i="1"/>
  <c r="DM246" i="1"/>
  <c r="DL246" i="1"/>
  <c r="DK246" i="1"/>
  <c r="DJ246" i="1"/>
  <c r="DI246" i="1"/>
  <c r="DH246" i="1"/>
  <c r="DG246" i="1"/>
  <c r="DF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FZ228" i="1"/>
  <c r="FZ218" i="1"/>
  <c r="X201" i="1"/>
  <c r="C200" i="1"/>
  <c r="FX192" i="1"/>
  <c r="FW192" i="1"/>
  <c r="FV192" i="1"/>
  <c r="FU192" i="1"/>
  <c r="FT192" i="1"/>
  <c r="FS192" i="1"/>
  <c r="FR192" i="1"/>
  <c r="FQ192" i="1"/>
  <c r="FP192" i="1"/>
  <c r="FO192" i="1"/>
  <c r="FN192" i="1"/>
  <c r="FM192" i="1"/>
  <c r="FL192" i="1"/>
  <c r="FK192" i="1"/>
  <c r="FJ192" i="1"/>
  <c r="FI192" i="1"/>
  <c r="FH192" i="1"/>
  <c r="FG192" i="1"/>
  <c r="FF192" i="1"/>
  <c r="FE192" i="1"/>
  <c r="FD192" i="1"/>
  <c r="FC192" i="1"/>
  <c r="FB192" i="1"/>
  <c r="FA192" i="1"/>
  <c r="EZ192" i="1"/>
  <c r="EY192" i="1"/>
  <c r="EX192" i="1"/>
  <c r="EW192" i="1"/>
  <c r="EV192" i="1"/>
  <c r="EU192" i="1"/>
  <c r="ET192" i="1"/>
  <c r="ES192" i="1"/>
  <c r="ER192" i="1"/>
  <c r="EQ192" i="1"/>
  <c r="EP192" i="1"/>
  <c r="EO192" i="1"/>
  <c r="EN192" i="1"/>
  <c r="EM192" i="1"/>
  <c r="EL192" i="1"/>
  <c r="EK192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FY171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FY170" i="1"/>
  <c r="FZ168" i="1"/>
  <c r="FX167" i="1"/>
  <c r="FX175" i="1" s="1"/>
  <c r="FW167" i="1"/>
  <c r="FW175" i="1" s="1"/>
  <c r="FV167" i="1"/>
  <c r="FV175" i="1" s="1"/>
  <c r="FU167" i="1"/>
  <c r="FU175" i="1" s="1"/>
  <c r="FT167" i="1"/>
  <c r="FT175" i="1" s="1"/>
  <c r="FS167" i="1"/>
  <c r="FS175" i="1" s="1"/>
  <c r="FR167" i="1"/>
  <c r="FR175" i="1" s="1"/>
  <c r="FQ167" i="1"/>
  <c r="FQ175" i="1" s="1"/>
  <c r="FP167" i="1"/>
  <c r="FP175" i="1" s="1"/>
  <c r="FO167" i="1"/>
  <c r="FO175" i="1" s="1"/>
  <c r="FN167" i="1"/>
  <c r="FN175" i="1" s="1"/>
  <c r="FM167" i="1"/>
  <c r="FM175" i="1" s="1"/>
  <c r="FL167" i="1"/>
  <c r="FL175" i="1" s="1"/>
  <c r="FK167" i="1"/>
  <c r="FK175" i="1" s="1"/>
  <c r="FJ167" i="1"/>
  <c r="FJ175" i="1" s="1"/>
  <c r="FI167" i="1"/>
  <c r="FI175" i="1" s="1"/>
  <c r="FH167" i="1"/>
  <c r="FH175" i="1" s="1"/>
  <c r="FG167" i="1"/>
  <c r="FG175" i="1" s="1"/>
  <c r="FF167" i="1"/>
  <c r="FF175" i="1" s="1"/>
  <c r="FE167" i="1"/>
  <c r="FE175" i="1" s="1"/>
  <c r="FD167" i="1"/>
  <c r="FD175" i="1" s="1"/>
  <c r="FC167" i="1"/>
  <c r="FC175" i="1" s="1"/>
  <c r="FB167" i="1"/>
  <c r="FB175" i="1" s="1"/>
  <c r="FA167" i="1"/>
  <c r="FA175" i="1" s="1"/>
  <c r="EZ167" i="1"/>
  <c r="EZ175" i="1" s="1"/>
  <c r="EY167" i="1"/>
  <c r="EY175" i="1" s="1"/>
  <c r="EX167" i="1"/>
  <c r="EX175" i="1" s="1"/>
  <c r="EW167" i="1"/>
  <c r="EW175" i="1" s="1"/>
  <c r="EV167" i="1"/>
  <c r="EV175" i="1" s="1"/>
  <c r="EU167" i="1"/>
  <c r="EU175" i="1" s="1"/>
  <c r="ET167" i="1"/>
  <c r="ET175" i="1" s="1"/>
  <c r="ES167" i="1"/>
  <c r="ES175" i="1" s="1"/>
  <c r="ER167" i="1"/>
  <c r="ER175" i="1" s="1"/>
  <c r="EQ167" i="1"/>
  <c r="EQ175" i="1" s="1"/>
  <c r="EP167" i="1"/>
  <c r="EP175" i="1" s="1"/>
  <c r="EO167" i="1"/>
  <c r="EO175" i="1" s="1"/>
  <c r="EN167" i="1"/>
  <c r="EN175" i="1" s="1"/>
  <c r="EM167" i="1"/>
  <c r="EM175" i="1" s="1"/>
  <c r="EL167" i="1"/>
  <c r="EL175" i="1" s="1"/>
  <c r="EK167" i="1"/>
  <c r="EK175" i="1" s="1"/>
  <c r="EJ167" i="1"/>
  <c r="EJ175" i="1" s="1"/>
  <c r="EI167" i="1"/>
  <c r="EI175" i="1" s="1"/>
  <c r="EH167" i="1"/>
  <c r="EH175" i="1" s="1"/>
  <c r="EG167" i="1"/>
  <c r="EG175" i="1" s="1"/>
  <c r="EF167" i="1"/>
  <c r="EF175" i="1" s="1"/>
  <c r="EE167" i="1"/>
  <c r="EE175" i="1" s="1"/>
  <c r="ED167" i="1"/>
  <c r="ED175" i="1" s="1"/>
  <c r="EC167" i="1"/>
  <c r="EC175" i="1" s="1"/>
  <c r="EB167" i="1"/>
  <c r="EB175" i="1" s="1"/>
  <c r="EA167" i="1"/>
  <c r="EA175" i="1" s="1"/>
  <c r="DZ167" i="1"/>
  <c r="DZ175" i="1" s="1"/>
  <c r="DY167" i="1"/>
  <c r="DY175" i="1" s="1"/>
  <c r="DX167" i="1"/>
  <c r="DX175" i="1" s="1"/>
  <c r="DW167" i="1"/>
  <c r="DW175" i="1" s="1"/>
  <c r="DV167" i="1"/>
  <c r="DV175" i="1" s="1"/>
  <c r="DU167" i="1"/>
  <c r="DU175" i="1" s="1"/>
  <c r="DT167" i="1"/>
  <c r="DT175" i="1" s="1"/>
  <c r="DS167" i="1"/>
  <c r="DS175" i="1" s="1"/>
  <c r="DR167" i="1"/>
  <c r="DR175" i="1" s="1"/>
  <c r="DQ167" i="1"/>
  <c r="DQ175" i="1" s="1"/>
  <c r="DP167" i="1"/>
  <c r="DP175" i="1" s="1"/>
  <c r="DO167" i="1"/>
  <c r="DO175" i="1" s="1"/>
  <c r="DN167" i="1"/>
  <c r="DN175" i="1" s="1"/>
  <c r="DM167" i="1"/>
  <c r="DM175" i="1" s="1"/>
  <c r="DL167" i="1"/>
  <c r="DL175" i="1" s="1"/>
  <c r="DK167" i="1"/>
  <c r="DK175" i="1" s="1"/>
  <c r="DJ167" i="1"/>
  <c r="DJ175" i="1" s="1"/>
  <c r="DI167" i="1"/>
  <c r="DI175" i="1" s="1"/>
  <c r="DH167" i="1"/>
  <c r="DH175" i="1" s="1"/>
  <c r="DG167" i="1"/>
  <c r="DG175" i="1" s="1"/>
  <c r="DF167" i="1"/>
  <c r="DF175" i="1" s="1"/>
  <c r="DE167" i="1"/>
  <c r="DE175" i="1" s="1"/>
  <c r="DD167" i="1"/>
  <c r="DD175" i="1" s="1"/>
  <c r="DC167" i="1"/>
  <c r="DC175" i="1" s="1"/>
  <c r="DB167" i="1"/>
  <c r="DB175" i="1" s="1"/>
  <c r="DA167" i="1"/>
  <c r="DA175" i="1" s="1"/>
  <c r="CZ167" i="1"/>
  <c r="CZ175" i="1" s="1"/>
  <c r="CY167" i="1"/>
  <c r="CY175" i="1" s="1"/>
  <c r="CX167" i="1"/>
  <c r="CX175" i="1" s="1"/>
  <c r="CW167" i="1"/>
  <c r="CW175" i="1" s="1"/>
  <c r="CV167" i="1"/>
  <c r="CV175" i="1" s="1"/>
  <c r="CU167" i="1"/>
  <c r="CU175" i="1" s="1"/>
  <c r="CT167" i="1"/>
  <c r="CT175" i="1" s="1"/>
  <c r="CS167" i="1"/>
  <c r="CS175" i="1" s="1"/>
  <c r="CR167" i="1"/>
  <c r="CR175" i="1" s="1"/>
  <c r="CQ167" i="1"/>
  <c r="CQ175" i="1" s="1"/>
  <c r="CP167" i="1"/>
  <c r="CP175" i="1" s="1"/>
  <c r="CO167" i="1"/>
  <c r="CO175" i="1" s="1"/>
  <c r="CN167" i="1"/>
  <c r="CN175" i="1" s="1"/>
  <c r="CM167" i="1"/>
  <c r="CM175" i="1" s="1"/>
  <c r="CL167" i="1"/>
  <c r="CL175" i="1" s="1"/>
  <c r="CK167" i="1"/>
  <c r="CK175" i="1" s="1"/>
  <c r="CJ167" i="1"/>
  <c r="CJ175" i="1" s="1"/>
  <c r="CI167" i="1"/>
  <c r="CI175" i="1" s="1"/>
  <c r="CH167" i="1"/>
  <c r="CH175" i="1" s="1"/>
  <c r="CG167" i="1"/>
  <c r="CG175" i="1" s="1"/>
  <c r="CF167" i="1"/>
  <c r="CF175" i="1" s="1"/>
  <c r="CE167" i="1"/>
  <c r="CE175" i="1" s="1"/>
  <c r="CD167" i="1"/>
  <c r="CD175" i="1" s="1"/>
  <c r="CC167" i="1"/>
  <c r="CC175" i="1" s="1"/>
  <c r="CB167" i="1"/>
  <c r="CB175" i="1" s="1"/>
  <c r="CA167" i="1"/>
  <c r="CA175" i="1" s="1"/>
  <c r="BZ167" i="1"/>
  <c r="BZ175" i="1" s="1"/>
  <c r="BY167" i="1"/>
  <c r="BY175" i="1" s="1"/>
  <c r="BX167" i="1"/>
  <c r="BX175" i="1" s="1"/>
  <c r="BW167" i="1"/>
  <c r="BW175" i="1" s="1"/>
  <c r="BV167" i="1"/>
  <c r="BV175" i="1" s="1"/>
  <c r="BU167" i="1"/>
  <c r="BU175" i="1" s="1"/>
  <c r="BT167" i="1"/>
  <c r="BT175" i="1" s="1"/>
  <c r="BS167" i="1"/>
  <c r="BS175" i="1" s="1"/>
  <c r="BR167" i="1"/>
  <c r="BR175" i="1" s="1"/>
  <c r="BQ167" i="1"/>
  <c r="BQ175" i="1" s="1"/>
  <c r="BP167" i="1"/>
  <c r="BP175" i="1" s="1"/>
  <c r="BO167" i="1"/>
  <c r="BO175" i="1" s="1"/>
  <c r="BN167" i="1"/>
  <c r="BN175" i="1" s="1"/>
  <c r="BM167" i="1"/>
  <c r="BM175" i="1" s="1"/>
  <c r="BL167" i="1"/>
  <c r="BL175" i="1" s="1"/>
  <c r="BK167" i="1"/>
  <c r="BK175" i="1" s="1"/>
  <c r="BJ167" i="1"/>
  <c r="BJ175" i="1" s="1"/>
  <c r="BI167" i="1"/>
  <c r="BI175" i="1" s="1"/>
  <c r="BH167" i="1"/>
  <c r="BH175" i="1" s="1"/>
  <c r="BG167" i="1"/>
  <c r="BG175" i="1" s="1"/>
  <c r="BF167" i="1"/>
  <c r="BF175" i="1" s="1"/>
  <c r="BE167" i="1"/>
  <c r="BE175" i="1" s="1"/>
  <c r="BD167" i="1"/>
  <c r="BD175" i="1" s="1"/>
  <c r="BC167" i="1"/>
  <c r="BC175" i="1" s="1"/>
  <c r="BB167" i="1"/>
  <c r="BB175" i="1" s="1"/>
  <c r="BA167" i="1"/>
  <c r="BA175" i="1" s="1"/>
  <c r="AZ167" i="1"/>
  <c r="AZ175" i="1" s="1"/>
  <c r="AY167" i="1"/>
  <c r="AY175" i="1" s="1"/>
  <c r="AX167" i="1"/>
  <c r="AX175" i="1" s="1"/>
  <c r="AW167" i="1"/>
  <c r="AW175" i="1" s="1"/>
  <c r="AV167" i="1"/>
  <c r="AV175" i="1" s="1"/>
  <c r="AU167" i="1"/>
  <c r="AU175" i="1" s="1"/>
  <c r="AT167" i="1"/>
  <c r="AT175" i="1" s="1"/>
  <c r="AS167" i="1"/>
  <c r="AS175" i="1" s="1"/>
  <c r="AR167" i="1"/>
  <c r="AR175" i="1" s="1"/>
  <c r="AQ167" i="1"/>
  <c r="AQ175" i="1" s="1"/>
  <c r="AP167" i="1"/>
  <c r="AP175" i="1" s="1"/>
  <c r="AO167" i="1"/>
  <c r="AO175" i="1" s="1"/>
  <c r="AN167" i="1"/>
  <c r="AN175" i="1" s="1"/>
  <c r="AM167" i="1"/>
  <c r="AM175" i="1" s="1"/>
  <c r="AL167" i="1"/>
  <c r="AL175" i="1" s="1"/>
  <c r="AK167" i="1"/>
  <c r="AK175" i="1" s="1"/>
  <c r="AJ167" i="1"/>
  <c r="AJ175" i="1" s="1"/>
  <c r="AI167" i="1"/>
  <c r="AI175" i="1" s="1"/>
  <c r="AH167" i="1"/>
  <c r="AH175" i="1" s="1"/>
  <c r="AG167" i="1"/>
  <c r="AG175" i="1" s="1"/>
  <c r="AF167" i="1"/>
  <c r="AF175" i="1" s="1"/>
  <c r="AE167" i="1"/>
  <c r="AE175" i="1" s="1"/>
  <c r="AD167" i="1"/>
  <c r="AD175" i="1" s="1"/>
  <c r="AC167" i="1"/>
  <c r="AC175" i="1" s="1"/>
  <c r="AB167" i="1"/>
  <c r="AB175" i="1" s="1"/>
  <c r="AA167" i="1"/>
  <c r="AA175" i="1" s="1"/>
  <c r="Z167" i="1"/>
  <c r="Z175" i="1" s="1"/>
  <c r="Y167" i="1"/>
  <c r="Y175" i="1" s="1"/>
  <c r="X167" i="1"/>
  <c r="X175" i="1" s="1"/>
  <c r="W167" i="1"/>
  <c r="W175" i="1" s="1"/>
  <c r="V167" i="1"/>
  <c r="V175" i="1" s="1"/>
  <c r="U167" i="1"/>
  <c r="U175" i="1" s="1"/>
  <c r="T167" i="1"/>
  <c r="T175" i="1" s="1"/>
  <c r="S167" i="1"/>
  <c r="S175" i="1" s="1"/>
  <c r="R167" i="1"/>
  <c r="R175" i="1" s="1"/>
  <c r="Q167" i="1"/>
  <c r="Q175" i="1" s="1"/>
  <c r="P167" i="1"/>
  <c r="P175" i="1" s="1"/>
  <c r="O167" i="1"/>
  <c r="O175" i="1" s="1"/>
  <c r="N167" i="1"/>
  <c r="N175" i="1" s="1"/>
  <c r="M167" i="1"/>
  <c r="M175" i="1" s="1"/>
  <c r="L167" i="1"/>
  <c r="L175" i="1" s="1"/>
  <c r="K167" i="1"/>
  <c r="K175" i="1" s="1"/>
  <c r="J167" i="1"/>
  <c r="J175" i="1" s="1"/>
  <c r="I167" i="1"/>
  <c r="I175" i="1" s="1"/>
  <c r="H167" i="1"/>
  <c r="H175" i="1" s="1"/>
  <c r="G167" i="1"/>
  <c r="G175" i="1" s="1"/>
  <c r="F167" i="1"/>
  <c r="F175" i="1" s="1"/>
  <c r="E167" i="1"/>
  <c r="E175" i="1" s="1"/>
  <c r="D167" i="1"/>
  <c r="D175" i="1" s="1"/>
  <c r="C167" i="1"/>
  <c r="FX142" i="1"/>
  <c r="FW142" i="1"/>
  <c r="FV142" i="1"/>
  <c r="FU142" i="1"/>
  <c r="FT142" i="1"/>
  <c r="FS142" i="1"/>
  <c r="FR142" i="1"/>
  <c r="FQ142" i="1"/>
  <c r="FP142" i="1"/>
  <c r="FO142" i="1"/>
  <c r="FN142" i="1"/>
  <c r="FM142" i="1"/>
  <c r="FL142" i="1"/>
  <c r="FK142" i="1"/>
  <c r="FJ142" i="1"/>
  <c r="FI142" i="1"/>
  <c r="FH142" i="1"/>
  <c r="FG142" i="1"/>
  <c r="FF142" i="1"/>
  <c r="FE142" i="1"/>
  <c r="FD142" i="1"/>
  <c r="FC142" i="1"/>
  <c r="FB142" i="1"/>
  <c r="FA142" i="1"/>
  <c r="EZ142" i="1"/>
  <c r="EY142" i="1"/>
  <c r="EX142" i="1"/>
  <c r="EW142" i="1"/>
  <c r="EV142" i="1"/>
  <c r="EU142" i="1"/>
  <c r="ET142" i="1"/>
  <c r="ES142" i="1"/>
  <c r="ER142" i="1"/>
  <c r="EQ142" i="1"/>
  <c r="EP142" i="1"/>
  <c r="EO142" i="1"/>
  <c r="EN142" i="1"/>
  <c r="EM142" i="1"/>
  <c r="EL142" i="1"/>
  <c r="EK142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DW142" i="1"/>
  <c r="DV142" i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W132" i="1"/>
  <c r="FV132" i="1"/>
  <c r="FV134" i="1" s="1"/>
  <c r="FV135" i="1" s="1"/>
  <c r="FV138" i="1" s="1"/>
  <c r="FV140" i="1" s="1"/>
  <c r="FU132" i="1"/>
  <c r="FU134" i="1" s="1"/>
  <c r="FU135" i="1" s="1"/>
  <c r="FU138" i="1" s="1"/>
  <c r="FU140" i="1" s="1"/>
  <c r="FT132" i="1"/>
  <c r="FS132" i="1"/>
  <c r="FR132" i="1"/>
  <c r="FR134" i="1" s="1"/>
  <c r="FR135" i="1" s="1"/>
  <c r="FR138" i="1" s="1"/>
  <c r="FR140" i="1" s="1"/>
  <c r="FQ132" i="1"/>
  <c r="FQ134" i="1" s="1"/>
  <c r="FQ135" i="1" s="1"/>
  <c r="FQ138" i="1" s="1"/>
  <c r="FQ140" i="1" s="1"/>
  <c r="FP132" i="1"/>
  <c r="FO132" i="1"/>
  <c r="FN132" i="1"/>
  <c r="FN134" i="1" s="1"/>
  <c r="FN135" i="1" s="1"/>
  <c r="FN138" i="1" s="1"/>
  <c r="FN140" i="1" s="1"/>
  <c r="FM132" i="1"/>
  <c r="FM134" i="1" s="1"/>
  <c r="FM135" i="1" s="1"/>
  <c r="FM138" i="1" s="1"/>
  <c r="FM140" i="1" s="1"/>
  <c r="FL132" i="1"/>
  <c r="FK132" i="1"/>
  <c r="FJ132" i="1"/>
  <c r="FJ134" i="1" s="1"/>
  <c r="FJ135" i="1" s="1"/>
  <c r="FJ138" i="1" s="1"/>
  <c r="FJ140" i="1" s="1"/>
  <c r="FI132" i="1"/>
  <c r="FI134" i="1" s="1"/>
  <c r="FI135" i="1" s="1"/>
  <c r="FI138" i="1" s="1"/>
  <c r="FI140" i="1" s="1"/>
  <c r="FH132" i="1"/>
  <c r="FG132" i="1"/>
  <c r="FF132" i="1"/>
  <c r="FF134" i="1" s="1"/>
  <c r="FF135" i="1" s="1"/>
  <c r="FF138" i="1" s="1"/>
  <c r="FF140" i="1" s="1"/>
  <c r="FE132" i="1"/>
  <c r="FE134" i="1" s="1"/>
  <c r="FE135" i="1" s="1"/>
  <c r="FE138" i="1" s="1"/>
  <c r="FE140" i="1" s="1"/>
  <c r="FD132" i="1"/>
  <c r="FC132" i="1"/>
  <c r="FB132" i="1"/>
  <c r="FB134" i="1" s="1"/>
  <c r="FB135" i="1" s="1"/>
  <c r="FB138" i="1" s="1"/>
  <c r="FB140" i="1" s="1"/>
  <c r="FA132" i="1"/>
  <c r="FA134" i="1" s="1"/>
  <c r="FA135" i="1" s="1"/>
  <c r="FA138" i="1" s="1"/>
  <c r="FA140" i="1" s="1"/>
  <c r="EZ132" i="1"/>
  <c r="EY132" i="1"/>
  <c r="EX132" i="1"/>
  <c r="EX134" i="1" s="1"/>
  <c r="EX135" i="1" s="1"/>
  <c r="EX138" i="1" s="1"/>
  <c r="EX140" i="1" s="1"/>
  <c r="EW132" i="1"/>
  <c r="EW134" i="1" s="1"/>
  <c r="EW135" i="1" s="1"/>
  <c r="EW138" i="1" s="1"/>
  <c r="EW140" i="1" s="1"/>
  <c r="EV132" i="1"/>
  <c r="EU132" i="1"/>
  <c r="ET132" i="1"/>
  <c r="ET134" i="1" s="1"/>
  <c r="ET135" i="1" s="1"/>
  <c r="ET138" i="1" s="1"/>
  <c r="ET140" i="1" s="1"/>
  <c r="ES132" i="1"/>
  <c r="ES134" i="1" s="1"/>
  <c r="ES135" i="1" s="1"/>
  <c r="ES138" i="1" s="1"/>
  <c r="ES140" i="1" s="1"/>
  <c r="ER132" i="1"/>
  <c r="EQ132" i="1"/>
  <c r="EP132" i="1"/>
  <c r="EP134" i="1" s="1"/>
  <c r="EP135" i="1" s="1"/>
  <c r="EP138" i="1" s="1"/>
  <c r="EP140" i="1" s="1"/>
  <c r="EO132" i="1"/>
  <c r="EO134" i="1" s="1"/>
  <c r="EO135" i="1" s="1"/>
  <c r="EO138" i="1" s="1"/>
  <c r="EO140" i="1" s="1"/>
  <c r="EN132" i="1"/>
  <c r="EM132" i="1"/>
  <c r="EL132" i="1"/>
  <c r="EL134" i="1" s="1"/>
  <c r="EL135" i="1" s="1"/>
  <c r="EL138" i="1" s="1"/>
  <c r="EL140" i="1" s="1"/>
  <c r="EK132" i="1"/>
  <c r="EK134" i="1" s="1"/>
  <c r="EK135" i="1" s="1"/>
  <c r="EK138" i="1" s="1"/>
  <c r="EK140" i="1" s="1"/>
  <c r="EJ132" i="1"/>
  <c r="EI132" i="1"/>
  <c r="EH132" i="1"/>
  <c r="EH134" i="1" s="1"/>
  <c r="EH135" i="1" s="1"/>
  <c r="EH138" i="1" s="1"/>
  <c r="EH140" i="1" s="1"/>
  <c r="EG132" i="1"/>
  <c r="EG134" i="1" s="1"/>
  <c r="EG135" i="1" s="1"/>
  <c r="EG138" i="1" s="1"/>
  <c r="EG140" i="1" s="1"/>
  <c r="EF132" i="1"/>
  <c r="EE132" i="1"/>
  <c r="ED132" i="1"/>
  <c r="ED134" i="1" s="1"/>
  <c r="ED135" i="1" s="1"/>
  <c r="ED138" i="1" s="1"/>
  <c r="ED140" i="1" s="1"/>
  <c r="EC132" i="1"/>
  <c r="EC134" i="1" s="1"/>
  <c r="EC135" i="1" s="1"/>
  <c r="EC138" i="1" s="1"/>
  <c r="EC140" i="1" s="1"/>
  <c r="EB132" i="1"/>
  <c r="EA132" i="1"/>
  <c r="DZ132" i="1"/>
  <c r="DZ134" i="1" s="1"/>
  <c r="DZ135" i="1" s="1"/>
  <c r="DZ138" i="1" s="1"/>
  <c r="DZ140" i="1" s="1"/>
  <c r="DY132" i="1"/>
  <c r="DY134" i="1" s="1"/>
  <c r="DY135" i="1" s="1"/>
  <c r="DY138" i="1" s="1"/>
  <c r="DY140" i="1" s="1"/>
  <c r="DX132" i="1"/>
  <c r="DW132" i="1"/>
  <c r="DV132" i="1"/>
  <c r="DV134" i="1" s="1"/>
  <c r="DV135" i="1" s="1"/>
  <c r="DV138" i="1" s="1"/>
  <c r="DV140" i="1" s="1"/>
  <c r="DU132" i="1"/>
  <c r="DU134" i="1" s="1"/>
  <c r="DU135" i="1" s="1"/>
  <c r="DU138" i="1" s="1"/>
  <c r="DU140" i="1" s="1"/>
  <c r="DT132" i="1"/>
  <c r="DS132" i="1"/>
  <c r="DR132" i="1"/>
  <c r="DR134" i="1" s="1"/>
  <c r="DR135" i="1" s="1"/>
  <c r="DR138" i="1" s="1"/>
  <c r="DR140" i="1" s="1"/>
  <c r="DQ132" i="1"/>
  <c r="DQ134" i="1" s="1"/>
  <c r="DQ135" i="1" s="1"/>
  <c r="DQ138" i="1" s="1"/>
  <c r="DQ140" i="1" s="1"/>
  <c r="DP132" i="1"/>
  <c r="DO132" i="1"/>
  <c r="DN132" i="1"/>
  <c r="DN134" i="1" s="1"/>
  <c r="DN135" i="1" s="1"/>
  <c r="DN138" i="1" s="1"/>
  <c r="DN140" i="1" s="1"/>
  <c r="DM132" i="1"/>
  <c r="DM134" i="1" s="1"/>
  <c r="DM135" i="1" s="1"/>
  <c r="DM138" i="1" s="1"/>
  <c r="DM140" i="1" s="1"/>
  <c r="DL132" i="1"/>
  <c r="DK132" i="1"/>
  <c r="DJ132" i="1"/>
  <c r="DJ134" i="1" s="1"/>
  <c r="DJ135" i="1" s="1"/>
  <c r="DJ138" i="1" s="1"/>
  <c r="DJ140" i="1" s="1"/>
  <c r="DI132" i="1"/>
  <c r="DI134" i="1" s="1"/>
  <c r="DI135" i="1" s="1"/>
  <c r="DI138" i="1" s="1"/>
  <c r="DI140" i="1" s="1"/>
  <c r="DH132" i="1"/>
  <c r="DG132" i="1"/>
  <c r="DF132" i="1"/>
  <c r="DF134" i="1" s="1"/>
  <c r="DF135" i="1" s="1"/>
  <c r="DF138" i="1" s="1"/>
  <c r="DF140" i="1" s="1"/>
  <c r="DE132" i="1"/>
  <c r="DE134" i="1" s="1"/>
  <c r="DE135" i="1" s="1"/>
  <c r="DE138" i="1" s="1"/>
  <c r="DE140" i="1" s="1"/>
  <c r="DD132" i="1"/>
  <c r="DC132" i="1"/>
  <c r="DB132" i="1"/>
  <c r="DB134" i="1" s="1"/>
  <c r="DB135" i="1" s="1"/>
  <c r="DB138" i="1" s="1"/>
  <c r="DB140" i="1" s="1"/>
  <c r="DA132" i="1"/>
  <c r="DA134" i="1" s="1"/>
  <c r="DA135" i="1" s="1"/>
  <c r="DA138" i="1" s="1"/>
  <c r="DA140" i="1" s="1"/>
  <c r="CZ132" i="1"/>
  <c r="CY132" i="1"/>
  <c r="CX132" i="1"/>
  <c r="CX134" i="1" s="1"/>
  <c r="CX135" i="1" s="1"/>
  <c r="CX138" i="1" s="1"/>
  <c r="CX140" i="1" s="1"/>
  <c r="CW132" i="1"/>
  <c r="CW134" i="1" s="1"/>
  <c r="CW135" i="1" s="1"/>
  <c r="CW138" i="1" s="1"/>
  <c r="CW140" i="1" s="1"/>
  <c r="CV132" i="1"/>
  <c r="CU132" i="1"/>
  <c r="CT132" i="1"/>
  <c r="CT134" i="1" s="1"/>
  <c r="CT135" i="1" s="1"/>
  <c r="CT138" i="1" s="1"/>
  <c r="CT140" i="1" s="1"/>
  <c r="CS132" i="1"/>
  <c r="CS134" i="1" s="1"/>
  <c r="CS135" i="1" s="1"/>
  <c r="CS138" i="1" s="1"/>
  <c r="CS140" i="1" s="1"/>
  <c r="CR132" i="1"/>
  <c r="CQ132" i="1"/>
  <c r="CP132" i="1"/>
  <c r="CP134" i="1" s="1"/>
  <c r="CP135" i="1" s="1"/>
  <c r="CP138" i="1" s="1"/>
  <c r="CP140" i="1" s="1"/>
  <c r="CO132" i="1"/>
  <c r="CO134" i="1" s="1"/>
  <c r="CO135" i="1" s="1"/>
  <c r="CO138" i="1" s="1"/>
  <c r="CO140" i="1" s="1"/>
  <c r="CN132" i="1"/>
  <c r="CM132" i="1"/>
  <c r="CL132" i="1"/>
  <c r="CL134" i="1" s="1"/>
  <c r="CL135" i="1" s="1"/>
  <c r="CL138" i="1" s="1"/>
  <c r="CL140" i="1" s="1"/>
  <c r="CK132" i="1"/>
  <c r="CK134" i="1" s="1"/>
  <c r="CK135" i="1" s="1"/>
  <c r="CK138" i="1" s="1"/>
  <c r="CK140" i="1" s="1"/>
  <c r="CJ132" i="1"/>
  <c r="CI132" i="1"/>
  <c r="CH132" i="1"/>
  <c r="CH134" i="1" s="1"/>
  <c r="CH135" i="1" s="1"/>
  <c r="CH138" i="1" s="1"/>
  <c r="CH140" i="1" s="1"/>
  <c r="CG132" i="1"/>
  <c r="CG134" i="1" s="1"/>
  <c r="CG135" i="1" s="1"/>
  <c r="CG138" i="1" s="1"/>
  <c r="CG140" i="1" s="1"/>
  <c r="CF132" i="1"/>
  <c r="CE132" i="1"/>
  <c r="CD132" i="1"/>
  <c r="CD134" i="1" s="1"/>
  <c r="CD135" i="1" s="1"/>
  <c r="CD138" i="1" s="1"/>
  <c r="CD140" i="1" s="1"/>
  <c r="CC132" i="1"/>
  <c r="CC134" i="1" s="1"/>
  <c r="CC135" i="1" s="1"/>
  <c r="CC138" i="1" s="1"/>
  <c r="CC140" i="1" s="1"/>
  <c r="CB132" i="1"/>
  <c r="CA132" i="1"/>
  <c r="BZ132" i="1"/>
  <c r="BZ134" i="1" s="1"/>
  <c r="BZ135" i="1" s="1"/>
  <c r="BZ138" i="1" s="1"/>
  <c r="BZ140" i="1" s="1"/>
  <c r="BY132" i="1"/>
  <c r="BY134" i="1" s="1"/>
  <c r="BY135" i="1" s="1"/>
  <c r="BY138" i="1" s="1"/>
  <c r="BY140" i="1" s="1"/>
  <c r="BX132" i="1"/>
  <c r="BW132" i="1"/>
  <c r="BV132" i="1"/>
  <c r="BV134" i="1" s="1"/>
  <c r="BV135" i="1" s="1"/>
  <c r="BV138" i="1" s="1"/>
  <c r="BV140" i="1" s="1"/>
  <c r="BU132" i="1"/>
  <c r="BU134" i="1" s="1"/>
  <c r="BU135" i="1" s="1"/>
  <c r="BU138" i="1" s="1"/>
  <c r="BU140" i="1" s="1"/>
  <c r="BT132" i="1"/>
  <c r="BS132" i="1"/>
  <c r="BR132" i="1"/>
  <c r="BR134" i="1" s="1"/>
  <c r="BR135" i="1" s="1"/>
  <c r="BR138" i="1" s="1"/>
  <c r="BR140" i="1" s="1"/>
  <c r="BQ132" i="1"/>
  <c r="BQ134" i="1" s="1"/>
  <c r="BQ135" i="1" s="1"/>
  <c r="BQ138" i="1" s="1"/>
  <c r="BQ140" i="1" s="1"/>
  <c r="BP132" i="1"/>
  <c r="BO132" i="1"/>
  <c r="BN132" i="1"/>
  <c r="BN134" i="1" s="1"/>
  <c r="BN135" i="1" s="1"/>
  <c r="BN138" i="1" s="1"/>
  <c r="BN140" i="1" s="1"/>
  <c r="BM132" i="1"/>
  <c r="BM134" i="1" s="1"/>
  <c r="BM135" i="1" s="1"/>
  <c r="BM138" i="1" s="1"/>
  <c r="BM140" i="1" s="1"/>
  <c r="BL132" i="1"/>
  <c r="BK132" i="1"/>
  <c r="BJ132" i="1"/>
  <c r="BJ134" i="1" s="1"/>
  <c r="BJ135" i="1" s="1"/>
  <c r="BJ138" i="1" s="1"/>
  <c r="BJ140" i="1" s="1"/>
  <c r="BI132" i="1"/>
  <c r="BI134" i="1" s="1"/>
  <c r="BI135" i="1" s="1"/>
  <c r="BI138" i="1" s="1"/>
  <c r="BI140" i="1" s="1"/>
  <c r="BH132" i="1"/>
  <c r="BG132" i="1"/>
  <c r="BF132" i="1"/>
  <c r="BF134" i="1" s="1"/>
  <c r="BF135" i="1" s="1"/>
  <c r="BF138" i="1" s="1"/>
  <c r="BF140" i="1" s="1"/>
  <c r="BE132" i="1"/>
  <c r="BE134" i="1" s="1"/>
  <c r="BE135" i="1" s="1"/>
  <c r="BE138" i="1" s="1"/>
  <c r="BE140" i="1" s="1"/>
  <c r="BD132" i="1"/>
  <c r="BC132" i="1"/>
  <c r="BB132" i="1"/>
  <c r="BB134" i="1" s="1"/>
  <c r="BB135" i="1" s="1"/>
  <c r="BB138" i="1" s="1"/>
  <c r="BB140" i="1" s="1"/>
  <c r="BA132" i="1"/>
  <c r="BA134" i="1" s="1"/>
  <c r="BA135" i="1" s="1"/>
  <c r="BA138" i="1" s="1"/>
  <c r="BA140" i="1" s="1"/>
  <c r="AZ132" i="1"/>
  <c r="AY132" i="1"/>
  <c r="AX132" i="1"/>
  <c r="AX134" i="1" s="1"/>
  <c r="AX135" i="1" s="1"/>
  <c r="AX138" i="1" s="1"/>
  <c r="AX140" i="1" s="1"/>
  <c r="AW132" i="1"/>
  <c r="AW134" i="1" s="1"/>
  <c r="AW135" i="1" s="1"/>
  <c r="AW138" i="1" s="1"/>
  <c r="AW140" i="1" s="1"/>
  <c r="AV132" i="1"/>
  <c r="AU132" i="1"/>
  <c r="AT132" i="1"/>
  <c r="AT134" i="1" s="1"/>
  <c r="AT135" i="1" s="1"/>
  <c r="AT138" i="1" s="1"/>
  <c r="AT140" i="1" s="1"/>
  <c r="AS132" i="1"/>
  <c r="AS134" i="1" s="1"/>
  <c r="AS135" i="1" s="1"/>
  <c r="AS138" i="1" s="1"/>
  <c r="AS140" i="1" s="1"/>
  <c r="AR132" i="1"/>
  <c r="AQ132" i="1"/>
  <c r="AP132" i="1"/>
  <c r="AP134" i="1" s="1"/>
  <c r="AP135" i="1" s="1"/>
  <c r="AP138" i="1" s="1"/>
  <c r="AP140" i="1" s="1"/>
  <c r="AO132" i="1"/>
  <c r="AO134" i="1" s="1"/>
  <c r="AO135" i="1" s="1"/>
  <c r="AO138" i="1" s="1"/>
  <c r="AO140" i="1" s="1"/>
  <c r="AN132" i="1"/>
  <c r="AM132" i="1"/>
  <c r="AL132" i="1"/>
  <c r="AL134" i="1" s="1"/>
  <c r="AL135" i="1" s="1"/>
  <c r="AL138" i="1" s="1"/>
  <c r="AL140" i="1" s="1"/>
  <c r="AK132" i="1"/>
  <c r="AK134" i="1" s="1"/>
  <c r="AK135" i="1" s="1"/>
  <c r="AK138" i="1" s="1"/>
  <c r="AK140" i="1" s="1"/>
  <c r="AJ132" i="1"/>
  <c r="AI132" i="1"/>
  <c r="AH132" i="1"/>
  <c r="AH134" i="1" s="1"/>
  <c r="AH135" i="1" s="1"/>
  <c r="AH138" i="1" s="1"/>
  <c r="AH140" i="1" s="1"/>
  <c r="AG132" i="1"/>
  <c r="AG134" i="1" s="1"/>
  <c r="AG135" i="1" s="1"/>
  <c r="AG138" i="1" s="1"/>
  <c r="AG140" i="1" s="1"/>
  <c r="AF132" i="1"/>
  <c r="AE132" i="1"/>
  <c r="AD132" i="1"/>
  <c r="AD134" i="1" s="1"/>
  <c r="AD135" i="1" s="1"/>
  <c r="AD138" i="1" s="1"/>
  <c r="AD140" i="1" s="1"/>
  <c r="AC132" i="1"/>
  <c r="AC134" i="1" s="1"/>
  <c r="AC135" i="1" s="1"/>
  <c r="AC138" i="1" s="1"/>
  <c r="AC140" i="1" s="1"/>
  <c r="AB132" i="1"/>
  <c r="AA132" i="1"/>
  <c r="Z132" i="1"/>
  <c r="Z134" i="1" s="1"/>
  <c r="Z135" i="1" s="1"/>
  <c r="Z138" i="1" s="1"/>
  <c r="Z140" i="1" s="1"/>
  <c r="Y132" i="1"/>
  <c r="Y134" i="1" s="1"/>
  <c r="Y135" i="1" s="1"/>
  <c r="Y138" i="1" s="1"/>
  <c r="Y140" i="1" s="1"/>
  <c r="X132" i="1"/>
  <c r="W132" i="1"/>
  <c r="V132" i="1"/>
  <c r="V134" i="1" s="1"/>
  <c r="V135" i="1" s="1"/>
  <c r="V138" i="1" s="1"/>
  <c r="V140" i="1" s="1"/>
  <c r="U132" i="1"/>
  <c r="U134" i="1" s="1"/>
  <c r="U135" i="1" s="1"/>
  <c r="U138" i="1" s="1"/>
  <c r="U140" i="1" s="1"/>
  <c r="T132" i="1"/>
  <c r="S132" i="1"/>
  <c r="R132" i="1"/>
  <c r="R134" i="1" s="1"/>
  <c r="R135" i="1" s="1"/>
  <c r="R138" i="1" s="1"/>
  <c r="R140" i="1" s="1"/>
  <c r="Q132" i="1"/>
  <c r="Q134" i="1" s="1"/>
  <c r="Q135" i="1" s="1"/>
  <c r="Q138" i="1" s="1"/>
  <c r="Q140" i="1" s="1"/>
  <c r="P132" i="1"/>
  <c r="O132" i="1"/>
  <c r="N132" i="1"/>
  <c r="N134" i="1" s="1"/>
  <c r="N135" i="1" s="1"/>
  <c r="N138" i="1" s="1"/>
  <c r="N140" i="1" s="1"/>
  <c r="M132" i="1"/>
  <c r="M134" i="1" s="1"/>
  <c r="M135" i="1" s="1"/>
  <c r="M138" i="1" s="1"/>
  <c r="M140" i="1" s="1"/>
  <c r="L132" i="1"/>
  <c r="K132" i="1"/>
  <c r="J132" i="1"/>
  <c r="J134" i="1" s="1"/>
  <c r="J135" i="1" s="1"/>
  <c r="J138" i="1" s="1"/>
  <c r="J140" i="1" s="1"/>
  <c r="I132" i="1"/>
  <c r="I134" i="1" s="1"/>
  <c r="I135" i="1" s="1"/>
  <c r="I138" i="1" s="1"/>
  <c r="I140" i="1" s="1"/>
  <c r="H132" i="1"/>
  <c r="G132" i="1"/>
  <c r="F132" i="1"/>
  <c r="F134" i="1" s="1"/>
  <c r="F135" i="1" s="1"/>
  <c r="F138" i="1" s="1"/>
  <c r="F140" i="1" s="1"/>
  <c r="E132" i="1"/>
  <c r="E134" i="1" s="1"/>
  <c r="E135" i="1" s="1"/>
  <c r="E138" i="1" s="1"/>
  <c r="E140" i="1" s="1"/>
  <c r="D132" i="1"/>
  <c r="C132" i="1"/>
  <c r="X127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FY120" i="1" s="1"/>
  <c r="C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Z101" i="1" s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X103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X95" i="1"/>
  <c r="FW95" i="1"/>
  <c r="FW105" i="1" s="1"/>
  <c r="FV95" i="1"/>
  <c r="FV105" i="1" s="1"/>
  <c r="FU95" i="1"/>
  <c r="FT95" i="1"/>
  <c r="FS95" i="1"/>
  <c r="FS105" i="1" s="1"/>
  <c r="FR95" i="1"/>
  <c r="FR105" i="1" s="1"/>
  <c r="FQ95" i="1"/>
  <c r="FP95" i="1"/>
  <c r="FO95" i="1"/>
  <c r="FO105" i="1" s="1"/>
  <c r="FN95" i="1"/>
  <c r="FN105" i="1" s="1"/>
  <c r="FM95" i="1"/>
  <c r="FL95" i="1"/>
  <c r="FK95" i="1"/>
  <c r="FK105" i="1" s="1"/>
  <c r="FJ95" i="1"/>
  <c r="FJ105" i="1" s="1"/>
  <c r="FI95" i="1"/>
  <c r="FH95" i="1"/>
  <c r="FG95" i="1"/>
  <c r="FG105" i="1" s="1"/>
  <c r="FF95" i="1"/>
  <c r="FF105" i="1" s="1"/>
  <c r="FE95" i="1"/>
  <c r="FD95" i="1"/>
  <c r="FC95" i="1"/>
  <c r="FC105" i="1" s="1"/>
  <c r="FB95" i="1"/>
  <c r="FB105" i="1" s="1"/>
  <c r="FA95" i="1"/>
  <c r="EZ95" i="1"/>
  <c r="EY95" i="1"/>
  <c r="EY105" i="1" s="1"/>
  <c r="EX95" i="1"/>
  <c r="EX105" i="1" s="1"/>
  <c r="EW95" i="1"/>
  <c r="EV95" i="1"/>
  <c r="EU95" i="1"/>
  <c r="EU105" i="1" s="1"/>
  <c r="ET95" i="1"/>
  <c r="ET105" i="1" s="1"/>
  <c r="ES95" i="1"/>
  <c r="ER95" i="1"/>
  <c r="EQ95" i="1"/>
  <c r="EQ105" i="1" s="1"/>
  <c r="EP95" i="1"/>
  <c r="EP105" i="1" s="1"/>
  <c r="EO95" i="1"/>
  <c r="EN95" i="1"/>
  <c r="EM95" i="1"/>
  <c r="EM105" i="1" s="1"/>
  <c r="EL95" i="1"/>
  <c r="EL105" i="1" s="1"/>
  <c r="EK95" i="1"/>
  <c r="EJ95" i="1"/>
  <c r="EI95" i="1"/>
  <c r="EI105" i="1" s="1"/>
  <c r="EH95" i="1"/>
  <c r="EH105" i="1" s="1"/>
  <c r="EG95" i="1"/>
  <c r="EF95" i="1"/>
  <c r="EE95" i="1"/>
  <c r="EE105" i="1" s="1"/>
  <c r="ED95" i="1"/>
  <c r="ED105" i="1" s="1"/>
  <c r="EC95" i="1"/>
  <c r="EB95" i="1"/>
  <c r="EA95" i="1"/>
  <c r="EA105" i="1" s="1"/>
  <c r="DZ95" i="1"/>
  <c r="DZ105" i="1" s="1"/>
  <c r="DY95" i="1"/>
  <c r="DX95" i="1"/>
  <c r="DW95" i="1"/>
  <c r="DW105" i="1" s="1"/>
  <c r="DV95" i="1"/>
  <c r="DV105" i="1" s="1"/>
  <c r="DU95" i="1"/>
  <c r="DT95" i="1"/>
  <c r="DS95" i="1"/>
  <c r="DS105" i="1" s="1"/>
  <c r="DR95" i="1"/>
  <c r="DR105" i="1" s="1"/>
  <c r="DQ95" i="1"/>
  <c r="DP95" i="1"/>
  <c r="DO95" i="1"/>
  <c r="DO105" i="1" s="1"/>
  <c r="DN95" i="1"/>
  <c r="DN105" i="1" s="1"/>
  <c r="DM95" i="1"/>
  <c r="DL95" i="1"/>
  <c r="DK95" i="1"/>
  <c r="DK105" i="1" s="1"/>
  <c r="DJ95" i="1"/>
  <c r="DJ105" i="1" s="1"/>
  <c r="DI95" i="1"/>
  <c r="DH95" i="1"/>
  <c r="DG95" i="1"/>
  <c r="DG105" i="1" s="1"/>
  <c r="DF95" i="1"/>
  <c r="DF105" i="1" s="1"/>
  <c r="DE95" i="1"/>
  <c r="DD95" i="1"/>
  <c r="DC95" i="1"/>
  <c r="DC105" i="1" s="1"/>
  <c r="DB95" i="1"/>
  <c r="DB105" i="1" s="1"/>
  <c r="DA95" i="1"/>
  <c r="CZ95" i="1"/>
  <c r="CY95" i="1"/>
  <c r="CY105" i="1" s="1"/>
  <c r="CX95" i="1"/>
  <c r="CX105" i="1" s="1"/>
  <c r="CW95" i="1"/>
  <c r="CV95" i="1"/>
  <c r="CU95" i="1"/>
  <c r="CU105" i="1" s="1"/>
  <c r="CT95" i="1"/>
  <c r="CT105" i="1" s="1"/>
  <c r="CS95" i="1"/>
  <c r="CR95" i="1"/>
  <c r="CQ95" i="1"/>
  <c r="CQ105" i="1" s="1"/>
  <c r="CP95" i="1"/>
  <c r="CP105" i="1" s="1"/>
  <c r="CO95" i="1"/>
  <c r="CN95" i="1"/>
  <c r="CM95" i="1"/>
  <c r="CM105" i="1" s="1"/>
  <c r="CL95" i="1"/>
  <c r="CL105" i="1" s="1"/>
  <c r="CK95" i="1"/>
  <c r="CJ95" i="1"/>
  <c r="CI95" i="1"/>
  <c r="CI105" i="1" s="1"/>
  <c r="CH95" i="1"/>
  <c r="CH105" i="1" s="1"/>
  <c r="CG95" i="1"/>
  <c r="CF95" i="1"/>
  <c r="CE95" i="1"/>
  <c r="CE105" i="1" s="1"/>
  <c r="CD95" i="1"/>
  <c r="CD105" i="1" s="1"/>
  <c r="CC95" i="1"/>
  <c r="CB95" i="1"/>
  <c r="CA95" i="1"/>
  <c r="CA105" i="1" s="1"/>
  <c r="BZ95" i="1"/>
  <c r="BZ105" i="1" s="1"/>
  <c r="BY95" i="1"/>
  <c r="BX95" i="1"/>
  <c r="BW95" i="1"/>
  <c r="BW105" i="1" s="1"/>
  <c r="BV95" i="1"/>
  <c r="BV105" i="1" s="1"/>
  <c r="BU95" i="1"/>
  <c r="BT95" i="1"/>
  <c r="BS95" i="1"/>
  <c r="BS105" i="1" s="1"/>
  <c r="BR95" i="1"/>
  <c r="BR105" i="1" s="1"/>
  <c r="BQ95" i="1"/>
  <c r="BP95" i="1"/>
  <c r="BO95" i="1"/>
  <c r="BO105" i="1" s="1"/>
  <c r="BN95" i="1"/>
  <c r="BN105" i="1" s="1"/>
  <c r="BM95" i="1"/>
  <c r="BL95" i="1"/>
  <c r="BK95" i="1"/>
  <c r="BK105" i="1" s="1"/>
  <c r="BJ95" i="1"/>
  <c r="BJ105" i="1" s="1"/>
  <c r="BI95" i="1"/>
  <c r="BH95" i="1"/>
  <c r="BG95" i="1"/>
  <c r="BG105" i="1" s="1"/>
  <c r="BF95" i="1"/>
  <c r="BF105" i="1" s="1"/>
  <c r="BE95" i="1"/>
  <c r="BD95" i="1"/>
  <c r="BC95" i="1"/>
  <c r="BC105" i="1" s="1"/>
  <c r="BB95" i="1"/>
  <c r="BB105" i="1" s="1"/>
  <c r="BA95" i="1"/>
  <c r="AZ95" i="1"/>
  <c r="AY95" i="1"/>
  <c r="AY105" i="1" s="1"/>
  <c r="AX95" i="1"/>
  <c r="AX105" i="1" s="1"/>
  <c r="AW95" i="1"/>
  <c r="AV95" i="1"/>
  <c r="AU95" i="1"/>
  <c r="AU105" i="1" s="1"/>
  <c r="AT95" i="1"/>
  <c r="AT105" i="1" s="1"/>
  <c r="AS95" i="1"/>
  <c r="AR95" i="1"/>
  <c r="AQ95" i="1"/>
  <c r="AQ105" i="1" s="1"/>
  <c r="AP95" i="1"/>
  <c r="AP105" i="1" s="1"/>
  <c r="AO95" i="1"/>
  <c r="AN95" i="1"/>
  <c r="AM95" i="1"/>
  <c r="AM105" i="1" s="1"/>
  <c r="AL95" i="1"/>
  <c r="AL105" i="1" s="1"/>
  <c r="AK95" i="1"/>
  <c r="AJ95" i="1"/>
  <c r="AI95" i="1"/>
  <c r="AI105" i="1" s="1"/>
  <c r="AH95" i="1"/>
  <c r="AH105" i="1" s="1"/>
  <c r="AG95" i="1"/>
  <c r="AF95" i="1"/>
  <c r="AE95" i="1"/>
  <c r="AE105" i="1" s="1"/>
  <c r="AD95" i="1"/>
  <c r="AD105" i="1" s="1"/>
  <c r="AC95" i="1"/>
  <c r="AB95" i="1"/>
  <c r="AA95" i="1"/>
  <c r="AA105" i="1" s="1"/>
  <c r="Z95" i="1"/>
  <c r="Z105" i="1" s="1"/>
  <c r="Y95" i="1"/>
  <c r="X95" i="1"/>
  <c r="W95" i="1"/>
  <c r="W105" i="1" s="1"/>
  <c r="V95" i="1"/>
  <c r="V105" i="1" s="1"/>
  <c r="U95" i="1"/>
  <c r="T95" i="1"/>
  <c r="S95" i="1"/>
  <c r="S105" i="1" s="1"/>
  <c r="R95" i="1"/>
  <c r="R105" i="1" s="1"/>
  <c r="Q95" i="1"/>
  <c r="P95" i="1"/>
  <c r="O95" i="1"/>
  <c r="O105" i="1" s="1"/>
  <c r="N95" i="1"/>
  <c r="N105" i="1" s="1"/>
  <c r="M95" i="1"/>
  <c r="L95" i="1"/>
  <c r="K95" i="1"/>
  <c r="K105" i="1" s="1"/>
  <c r="J95" i="1"/>
  <c r="J105" i="1" s="1"/>
  <c r="I95" i="1"/>
  <c r="H95" i="1"/>
  <c r="G95" i="1"/>
  <c r="G105" i="1" s="1"/>
  <c r="F95" i="1"/>
  <c r="F105" i="1" s="1"/>
  <c r="E95" i="1"/>
  <c r="D95" i="1"/>
  <c r="C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Z81" i="1"/>
  <c r="CG81" i="1"/>
  <c r="DF80" i="1"/>
  <c r="DF324" i="1" s="1"/>
  <c r="AR80" i="1"/>
  <c r="FZ79" i="1"/>
  <c r="FZ78" i="1"/>
  <c r="FZ73" i="1"/>
  <c r="FZ68" i="1"/>
  <c r="FX67" i="1"/>
  <c r="FX193" i="1" s="1"/>
  <c r="FW67" i="1"/>
  <c r="FW193" i="1" s="1"/>
  <c r="FV67" i="1"/>
  <c r="FV193" i="1" s="1"/>
  <c r="FU67" i="1"/>
  <c r="FU193" i="1" s="1"/>
  <c r="FT67" i="1"/>
  <c r="FT193" i="1" s="1"/>
  <c r="FS67" i="1"/>
  <c r="FS193" i="1" s="1"/>
  <c r="FR67" i="1"/>
  <c r="FR193" i="1" s="1"/>
  <c r="FQ67" i="1"/>
  <c r="FQ193" i="1" s="1"/>
  <c r="FP67" i="1"/>
  <c r="FP193" i="1" s="1"/>
  <c r="FO67" i="1"/>
  <c r="FO193" i="1" s="1"/>
  <c r="FN67" i="1"/>
  <c r="FN193" i="1" s="1"/>
  <c r="FM67" i="1"/>
  <c r="FM193" i="1" s="1"/>
  <c r="FL67" i="1"/>
  <c r="FL193" i="1" s="1"/>
  <c r="FK67" i="1"/>
  <c r="FK193" i="1" s="1"/>
  <c r="FJ67" i="1"/>
  <c r="FJ193" i="1" s="1"/>
  <c r="FI67" i="1"/>
  <c r="FI193" i="1" s="1"/>
  <c r="FH67" i="1"/>
  <c r="FH193" i="1" s="1"/>
  <c r="FG67" i="1"/>
  <c r="FG193" i="1" s="1"/>
  <c r="FF67" i="1"/>
  <c r="FF193" i="1" s="1"/>
  <c r="FE67" i="1"/>
  <c r="FE193" i="1" s="1"/>
  <c r="FD67" i="1"/>
  <c r="FD193" i="1" s="1"/>
  <c r="FC67" i="1"/>
  <c r="FC193" i="1" s="1"/>
  <c r="FB67" i="1"/>
  <c r="FB193" i="1" s="1"/>
  <c r="FA67" i="1"/>
  <c r="FA193" i="1" s="1"/>
  <c r="EZ67" i="1"/>
  <c r="EZ193" i="1" s="1"/>
  <c r="EY67" i="1"/>
  <c r="EY193" i="1" s="1"/>
  <c r="EX67" i="1"/>
  <c r="EX193" i="1" s="1"/>
  <c r="EW67" i="1"/>
  <c r="EW193" i="1" s="1"/>
  <c r="EV67" i="1"/>
  <c r="EV193" i="1" s="1"/>
  <c r="EU67" i="1"/>
  <c r="EU193" i="1" s="1"/>
  <c r="ET67" i="1"/>
  <c r="ET193" i="1" s="1"/>
  <c r="ES67" i="1"/>
  <c r="ES193" i="1" s="1"/>
  <c r="ER67" i="1"/>
  <c r="ER193" i="1" s="1"/>
  <c r="EQ67" i="1"/>
  <c r="EQ193" i="1" s="1"/>
  <c r="EP67" i="1"/>
  <c r="EP193" i="1" s="1"/>
  <c r="EO67" i="1"/>
  <c r="EO193" i="1" s="1"/>
  <c r="EN67" i="1"/>
  <c r="EN193" i="1" s="1"/>
  <c r="EM67" i="1"/>
  <c r="EM193" i="1" s="1"/>
  <c r="EL67" i="1"/>
  <c r="EL193" i="1" s="1"/>
  <c r="EK67" i="1"/>
  <c r="EK193" i="1" s="1"/>
  <c r="EJ67" i="1"/>
  <c r="EJ193" i="1" s="1"/>
  <c r="EI67" i="1"/>
  <c r="EI193" i="1" s="1"/>
  <c r="EH67" i="1"/>
  <c r="EH193" i="1" s="1"/>
  <c r="EG67" i="1"/>
  <c r="EG193" i="1" s="1"/>
  <c r="EF67" i="1"/>
  <c r="EF193" i="1" s="1"/>
  <c r="EE67" i="1"/>
  <c r="EE193" i="1" s="1"/>
  <c r="ED67" i="1"/>
  <c r="ED193" i="1" s="1"/>
  <c r="EC67" i="1"/>
  <c r="EC193" i="1" s="1"/>
  <c r="EB67" i="1"/>
  <c r="EB193" i="1" s="1"/>
  <c r="EA67" i="1"/>
  <c r="EA193" i="1" s="1"/>
  <c r="DZ67" i="1"/>
  <c r="DZ193" i="1" s="1"/>
  <c r="DY67" i="1"/>
  <c r="DY193" i="1" s="1"/>
  <c r="DX67" i="1"/>
  <c r="DX193" i="1" s="1"/>
  <c r="DW67" i="1"/>
  <c r="DW193" i="1" s="1"/>
  <c r="DV67" i="1"/>
  <c r="DV193" i="1" s="1"/>
  <c r="DU67" i="1"/>
  <c r="DU193" i="1" s="1"/>
  <c r="DT67" i="1"/>
  <c r="DT193" i="1" s="1"/>
  <c r="DS67" i="1"/>
  <c r="DS193" i="1" s="1"/>
  <c r="DR67" i="1"/>
  <c r="DR193" i="1" s="1"/>
  <c r="DQ67" i="1"/>
  <c r="DQ193" i="1" s="1"/>
  <c r="DP67" i="1"/>
  <c r="DP193" i="1" s="1"/>
  <c r="DO67" i="1"/>
  <c r="DO193" i="1" s="1"/>
  <c r="DN67" i="1"/>
  <c r="DN193" i="1" s="1"/>
  <c r="DM67" i="1"/>
  <c r="DM193" i="1" s="1"/>
  <c r="DL67" i="1"/>
  <c r="DL193" i="1" s="1"/>
  <c r="DK67" i="1"/>
  <c r="DK193" i="1" s="1"/>
  <c r="DJ67" i="1"/>
  <c r="DJ193" i="1" s="1"/>
  <c r="DI67" i="1"/>
  <c r="DI193" i="1" s="1"/>
  <c r="DH67" i="1"/>
  <c r="DH193" i="1" s="1"/>
  <c r="DG67" i="1"/>
  <c r="DG193" i="1" s="1"/>
  <c r="DF67" i="1"/>
  <c r="DF193" i="1" s="1"/>
  <c r="DE67" i="1"/>
  <c r="DE193" i="1" s="1"/>
  <c r="DD67" i="1"/>
  <c r="DD193" i="1" s="1"/>
  <c r="DC67" i="1"/>
  <c r="DC193" i="1" s="1"/>
  <c r="DB67" i="1"/>
  <c r="DB193" i="1" s="1"/>
  <c r="DA67" i="1"/>
  <c r="DA193" i="1" s="1"/>
  <c r="CZ67" i="1"/>
  <c r="CZ193" i="1" s="1"/>
  <c r="CY67" i="1"/>
  <c r="CY193" i="1" s="1"/>
  <c r="CX67" i="1"/>
  <c r="CX193" i="1" s="1"/>
  <c r="CW67" i="1"/>
  <c r="CW193" i="1" s="1"/>
  <c r="CV67" i="1"/>
  <c r="CV193" i="1" s="1"/>
  <c r="CU67" i="1"/>
  <c r="CU193" i="1" s="1"/>
  <c r="CT67" i="1"/>
  <c r="CT193" i="1" s="1"/>
  <c r="CS67" i="1"/>
  <c r="CS193" i="1" s="1"/>
  <c r="CR67" i="1"/>
  <c r="CR193" i="1" s="1"/>
  <c r="CQ67" i="1"/>
  <c r="CQ193" i="1" s="1"/>
  <c r="CP67" i="1"/>
  <c r="CP193" i="1" s="1"/>
  <c r="CO67" i="1"/>
  <c r="CO193" i="1" s="1"/>
  <c r="CN67" i="1"/>
  <c r="CN193" i="1" s="1"/>
  <c r="CM67" i="1"/>
  <c r="CM193" i="1" s="1"/>
  <c r="CL67" i="1"/>
  <c r="CL193" i="1" s="1"/>
  <c r="CK67" i="1"/>
  <c r="CK193" i="1" s="1"/>
  <c r="CJ67" i="1"/>
  <c r="CJ193" i="1" s="1"/>
  <c r="CI67" i="1"/>
  <c r="CI193" i="1" s="1"/>
  <c r="CH67" i="1"/>
  <c r="CH193" i="1" s="1"/>
  <c r="CG67" i="1"/>
  <c r="CG193" i="1" s="1"/>
  <c r="CF67" i="1"/>
  <c r="CF193" i="1" s="1"/>
  <c r="CE67" i="1"/>
  <c r="CE193" i="1" s="1"/>
  <c r="CD67" i="1"/>
  <c r="CD193" i="1" s="1"/>
  <c r="CC67" i="1"/>
  <c r="CC193" i="1" s="1"/>
  <c r="CB67" i="1"/>
  <c r="CB193" i="1" s="1"/>
  <c r="CA67" i="1"/>
  <c r="CA193" i="1" s="1"/>
  <c r="BZ67" i="1"/>
  <c r="BZ193" i="1" s="1"/>
  <c r="BY67" i="1"/>
  <c r="BY193" i="1" s="1"/>
  <c r="BX67" i="1"/>
  <c r="BX193" i="1" s="1"/>
  <c r="BW67" i="1"/>
  <c r="BW193" i="1" s="1"/>
  <c r="BV67" i="1"/>
  <c r="BV193" i="1" s="1"/>
  <c r="BU67" i="1"/>
  <c r="BU193" i="1" s="1"/>
  <c r="BT67" i="1"/>
  <c r="BT193" i="1" s="1"/>
  <c r="BS67" i="1"/>
  <c r="BS193" i="1" s="1"/>
  <c r="BR67" i="1"/>
  <c r="BR193" i="1" s="1"/>
  <c r="BQ67" i="1"/>
  <c r="BQ193" i="1" s="1"/>
  <c r="BP67" i="1"/>
  <c r="BP193" i="1" s="1"/>
  <c r="BO67" i="1"/>
  <c r="BO193" i="1" s="1"/>
  <c r="BN67" i="1"/>
  <c r="BN193" i="1" s="1"/>
  <c r="BM67" i="1"/>
  <c r="BM193" i="1" s="1"/>
  <c r="BL67" i="1"/>
  <c r="BL193" i="1" s="1"/>
  <c r="BK67" i="1"/>
  <c r="BK193" i="1" s="1"/>
  <c r="BJ67" i="1"/>
  <c r="BJ193" i="1" s="1"/>
  <c r="BI67" i="1"/>
  <c r="BI193" i="1" s="1"/>
  <c r="BH67" i="1"/>
  <c r="BH193" i="1" s="1"/>
  <c r="BG67" i="1"/>
  <c r="BG193" i="1" s="1"/>
  <c r="BF67" i="1"/>
  <c r="BF193" i="1" s="1"/>
  <c r="BE67" i="1"/>
  <c r="BE193" i="1" s="1"/>
  <c r="BD67" i="1"/>
  <c r="BD193" i="1" s="1"/>
  <c r="BC67" i="1"/>
  <c r="BC193" i="1" s="1"/>
  <c r="BB67" i="1"/>
  <c r="BB193" i="1" s="1"/>
  <c r="BA67" i="1"/>
  <c r="BA193" i="1" s="1"/>
  <c r="AZ67" i="1"/>
  <c r="AZ193" i="1" s="1"/>
  <c r="AY67" i="1"/>
  <c r="AY193" i="1" s="1"/>
  <c r="AX67" i="1"/>
  <c r="AX193" i="1" s="1"/>
  <c r="AW67" i="1"/>
  <c r="AW193" i="1" s="1"/>
  <c r="AV67" i="1"/>
  <c r="AV193" i="1" s="1"/>
  <c r="AU67" i="1"/>
  <c r="AU193" i="1" s="1"/>
  <c r="AT67" i="1"/>
  <c r="AT193" i="1" s="1"/>
  <c r="AS67" i="1"/>
  <c r="AS193" i="1" s="1"/>
  <c r="AR67" i="1"/>
  <c r="AR193" i="1" s="1"/>
  <c r="AQ67" i="1"/>
  <c r="AQ193" i="1" s="1"/>
  <c r="AP67" i="1"/>
  <c r="AP193" i="1" s="1"/>
  <c r="AO67" i="1"/>
  <c r="AO193" i="1" s="1"/>
  <c r="AN67" i="1"/>
  <c r="AN193" i="1" s="1"/>
  <c r="AM67" i="1"/>
  <c r="AM193" i="1" s="1"/>
  <c r="AL67" i="1"/>
  <c r="AL193" i="1" s="1"/>
  <c r="AK67" i="1"/>
  <c r="AK193" i="1" s="1"/>
  <c r="AJ67" i="1"/>
  <c r="AJ193" i="1" s="1"/>
  <c r="AI67" i="1"/>
  <c r="AI193" i="1" s="1"/>
  <c r="AH67" i="1"/>
  <c r="AH193" i="1" s="1"/>
  <c r="AG67" i="1"/>
  <c r="AG193" i="1" s="1"/>
  <c r="AF67" i="1"/>
  <c r="AF193" i="1" s="1"/>
  <c r="AE67" i="1"/>
  <c r="AE193" i="1" s="1"/>
  <c r="AD67" i="1"/>
  <c r="AD193" i="1" s="1"/>
  <c r="AC67" i="1"/>
  <c r="AC193" i="1" s="1"/>
  <c r="AB67" i="1"/>
  <c r="AB193" i="1" s="1"/>
  <c r="AA67" i="1"/>
  <c r="AA193" i="1" s="1"/>
  <c r="Z67" i="1"/>
  <c r="Z193" i="1" s="1"/>
  <c r="Y67" i="1"/>
  <c r="Y193" i="1" s="1"/>
  <c r="X67" i="1"/>
  <c r="X193" i="1" s="1"/>
  <c r="W67" i="1"/>
  <c r="W193" i="1" s="1"/>
  <c r="V67" i="1"/>
  <c r="V193" i="1" s="1"/>
  <c r="U67" i="1"/>
  <c r="U193" i="1" s="1"/>
  <c r="T67" i="1"/>
  <c r="T193" i="1" s="1"/>
  <c r="S67" i="1"/>
  <c r="S193" i="1" s="1"/>
  <c r="R67" i="1"/>
  <c r="R193" i="1" s="1"/>
  <c r="Q67" i="1"/>
  <c r="Q193" i="1" s="1"/>
  <c r="P67" i="1"/>
  <c r="P193" i="1" s="1"/>
  <c r="O67" i="1"/>
  <c r="O193" i="1" s="1"/>
  <c r="N67" i="1"/>
  <c r="N193" i="1" s="1"/>
  <c r="M67" i="1"/>
  <c r="M193" i="1" s="1"/>
  <c r="L67" i="1"/>
  <c r="L193" i="1" s="1"/>
  <c r="K67" i="1"/>
  <c r="K193" i="1" s="1"/>
  <c r="J67" i="1"/>
  <c r="J193" i="1" s="1"/>
  <c r="I67" i="1"/>
  <c r="I193" i="1" s="1"/>
  <c r="H67" i="1"/>
  <c r="H193" i="1" s="1"/>
  <c r="G67" i="1"/>
  <c r="G193" i="1" s="1"/>
  <c r="F67" i="1"/>
  <c r="F193" i="1" s="1"/>
  <c r="E67" i="1"/>
  <c r="E193" i="1" s="1"/>
  <c r="D67" i="1"/>
  <c r="D193" i="1" s="1"/>
  <c r="C67" i="1"/>
  <c r="C193" i="1" s="1"/>
  <c r="FY63" i="1"/>
  <c r="FX63" i="1"/>
  <c r="FX261" i="1" s="1"/>
  <c r="FX262" i="1" s="1"/>
  <c r="FW63" i="1"/>
  <c r="FW261" i="1" s="1"/>
  <c r="FW262" i="1" s="1"/>
  <c r="FV63" i="1"/>
  <c r="FV261" i="1" s="1"/>
  <c r="FV262" i="1" s="1"/>
  <c r="FU63" i="1"/>
  <c r="FU261" i="1" s="1"/>
  <c r="FU262" i="1" s="1"/>
  <c r="FT63" i="1"/>
  <c r="FT261" i="1" s="1"/>
  <c r="FT262" i="1" s="1"/>
  <c r="FS63" i="1"/>
  <c r="FS261" i="1" s="1"/>
  <c r="FS262" i="1" s="1"/>
  <c r="FR63" i="1"/>
  <c r="FR261" i="1" s="1"/>
  <c r="FR262" i="1" s="1"/>
  <c r="FQ63" i="1"/>
  <c r="FQ261" i="1" s="1"/>
  <c r="FQ262" i="1" s="1"/>
  <c r="FP63" i="1"/>
  <c r="FP261" i="1" s="1"/>
  <c r="FP262" i="1" s="1"/>
  <c r="FO63" i="1"/>
  <c r="FO261" i="1" s="1"/>
  <c r="FO262" i="1" s="1"/>
  <c r="FN63" i="1"/>
  <c r="FN261" i="1" s="1"/>
  <c r="FN262" i="1" s="1"/>
  <c r="FM63" i="1"/>
  <c r="FM261" i="1" s="1"/>
  <c r="FM262" i="1" s="1"/>
  <c r="FL63" i="1"/>
  <c r="FL261" i="1" s="1"/>
  <c r="FL262" i="1" s="1"/>
  <c r="FK63" i="1"/>
  <c r="FK261" i="1" s="1"/>
  <c r="FK262" i="1" s="1"/>
  <c r="FJ63" i="1"/>
  <c r="FJ261" i="1" s="1"/>
  <c r="FJ262" i="1" s="1"/>
  <c r="FI63" i="1"/>
  <c r="FI261" i="1" s="1"/>
  <c r="FI262" i="1" s="1"/>
  <c r="FH63" i="1"/>
  <c r="FH261" i="1" s="1"/>
  <c r="FH262" i="1" s="1"/>
  <c r="FG63" i="1"/>
  <c r="FG261" i="1" s="1"/>
  <c r="FG262" i="1" s="1"/>
  <c r="FF63" i="1"/>
  <c r="FF261" i="1" s="1"/>
  <c r="FF262" i="1" s="1"/>
  <c r="FE63" i="1"/>
  <c r="FE261" i="1" s="1"/>
  <c r="FE262" i="1" s="1"/>
  <c r="FD63" i="1"/>
  <c r="FD261" i="1" s="1"/>
  <c r="FD262" i="1" s="1"/>
  <c r="FC63" i="1"/>
  <c r="FC261" i="1" s="1"/>
  <c r="FC262" i="1" s="1"/>
  <c r="FB63" i="1"/>
  <c r="FB261" i="1" s="1"/>
  <c r="FB262" i="1" s="1"/>
  <c r="FA63" i="1"/>
  <c r="FA261" i="1" s="1"/>
  <c r="FA262" i="1" s="1"/>
  <c r="EZ63" i="1"/>
  <c r="EZ261" i="1" s="1"/>
  <c r="EZ262" i="1" s="1"/>
  <c r="EY63" i="1"/>
  <c r="EY261" i="1" s="1"/>
  <c r="EY262" i="1" s="1"/>
  <c r="EX63" i="1"/>
  <c r="EX261" i="1" s="1"/>
  <c r="EX262" i="1" s="1"/>
  <c r="EW63" i="1"/>
  <c r="EW261" i="1" s="1"/>
  <c r="EW262" i="1" s="1"/>
  <c r="EV63" i="1"/>
  <c r="EV261" i="1" s="1"/>
  <c r="EV262" i="1" s="1"/>
  <c r="EU63" i="1"/>
  <c r="EU261" i="1" s="1"/>
  <c r="EU262" i="1" s="1"/>
  <c r="ET63" i="1"/>
  <c r="ET261" i="1" s="1"/>
  <c r="ET262" i="1" s="1"/>
  <c r="ES63" i="1"/>
  <c r="ES261" i="1" s="1"/>
  <c r="ES262" i="1" s="1"/>
  <c r="ER63" i="1"/>
  <c r="ER261" i="1" s="1"/>
  <c r="ER262" i="1" s="1"/>
  <c r="EQ63" i="1"/>
  <c r="EQ261" i="1" s="1"/>
  <c r="EQ262" i="1" s="1"/>
  <c r="EP63" i="1"/>
  <c r="EP261" i="1" s="1"/>
  <c r="EP262" i="1" s="1"/>
  <c r="EO63" i="1"/>
  <c r="EO261" i="1" s="1"/>
  <c r="EO262" i="1" s="1"/>
  <c r="EN63" i="1"/>
  <c r="EN261" i="1" s="1"/>
  <c r="EN262" i="1" s="1"/>
  <c r="EM63" i="1"/>
  <c r="EM261" i="1" s="1"/>
  <c r="EM262" i="1" s="1"/>
  <c r="EL63" i="1"/>
  <c r="EL261" i="1" s="1"/>
  <c r="EL262" i="1" s="1"/>
  <c r="EK63" i="1"/>
  <c r="EK261" i="1" s="1"/>
  <c r="EK262" i="1" s="1"/>
  <c r="EJ63" i="1"/>
  <c r="EJ261" i="1" s="1"/>
  <c r="EJ262" i="1" s="1"/>
  <c r="EI63" i="1"/>
  <c r="EI261" i="1" s="1"/>
  <c r="EI262" i="1" s="1"/>
  <c r="EH63" i="1"/>
  <c r="EH261" i="1" s="1"/>
  <c r="EH262" i="1" s="1"/>
  <c r="EG63" i="1"/>
  <c r="EG261" i="1" s="1"/>
  <c r="EG262" i="1" s="1"/>
  <c r="EF63" i="1"/>
  <c r="EF261" i="1" s="1"/>
  <c r="EF262" i="1" s="1"/>
  <c r="EE63" i="1"/>
  <c r="EE261" i="1" s="1"/>
  <c r="EE262" i="1" s="1"/>
  <c r="ED63" i="1"/>
  <c r="ED261" i="1" s="1"/>
  <c r="ED262" i="1" s="1"/>
  <c r="EC63" i="1"/>
  <c r="EC261" i="1" s="1"/>
  <c r="EC262" i="1" s="1"/>
  <c r="EB63" i="1"/>
  <c r="EB261" i="1" s="1"/>
  <c r="EB262" i="1" s="1"/>
  <c r="EA63" i="1"/>
  <c r="EA261" i="1" s="1"/>
  <c r="EA262" i="1" s="1"/>
  <c r="DZ63" i="1"/>
  <c r="DZ261" i="1" s="1"/>
  <c r="DZ262" i="1" s="1"/>
  <c r="DY63" i="1"/>
  <c r="DY261" i="1" s="1"/>
  <c r="DY262" i="1" s="1"/>
  <c r="DX63" i="1"/>
  <c r="DX261" i="1" s="1"/>
  <c r="DX262" i="1" s="1"/>
  <c r="DW63" i="1"/>
  <c r="DW261" i="1" s="1"/>
  <c r="DW262" i="1" s="1"/>
  <c r="DV63" i="1"/>
  <c r="DV261" i="1" s="1"/>
  <c r="DV262" i="1" s="1"/>
  <c r="DU63" i="1"/>
  <c r="DU261" i="1" s="1"/>
  <c r="DU262" i="1" s="1"/>
  <c r="DT63" i="1"/>
  <c r="DT261" i="1" s="1"/>
  <c r="DT262" i="1" s="1"/>
  <c r="DS63" i="1"/>
  <c r="DS261" i="1" s="1"/>
  <c r="DS262" i="1" s="1"/>
  <c r="DR63" i="1"/>
  <c r="DR261" i="1" s="1"/>
  <c r="DR262" i="1" s="1"/>
  <c r="DQ63" i="1"/>
  <c r="DQ261" i="1" s="1"/>
  <c r="DQ262" i="1" s="1"/>
  <c r="DP63" i="1"/>
  <c r="DP261" i="1" s="1"/>
  <c r="DP262" i="1" s="1"/>
  <c r="DO63" i="1"/>
  <c r="DO261" i="1" s="1"/>
  <c r="DO262" i="1" s="1"/>
  <c r="DN63" i="1"/>
  <c r="DN261" i="1" s="1"/>
  <c r="DN262" i="1" s="1"/>
  <c r="DM63" i="1"/>
  <c r="DM261" i="1" s="1"/>
  <c r="DM262" i="1" s="1"/>
  <c r="DL63" i="1"/>
  <c r="DL261" i="1" s="1"/>
  <c r="DL262" i="1" s="1"/>
  <c r="DK63" i="1"/>
  <c r="DK261" i="1" s="1"/>
  <c r="DK262" i="1" s="1"/>
  <c r="DJ63" i="1"/>
  <c r="DJ261" i="1" s="1"/>
  <c r="DJ262" i="1" s="1"/>
  <c r="DI63" i="1"/>
  <c r="DI261" i="1" s="1"/>
  <c r="DI262" i="1" s="1"/>
  <c r="DH63" i="1"/>
  <c r="DH261" i="1" s="1"/>
  <c r="DH262" i="1" s="1"/>
  <c r="DG63" i="1"/>
  <c r="DG261" i="1" s="1"/>
  <c r="DG262" i="1" s="1"/>
  <c r="DF63" i="1"/>
  <c r="DF261" i="1" s="1"/>
  <c r="DF262" i="1" s="1"/>
  <c r="DE63" i="1"/>
  <c r="DE261" i="1" s="1"/>
  <c r="DE262" i="1" s="1"/>
  <c r="DD63" i="1"/>
  <c r="DD261" i="1" s="1"/>
  <c r="DD262" i="1" s="1"/>
  <c r="DC63" i="1"/>
  <c r="DC261" i="1" s="1"/>
  <c r="DC262" i="1" s="1"/>
  <c r="DB63" i="1"/>
  <c r="DB261" i="1" s="1"/>
  <c r="DB262" i="1" s="1"/>
  <c r="DA63" i="1"/>
  <c r="DA261" i="1" s="1"/>
  <c r="DA262" i="1" s="1"/>
  <c r="CZ63" i="1"/>
  <c r="CZ261" i="1" s="1"/>
  <c r="CZ262" i="1" s="1"/>
  <c r="CY63" i="1"/>
  <c r="CY261" i="1" s="1"/>
  <c r="CY262" i="1" s="1"/>
  <c r="CX63" i="1"/>
  <c r="CX261" i="1" s="1"/>
  <c r="CX262" i="1" s="1"/>
  <c r="CW63" i="1"/>
  <c r="CW261" i="1" s="1"/>
  <c r="CW262" i="1" s="1"/>
  <c r="CV63" i="1"/>
  <c r="CV261" i="1" s="1"/>
  <c r="CV262" i="1" s="1"/>
  <c r="CU63" i="1"/>
  <c r="CU261" i="1" s="1"/>
  <c r="CU262" i="1" s="1"/>
  <c r="CT63" i="1"/>
  <c r="CT261" i="1" s="1"/>
  <c r="CT262" i="1" s="1"/>
  <c r="CS63" i="1"/>
  <c r="CS261" i="1" s="1"/>
  <c r="CS262" i="1" s="1"/>
  <c r="CR63" i="1"/>
  <c r="CR261" i="1" s="1"/>
  <c r="CR262" i="1" s="1"/>
  <c r="CQ63" i="1"/>
  <c r="CQ261" i="1" s="1"/>
  <c r="CQ262" i="1" s="1"/>
  <c r="CP63" i="1"/>
  <c r="CP261" i="1" s="1"/>
  <c r="CP262" i="1" s="1"/>
  <c r="CO63" i="1"/>
  <c r="CO261" i="1" s="1"/>
  <c r="CO262" i="1" s="1"/>
  <c r="CN63" i="1"/>
  <c r="CN261" i="1" s="1"/>
  <c r="CN262" i="1" s="1"/>
  <c r="CM63" i="1"/>
  <c r="CM261" i="1" s="1"/>
  <c r="CM262" i="1" s="1"/>
  <c r="CL63" i="1"/>
  <c r="CL261" i="1" s="1"/>
  <c r="CL262" i="1" s="1"/>
  <c r="CK63" i="1"/>
  <c r="CK261" i="1" s="1"/>
  <c r="CK262" i="1" s="1"/>
  <c r="CJ63" i="1"/>
  <c r="CJ261" i="1" s="1"/>
  <c r="CJ262" i="1" s="1"/>
  <c r="CI63" i="1"/>
  <c r="CI261" i="1" s="1"/>
  <c r="CI262" i="1" s="1"/>
  <c r="CH63" i="1"/>
  <c r="CH261" i="1" s="1"/>
  <c r="CH262" i="1" s="1"/>
  <c r="CG63" i="1"/>
  <c r="CG261" i="1" s="1"/>
  <c r="CG262" i="1" s="1"/>
  <c r="CF63" i="1"/>
  <c r="CF261" i="1" s="1"/>
  <c r="CF262" i="1" s="1"/>
  <c r="CE63" i="1"/>
  <c r="CE261" i="1" s="1"/>
  <c r="CE262" i="1" s="1"/>
  <c r="CD63" i="1"/>
  <c r="CD261" i="1" s="1"/>
  <c r="CD262" i="1" s="1"/>
  <c r="CC63" i="1"/>
  <c r="CC261" i="1" s="1"/>
  <c r="CC262" i="1" s="1"/>
  <c r="CB63" i="1"/>
  <c r="CB261" i="1" s="1"/>
  <c r="CB262" i="1" s="1"/>
  <c r="CA63" i="1"/>
  <c r="CA261" i="1" s="1"/>
  <c r="CA262" i="1" s="1"/>
  <c r="BZ63" i="1"/>
  <c r="BZ261" i="1" s="1"/>
  <c r="BZ262" i="1" s="1"/>
  <c r="BY63" i="1"/>
  <c r="BY261" i="1" s="1"/>
  <c r="BY262" i="1" s="1"/>
  <c r="BX63" i="1"/>
  <c r="BX261" i="1" s="1"/>
  <c r="BX262" i="1" s="1"/>
  <c r="BW63" i="1"/>
  <c r="BW261" i="1" s="1"/>
  <c r="BW262" i="1" s="1"/>
  <c r="BV63" i="1"/>
  <c r="BV261" i="1" s="1"/>
  <c r="BV262" i="1" s="1"/>
  <c r="BU63" i="1"/>
  <c r="BU261" i="1" s="1"/>
  <c r="BU262" i="1" s="1"/>
  <c r="BT63" i="1"/>
  <c r="BT261" i="1" s="1"/>
  <c r="BT262" i="1" s="1"/>
  <c r="BS63" i="1"/>
  <c r="BS261" i="1" s="1"/>
  <c r="BS262" i="1" s="1"/>
  <c r="BR63" i="1"/>
  <c r="BR261" i="1" s="1"/>
  <c r="BR262" i="1" s="1"/>
  <c r="BQ63" i="1"/>
  <c r="BQ261" i="1" s="1"/>
  <c r="BQ262" i="1" s="1"/>
  <c r="BP63" i="1"/>
  <c r="BP261" i="1" s="1"/>
  <c r="BP262" i="1" s="1"/>
  <c r="BO63" i="1"/>
  <c r="BO261" i="1" s="1"/>
  <c r="BO262" i="1" s="1"/>
  <c r="BN63" i="1"/>
  <c r="BN261" i="1" s="1"/>
  <c r="BN262" i="1" s="1"/>
  <c r="BM63" i="1"/>
  <c r="BM261" i="1" s="1"/>
  <c r="BM262" i="1" s="1"/>
  <c r="BL63" i="1"/>
  <c r="BL261" i="1" s="1"/>
  <c r="BL262" i="1" s="1"/>
  <c r="BK63" i="1"/>
  <c r="BK261" i="1" s="1"/>
  <c r="BK262" i="1" s="1"/>
  <c r="BJ63" i="1"/>
  <c r="BJ261" i="1" s="1"/>
  <c r="BJ262" i="1" s="1"/>
  <c r="BI63" i="1"/>
  <c r="BI261" i="1" s="1"/>
  <c r="BI262" i="1" s="1"/>
  <c r="BH63" i="1"/>
  <c r="BH261" i="1" s="1"/>
  <c r="BH262" i="1" s="1"/>
  <c r="BG63" i="1"/>
  <c r="BG261" i="1" s="1"/>
  <c r="BG262" i="1" s="1"/>
  <c r="BF63" i="1"/>
  <c r="BF261" i="1" s="1"/>
  <c r="BF262" i="1" s="1"/>
  <c r="BE63" i="1"/>
  <c r="BE261" i="1" s="1"/>
  <c r="BE262" i="1" s="1"/>
  <c r="BD63" i="1"/>
  <c r="BD261" i="1" s="1"/>
  <c r="BD262" i="1" s="1"/>
  <c r="BC63" i="1"/>
  <c r="BC261" i="1" s="1"/>
  <c r="BC262" i="1" s="1"/>
  <c r="BB63" i="1"/>
  <c r="BB261" i="1" s="1"/>
  <c r="BB262" i="1" s="1"/>
  <c r="BA63" i="1"/>
  <c r="BA261" i="1" s="1"/>
  <c r="BA262" i="1" s="1"/>
  <c r="AZ63" i="1"/>
  <c r="AZ261" i="1" s="1"/>
  <c r="AZ262" i="1" s="1"/>
  <c r="AY63" i="1"/>
  <c r="AY261" i="1" s="1"/>
  <c r="AY262" i="1" s="1"/>
  <c r="AX63" i="1"/>
  <c r="AX261" i="1" s="1"/>
  <c r="AX262" i="1" s="1"/>
  <c r="AW63" i="1"/>
  <c r="AW261" i="1" s="1"/>
  <c r="AW262" i="1" s="1"/>
  <c r="AV63" i="1"/>
  <c r="AV261" i="1" s="1"/>
  <c r="AV262" i="1" s="1"/>
  <c r="AU63" i="1"/>
  <c r="AU261" i="1" s="1"/>
  <c r="AU262" i="1" s="1"/>
  <c r="AT63" i="1"/>
  <c r="AT261" i="1" s="1"/>
  <c r="AT262" i="1" s="1"/>
  <c r="AS63" i="1"/>
  <c r="AS261" i="1" s="1"/>
  <c r="AS262" i="1" s="1"/>
  <c r="AR63" i="1"/>
  <c r="AR261" i="1" s="1"/>
  <c r="AR262" i="1" s="1"/>
  <c r="AQ63" i="1"/>
  <c r="AQ261" i="1" s="1"/>
  <c r="AQ262" i="1" s="1"/>
  <c r="AP63" i="1"/>
  <c r="AP261" i="1" s="1"/>
  <c r="AP262" i="1" s="1"/>
  <c r="AO63" i="1"/>
  <c r="AO261" i="1" s="1"/>
  <c r="AO262" i="1" s="1"/>
  <c r="AN63" i="1"/>
  <c r="AN261" i="1" s="1"/>
  <c r="AN262" i="1" s="1"/>
  <c r="AM63" i="1"/>
  <c r="AM261" i="1" s="1"/>
  <c r="AM262" i="1" s="1"/>
  <c r="AL63" i="1"/>
  <c r="AL261" i="1" s="1"/>
  <c r="AL262" i="1" s="1"/>
  <c r="AK63" i="1"/>
  <c r="AK261" i="1" s="1"/>
  <c r="AK262" i="1" s="1"/>
  <c r="AJ63" i="1"/>
  <c r="AJ261" i="1" s="1"/>
  <c r="AJ262" i="1" s="1"/>
  <c r="AI63" i="1"/>
  <c r="AI261" i="1" s="1"/>
  <c r="AI262" i="1" s="1"/>
  <c r="AH63" i="1"/>
  <c r="AH261" i="1" s="1"/>
  <c r="AH262" i="1" s="1"/>
  <c r="AG63" i="1"/>
  <c r="AG261" i="1" s="1"/>
  <c r="AG262" i="1" s="1"/>
  <c r="AF63" i="1"/>
  <c r="AF261" i="1" s="1"/>
  <c r="AF262" i="1" s="1"/>
  <c r="AE63" i="1"/>
  <c r="AE261" i="1" s="1"/>
  <c r="AE262" i="1" s="1"/>
  <c r="AD63" i="1"/>
  <c r="AD261" i="1" s="1"/>
  <c r="AD262" i="1" s="1"/>
  <c r="AC63" i="1"/>
  <c r="AC261" i="1" s="1"/>
  <c r="AC262" i="1" s="1"/>
  <c r="AB63" i="1"/>
  <c r="AB261" i="1" s="1"/>
  <c r="AB262" i="1" s="1"/>
  <c r="AA63" i="1"/>
  <c r="AA261" i="1" s="1"/>
  <c r="AA262" i="1" s="1"/>
  <c r="Z63" i="1"/>
  <c r="Z261" i="1" s="1"/>
  <c r="Z262" i="1" s="1"/>
  <c r="Y63" i="1"/>
  <c r="Y261" i="1" s="1"/>
  <c r="Y262" i="1" s="1"/>
  <c r="X63" i="1"/>
  <c r="X261" i="1" s="1"/>
  <c r="X262" i="1" s="1"/>
  <c r="W63" i="1"/>
  <c r="W261" i="1" s="1"/>
  <c r="W262" i="1" s="1"/>
  <c r="V63" i="1"/>
  <c r="V261" i="1" s="1"/>
  <c r="V262" i="1" s="1"/>
  <c r="U63" i="1"/>
  <c r="U261" i="1" s="1"/>
  <c r="U262" i="1" s="1"/>
  <c r="T63" i="1"/>
  <c r="T261" i="1" s="1"/>
  <c r="T262" i="1" s="1"/>
  <c r="S63" i="1"/>
  <c r="S261" i="1" s="1"/>
  <c r="S262" i="1" s="1"/>
  <c r="R63" i="1"/>
  <c r="R261" i="1" s="1"/>
  <c r="R262" i="1" s="1"/>
  <c r="Q63" i="1"/>
  <c r="Q261" i="1" s="1"/>
  <c r="Q262" i="1" s="1"/>
  <c r="P63" i="1"/>
  <c r="P261" i="1" s="1"/>
  <c r="P262" i="1" s="1"/>
  <c r="O63" i="1"/>
  <c r="O261" i="1" s="1"/>
  <c r="O262" i="1" s="1"/>
  <c r="N63" i="1"/>
  <c r="N261" i="1" s="1"/>
  <c r="N262" i="1" s="1"/>
  <c r="M63" i="1"/>
  <c r="M261" i="1" s="1"/>
  <c r="M262" i="1" s="1"/>
  <c r="L63" i="1"/>
  <c r="L261" i="1" s="1"/>
  <c r="L262" i="1" s="1"/>
  <c r="K63" i="1"/>
  <c r="K261" i="1" s="1"/>
  <c r="K262" i="1" s="1"/>
  <c r="J63" i="1"/>
  <c r="J261" i="1" s="1"/>
  <c r="J262" i="1" s="1"/>
  <c r="I63" i="1"/>
  <c r="I261" i="1" s="1"/>
  <c r="I262" i="1" s="1"/>
  <c r="H63" i="1"/>
  <c r="H261" i="1" s="1"/>
  <c r="H262" i="1" s="1"/>
  <c r="G63" i="1"/>
  <c r="G261" i="1" s="1"/>
  <c r="G262" i="1" s="1"/>
  <c r="F63" i="1"/>
  <c r="F261" i="1" s="1"/>
  <c r="F262" i="1" s="1"/>
  <c r="E63" i="1"/>
  <c r="E261" i="1" s="1"/>
  <c r="E262" i="1" s="1"/>
  <c r="D63" i="1"/>
  <c r="D261" i="1" s="1"/>
  <c r="D262" i="1" s="1"/>
  <c r="C63" i="1"/>
  <c r="C261" i="1" s="1"/>
  <c r="C262" i="1" s="1"/>
  <c r="FZ62" i="1"/>
  <c r="FZ61" i="1"/>
  <c r="FZ59" i="1"/>
  <c r="FZ58" i="1"/>
  <c r="FZ57" i="1"/>
  <c r="FZ56" i="1"/>
  <c r="FZ52" i="1"/>
  <c r="FZ49" i="1"/>
  <c r="FZ47" i="1"/>
  <c r="FZ46" i="1"/>
  <c r="FX39" i="1"/>
  <c r="FX200" i="1" s="1"/>
  <c r="FW39" i="1"/>
  <c r="FW200" i="1" s="1"/>
  <c r="FV39" i="1"/>
  <c r="FV200" i="1" s="1"/>
  <c r="FU39" i="1"/>
  <c r="FU200" i="1" s="1"/>
  <c r="FT39" i="1"/>
  <c r="FT200" i="1" s="1"/>
  <c r="FS39" i="1"/>
  <c r="FS200" i="1" s="1"/>
  <c r="FR39" i="1"/>
  <c r="FR200" i="1" s="1"/>
  <c r="FQ39" i="1"/>
  <c r="FQ200" i="1" s="1"/>
  <c r="FP39" i="1"/>
  <c r="FP200" i="1" s="1"/>
  <c r="FO39" i="1"/>
  <c r="FO200" i="1" s="1"/>
  <c r="FN39" i="1"/>
  <c r="FN200" i="1" s="1"/>
  <c r="FM39" i="1"/>
  <c r="FM200" i="1" s="1"/>
  <c r="FL39" i="1"/>
  <c r="FL200" i="1" s="1"/>
  <c r="FK39" i="1"/>
  <c r="FK200" i="1" s="1"/>
  <c r="FJ39" i="1"/>
  <c r="FJ200" i="1" s="1"/>
  <c r="FI39" i="1"/>
  <c r="FI200" i="1" s="1"/>
  <c r="FH39" i="1"/>
  <c r="FH200" i="1" s="1"/>
  <c r="FG39" i="1"/>
  <c r="FG200" i="1" s="1"/>
  <c r="FF39" i="1"/>
  <c r="FF200" i="1" s="1"/>
  <c r="FE39" i="1"/>
  <c r="FE200" i="1" s="1"/>
  <c r="FD39" i="1"/>
  <c r="FD200" i="1" s="1"/>
  <c r="FC39" i="1"/>
  <c r="FC200" i="1" s="1"/>
  <c r="FB39" i="1"/>
  <c r="FB200" i="1" s="1"/>
  <c r="FA39" i="1"/>
  <c r="FA200" i="1" s="1"/>
  <c r="EZ39" i="1"/>
  <c r="EZ200" i="1" s="1"/>
  <c r="EY39" i="1"/>
  <c r="EY200" i="1" s="1"/>
  <c r="EX39" i="1"/>
  <c r="EX200" i="1" s="1"/>
  <c r="EW39" i="1"/>
  <c r="EW200" i="1" s="1"/>
  <c r="EV39" i="1"/>
  <c r="EV200" i="1" s="1"/>
  <c r="EU39" i="1"/>
  <c r="EU200" i="1" s="1"/>
  <c r="ET39" i="1"/>
  <c r="ET200" i="1" s="1"/>
  <c r="ES39" i="1"/>
  <c r="ES200" i="1" s="1"/>
  <c r="ER39" i="1"/>
  <c r="ER200" i="1" s="1"/>
  <c r="EQ39" i="1"/>
  <c r="EQ200" i="1" s="1"/>
  <c r="EP39" i="1"/>
  <c r="EP200" i="1" s="1"/>
  <c r="EO39" i="1"/>
  <c r="EO200" i="1" s="1"/>
  <c r="EN39" i="1"/>
  <c r="EN200" i="1" s="1"/>
  <c r="EM39" i="1"/>
  <c r="EM200" i="1" s="1"/>
  <c r="EL39" i="1"/>
  <c r="EL200" i="1" s="1"/>
  <c r="EK39" i="1"/>
  <c r="EK200" i="1" s="1"/>
  <c r="EJ39" i="1"/>
  <c r="EJ200" i="1" s="1"/>
  <c r="EI39" i="1"/>
  <c r="EI200" i="1" s="1"/>
  <c r="EH39" i="1"/>
  <c r="EH200" i="1" s="1"/>
  <c r="EG39" i="1"/>
  <c r="EG200" i="1" s="1"/>
  <c r="EF39" i="1"/>
  <c r="EF200" i="1" s="1"/>
  <c r="EE39" i="1"/>
  <c r="EE200" i="1" s="1"/>
  <c r="ED39" i="1"/>
  <c r="ED200" i="1" s="1"/>
  <c r="EC39" i="1"/>
  <c r="EC200" i="1" s="1"/>
  <c r="EB39" i="1"/>
  <c r="EB200" i="1" s="1"/>
  <c r="EA39" i="1"/>
  <c r="EA200" i="1" s="1"/>
  <c r="DZ39" i="1"/>
  <c r="DZ200" i="1" s="1"/>
  <c r="DY39" i="1"/>
  <c r="DY200" i="1" s="1"/>
  <c r="DX39" i="1"/>
  <c r="DX200" i="1" s="1"/>
  <c r="DW39" i="1"/>
  <c r="DW200" i="1" s="1"/>
  <c r="DV39" i="1"/>
  <c r="DV200" i="1" s="1"/>
  <c r="DU39" i="1"/>
  <c r="DU200" i="1" s="1"/>
  <c r="DT39" i="1"/>
  <c r="DT200" i="1" s="1"/>
  <c r="DS39" i="1"/>
  <c r="DS200" i="1" s="1"/>
  <c r="DR39" i="1"/>
  <c r="DR200" i="1" s="1"/>
  <c r="DQ39" i="1"/>
  <c r="DQ200" i="1" s="1"/>
  <c r="DP39" i="1"/>
  <c r="DP200" i="1" s="1"/>
  <c r="DO39" i="1"/>
  <c r="DO200" i="1" s="1"/>
  <c r="DN39" i="1"/>
  <c r="DN200" i="1" s="1"/>
  <c r="DM39" i="1"/>
  <c r="DM200" i="1" s="1"/>
  <c r="DL39" i="1"/>
  <c r="DL200" i="1" s="1"/>
  <c r="DK39" i="1"/>
  <c r="DK200" i="1" s="1"/>
  <c r="DJ39" i="1"/>
  <c r="DJ200" i="1" s="1"/>
  <c r="DI39" i="1"/>
  <c r="DI200" i="1" s="1"/>
  <c r="DH39" i="1"/>
  <c r="DH200" i="1" s="1"/>
  <c r="DG39" i="1"/>
  <c r="DG200" i="1" s="1"/>
  <c r="DF39" i="1"/>
  <c r="DF200" i="1" s="1"/>
  <c r="DE39" i="1"/>
  <c r="DE200" i="1" s="1"/>
  <c r="DD39" i="1"/>
  <c r="DD200" i="1" s="1"/>
  <c r="DC39" i="1"/>
  <c r="DC200" i="1" s="1"/>
  <c r="DB39" i="1"/>
  <c r="DB200" i="1" s="1"/>
  <c r="DA39" i="1"/>
  <c r="DA200" i="1" s="1"/>
  <c r="CZ39" i="1"/>
  <c r="CZ200" i="1" s="1"/>
  <c r="CY39" i="1"/>
  <c r="CY200" i="1" s="1"/>
  <c r="CX39" i="1"/>
  <c r="CX200" i="1" s="1"/>
  <c r="CW39" i="1"/>
  <c r="CW200" i="1" s="1"/>
  <c r="CV39" i="1"/>
  <c r="CV200" i="1" s="1"/>
  <c r="CU39" i="1"/>
  <c r="CU200" i="1" s="1"/>
  <c r="CT39" i="1"/>
  <c r="CT200" i="1" s="1"/>
  <c r="CS39" i="1"/>
  <c r="CS200" i="1" s="1"/>
  <c r="CR39" i="1"/>
  <c r="CR200" i="1" s="1"/>
  <c r="CQ39" i="1"/>
  <c r="CQ200" i="1" s="1"/>
  <c r="CP39" i="1"/>
  <c r="CP200" i="1" s="1"/>
  <c r="CO39" i="1"/>
  <c r="CO200" i="1" s="1"/>
  <c r="CN39" i="1"/>
  <c r="CN200" i="1" s="1"/>
  <c r="CM39" i="1"/>
  <c r="CM200" i="1" s="1"/>
  <c r="CL39" i="1"/>
  <c r="CL200" i="1" s="1"/>
  <c r="CK39" i="1"/>
  <c r="CK200" i="1" s="1"/>
  <c r="CJ39" i="1"/>
  <c r="CJ200" i="1" s="1"/>
  <c r="CI39" i="1"/>
  <c r="CI200" i="1" s="1"/>
  <c r="CH39" i="1"/>
  <c r="CH200" i="1" s="1"/>
  <c r="CG39" i="1"/>
  <c r="CG200" i="1" s="1"/>
  <c r="CF39" i="1"/>
  <c r="CF200" i="1" s="1"/>
  <c r="CE39" i="1"/>
  <c r="CE200" i="1" s="1"/>
  <c r="CD39" i="1"/>
  <c r="CD200" i="1" s="1"/>
  <c r="CC39" i="1"/>
  <c r="CC200" i="1" s="1"/>
  <c r="CB39" i="1"/>
  <c r="CB200" i="1" s="1"/>
  <c r="CA39" i="1"/>
  <c r="CA200" i="1" s="1"/>
  <c r="BZ39" i="1"/>
  <c r="BZ200" i="1" s="1"/>
  <c r="BY39" i="1"/>
  <c r="BY200" i="1" s="1"/>
  <c r="BX39" i="1"/>
  <c r="BX200" i="1" s="1"/>
  <c r="BW39" i="1"/>
  <c r="BW200" i="1" s="1"/>
  <c r="BV39" i="1"/>
  <c r="BV200" i="1" s="1"/>
  <c r="BU39" i="1"/>
  <c r="BU200" i="1" s="1"/>
  <c r="BT39" i="1"/>
  <c r="BT200" i="1" s="1"/>
  <c r="BS39" i="1"/>
  <c r="BS200" i="1" s="1"/>
  <c r="BR39" i="1"/>
  <c r="BR200" i="1" s="1"/>
  <c r="BQ39" i="1"/>
  <c r="BQ200" i="1" s="1"/>
  <c r="BP39" i="1"/>
  <c r="BP200" i="1" s="1"/>
  <c r="BO39" i="1"/>
  <c r="BO200" i="1" s="1"/>
  <c r="BN39" i="1"/>
  <c r="BN200" i="1" s="1"/>
  <c r="BM39" i="1"/>
  <c r="BM200" i="1" s="1"/>
  <c r="BL39" i="1"/>
  <c r="BL200" i="1" s="1"/>
  <c r="BK39" i="1"/>
  <c r="BK200" i="1" s="1"/>
  <c r="BJ39" i="1"/>
  <c r="BJ200" i="1" s="1"/>
  <c r="BI39" i="1"/>
  <c r="BI200" i="1" s="1"/>
  <c r="BH39" i="1"/>
  <c r="BH200" i="1" s="1"/>
  <c r="BG39" i="1"/>
  <c r="BG200" i="1" s="1"/>
  <c r="BF39" i="1"/>
  <c r="BF200" i="1" s="1"/>
  <c r="BE39" i="1"/>
  <c r="BE200" i="1" s="1"/>
  <c r="BD39" i="1"/>
  <c r="BD200" i="1" s="1"/>
  <c r="BC39" i="1"/>
  <c r="BC200" i="1" s="1"/>
  <c r="BB39" i="1"/>
  <c r="BB200" i="1" s="1"/>
  <c r="BA39" i="1"/>
  <c r="BA200" i="1" s="1"/>
  <c r="AZ39" i="1"/>
  <c r="AZ200" i="1" s="1"/>
  <c r="AY39" i="1"/>
  <c r="AY200" i="1" s="1"/>
  <c r="AX39" i="1"/>
  <c r="AX200" i="1" s="1"/>
  <c r="AW39" i="1"/>
  <c r="AW200" i="1" s="1"/>
  <c r="AV39" i="1"/>
  <c r="AV200" i="1" s="1"/>
  <c r="AU39" i="1"/>
  <c r="AU200" i="1" s="1"/>
  <c r="AT39" i="1"/>
  <c r="AT200" i="1" s="1"/>
  <c r="AS39" i="1"/>
  <c r="AS200" i="1" s="1"/>
  <c r="AR39" i="1"/>
  <c r="AR200" i="1" s="1"/>
  <c r="AQ39" i="1"/>
  <c r="AQ200" i="1" s="1"/>
  <c r="AP39" i="1"/>
  <c r="AP200" i="1" s="1"/>
  <c r="AO39" i="1"/>
  <c r="AO200" i="1" s="1"/>
  <c r="AN39" i="1"/>
  <c r="AN200" i="1" s="1"/>
  <c r="AM39" i="1"/>
  <c r="AM200" i="1" s="1"/>
  <c r="AL39" i="1"/>
  <c r="AL200" i="1" s="1"/>
  <c r="AK39" i="1"/>
  <c r="AK200" i="1" s="1"/>
  <c r="AJ39" i="1"/>
  <c r="AJ200" i="1" s="1"/>
  <c r="AI39" i="1"/>
  <c r="AI200" i="1" s="1"/>
  <c r="AH39" i="1"/>
  <c r="AH200" i="1" s="1"/>
  <c r="AG39" i="1"/>
  <c r="AG200" i="1" s="1"/>
  <c r="AF39" i="1"/>
  <c r="AF200" i="1" s="1"/>
  <c r="AE39" i="1"/>
  <c r="AE200" i="1" s="1"/>
  <c r="AD39" i="1"/>
  <c r="AD200" i="1" s="1"/>
  <c r="AC39" i="1"/>
  <c r="AC200" i="1" s="1"/>
  <c r="AB39" i="1"/>
  <c r="AB200" i="1" s="1"/>
  <c r="AA39" i="1"/>
  <c r="AA200" i="1" s="1"/>
  <c r="Z39" i="1"/>
  <c r="Z200" i="1" s="1"/>
  <c r="Y39" i="1"/>
  <c r="Y200" i="1" s="1"/>
  <c r="X39" i="1"/>
  <c r="X200" i="1" s="1"/>
  <c r="W39" i="1"/>
  <c r="W200" i="1" s="1"/>
  <c r="V39" i="1"/>
  <c r="V200" i="1" s="1"/>
  <c r="U39" i="1"/>
  <c r="U200" i="1" s="1"/>
  <c r="T39" i="1"/>
  <c r="T200" i="1" s="1"/>
  <c r="S39" i="1"/>
  <c r="S200" i="1" s="1"/>
  <c r="R39" i="1"/>
  <c r="R200" i="1" s="1"/>
  <c r="Q39" i="1"/>
  <c r="Q200" i="1" s="1"/>
  <c r="P39" i="1"/>
  <c r="P200" i="1" s="1"/>
  <c r="O39" i="1"/>
  <c r="O200" i="1" s="1"/>
  <c r="N39" i="1"/>
  <c r="N200" i="1" s="1"/>
  <c r="M39" i="1"/>
  <c r="M200" i="1" s="1"/>
  <c r="L39" i="1"/>
  <c r="L200" i="1" s="1"/>
  <c r="K39" i="1"/>
  <c r="K200" i="1" s="1"/>
  <c r="J39" i="1"/>
  <c r="J200" i="1" s="1"/>
  <c r="I39" i="1"/>
  <c r="I200" i="1" s="1"/>
  <c r="H39" i="1"/>
  <c r="H200" i="1" s="1"/>
  <c r="G39" i="1"/>
  <c r="G200" i="1" s="1"/>
  <c r="F39" i="1"/>
  <c r="F200" i="1" s="1"/>
  <c r="E39" i="1"/>
  <c r="E200" i="1" s="1"/>
  <c r="D39" i="1"/>
  <c r="D200" i="1" s="1"/>
  <c r="FZ35" i="1"/>
  <c r="FZ34" i="1"/>
  <c r="FY34" i="1"/>
  <c r="FZ33" i="1"/>
  <c r="FY33" i="1"/>
  <c r="FZ32" i="1"/>
  <c r="FZ31" i="1"/>
  <c r="FZ30" i="1"/>
  <c r="FY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4" i="1"/>
  <c r="FZ13" i="1"/>
  <c r="FX12" i="1"/>
  <c r="FX15" i="1" s="1"/>
  <c r="FX85" i="1" s="1"/>
  <c r="FX90" i="1" s="1"/>
  <c r="FX98" i="1" s="1"/>
  <c r="FW12" i="1"/>
  <c r="FW15" i="1" s="1"/>
  <c r="FW85" i="1" s="1"/>
  <c r="FV12" i="1"/>
  <c r="FV15" i="1" s="1"/>
  <c r="FV85" i="1" s="1"/>
  <c r="FU12" i="1"/>
  <c r="FU15" i="1" s="1"/>
  <c r="FU85" i="1" s="1"/>
  <c r="FT12" i="1"/>
  <c r="FT15" i="1" s="1"/>
  <c r="FT85" i="1" s="1"/>
  <c r="FT90" i="1" s="1"/>
  <c r="FT98" i="1" s="1"/>
  <c r="FS12" i="1"/>
  <c r="FS15" i="1" s="1"/>
  <c r="FS85" i="1" s="1"/>
  <c r="FR12" i="1"/>
  <c r="FR15" i="1" s="1"/>
  <c r="FR85" i="1" s="1"/>
  <c r="FQ12" i="1"/>
  <c r="FQ15" i="1" s="1"/>
  <c r="FQ85" i="1" s="1"/>
  <c r="FP12" i="1"/>
  <c r="FP15" i="1" s="1"/>
  <c r="FP85" i="1" s="1"/>
  <c r="FP90" i="1" s="1"/>
  <c r="FP98" i="1" s="1"/>
  <c r="FO12" i="1"/>
  <c r="FO15" i="1" s="1"/>
  <c r="FO85" i="1" s="1"/>
  <c r="FN12" i="1"/>
  <c r="FN15" i="1" s="1"/>
  <c r="FN85" i="1" s="1"/>
  <c r="FM12" i="1"/>
  <c r="FM15" i="1" s="1"/>
  <c r="FM85" i="1" s="1"/>
  <c r="FL12" i="1"/>
  <c r="FL15" i="1" s="1"/>
  <c r="FL85" i="1" s="1"/>
  <c r="FL90" i="1" s="1"/>
  <c r="FL98" i="1" s="1"/>
  <c r="FK12" i="1"/>
  <c r="FK15" i="1" s="1"/>
  <c r="FK85" i="1" s="1"/>
  <c r="FJ12" i="1"/>
  <c r="FJ15" i="1" s="1"/>
  <c r="FJ85" i="1" s="1"/>
  <c r="FI12" i="1"/>
  <c r="FI15" i="1" s="1"/>
  <c r="FI85" i="1" s="1"/>
  <c r="FH12" i="1"/>
  <c r="FH15" i="1" s="1"/>
  <c r="FH85" i="1" s="1"/>
  <c r="FH90" i="1" s="1"/>
  <c r="FH98" i="1" s="1"/>
  <c r="FG12" i="1"/>
  <c r="FG15" i="1" s="1"/>
  <c r="FG85" i="1" s="1"/>
  <c r="FF12" i="1"/>
  <c r="FF15" i="1" s="1"/>
  <c r="FF85" i="1" s="1"/>
  <c r="FE12" i="1"/>
  <c r="FE15" i="1" s="1"/>
  <c r="FE85" i="1" s="1"/>
  <c r="FD12" i="1"/>
  <c r="FD15" i="1" s="1"/>
  <c r="FD85" i="1" s="1"/>
  <c r="FD90" i="1" s="1"/>
  <c r="FD98" i="1" s="1"/>
  <c r="FC12" i="1"/>
  <c r="FC15" i="1" s="1"/>
  <c r="FC85" i="1" s="1"/>
  <c r="FB12" i="1"/>
  <c r="FB15" i="1" s="1"/>
  <c r="FB85" i="1" s="1"/>
  <c r="FA12" i="1"/>
  <c r="FA15" i="1" s="1"/>
  <c r="FA85" i="1" s="1"/>
  <c r="EZ12" i="1"/>
  <c r="EZ15" i="1" s="1"/>
  <c r="EZ85" i="1" s="1"/>
  <c r="EZ90" i="1" s="1"/>
  <c r="EZ98" i="1" s="1"/>
  <c r="EY12" i="1"/>
  <c r="EY15" i="1" s="1"/>
  <c r="EY85" i="1" s="1"/>
  <c r="EX12" i="1"/>
  <c r="EX15" i="1" s="1"/>
  <c r="EX85" i="1" s="1"/>
  <c r="EW12" i="1"/>
  <c r="EW15" i="1" s="1"/>
  <c r="EW85" i="1" s="1"/>
  <c r="EV12" i="1"/>
  <c r="EV15" i="1" s="1"/>
  <c r="EV85" i="1" s="1"/>
  <c r="EV90" i="1" s="1"/>
  <c r="EV98" i="1" s="1"/>
  <c r="EU12" i="1"/>
  <c r="EU15" i="1" s="1"/>
  <c r="EU85" i="1" s="1"/>
  <c r="ET12" i="1"/>
  <c r="ET15" i="1" s="1"/>
  <c r="ET85" i="1" s="1"/>
  <c r="ES12" i="1"/>
  <c r="ES15" i="1" s="1"/>
  <c r="ES85" i="1" s="1"/>
  <c r="ER12" i="1"/>
  <c r="ER15" i="1" s="1"/>
  <c r="ER85" i="1" s="1"/>
  <c r="ER90" i="1" s="1"/>
  <c r="ER98" i="1" s="1"/>
  <c r="EQ12" i="1"/>
  <c r="EQ15" i="1" s="1"/>
  <c r="EQ85" i="1" s="1"/>
  <c r="EP12" i="1"/>
  <c r="EP15" i="1" s="1"/>
  <c r="EP85" i="1" s="1"/>
  <c r="EO12" i="1"/>
  <c r="EO15" i="1" s="1"/>
  <c r="EO85" i="1" s="1"/>
  <c r="EN12" i="1"/>
  <c r="EN15" i="1" s="1"/>
  <c r="EN85" i="1" s="1"/>
  <c r="EN90" i="1" s="1"/>
  <c r="EN98" i="1" s="1"/>
  <c r="EM12" i="1"/>
  <c r="EM15" i="1" s="1"/>
  <c r="EM85" i="1" s="1"/>
  <c r="EL12" i="1"/>
  <c r="EL15" i="1" s="1"/>
  <c r="EL85" i="1" s="1"/>
  <c r="EK12" i="1"/>
  <c r="EK15" i="1" s="1"/>
  <c r="EK85" i="1" s="1"/>
  <c r="EJ12" i="1"/>
  <c r="EJ15" i="1" s="1"/>
  <c r="EJ85" i="1" s="1"/>
  <c r="EJ90" i="1" s="1"/>
  <c r="EJ98" i="1" s="1"/>
  <c r="EI12" i="1"/>
  <c r="EI15" i="1" s="1"/>
  <c r="EI85" i="1" s="1"/>
  <c r="EH12" i="1"/>
  <c r="EH15" i="1" s="1"/>
  <c r="EH85" i="1" s="1"/>
  <c r="EG12" i="1"/>
  <c r="EG15" i="1" s="1"/>
  <c r="EG85" i="1" s="1"/>
  <c r="EF12" i="1"/>
  <c r="EF15" i="1" s="1"/>
  <c r="EF85" i="1" s="1"/>
  <c r="EF90" i="1" s="1"/>
  <c r="EF98" i="1" s="1"/>
  <c r="EE12" i="1"/>
  <c r="EE15" i="1" s="1"/>
  <c r="EE85" i="1" s="1"/>
  <c r="ED12" i="1"/>
  <c r="ED15" i="1" s="1"/>
  <c r="ED85" i="1" s="1"/>
  <c r="EC12" i="1"/>
  <c r="EC15" i="1" s="1"/>
  <c r="EC85" i="1" s="1"/>
  <c r="EB12" i="1"/>
  <c r="EB15" i="1" s="1"/>
  <c r="EB85" i="1" s="1"/>
  <c r="EB90" i="1" s="1"/>
  <c r="EB98" i="1" s="1"/>
  <c r="EA12" i="1"/>
  <c r="EA15" i="1" s="1"/>
  <c r="EA85" i="1" s="1"/>
  <c r="DZ12" i="1"/>
  <c r="DZ15" i="1" s="1"/>
  <c r="DZ85" i="1" s="1"/>
  <c r="DY12" i="1"/>
  <c r="DY15" i="1" s="1"/>
  <c r="DY85" i="1" s="1"/>
  <c r="DY90" i="1" s="1"/>
  <c r="DY98" i="1" s="1"/>
  <c r="DX12" i="1"/>
  <c r="DX15" i="1" s="1"/>
  <c r="DX85" i="1" s="1"/>
  <c r="DX90" i="1" s="1"/>
  <c r="DX98" i="1" s="1"/>
  <c r="DW12" i="1"/>
  <c r="DW15" i="1" s="1"/>
  <c r="DW85" i="1" s="1"/>
  <c r="DV12" i="1"/>
  <c r="DV15" i="1" s="1"/>
  <c r="DV85" i="1" s="1"/>
  <c r="DU12" i="1"/>
  <c r="DU15" i="1" s="1"/>
  <c r="DU85" i="1" s="1"/>
  <c r="DU90" i="1" s="1"/>
  <c r="DU98" i="1" s="1"/>
  <c r="DT12" i="1"/>
  <c r="DT15" i="1" s="1"/>
  <c r="DT85" i="1" s="1"/>
  <c r="DT90" i="1" s="1"/>
  <c r="DT98" i="1" s="1"/>
  <c r="DS12" i="1"/>
  <c r="DS15" i="1" s="1"/>
  <c r="DS85" i="1" s="1"/>
  <c r="DR12" i="1"/>
  <c r="DR15" i="1" s="1"/>
  <c r="DR85" i="1" s="1"/>
  <c r="DQ12" i="1"/>
  <c r="DQ15" i="1" s="1"/>
  <c r="DQ85" i="1" s="1"/>
  <c r="DQ90" i="1" s="1"/>
  <c r="DQ98" i="1" s="1"/>
  <c r="DP12" i="1"/>
  <c r="DP15" i="1" s="1"/>
  <c r="DP85" i="1" s="1"/>
  <c r="DP90" i="1" s="1"/>
  <c r="DP98" i="1" s="1"/>
  <c r="DO12" i="1"/>
  <c r="DO15" i="1" s="1"/>
  <c r="DO85" i="1" s="1"/>
  <c r="DN12" i="1"/>
  <c r="DN15" i="1" s="1"/>
  <c r="DN85" i="1" s="1"/>
  <c r="DM12" i="1"/>
  <c r="DM15" i="1" s="1"/>
  <c r="DM85" i="1" s="1"/>
  <c r="DM90" i="1" s="1"/>
  <c r="DM98" i="1" s="1"/>
  <c r="DL12" i="1"/>
  <c r="DL15" i="1" s="1"/>
  <c r="DL85" i="1" s="1"/>
  <c r="DL90" i="1" s="1"/>
  <c r="DL98" i="1" s="1"/>
  <c r="DK12" i="1"/>
  <c r="DK15" i="1" s="1"/>
  <c r="DK85" i="1" s="1"/>
  <c r="DJ12" i="1"/>
  <c r="DJ15" i="1" s="1"/>
  <c r="DJ85" i="1" s="1"/>
  <c r="DI12" i="1"/>
  <c r="DI15" i="1" s="1"/>
  <c r="DI85" i="1" s="1"/>
  <c r="DI90" i="1" s="1"/>
  <c r="DI98" i="1" s="1"/>
  <c r="DH12" i="1"/>
  <c r="DH15" i="1" s="1"/>
  <c r="DH85" i="1" s="1"/>
  <c r="DH90" i="1" s="1"/>
  <c r="DH98" i="1" s="1"/>
  <c r="DG12" i="1"/>
  <c r="DG15" i="1" s="1"/>
  <c r="DG85" i="1" s="1"/>
  <c r="DF12" i="1"/>
  <c r="DF15" i="1" s="1"/>
  <c r="DF85" i="1" s="1"/>
  <c r="DE12" i="1"/>
  <c r="DE15" i="1" s="1"/>
  <c r="DE85" i="1" s="1"/>
  <c r="DE90" i="1" s="1"/>
  <c r="DE98" i="1" s="1"/>
  <c r="DD12" i="1"/>
  <c r="DD15" i="1" s="1"/>
  <c r="DD85" i="1" s="1"/>
  <c r="DD90" i="1" s="1"/>
  <c r="DD98" i="1" s="1"/>
  <c r="DC12" i="1"/>
  <c r="DC15" i="1" s="1"/>
  <c r="DC85" i="1" s="1"/>
  <c r="DB12" i="1"/>
  <c r="DB15" i="1" s="1"/>
  <c r="DB85" i="1" s="1"/>
  <c r="DA12" i="1"/>
  <c r="DA15" i="1" s="1"/>
  <c r="DA85" i="1" s="1"/>
  <c r="DA90" i="1" s="1"/>
  <c r="DA98" i="1" s="1"/>
  <c r="CZ12" i="1"/>
  <c r="CZ15" i="1" s="1"/>
  <c r="CZ85" i="1" s="1"/>
  <c r="CZ90" i="1" s="1"/>
  <c r="CZ98" i="1" s="1"/>
  <c r="CY12" i="1"/>
  <c r="CY15" i="1" s="1"/>
  <c r="CY85" i="1" s="1"/>
  <c r="CX12" i="1"/>
  <c r="CX15" i="1" s="1"/>
  <c r="CX85" i="1" s="1"/>
  <c r="CW12" i="1"/>
  <c r="CW15" i="1" s="1"/>
  <c r="CW85" i="1" s="1"/>
  <c r="CW90" i="1" s="1"/>
  <c r="CW98" i="1" s="1"/>
  <c r="CV12" i="1"/>
  <c r="CV15" i="1" s="1"/>
  <c r="CV85" i="1" s="1"/>
  <c r="CV90" i="1" s="1"/>
  <c r="CV98" i="1" s="1"/>
  <c r="CU12" i="1"/>
  <c r="CU15" i="1" s="1"/>
  <c r="CU85" i="1" s="1"/>
  <c r="CT12" i="1"/>
  <c r="CT15" i="1" s="1"/>
  <c r="CT85" i="1" s="1"/>
  <c r="CS12" i="1"/>
  <c r="CS15" i="1" s="1"/>
  <c r="CS85" i="1" s="1"/>
  <c r="CS90" i="1" s="1"/>
  <c r="CS98" i="1" s="1"/>
  <c r="CR12" i="1"/>
  <c r="CR15" i="1" s="1"/>
  <c r="CR85" i="1" s="1"/>
  <c r="CR90" i="1" s="1"/>
  <c r="CR98" i="1" s="1"/>
  <c r="CQ12" i="1"/>
  <c r="CQ15" i="1" s="1"/>
  <c r="CQ85" i="1" s="1"/>
  <c r="CP12" i="1"/>
  <c r="CP15" i="1" s="1"/>
  <c r="CP85" i="1" s="1"/>
  <c r="CO12" i="1"/>
  <c r="CO15" i="1" s="1"/>
  <c r="CO85" i="1" s="1"/>
  <c r="CO90" i="1" s="1"/>
  <c r="CO98" i="1" s="1"/>
  <c r="CN12" i="1"/>
  <c r="CN15" i="1" s="1"/>
  <c r="CN85" i="1" s="1"/>
  <c r="CN90" i="1" s="1"/>
  <c r="CN98" i="1" s="1"/>
  <c r="CM12" i="1"/>
  <c r="CM15" i="1" s="1"/>
  <c r="CM85" i="1" s="1"/>
  <c r="CL12" i="1"/>
  <c r="CL15" i="1" s="1"/>
  <c r="CL85" i="1" s="1"/>
  <c r="CK12" i="1"/>
  <c r="CK15" i="1" s="1"/>
  <c r="CK85" i="1" s="1"/>
  <c r="CK90" i="1" s="1"/>
  <c r="CK98" i="1" s="1"/>
  <c r="CJ12" i="1"/>
  <c r="CJ15" i="1" s="1"/>
  <c r="CJ85" i="1" s="1"/>
  <c r="CJ90" i="1" s="1"/>
  <c r="CJ98" i="1" s="1"/>
  <c r="CI12" i="1"/>
  <c r="CI15" i="1" s="1"/>
  <c r="CI85" i="1" s="1"/>
  <c r="CH12" i="1"/>
  <c r="CH15" i="1" s="1"/>
  <c r="CH85" i="1" s="1"/>
  <c r="CG12" i="1"/>
  <c r="CG15" i="1" s="1"/>
  <c r="CG85" i="1" s="1"/>
  <c r="CG90" i="1" s="1"/>
  <c r="CG98" i="1" s="1"/>
  <c r="CF12" i="1"/>
  <c r="CF15" i="1" s="1"/>
  <c r="CF85" i="1" s="1"/>
  <c r="CF90" i="1" s="1"/>
  <c r="CF98" i="1" s="1"/>
  <c r="CE12" i="1"/>
  <c r="CE15" i="1" s="1"/>
  <c r="CE85" i="1" s="1"/>
  <c r="CD12" i="1"/>
  <c r="CD15" i="1" s="1"/>
  <c r="CD85" i="1" s="1"/>
  <c r="CC12" i="1"/>
  <c r="CC15" i="1" s="1"/>
  <c r="CC85" i="1" s="1"/>
  <c r="CC90" i="1" s="1"/>
  <c r="CC98" i="1" s="1"/>
  <c r="CB12" i="1"/>
  <c r="CB15" i="1" s="1"/>
  <c r="CB85" i="1" s="1"/>
  <c r="CB90" i="1" s="1"/>
  <c r="CB98" i="1" s="1"/>
  <c r="CA12" i="1"/>
  <c r="CA15" i="1" s="1"/>
  <c r="CA85" i="1" s="1"/>
  <c r="BZ12" i="1"/>
  <c r="BZ15" i="1" s="1"/>
  <c r="BZ85" i="1" s="1"/>
  <c r="BY12" i="1"/>
  <c r="BY15" i="1" s="1"/>
  <c r="BY85" i="1" s="1"/>
  <c r="BY90" i="1" s="1"/>
  <c r="BY98" i="1" s="1"/>
  <c r="BX12" i="1"/>
  <c r="BX15" i="1" s="1"/>
  <c r="BX85" i="1" s="1"/>
  <c r="BX90" i="1" s="1"/>
  <c r="BX98" i="1" s="1"/>
  <c r="BW12" i="1"/>
  <c r="BW15" i="1" s="1"/>
  <c r="BW85" i="1" s="1"/>
  <c r="BV12" i="1"/>
  <c r="BV15" i="1" s="1"/>
  <c r="BV85" i="1" s="1"/>
  <c r="BU12" i="1"/>
  <c r="BU15" i="1" s="1"/>
  <c r="BU85" i="1" s="1"/>
  <c r="BU90" i="1" s="1"/>
  <c r="BU98" i="1" s="1"/>
  <c r="BT12" i="1"/>
  <c r="BT15" i="1" s="1"/>
  <c r="BT85" i="1" s="1"/>
  <c r="BT90" i="1" s="1"/>
  <c r="BT98" i="1" s="1"/>
  <c r="BS12" i="1"/>
  <c r="BS15" i="1" s="1"/>
  <c r="BS85" i="1" s="1"/>
  <c r="BR12" i="1"/>
  <c r="BR15" i="1" s="1"/>
  <c r="BR85" i="1" s="1"/>
  <c r="BQ12" i="1"/>
  <c r="BQ15" i="1" s="1"/>
  <c r="BQ85" i="1" s="1"/>
  <c r="BQ90" i="1" s="1"/>
  <c r="BQ98" i="1" s="1"/>
  <c r="BP12" i="1"/>
  <c r="BP15" i="1" s="1"/>
  <c r="BP85" i="1" s="1"/>
  <c r="BP90" i="1" s="1"/>
  <c r="BP98" i="1" s="1"/>
  <c r="BO12" i="1"/>
  <c r="BO15" i="1" s="1"/>
  <c r="BO85" i="1" s="1"/>
  <c r="BN12" i="1"/>
  <c r="BN15" i="1" s="1"/>
  <c r="BN85" i="1" s="1"/>
  <c r="BM12" i="1"/>
  <c r="BM15" i="1" s="1"/>
  <c r="BM85" i="1" s="1"/>
  <c r="BM90" i="1" s="1"/>
  <c r="BM98" i="1" s="1"/>
  <c r="BL12" i="1"/>
  <c r="BL15" i="1" s="1"/>
  <c r="BL85" i="1" s="1"/>
  <c r="BL90" i="1" s="1"/>
  <c r="BL98" i="1" s="1"/>
  <c r="BK12" i="1"/>
  <c r="BK15" i="1" s="1"/>
  <c r="BK85" i="1" s="1"/>
  <c r="BJ12" i="1"/>
  <c r="BJ15" i="1" s="1"/>
  <c r="BJ85" i="1" s="1"/>
  <c r="BI12" i="1"/>
  <c r="BI15" i="1" s="1"/>
  <c r="BI85" i="1" s="1"/>
  <c r="BI90" i="1" s="1"/>
  <c r="BI98" i="1" s="1"/>
  <c r="BH12" i="1"/>
  <c r="BH15" i="1" s="1"/>
  <c r="BH85" i="1" s="1"/>
  <c r="BH90" i="1" s="1"/>
  <c r="BH98" i="1" s="1"/>
  <c r="BG12" i="1"/>
  <c r="BG15" i="1" s="1"/>
  <c r="BG85" i="1" s="1"/>
  <c r="BF12" i="1"/>
  <c r="BF15" i="1" s="1"/>
  <c r="BF85" i="1" s="1"/>
  <c r="BE12" i="1"/>
  <c r="BE15" i="1" s="1"/>
  <c r="BE85" i="1" s="1"/>
  <c r="BE90" i="1" s="1"/>
  <c r="BE98" i="1" s="1"/>
  <c r="BD12" i="1"/>
  <c r="BD15" i="1" s="1"/>
  <c r="BD85" i="1" s="1"/>
  <c r="BD90" i="1" s="1"/>
  <c r="BD98" i="1" s="1"/>
  <c r="BC12" i="1"/>
  <c r="BC15" i="1" s="1"/>
  <c r="BC85" i="1" s="1"/>
  <c r="BB12" i="1"/>
  <c r="BB15" i="1" s="1"/>
  <c r="BB85" i="1" s="1"/>
  <c r="BA12" i="1"/>
  <c r="BA15" i="1" s="1"/>
  <c r="BA85" i="1" s="1"/>
  <c r="BA90" i="1" s="1"/>
  <c r="BA98" i="1" s="1"/>
  <c r="AZ12" i="1"/>
  <c r="AZ15" i="1" s="1"/>
  <c r="AZ85" i="1" s="1"/>
  <c r="AZ90" i="1" s="1"/>
  <c r="AZ98" i="1" s="1"/>
  <c r="AY12" i="1"/>
  <c r="AY15" i="1" s="1"/>
  <c r="AY85" i="1" s="1"/>
  <c r="AX12" i="1"/>
  <c r="AX15" i="1" s="1"/>
  <c r="AX85" i="1" s="1"/>
  <c r="AW12" i="1"/>
  <c r="AW15" i="1" s="1"/>
  <c r="AW85" i="1" s="1"/>
  <c r="AW90" i="1" s="1"/>
  <c r="AW98" i="1" s="1"/>
  <c r="AV12" i="1"/>
  <c r="AV15" i="1" s="1"/>
  <c r="AV85" i="1" s="1"/>
  <c r="AV90" i="1" s="1"/>
  <c r="AV98" i="1" s="1"/>
  <c r="AU12" i="1"/>
  <c r="AU15" i="1" s="1"/>
  <c r="AU85" i="1" s="1"/>
  <c r="AT12" i="1"/>
  <c r="AT15" i="1" s="1"/>
  <c r="AT85" i="1" s="1"/>
  <c r="AS12" i="1"/>
  <c r="AS15" i="1" s="1"/>
  <c r="AS85" i="1" s="1"/>
  <c r="AS90" i="1" s="1"/>
  <c r="AS98" i="1" s="1"/>
  <c r="AR12" i="1"/>
  <c r="AR15" i="1" s="1"/>
  <c r="AR85" i="1" s="1"/>
  <c r="AR90" i="1" s="1"/>
  <c r="AR98" i="1" s="1"/>
  <c r="AQ12" i="1"/>
  <c r="AQ15" i="1" s="1"/>
  <c r="AQ85" i="1" s="1"/>
  <c r="AP12" i="1"/>
  <c r="AP15" i="1" s="1"/>
  <c r="AP85" i="1" s="1"/>
  <c r="AO12" i="1"/>
  <c r="AO15" i="1" s="1"/>
  <c r="AO85" i="1" s="1"/>
  <c r="AO90" i="1" s="1"/>
  <c r="AO98" i="1" s="1"/>
  <c r="AN12" i="1"/>
  <c r="AN15" i="1" s="1"/>
  <c r="AN85" i="1" s="1"/>
  <c r="AN90" i="1" s="1"/>
  <c r="AN98" i="1" s="1"/>
  <c r="AM12" i="1"/>
  <c r="AM15" i="1" s="1"/>
  <c r="AM85" i="1" s="1"/>
  <c r="AL12" i="1"/>
  <c r="AL15" i="1" s="1"/>
  <c r="AL85" i="1" s="1"/>
  <c r="AK12" i="1"/>
  <c r="AK15" i="1" s="1"/>
  <c r="AK85" i="1" s="1"/>
  <c r="AK90" i="1" s="1"/>
  <c r="AK98" i="1" s="1"/>
  <c r="AJ12" i="1"/>
  <c r="AJ15" i="1" s="1"/>
  <c r="AJ85" i="1" s="1"/>
  <c r="AJ90" i="1" s="1"/>
  <c r="AJ98" i="1" s="1"/>
  <c r="AI12" i="1"/>
  <c r="AI15" i="1" s="1"/>
  <c r="AI85" i="1" s="1"/>
  <c r="AH12" i="1"/>
  <c r="AH15" i="1" s="1"/>
  <c r="AH85" i="1" s="1"/>
  <c r="AG12" i="1"/>
  <c r="AG15" i="1" s="1"/>
  <c r="AG85" i="1" s="1"/>
  <c r="AG90" i="1" s="1"/>
  <c r="AG98" i="1" s="1"/>
  <c r="AF12" i="1"/>
  <c r="AF15" i="1" s="1"/>
  <c r="AF85" i="1" s="1"/>
  <c r="AF90" i="1" s="1"/>
  <c r="AF98" i="1" s="1"/>
  <c r="AE12" i="1"/>
  <c r="AE15" i="1" s="1"/>
  <c r="AE85" i="1" s="1"/>
  <c r="AD12" i="1"/>
  <c r="AD15" i="1" s="1"/>
  <c r="AD85" i="1" s="1"/>
  <c r="AC12" i="1"/>
  <c r="AC15" i="1" s="1"/>
  <c r="AC85" i="1" s="1"/>
  <c r="AC90" i="1" s="1"/>
  <c r="AC98" i="1" s="1"/>
  <c r="AB12" i="1"/>
  <c r="AB15" i="1" s="1"/>
  <c r="AB85" i="1" s="1"/>
  <c r="AB90" i="1" s="1"/>
  <c r="AB98" i="1" s="1"/>
  <c r="AA12" i="1"/>
  <c r="AA15" i="1" s="1"/>
  <c r="AA85" i="1" s="1"/>
  <c r="Z12" i="1"/>
  <c r="Z15" i="1" s="1"/>
  <c r="Z85" i="1" s="1"/>
  <c r="Y12" i="1"/>
  <c r="Y15" i="1" s="1"/>
  <c r="Y85" i="1" s="1"/>
  <c r="Y90" i="1" s="1"/>
  <c r="Y98" i="1" s="1"/>
  <c r="X12" i="1"/>
  <c r="X15" i="1" s="1"/>
  <c r="X85" i="1" s="1"/>
  <c r="X90" i="1" s="1"/>
  <c r="W12" i="1"/>
  <c r="W15" i="1" s="1"/>
  <c r="W85" i="1" s="1"/>
  <c r="V12" i="1"/>
  <c r="V15" i="1" s="1"/>
  <c r="V85" i="1" s="1"/>
  <c r="U12" i="1"/>
  <c r="U15" i="1" s="1"/>
  <c r="U85" i="1" s="1"/>
  <c r="U90" i="1" s="1"/>
  <c r="U98" i="1" s="1"/>
  <c r="T12" i="1"/>
  <c r="T15" i="1" s="1"/>
  <c r="T85" i="1" s="1"/>
  <c r="T90" i="1" s="1"/>
  <c r="T98" i="1" s="1"/>
  <c r="S12" i="1"/>
  <c r="S15" i="1" s="1"/>
  <c r="S85" i="1" s="1"/>
  <c r="R12" i="1"/>
  <c r="R15" i="1" s="1"/>
  <c r="R85" i="1" s="1"/>
  <c r="Q12" i="1"/>
  <c r="Q15" i="1" s="1"/>
  <c r="Q85" i="1" s="1"/>
  <c r="Q90" i="1" s="1"/>
  <c r="Q98" i="1" s="1"/>
  <c r="P12" i="1"/>
  <c r="P15" i="1" s="1"/>
  <c r="P85" i="1" s="1"/>
  <c r="P90" i="1" s="1"/>
  <c r="P98" i="1" s="1"/>
  <c r="O12" i="1"/>
  <c r="O15" i="1" s="1"/>
  <c r="O85" i="1" s="1"/>
  <c r="N12" i="1"/>
  <c r="N15" i="1" s="1"/>
  <c r="N85" i="1" s="1"/>
  <c r="M12" i="1"/>
  <c r="M15" i="1" s="1"/>
  <c r="M85" i="1" s="1"/>
  <c r="M90" i="1" s="1"/>
  <c r="M98" i="1" s="1"/>
  <c r="L12" i="1"/>
  <c r="L15" i="1" s="1"/>
  <c r="L85" i="1" s="1"/>
  <c r="L90" i="1" s="1"/>
  <c r="L98" i="1" s="1"/>
  <c r="K12" i="1"/>
  <c r="K15" i="1" s="1"/>
  <c r="K85" i="1" s="1"/>
  <c r="J12" i="1"/>
  <c r="J15" i="1" s="1"/>
  <c r="J85" i="1" s="1"/>
  <c r="I12" i="1"/>
  <c r="I15" i="1" s="1"/>
  <c r="I85" i="1" s="1"/>
  <c r="I90" i="1" s="1"/>
  <c r="I98" i="1" s="1"/>
  <c r="H12" i="1"/>
  <c r="H15" i="1" s="1"/>
  <c r="H85" i="1" s="1"/>
  <c r="H90" i="1" s="1"/>
  <c r="H98" i="1" s="1"/>
  <c r="G12" i="1"/>
  <c r="G15" i="1" s="1"/>
  <c r="G85" i="1" s="1"/>
  <c r="F12" i="1"/>
  <c r="F15" i="1" s="1"/>
  <c r="F85" i="1" s="1"/>
  <c r="E12" i="1"/>
  <c r="E15" i="1" s="1"/>
  <c r="E85" i="1" s="1"/>
  <c r="E90" i="1" s="1"/>
  <c r="E98" i="1" s="1"/>
  <c r="D12" i="1"/>
  <c r="D15" i="1" s="1"/>
  <c r="D85" i="1" s="1"/>
  <c r="D90" i="1" s="1"/>
  <c r="D98" i="1" s="1"/>
  <c r="C12" i="1"/>
  <c r="C15" i="1" s="1"/>
  <c r="FZ11" i="1"/>
  <c r="FZ10" i="1"/>
  <c r="FZ9" i="1"/>
  <c r="FZ8" i="1"/>
  <c r="B5" i="1"/>
  <c r="C40" i="1" s="1"/>
  <c r="FI40" i="1" s="1"/>
  <c r="B4" i="1"/>
  <c r="C38" i="1" s="1"/>
  <c r="DF1" i="1"/>
  <c r="DG1" i="1" s="1"/>
  <c r="AR324" i="1" l="1"/>
  <c r="FZ80" i="1"/>
  <c r="FZ94" i="1"/>
  <c r="FY95" i="1"/>
  <c r="FZ97" i="1"/>
  <c r="J90" i="1"/>
  <c r="J98" i="1" s="1"/>
  <c r="R90" i="1"/>
  <c r="R98" i="1" s="1"/>
  <c r="Z90" i="1"/>
  <c r="Z98" i="1" s="1"/>
  <c r="Z201" i="1" s="1"/>
  <c r="AL90" i="1"/>
  <c r="AL98" i="1" s="1"/>
  <c r="AT90" i="1"/>
  <c r="AT98" i="1" s="1"/>
  <c r="BB90" i="1"/>
  <c r="BB98" i="1" s="1"/>
  <c r="BJ90" i="1"/>
  <c r="BJ98" i="1" s="1"/>
  <c r="BJ201" i="1" s="1"/>
  <c r="F90" i="1"/>
  <c r="F98" i="1" s="1"/>
  <c r="N90" i="1"/>
  <c r="N98" i="1" s="1"/>
  <c r="V90" i="1"/>
  <c r="V98" i="1" s="1"/>
  <c r="AD90" i="1"/>
  <c r="AD98" i="1" s="1"/>
  <c r="AD201" i="1" s="1"/>
  <c r="AH90" i="1"/>
  <c r="AH98" i="1" s="1"/>
  <c r="AP90" i="1"/>
  <c r="AP98" i="1" s="1"/>
  <c r="AX90" i="1"/>
  <c r="AX98" i="1" s="1"/>
  <c r="BF90" i="1"/>
  <c r="BF98" i="1" s="1"/>
  <c r="BF127" i="1" s="1"/>
  <c r="BN90" i="1"/>
  <c r="BN98" i="1" s="1"/>
  <c r="G90" i="1"/>
  <c r="G98" i="1" s="1"/>
  <c r="K90" i="1"/>
  <c r="K98" i="1" s="1"/>
  <c r="O90" i="1"/>
  <c r="O98" i="1" s="1"/>
  <c r="O201" i="1" s="1"/>
  <c r="S90" i="1"/>
  <c r="S98" i="1" s="1"/>
  <c r="W90" i="1"/>
  <c r="W98" i="1" s="1"/>
  <c r="AA90" i="1"/>
  <c r="AA98" i="1" s="1"/>
  <c r="AE90" i="1"/>
  <c r="AE98" i="1" s="1"/>
  <c r="AE127" i="1" s="1"/>
  <c r="AI90" i="1"/>
  <c r="AI98" i="1" s="1"/>
  <c r="AM90" i="1"/>
  <c r="AM98" i="1" s="1"/>
  <c r="AQ90" i="1"/>
  <c r="AQ98" i="1" s="1"/>
  <c r="AU90" i="1"/>
  <c r="AU98" i="1" s="1"/>
  <c r="AU201" i="1" s="1"/>
  <c r="AY90" i="1"/>
  <c r="AY98" i="1" s="1"/>
  <c r="BC90" i="1"/>
  <c r="BC98" i="1" s="1"/>
  <c r="BG90" i="1"/>
  <c r="BG98" i="1" s="1"/>
  <c r="BK90" i="1"/>
  <c r="BK98" i="1" s="1"/>
  <c r="BK127" i="1" s="1"/>
  <c r="BO90" i="1"/>
  <c r="BO98" i="1" s="1"/>
  <c r="BS90" i="1"/>
  <c r="BS98" i="1" s="1"/>
  <c r="BW90" i="1"/>
  <c r="BW98" i="1" s="1"/>
  <c r="CA90" i="1"/>
  <c r="CA98" i="1" s="1"/>
  <c r="CA201" i="1" s="1"/>
  <c r="CE90" i="1"/>
  <c r="CE98" i="1" s="1"/>
  <c r="CI90" i="1"/>
  <c r="CI98" i="1" s="1"/>
  <c r="CM90" i="1"/>
  <c r="CM98" i="1" s="1"/>
  <c r="CQ90" i="1"/>
  <c r="CQ98" i="1" s="1"/>
  <c r="CQ201" i="1" s="1"/>
  <c r="CU90" i="1"/>
  <c r="CU98" i="1" s="1"/>
  <c r="CY90" i="1"/>
  <c r="CY98" i="1" s="1"/>
  <c r="DC90" i="1"/>
  <c r="DC98" i="1" s="1"/>
  <c r="DG90" i="1"/>
  <c r="DG98" i="1" s="1"/>
  <c r="DG103" i="1" s="1"/>
  <c r="DG145" i="1" s="1"/>
  <c r="DK90" i="1"/>
  <c r="DK98" i="1" s="1"/>
  <c r="DO90" i="1"/>
  <c r="DO98" i="1" s="1"/>
  <c r="DS90" i="1"/>
  <c r="DS98" i="1" s="1"/>
  <c r="DW90" i="1"/>
  <c r="DW98" i="1" s="1"/>
  <c r="DW201" i="1" s="1"/>
  <c r="EA90" i="1"/>
  <c r="EA98" i="1" s="1"/>
  <c r="EE90" i="1"/>
  <c r="EE98" i="1" s="1"/>
  <c r="EI90" i="1"/>
  <c r="EI98" i="1" s="1"/>
  <c r="EM90" i="1"/>
  <c r="EM98" i="1" s="1"/>
  <c r="EM201" i="1" s="1"/>
  <c r="EQ90" i="1"/>
  <c r="EQ98" i="1" s="1"/>
  <c r="EU90" i="1"/>
  <c r="EU98" i="1" s="1"/>
  <c r="EY90" i="1"/>
  <c r="EY98" i="1" s="1"/>
  <c r="FC90" i="1"/>
  <c r="FC98" i="1" s="1"/>
  <c r="FC103" i="1" s="1"/>
  <c r="FG90" i="1"/>
  <c r="FG98" i="1" s="1"/>
  <c r="FK90" i="1"/>
  <c r="FK98" i="1" s="1"/>
  <c r="FO90" i="1"/>
  <c r="FO98" i="1" s="1"/>
  <c r="FS90" i="1"/>
  <c r="FS98" i="1" s="1"/>
  <c r="FS103" i="1" s="1"/>
  <c r="FW90" i="1"/>
  <c r="FW98" i="1" s="1"/>
  <c r="EC90" i="1"/>
  <c r="EC98" i="1" s="1"/>
  <c r="EG90" i="1"/>
  <c r="EG98" i="1" s="1"/>
  <c r="EK90" i="1"/>
  <c r="EK98" i="1" s="1"/>
  <c r="EK127" i="1" s="1"/>
  <c r="EO90" i="1"/>
  <c r="EO98" i="1" s="1"/>
  <c r="ES90" i="1"/>
  <c r="ES98" i="1" s="1"/>
  <c r="EW90" i="1"/>
  <c r="EW98" i="1" s="1"/>
  <c r="FA90" i="1"/>
  <c r="FA98" i="1" s="1"/>
  <c r="FA127" i="1" s="1"/>
  <c r="FE90" i="1"/>
  <c r="FE98" i="1" s="1"/>
  <c r="FI90" i="1"/>
  <c r="FI98" i="1" s="1"/>
  <c r="FM90" i="1"/>
  <c r="FM98" i="1" s="1"/>
  <c r="FQ90" i="1"/>
  <c r="FQ98" i="1" s="1"/>
  <c r="FQ127" i="1" s="1"/>
  <c r="FU90" i="1"/>
  <c r="FU98" i="1" s="1"/>
  <c r="FZ93" i="1"/>
  <c r="D105" i="1"/>
  <c r="H105" i="1"/>
  <c r="L105" i="1"/>
  <c r="P105" i="1"/>
  <c r="T105" i="1"/>
  <c r="X105" i="1"/>
  <c r="X104" i="1" s="1"/>
  <c r="AB105" i="1"/>
  <c r="AF105" i="1"/>
  <c r="AJ105" i="1"/>
  <c r="AN105" i="1"/>
  <c r="BR90" i="1"/>
  <c r="BR98" i="1" s="1"/>
  <c r="BV90" i="1"/>
  <c r="BV98" i="1" s="1"/>
  <c r="BZ90" i="1"/>
  <c r="BZ98" i="1" s="1"/>
  <c r="CD90" i="1"/>
  <c r="CD98" i="1" s="1"/>
  <c r="CD201" i="1" s="1"/>
  <c r="CH90" i="1"/>
  <c r="CH98" i="1" s="1"/>
  <c r="CL90" i="1"/>
  <c r="CL98" i="1" s="1"/>
  <c r="CP90" i="1"/>
  <c r="CP98" i="1" s="1"/>
  <c r="CT90" i="1"/>
  <c r="CT98" i="1" s="1"/>
  <c r="CT103" i="1" s="1"/>
  <c r="CX90" i="1"/>
  <c r="CX98" i="1" s="1"/>
  <c r="DB90" i="1"/>
  <c r="DB98" i="1" s="1"/>
  <c r="DF90" i="1"/>
  <c r="DF98" i="1" s="1"/>
  <c r="DJ90" i="1"/>
  <c r="DJ98" i="1" s="1"/>
  <c r="DJ201" i="1" s="1"/>
  <c r="DN90" i="1"/>
  <c r="DN98" i="1" s="1"/>
  <c r="DR90" i="1"/>
  <c r="DR98" i="1" s="1"/>
  <c r="DV90" i="1"/>
  <c r="DV98" i="1" s="1"/>
  <c r="DZ90" i="1"/>
  <c r="DZ98" i="1" s="1"/>
  <c r="DZ201" i="1" s="1"/>
  <c r="ED90" i="1"/>
  <c r="ED98" i="1" s="1"/>
  <c r="EH90" i="1"/>
  <c r="EH98" i="1" s="1"/>
  <c r="EL90" i="1"/>
  <c r="EL98" i="1" s="1"/>
  <c r="EP90" i="1"/>
  <c r="EP98" i="1" s="1"/>
  <c r="EP201" i="1" s="1"/>
  <c r="ET90" i="1"/>
  <c r="ET98" i="1" s="1"/>
  <c r="EX90" i="1"/>
  <c r="EX98" i="1" s="1"/>
  <c r="FB90" i="1"/>
  <c r="FB98" i="1" s="1"/>
  <c r="FF90" i="1"/>
  <c r="FF98" i="1" s="1"/>
  <c r="FF201" i="1" s="1"/>
  <c r="FJ90" i="1"/>
  <c r="FJ98" i="1" s="1"/>
  <c r="FN90" i="1"/>
  <c r="FN98" i="1" s="1"/>
  <c r="FR90" i="1"/>
  <c r="FR98" i="1" s="1"/>
  <c r="FV90" i="1"/>
  <c r="FV98" i="1" s="1"/>
  <c r="FV201" i="1" s="1"/>
  <c r="FZ53" i="1"/>
  <c r="E105" i="1"/>
  <c r="I105" i="1"/>
  <c r="M105" i="1"/>
  <c r="Q105" i="1"/>
  <c r="U105" i="1"/>
  <c r="Y105" i="1"/>
  <c r="AC105" i="1"/>
  <c r="AG105" i="1"/>
  <c r="AK105" i="1"/>
  <c r="AO105" i="1"/>
  <c r="AS105" i="1"/>
  <c r="AW105" i="1"/>
  <c r="BA105" i="1"/>
  <c r="BE105" i="1"/>
  <c r="BI105" i="1"/>
  <c r="BM105" i="1"/>
  <c r="BQ105" i="1"/>
  <c r="BU105" i="1"/>
  <c r="BY105" i="1"/>
  <c r="CC105" i="1"/>
  <c r="CG105" i="1"/>
  <c r="CK105" i="1"/>
  <c r="CO105" i="1"/>
  <c r="CS105" i="1"/>
  <c r="CW105" i="1"/>
  <c r="DA105" i="1"/>
  <c r="DE105" i="1"/>
  <c r="DI105" i="1"/>
  <c r="DM105" i="1"/>
  <c r="DQ105" i="1"/>
  <c r="DU105" i="1"/>
  <c r="DY105" i="1"/>
  <c r="EC105" i="1"/>
  <c r="EG105" i="1"/>
  <c r="EK105" i="1"/>
  <c r="EO105" i="1"/>
  <c r="ES105" i="1"/>
  <c r="EW105" i="1"/>
  <c r="FA105" i="1"/>
  <c r="FE105" i="1"/>
  <c r="FI105" i="1"/>
  <c r="FM105" i="1"/>
  <c r="FQ105" i="1"/>
  <c r="FU105" i="1"/>
  <c r="FY98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CZ105" i="1"/>
  <c r="DD105" i="1"/>
  <c r="DH105" i="1"/>
  <c r="DL105" i="1"/>
  <c r="DP105" i="1"/>
  <c r="DT105" i="1"/>
  <c r="DX105" i="1"/>
  <c r="EB105" i="1"/>
  <c r="EF105" i="1"/>
  <c r="EJ105" i="1"/>
  <c r="EN105" i="1"/>
  <c r="ER105" i="1"/>
  <c r="EV105" i="1"/>
  <c r="EZ105" i="1"/>
  <c r="FD105" i="1"/>
  <c r="FH105" i="1"/>
  <c r="FL105" i="1"/>
  <c r="FP105" i="1"/>
  <c r="FT105" i="1"/>
  <c r="FX105" i="1"/>
  <c r="FZ99" i="1"/>
  <c r="FZ100" i="1"/>
  <c r="FY102" i="1"/>
  <c r="C134" i="1"/>
  <c r="C135" i="1" s="1"/>
  <c r="G134" i="1"/>
  <c r="G135" i="1" s="1"/>
  <c r="G138" i="1" s="1"/>
  <c r="G140" i="1" s="1"/>
  <c r="K134" i="1"/>
  <c r="K135" i="1" s="1"/>
  <c r="K138" i="1" s="1"/>
  <c r="K140" i="1" s="1"/>
  <c r="O134" i="1"/>
  <c r="O135" i="1" s="1"/>
  <c r="O138" i="1" s="1"/>
  <c r="O140" i="1" s="1"/>
  <c r="O143" i="1" s="1"/>
  <c r="O147" i="1" s="1"/>
  <c r="O149" i="1" s="1"/>
  <c r="S134" i="1"/>
  <c r="S135" i="1" s="1"/>
  <c r="S138" i="1" s="1"/>
  <c r="S140" i="1" s="1"/>
  <c r="W134" i="1"/>
  <c r="W135" i="1" s="1"/>
  <c r="W138" i="1" s="1"/>
  <c r="W140" i="1" s="1"/>
  <c r="AA134" i="1"/>
  <c r="AA135" i="1" s="1"/>
  <c r="AA138" i="1" s="1"/>
  <c r="AA140" i="1" s="1"/>
  <c r="AE134" i="1"/>
  <c r="AE135" i="1" s="1"/>
  <c r="AE138" i="1" s="1"/>
  <c r="AE140" i="1" s="1"/>
  <c r="AE143" i="1" s="1"/>
  <c r="AE147" i="1" s="1"/>
  <c r="AE149" i="1" s="1"/>
  <c r="AI134" i="1"/>
  <c r="AI135" i="1" s="1"/>
  <c r="AI138" i="1" s="1"/>
  <c r="AI140" i="1" s="1"/>
  <c r="AM134" i="1"/>
  <c r="AM135" i="1" s="1"/>
  <c r="AM138" i="1" s="1"/>
  <c r="AM140" i="1" s="1"/>
  <c r="AQ134" i="1"/>
  <c r="AQ135" i="1" s="1"/>
  <c r="AQ138" i="1" s="1"/>
  <c r="AQ140" i="1" s="1"/>
  <c r="AU134" i="1"/>
  <c r="AU135" i="1" s="1"/>
  <c r="AU138" i="1" s="1"/>
  <c r="AU140" i="1" s="1"/>
  <c r="AU143" i="1" s="1"/>
  <c r="AU147" i="1" s="1"/>
  <c r="AU149" i="1" s="1"/>
  <c r="AY134" i="1"/>
  <c r="AY135" i="1" s="1"/>
  <c r="AY138" i="1" s="1"/>
  <c r="AY140" i="1" s="1"/>
  <c r="BC134" i="1"/>
  <c r="BC135" i="1" s="1"/>
  <c r="BC138" i="1" s="1"/>
  <c r="BC140" i="1" s="1"/>
  <c r="BG134" i="1"/>
  <c r="BG135" i="1" s="1"/>
  <c r="BG138" i="1" s="1"/>
  <c r="BG140" i="1" s="1"/>
  <c r="BK134" i="1"/>
  <c r="BK135" i="1" s="1"/>
  <c r="BK138" i="1" s="1"/>
  <c r="BK140" i="1" s="1"/>
  <c r="BK143" i="1" s="1"/>
  <c r="BK147" i="1" s="1"/>
  <c r="BK149" i="1" s="1"/>
  <c r="BO134" i="1"/>
  <c r="BO135" i="1" s="1"/>
  <c r="BO138" i="1" s="1"/>
  <c r="BO140" i="1" s="1"/>
  <c r="BS134" i="1"/>
  <c r="BS135" i="1" s="1"/>
  <c r="BS138" i="1" s="1"/>
  <c r="BS140" i="1" s="1"/>
  <c r="BW134" i="1"/>
  <c r="BW135" i="1" s="1"/>
  <c r="BW138" i="1" s="1"/>
  <c r="BW140" i="1" s="1"/>
  <c r="CA134" i="1"/>
  <c r="CA135" i="1" s="1"/>
  <c r="CA138" i="1" s="1"/>
  <c r="CA140" i="1" s="1"/>
  <c r="CA143" i="1" s="1"/>
  <c r="CA147" i="1" s="1"/>
  <c r="CA149" i="1" s="1"/>
  <c r="CE134" i="1"/>
  <c r="CE135" i="1" s="1"/>
  <c r="CE138" i="1" s="1"/>
  <c r="CE140" i="1" s="1"/>
  <c r="CI134" i="1"/>
  <c r="CI135" i="1" s="1"/>
  <c r="CI138" i="1" s="1"/>
  <c r="CI140" i="1" s="1"/>
  <c r="CM134" i="1"/>
  <c r="CM135" i="1" s="1"/>
  <c r="CM138" i="1" s="1"/>
  <c r="CM140" i="1" s="1"/>
  <c r="CQ134" i="1"/>
  <c r="CQ135" i="1" s="1"/>
  <c r="CQ138" i="1" s="1"/>
  <c r="CQ140" i="1" s="1"/>
  <c r="CU134" i="1"/>
  <c r="CU135" i="1" s="1"/>
  <c r="CU138" i="1" s="1"/>
  <c r="CU140" i="1" s="1"/>
  <c r="CY134" i="1"/>
  <c r="CY135" i="1" s="1"/>
  <c r="CY138" i="1" s="1"/>
  <c r="CY140" i="1" s="1"/>
  <c r="DC134" i="1"/>
  <c r="DC135" i="1" s="1"/>
  <c r="DC138" i="1" s="1"/>
  <c r="DC140" i="1" s="1"/>
  <c r="DG134" i="1"/>
  <c r="DG135" i="1" s="1"/>
  <c r="DG138" i="1" s="1"/>
  <c r="DG140" i="1" s="1"/>
  <c r="DG143" i="1" s="1"/>
  <c r="DG147" i="1" s="1"/>
  <c r="DG149" i="1" s="1"/>
  <c r="DK134" i="1"/>
  <c r="DK135" i="1" s="1"/>
  <c r="DK138" i="1" s="1"/>
  <c r="DK140" i="1" s="1"/>
  <c r="DO134" i="1"/>
  <c r="DO135" i="1" s="1"/>
  <c r="DO138" i="1" s="1"/>
  <c r="DO140" i="1" s="1"/>
  <c r="DS134" i="1"/>
  <c r="DS135" i="1" s="1"/>
  <c r="DS138" i="1" s="1"/>
  <c r="DS140" i="1" s="1"/>
  <c r="DW134" i="1"/>
  <c r="DW135" i="1" s="1"/>
  <c r="DW138" i="1" s="1"/>
  <c r="DW140" i="1" s="1"/>
  <c r="EA134" i="1"/>
  <c r="EA135" i="1" s="1"/>
  <c r="EA138" i="1" s="1"/>
  <c r="EA140" i="1" s="1"/>
  <c r="EE134" i="1"/>
  <c r="EE135" i="1" s="1"/>
  <c r="EE138" i="1" s="1"/>
  <c r="EE140" i="1" s="1"/>
  <c r="EI134" i="1"/>
  <c r="EI135" i="1" s="1"/>
  <c r="EI138" i="1" s="1"/>
  <c r="EI140" i="1" s="1"/>
  <c r="EM134" i="1"/>
  <c r="EM135" i="1" s="1"/>
  <c r="EM138" i="1" s="1"/>
  <c r="EM140" i="1" s="1"/>
  <c r="EM143" i="1" s="1"/>
  <c r="EM147" i="1" s="1"/>
  <c r="EM149" i="1" s="1"/>
  <c r="EQ134" i="1"/>
  <c r="EQ135" i="1" s="1"/>
  <c r="EQ138" i="1" s="1"/>
  <c r="EQ140" i="1" s="1"/>
  <c r="EU134" i="1"/>
  <c r="EU135" i="1" s="1"/>
  <c r="EU138" i="1" s="1"/>
  <c r="EU140" i="1" s="1"/>
  <c r="EY134" i="1"/>
  <c r="EY135" i="1" s="1"/>
  <c r="EY138" i="1" s="1"/>
  <c r="EY140" i="1" s="1"/>
  <c r="FC134" i="1"/>
  <c r="FC135" i="1" s="1"/>
  <c r="FC138" i="1" s="1"/>
  <c r="FC140" i="1" s="1"/>
  <c r="FC143" i="1" s="1"/>
  <c r="FC147" i="1" s="1"/>
  <c r="FC149" i="1" s="1"/>
  <c r="FG134" i="1"/>
  <c r="FG135" i="1" s="1"/>
  <c r="FG138" i="1" s="1"/>
  <c r="FG140" i="1" s="1"/>
  <c r="FK134" i="1"/>
  <c r="FK135" i="1" s="1"/>
  <c r="FK138" i="1" s="1"/>
  <c r="FK140" i="1" s="1"/>
  <c r="FO134" i="1"/>
  <c r="FO135" i="1" s="1"/>
  <c r="FO138" i="1" s="1"/>
  <c r="FO140" i="1" s="1"/>
  <c r="FS134" i="1"/>
  <c r="FS135" i="1" s="1"/>
  <c r="FS138" i="1" s="1"/>
  <c r="FS140" i="1" s="1"/>
  <c r="FS143" i="1" s="1"/>
  <c r="FS147" i="1" s="1"/>
  <c r="FS149" i="1" s="1"/>
  <c r="FW134" i="1"/>
  <c r="FW135" i="1" s="1"/>
  <c r="FW138" i="1" s="1"/>
  <c r="FW140" i="1" s="1"/>
  <c r="FZ137" i="1"/>
  <c r="FZ167" i="1"/>
  <c r="D134" i="1"/>
  <c r="D135" i="1" s="1"/>
  <c r="D138" i="1" s="1"/>
  <c r="D140" i="1" s="1"/>
  <c r="D145" i="1" s="1"/>
  <c r="H134" i="1"/>
  <c r="H135" i="1" s="1"/>
  <c r="H138" i="1" s="1"/>
  <c r="H140" i="1" s="1"/>
  <c r="L134" i="1"/>
  <c r="L135" i="1" s="1"/>
  <c r="L138" i="1" s="1"/>
  <c r="L140" i="1" s="1"/>
  <c r="P134" i="1"/>
  <c r="P135" i="1" s="1"/>
  <c r="P138" i="1" s="1"/>
  <c r="P140" i="1" s="1"/>
  <c r="T134" i="1"/>
  <c r="T135" i="1" s="1"/>
  <c r="T138" i="1" s="1"/>
  <c r="T140" i="1" s="1"/>
  <c r="T178" i="1" s="1"/>
  <c r="X134" i="1"/>
  <c r="X135" i="1" s="1"/>
  <c r="X138" i="1" s="1"/>
  <c r="X140" i="1" s="1"/>
  <c r="AB134" i="1"/>
  <c r="AB135" i="1" s="1"/>
  <c r="AB138" i="1" s="1"/>
  <c r="AB140" i="1" s="1"/>
  <c r="AF134" i="1"/>
  <c r="AF135" i="1" s="1"/>
  <c r="AF138" i="1" s="1"/>
  <c r="AF140" i="1" s="1"/>
  <c r="AJ134" i="1"/>
  <c r="AJ135" i="1" s="1"/>
  <c r="AJ138" i="1" s="1"/>
  <c r="AJ140" i="1" s="1"/>
  <c r="AJ178" i="1" s="1"/>
  <c r="AN134" i="1"/>
  <c r="AN135" i="1" s="1"/>
  <c r="AN138" i="1" s="1"/>
  <c r="AN140" i="1" s="1"/>
  <c r="AR134" i="1"/>
  <c r="AR135" i="1" s="1"/>
  <c r="AR138" i="1" s="1"/>
  <c r="AR140" i="1" s="1"/>
  <c r="AV134" i="1"/>
  <c r="AV135" i="1" s="1"/>
  <c r="AV138" i="1" s="1"/>
  <c r="AV140" i="1" s="1"/>
  <c r="AZ134" i="1"/>
  <c r="AZ135" i="1" s="1"/>
  <c r="AZ138" i="1" s="1"/>
  <c r="AZ140" i="1" s="1"/>
  <c r="AZ178" i="1" s="1"/>
  <c r="BD134" i="1"/>
  <c r="BD135" i="1" s="1"/>
  <c r="BD138" i="1" s="1"/>
  <c r="BD140" i="1" s="1"/>
  <c r="BH134" i="1"/>
  <c r="BH135" i="1" s="1"/>
  <c r="BH138" i="1" s="1"/>
  <c r="BH140" i="1" s="1"/>
  <c r="BL134" i="1"/>
  <c r="BL135" i="1" s="1"/>
  <c r="BL138" i="1" s="1"/>
  <c r="BL140" i="1" s="1"/>
  <c r="BP134" i="1"/>
  <c r="BP135" i="1" s="1"/>
  <c r="BP138" i="1" s="1"/>
  <c r="BP140" i="1" s="1"/>
  <c r="BP143" i="1" s="1"/>
  <c r="BP147" i="1" s="1"/>
  <c r="BP149" i="1" s="1"/>
  <c r="BT134" i="1"/>
  <c r="BT135" i="1" s="1"/>
  <c r="BT138" i="1" s="1"/>
  <c r="BT140" i="1" s="1"/>
  <c r="BX134" i="1"/>
  <c r="BX135" i="1" s="1"/>
  <c r="BX138" i="1" s="1"/>
  <c r="BX140" i="1" s="1"/>
  <c r="CB134" i="1"/>
  <c r="CB135" i="1" s="1"/>
  <c r="CB138" i="1" s="1"/>
  <c r="CB140" i="1" s="1"/>
  <c r="CF134" i="1"/>
  <c r="CF135" i="1" s="1"/>
  <c r="CF138" i="1" s="1"/>
  <c r="CF140" i="1" s="1"/>
  <c r="CF178" i="1" s="1"/>
  <c r="CJ134" i="1"/>
  <c r="CJ135" i="1" s="1"/>
  <c r="CJ138" i="1" s="1"/>
  <c r="CJ140" i="1" s="1"/>
  <c r="CN134" i="1"/>
  <c r="CN135" i="1" s="1"/>
  <c r="CN138" i="1" s="1"/>
  <c r="CN140" i="1" s="1"/>
  <c r="CR134" i="1"/>
  <c r="CR135" i="1" s="1"/>
  <c r="CR138" i="1" s="1"/>
  <c r="CR140" i="1" s="1"/>
  <c r="CV134" i="1"/>
  <c r="CV135" i="1" s="1"/>
  <c r="CV138" i="1" s="1"/>
  <c r="CV140" i="1" s="1"/>
  <c r="CV178" i="1" s="1"/>
  <c r="CZ134" i="1"/>
  <c r="CZ135" i="1" s="1"/>
  <c r="CZ138" i="1" s="1"/>
  <c r="CZ140" i="1" s="1"/>
  <c r="DD134" i="1"/>
  <c r="DD135" i="1" s="1"/>
  <c r="DD138" i="1" s="1"/>
  <c r="DD140" i="1" s="1"/>
  <c r="DH134" i="1"/>
  <c r="DH135" i="1" s="1"/>
  <c r="DH138" i="1" s="1"/>
  <c r="DH140" i="1" s="1"/>
  <c r="DL134" i="1"/>
  <c r="DL135" i="1" s="1"/>
  <c r="DL138" i="1" s="1"/>
  <c r="DL140" i="1" s="1"/>
  <c r="DL145" i="1" s="1"/>
  <c r="DP134" i="1"/>
  <c r="DP135" i="1" s="1"/>
  <c r="DP138" i="1" s="1"/>
  <c r="DP140" i="1" s="1"/>
  <c r="DT134" i="1"/>
  <c r="DT135" i="1" s="1"/>
  <c r="DT138" i="1" s="1"/>
  <c r="DT140" i="1" s="1"/>
  <c r="DX134" i="1"/>
  <c r="DX135" i="1" s="1"/>
  <c r="DX138" i="1" s="1"/>
  <c r="DX140" i="1" s="1"/>
  <c r="EB134" i="1"/>
  <c r="EB135" i="1" s="1"/>
  <c r="EB138" i="1" s="1"/>
  <c r="EB140" i="1" s="1"/>
  <c r="EB178" i="1" s="1"/>
  <c r="EF134" i="1"/>
  <c r="EF135" i="1" s="1"/>
  <c r="EF138" i="1" s="1"/>
  <c r="EF140" i="1" s="1"/>
  <c r="EJ134" i="1"/>
  <c r="EJ135" i="1" s="1"/>
  <c r="EJ138" i="1" s="1"/>
  <c r="EJ140" i="1" s="1"/>
  <c r="EN134" i="1"/>
  <c r="EN135" i="1" s="1"/>
  <c r="EN138" i="1" s="1"/>
  <c r="EN140" i="1" s="1"/>
  <c r="ER134" i="1"/>
  <c r="ER135" i="1" s="1"/>
  <c r="ER138" i="1" s="1"/>
  <c r="ER140" i="1" s="1"/>
  <c r="ER178" i="1" s="1"/>
  <c r="EV134" i="1"/>
  <c r="EV135" i="1" s="1"/>
  <c r="EV138" i="1" s="1"/>
  <c r="EV140" i="1" s="1"/>
  <c r="EZ134" i="1"/>
  <c r="EZ135" i="1" s="1"/>
  <c r="EZ138" i="1" s="1"/>
  <c r="EZ140" i="1" s="1"/>
  <c r="FD134" i="1"/>
  <c r="FD135" i="1" s="1"/>
  <c r="FD138" i="1" s="1"/>
  <c r="FD140" i="1" s="1"/>
  <c r="FH134" i="1"/>
  <c r="FH135" i="1" s="1"/>
  <c r="FH138" i="1" s="1"/>
  <c r="FH140" i="1" s="1"/>
  <c r="FH178" i="1" s="1"/>
  <c r="FL134" i="1"/>
  <c r="FL135" i="1" s="1"/>
  <c r="FL138" i="1" s="1"/>
  <c r="FL140" i="1" s="1"/>
  <c r="FP134" i="1"/>
  <c r="FP135" i="1" s="1"/>
  <c r="FP138" i="1" s="1"/>
  <c r="FP140" i="1" s="1"/>
  <c r="FT134" i="1"/>
  <c r="FT135" i="1" s="1"/>
  <c r="FT138" i="1" s="1"/>
  <c r="FT140" i="1" s="1"/>
  <c r="FX134" i="1"/>
  <c r="FX135" i="1" s="1"/>
  <c r="FX138" i="1" s="1"/>
  <c r="FX140" i="1" s="1"/>
  <c r="FX178" i="1" s="1"/>
  <c r="FZ87" i="1"/>
  <c r="FZ88" i="1"/>
  <c r="FZ86" i="1"/>
  <c r="FZ89" i="1"/>
  <c r="FU38" i="1"/>
  <c r="FQ38" i="1"/>
  <c r="FM38" i="1"/>
  <c r="FI38" i="1"/>
  <c r="FE38" i="1"/>
  <c r="FA38" i="1"/>
  <c r="EW38" i="1"/>
  <c r="ES38" i="1"/>
  <c r="EO38" i="1"/>
  <c r="EK38" i="1"/>
  <c r="EG38" i="1"/>
  <c r="EC38" i="1"/>
  <c r="DY38" i="1"/>
  <c r="DU38" i="1"/>
  <c r="DQ38" i="1"/>
  <c r="DM38" i="1"/>
  <c r="DI38" i="1"/>
  <c r="DE38" i="1"/>
  <c r="DA38" i="1"/>
  <c r="CW38" i="1"/>
  <c r="CS38" i="1"/>
  <c r="CO38" i="1"/>
  <c r="CK38" i="1"/>
  <c r="CG38" i="1"/>
  <c r="CC38" i="1"/>
  <c r="BY38" i="1"/>
  <c r="BU38" i="1"/>
  <c r="BQ38" i="1"/>
  <c r="BM38" i="1"/>
  <c r="BI38" i="1"/>
  <c r="BE38" i="1"/>
  <c r="BA38" i="1"/>
  <c r="AW38" i="1"/>
  <c r="AS38" i="1"/>
  <c r="AO38" i="1"/>
  <c r="AK38" i="1"/>
  <c r="AG38" i="1"/>
  <c r="AC38" i="1"/>
  <c r="Y38" i="1"/>
  <c r="U38" i="1"/>
  <c r="C121" i="1"/>
  <c r="C118" i="1"/>
  <c r="FX38" i="1"/>
  <c r="FS38" i="1"/>
  <c r="FN38" i="1"/>
  <c r="FH38" i="1"/>
  <c r="FC38" i="1"/>
  <c r="EX38" i="1"/>
  <c r="ER38" i="1"/>
  <c r="EM38" i="1"/>
  <c r="EH38" i="1"/>
  <c r="EB38" i="1"/>
  <c r="DW38" i="1"/>
  <c r="DR38" i="1"/>
  <c r="DL38" i="1"/>
  <c r="DG38" i="1"/>
  <c r="DB38" i="1"/>
  <c r="CV38" i="1"/>
  <c r="CQ38" i="1"/>
  <c r="CL38" i="1"/>
  <c r="CF38" i="1"/>
  <c r="CA38" i="1"/>
  <c r="BV38" i="1"/>
  <c r="BP38" i="1"/>
  <c r="BK38" i="1"/>
  <c r="BF38" i="1"/>
  <c r="AZ38" i="1"/>
  <c r="AU38" i="1"/>
  <c r="AP38" i="1"/>
  <c r="AJ38" i="1"/>
  <c r="AE38" i="1"/>
  <c r="Z38" i="1"/>
  <c r="T38" i="1"/>
  <c r="P38" i="1"/>
  <c r="L38" i="1"/>
  <c r="H38" i="1"/>
  <c r="D38" i="1"/>
  <c r="FW38" i="1"/>
  <c r="FR38" i="1"/>
  <c r="FL38" i="1"/>
  <c r="FG38" i="1"/>
  <c r="FB38" i="1"/>
  <c r="EV38" i="1"/>
  <c r="EQ38" i="1"/>
  <c r="EL38" i="1"/>
  <c r="EF38" i="1"/>
  <c r="EA38" i="1"/>
  <c r="DV38" i="1"/>
  <c r="DP38" i="1"/>
  <c r="DK38" i="1"/>
  <c r="DF38" i="1"/>
  <c r="CZ38" i="1"/>
  <c r="CU38" i="1"/>
  <c r="CP38" i="1"/>
  <c r="CJ38" i="1"/>
  <c r="CE38" i="1"/>
  <c r="BZ38" i="1"/>
  <c r="BT38" i="1"/>
  <c r="BO38" i="1"/>
  <c r="BJ38" i="1"/>
  <c r="BD38" i="1"/>
  <c r="AY38" i="1"/>
  <c r="AT38" i="1"/>
  <c r="AN38" i="1"/>
  <c r="AI38" i="1"/>
  <c r="AD38" i="1"/>
  <c r="X38" i="1"/>
  <c r="S38" i="1"/>
  <c r="O38" i="1"/>
  <c r="K38" i="1"/>
  <c r="G38" i="1"/>
  <c r="EE38" i="1"/>
  <c r="AX38" i="1"/>
  <c r="AH38" i="1"/>
  <c r="W38" i="1"/>
  <c r="N38" i="1"/>
  <c r="F38" i="1"/>
  <c r="FT38" i="1"/>
  <c r="FO38" i="1"/>
  <c r="FD38" i="1"/>
  <c r="EY38" i="1"/>
  <c r="ET38" i="1"/>
  <c r="EN38" i="1"/>
  <c r="EI38" i="1"/>
  <c r="ED38" i="1"/>
  <c r="DX38" i="1"/>
  <c r="DS38" i="1"/>
  <c r="DN38" i="1"/>
  <c r="DH38" i="1"/>
  <c r="DC38" i="1"/>
  <c r="CX38" i="1"/>
  <c r="CR38" i="1"/>
  <c r="CH38" i="1"/>
  <c r="CB38" i="1"/>
  <c r="BW38" i="1"/>
  <c r="BR38" i="1"/>
  <c r="BL38" i="1"/>
  <c r="BG38" i="1"/>
  <c r="AV38" i="1"/>
  <c r="AQ38" i="1"/>
  <c r="AF38" i="1"/>
  <c r="AA38" i="1"/>
  <c r="Q38" i="1"/>
  <c r="I38" i="1"/>
  <c r="FV38" i="1"/>
  <c r="FP38" i="1"/>
  <c r="FK38" i="1"/>
  <c r="FF38" i="1"/>
  <c r="EZ38" i="1"/>
  <c r="EU38" i="1"/>
  <c r="EP38" i="1"/>
  <c r="EJ38" i="1"/>
  <c r="DZ38" i="1"/>
  <c r="DT38" i="1"/>
  <c r="DO38" i="1"/>
  <c r="DJ38" i="1"/>
  <c r="DD38" i="1"/>
  <c r="CY38" i="1"/>
  <c r="CT38" i="1"/>
  <c r="CN38" i="1"/>
  <c r="CI38" i="1"/>
  <c r="CD38" i="1"/>
  <c r="BX38" i="1"/>
  <c r="BS38" i="1"/>
  <c r="BN38" i="1"/>
  <c r="BH38" i="1"/>
  <c r="BC38" i="1"/>
  <c r="AR38" i="1"/>
  <c r="AM38" i="1"/>
  <c r="AB38" i="1"/>
  <c r="R38" i="1"/>
  <c r="J38" i="1"/>
  <c r="FJ38" i="1"/>
  <c r="CM38" i="1"/>
  <c r="BB38" i="1"/>
  <c r="AL38" i="1"/>
  <c r="V38" i="1"/>
  <c r="M38" i="1"/>
  <c r="E38" i="1"/>
  <c r="Q201" i="1"/>
  <c r="Q103" i="1"/>
  <c r="Q127" i="1"/>
  <c r="AK201" i="1"/>
  <c r="AK103" i="1"/>
  <c r="AK145" i="1" s="1"/>
  <c r="AK127" i="1"/>
  <c r="J201" i="1"/>
  <c r="J127" i="1"/>
  <c r="J103" i="1"/>
  <c r="J143" i="1" s="1"/>
  <c r="AL201" i="1"/>
  <c r="AL127" i="1"/>
  <c r="AL103" i="1"/>
  <c r="AX201" i="1"/>
  <c r="AX127" i="1"/>
  <c r="AX103" i="1"/>
  <c r="BN201" i="1"/>
  <c r="BN127" i="1"/>
  <c r="BN103" i="1"/>
  <c r="BN145" i="1" s="1"/>
  <c r="BZ201" i="1"/>
  <c r="BZ127" i="1"/>
  <c r="BZ103" i="1"/>
  <c r="CL201" i="1"/>
  <c r="CL127" i="1"/>
  <c r="CL103" i="1"/>
  <c r="G201" i="1"/>
  <c r="G127" i="1"/>
  <c r="G103" i="1"/>
  <c r="O103" i="1"/>
  <c r="W201" i="1"/>
  <c r="W127" i="1"/>
  <c r="W103" i="1"/>
  <c r="AE201" i="1"/>
  <c r="AM201" i="1"/>
  <c r="AM127" i="1"/>
  <c r="AM103" i="1"/>
  <c r="AU103" i="1"/>
  <c r="BC201" i="1"/>
  <c r="BC127" i="1"/>
  <c r="BC103" i="1"/>
  <c r="BK201" i="1"/>
  <c r="BS201" i="1"/>
  <c r="BS127" i="1"/>
  <c r="BS103" i="1"/>
  <c r="CA103" i="1"/>
  <c r="CM201" i="1"/>
  <c r="CM127" i="1"/>
  <c r="CM103" i="1"/>
  <c r="CU201" i="1"/>
  <c r="CU127" i="1"/>
  <c r="CU103" i="1"/>
  <c r="DC201" i="1"/>
  <c r="DC127" i="1"/>
  <c r="DC103" i="1"/>
  <c r="DK201" i="1"/>
  <c r="DK127" i="1"/>
  <c r="DK103" i="1"/>
  <c r="DK143" i="1" s="1"/>
  <c r="DS201" i="1"/>
  <c r="DS127" i="1"/>
  <c r="DS103" i="1"/>
  <c r="EA201" i="1"/>
  <c r="EA127" i="1"/>
  <c r="EA103" i="1"/>
  <c r="EI201" i="1"/>
  <c r="EI127" i="1"/>
  <c r="EI103" i="1"/>
  <c r="EM103" i="1"/>
  <c r="EU201" i="1"/>
  <c r="EU127" i="1"/>
  <c r="EU103" i="1"/>
  <c r="EY201" i="1"/>
  <c r="EY127" i="1"/>
  <c r="EY103" i="1"/>
  <c r="FC127" i="1"/>
  <c r="FG201" i="1"/>
  <c r="FG127" i="1"/>
  <c r="FG103" i="1"/>
  <c r="FG143" i="1" s="1"/>
  <c r="FK201" i="1"/>
  <c r="FK127" i="1"/>
  <c r="FK103" i="1"/>
  <c r="FO201" i="1"/>
  <c r="FO127" i="1"/>
  <c r="FO103" i="1"/>
  <c r="FS127" i="1"/>
  <c r="FW201" i="1"/>
  <c r="FW127" i="1"/>
  <c r="FW103" i="1"/>
  <c r="FW143" i="1" s="1"/>
  <c r="M201" i="1"/>
  <c r="M103" i="1"/>
  <c r="M127" i="1"/>
  <c r="AC201" i="1"/>
  <c r="AC103" i="1"/>
  <c r="AC127" i="1"/>
  <c r="F201" i="1"/>
  <c r="F127" i="1"/>
  <c r="F103" i="1"/>
  <c r="R201" i="1"/>
  <c r="R127" i="1"/>
  <c r="R103" i="1"/>
  <c r="AP201" i="1"/>
  <c r="AP127" i="1"/>
  <c r="AP103" i="1"/>
  <c r="BB201" i="1"/>
  <c r="BB127" i="1"/>
  <c r="BB103" i="1"/>
  <c r="BJ103" i="1"/>
  <c r="BV201" i="1"/>
  <c r="BV127" i="1"/>
  <c r="BV103" i="1"/>
  <c r="CH201" i="1"/>
  <c r="CH127" i="1"/>
  <c r="CH103" i="1"/>
  <c r="CT127" i="1"/>
  <c r="C85" i="1"/>
  <c r="FZ15" i="1"/>
  <c r="K201" i="1"/>
  <c r="K127" i="1"/>
  <c r="K103" i="1"/>
  <c r="S201" i="1"/>
  <c r="S127" i="1"/>
  <c r="S103" i="1"/>
  <c r="AA201" i="1"/>
  <c r="AA127" i="1"/>
  <c r="AA103" i="1"/>
  <c r="AI201" i="1"/>
  <c r="AI127" i="1"/>
  <c r="AI103" i="1"/>
  <c r="AQ201" i="1"/>
  <c r="AQ127" i="1"/>
  <c r="AQ103" i="1"/>
  <c r="AY201" i="1"/>
  <c r="AY127" i="1"/>
  <c r="AY103" i="1"/>
  <c r="BG201" i="1"/>
  <c r="BG127" i="1"/>
  <c r="BG103" i="1"/>
  <c r="BG145" i="1" s="1"/>
  <c r="BO201" i="1"/>
  <c r="BO127" i="1"/>
  <c r="BO103" i="1"/>
  <c r="BW201" i="1"/>
  <c r="BW127" i="1"/>
  <c r="BW103" i="1"/>
  <c r="CE201" i="1"/>
  <c r="CE127" i="1"/>
  <c r="CE103" i="1"/>
  <c r="CI201" i="1"/>
  <c r="CI127" i="1"/>
  <c r="CI103" i="1"/>
  <c r="CI145" i="1" s="1"/>
  <c r="CY201" i="1"/>
  <c r="CY127" i="1"/>
  <c r="CY103" i="1"/>
  <c r="DG127" i="1"/>
  <c r="DO201" i="1"/>
  <c r="DO127" i="1"/>
  <c r="DO103" i="1"/>
  <c r="DO145" i="1" s="1"/>
  <c r="EE201" i="1"/>
  <c r="EE127" i="1"/>
  <c r="EE103" i="1"/>
  <c r="EQ201" i="1"/>
  <c r="EQ127" i="1"/>
  <c r="EQ103" i="1"/>
  <c r="I201" i="1"/>
  <c r="I103" i="1"/>
  <c r="I127" i="1"/>
  <c r="Y201" i="1"/>
  <c r="Y103" i="1"/>
  <c r="Y127" i="1"/>
  <c r="AO201" i="1"/>
  <c r="AO103" i="1"/>
  <c r="AO127" i="1"/>
  <c r="AS201" i="1"/>
  <c r="AS103" i="1"/>
  <c r="AS127" i="1"/>
  <c r="AW201" i="1"/>
  <c r="AW103" i="1"/>
  <c r="AW127" i="1"/>
  <c r="BA201" i="1"/>
  <c r="BA103" i="1"/>
  <c r="BA127" i="1"/>
  <c r="BE201" i="1"/>
  <c r="BE103" i="1"/>
  <c r="BE127" i="1"/>
  <c r="BI201" i="1"/>
  <c r="BI103" i="1"/>
  <c r="BI143" i="1" s="1"/>
  <c r="BI147" i="1" s="1"/>
  <c r="BI149" i="1" s="1"/>
  <c r="BI127" i="1"/>
  <c r="BM201" i="1"/>
  <c r="BM103" i="1"/>
  <c r="BM127" i="1"/>
  <c r="BQ201" i="1"/>
  <c r="BQ103" i="1"/>
  <c r="BQ127" i="1"/>
  <c r="BU201" i="1"/>
  <c r="BU103" i="1"/>
  <c r="BU127" i="1"/>
  <c r="BY201" i="1"/>
  <c r="BY103" i="1"/>
  <c r="BY143" i="1" s="1"/>
  <c r="BY147" i="1" s="1"/>
  <c r="BY149" i="1" s="1"/>
  <c r="BY127" i="1"/>
  <c r="CC201" i="1"/>
  <c r="CC103" i="1"/>
  <c r="CC127" i="1"/>
  <c r="CG201" i="1"/>
  <c r="CG103" i="1"/>
  <c r="CG127" i="1"/>
  <c r="CK201" i="1"/>
  <c r="CK103" i="1"/>
  <c r="CK127" i="1"/>
  <c r="CO201" i="1"/>
  <c r="CO103" i="1"/>
  <c r="CO127" i="1"/>
  <c r="CS201" i="1"/>
  <c r="CS103" i="1"/>
  <c r="CS127" i="1"/>
  <c r="CW201" i="1"/>
  <c r="CW103" i="1"/>
  <c r="CW127" i="1"/>
  <c r="DA201" i="1"/>
  <c r="DA103" i="1"/>
  <c r="DA127" i="1"/>
  <c r="DE201" i="1"/>
  <c r="DE103" i="1"/>
  <c r="DE127" i="1"/>
  <c r="DI201" i="1"/>
  <c r="DI103" i="1"/>
  <c r="DI127" i="1"/>
  <c r="DM201" i="1"/>
  <c r="DM103" i="1"/>
  <c r="DM127" i="1"/>
  <c r="DQ201" i="1"/>
  <c r="DQ103" i="1"/>
  <c r="DQ127" i="1"/>
  <c r="DU201" i="1"/>
  <c r="DU103" i="1"/>
  <c r="DU143" i="1" s="1"/>
  <c r="DU147" i="1" s="1"/>
  <c r="DU149" i="1" s="1"/>
  <c r="DU127" i="1"/>
  <c r="DY201" i="1"/>
  <c r="DY103" i="1"/>
  <c r="DY127" i="1"/>
  <c r="EC201" i="1"/>
  <c r="EC103" i="1"/>
  <c r="EC127" i="1"/>
  <c r="EG201" i="1"/>
  <c r="EG103" i="1"/>
  <c r="EG127" i="1"/>
  <c r="EK103" i="1"/>
  <c r="EO201" i="1"/>
  <c r="EO103" i="1"/>
  <c r="EO127" i="1"/>
  <c r="ES201" i="1"/>
  <c r="ES103" i="1"/>
  <c r="ES127" i="1"/>
  <c r="EW201" i="1"/>
  <c r="EW103" i="1"/>
  <c r="EW127" i="1"/>
  <c r="FA103" i="1"/>
  <c r="FE201" i="1"/>
  <c r="FE103" i="1"/>
  <c r="FE127" i="1"/>
  <c r="FI201" i="1"/>
  <c r="FI103" i="1"/>
  <c r="FI127" i="1"/>
  <c r="FM201" i="1"/>
  <c r="FM103" i="1"/>
  <c r="FM127" i="1"/>
  <c r="FQ103" i="1"/>
  <c r="FQ143" i="1" s="1"/>
  <c r="FQ147" i="1" s="1"/>
  <c r="FQ149" i="1" s="1"/>
  <c r="FU201" i="1"/>
  <c r="FU103" i="1"/>
  <c r="FU127" i="1"/>
  <c r="E201" i="1"/>
  <c r="E103" i="1"/>
  <c r="E143" i="1" s="1"/>
  <c r="E127" i="1"/>
  <c r="U201" i="1"/>
  <c r="U103" i="1"/>
  <c r="U127" i="1"/>
  <c r="AG201" i="1"/>
  <c r="AG103" i="1"/>
  <c r="AG127" i="1"/>
  <c r="FI202" i="1"/>
  <c r="FI168" i="1"/>
  <c r="N201" i="1"/>
  <c r="N127" i="1"/>
  <c r="N103" i="1"/>
  <c r="V201" i="1"/>
  <c r="V127" i="1"/>
  <c r="V103" i="1"/>
  <c r="AH201" i="1"/>
  <c r="AH127" i="1"/>
  <c r="AH103" i="1"/>
  <c r="AH145" i="1" s="1"/>
  <c r="AT201" i="1"/>
  <c r="AT127" i="1"/>
  <c r="AT103" i="1"/>
  <c r="BF201" i="1"/>
  <c r="BR201" i="1"/>
  <c r="BR127" i="1"/>
  <c r="BR103" i="1"/>
  <c r="CD103" i="1"/>
  <c r="CD145" i="1" s="1"/>
  <c r="CP201" i="1"/>
  <c r="CP127" i="1"/>
  <c r="CP103" i="1"/>
  <c r="CX201" i="1"/>
  <c r="CX127" i="1"/>
  <c r="CX103" i="1"/>
  <c r="DB201" i="1"/>
  <c r="DB127" i="1"/>
  <c r="DB103" i="1"/>
  <c r="DF201" i="1"/>
  <c r="DF127" i="1"/>
  <c r="DF103" i="1"/>
  <c r="DF145" i="1" s="1"/>
  <c r="DN201" i="1"/>
  <c r="DN127" i="1"/>
  <c r="DN103" i="1"/>
  <c r="DR201" i="1"/>
  <c r="DR127" i="1"/>
  <c r="DR103" i="1"/>
  <c r="DV201" i="1"/>
  <c r="DV127" i="1"/>
  <c r="DV103" i="1"/>
  <c r="ED201" i="1"/>
  <c r="ED127" i="1"/>
  <c r="ED103" i="1"/>
  <c r="EH201" i="1"/>
  <c r="EH127" i="1"/>
  <c r="EH103" i="1"/>
  <c r="EL201" i="1"/>
  <c r="EL127" i="1"/>
  <c r="EL103" i="1"/>
  <c r="ET201" i="1"/>
  <c r="ET127" i="1"/>
  <c r="ET103" i="1"/>
  <c r="EX201" i="1"/>
  <c r="EX127" i="1"/>
  <c r="EX103" i="1"/>
  <c r="FB201" i="1"/>
  <c r="FB127" i="1"/>
  <c r="FB103" i="1"/>
  <c r="FB145" i="1" s="1"/>
  <c r="FJ201" i="1"/>
  <c r="FJ127" i="1"/>
  <c r="FJ103" i="1"/>
  <c r="FN201" i="1"/>
  <c r="FN127" i="1"/>
  <c r="FN103" i="1"/>
  <c r="FR201" i="1"/>
  <c r="FR127" i="1"/>
  <c r="FR103" i="1"/>
  <c r="D201" i="1"/>
  <c r="D103" i="1"/>
  <c r="D127" i="1"/>
  <c r="P201" i="1"/>
  <c r="P103" i="1"/>
  <c r="P143" i="1" s="1"/>
  <c r="P127" i="1"/>
  <c r="AB201" i="1"/>
  <c r="AB103" i="1"/>
  <c r="AB127" i="1"/>
  <c r="AN201" i="1"/>
  <c r="AN103" i="1"/>
  <c r="AN145" i="1" s="1"/>
  <c r="AN127" i="1"/>
  <c r="BD201" i="1"/>
  <c r="BD103" i="1"/>
  <c r="BD127" i="1"/>
  <c r="BP201" i="1"/>
  <c r="BP103" i="1"/>
  <c r="BP127" i="1"/>
  <c r="CB201" i="1"/>
  <c r="CB103" i="1"/>
  <c r="CB127" i="1"/>
  <c r="CN201" i="1"/>
  <c r="CN103" i="1"/>
  <c r="CN127" i="1"/>
  <c r="FT201" i="1"/>
  <c r="FT103" i="1"/>
  <c r="FT127" i="1"/>
  <c r="FE40" i="1"/>
  <c r="H178" i="1"/>
  <c r="H145" i="1"/>
  <c r="H143" i="1"/>
  <c r="H147" i="1" s="1"/>
  <c r="H149" i="1" s="1"/>
  <c r="P178" i="1"/>
  <c r="P145" i="1"/>
  <c r="X178" i="1"/>
  <c r="X145" i="1"/>
  <c r="X143" i="1"/>
  <c r="X147" i="1" s="1"/>
  <c r="X149" i="1" s="1"/>
  <c r="AF178" i="1"/>
  <c r="AF145" i="1"/>
  <c r="AF143" i="1"/>
  <c r="AN178" i="1"/>
  <c r="AN143" i="1"/>
  <c r="AV178" i="1"/>
  <c r="BD178" i="1"/>
  <c r="BD145" i="1"/>
  <c r="BD143" i="1"/>
  <c r="BD147" i="1" s="1"/>
  <c r="BD149" i="1" s="1"/>
  <c r="BP145" i="1"/>
  <c r="BX178" i="1"/>
  <c r="BX145" i="1"/>
  <c r="BX143" i="1"/>
  <c r="CN178" i="1"/>
  <c r="CN145" i="1"/>
  <c r="CN143" i="1"/>
  <c r="CZ178" i="1"/>
  <c r="DH178" i="1"/>
  <c r="DT178" i="1"/>
  <c r="E40" i="1"/>
  <c r="U40" i="1"/>
  <c r="AK40" i="1"/>
  <c r="BA40" i="1"/>
  <c r="BQ40" i="1"/>
  <c r="CG40" i="1"/>
  <c r="CW40" i="1"/>
  <c r="DM40" i="1"/>
  <c r="EC40" i="1"/>
  <c r="ES40" i="1"/>
  <c r="E145" i="1"/>
  <c r="E178" i="1"/>
  <c r="I145" i="1"/>
  <c r="I143" i="1"/>
  <c r="I147" i="1" s="1"/>
  <c r="I149" i="1" s="1"/>
  <c r="I178" i="1"/>
  <c r="M145" i="1"/>
  <c r="M143" i="1"/>
  <c r="M178" i="1"/>
  <c r="Q145" i="1"/>
  <c r="Q143" i="1"/>
  <c r="Q178" i="1"/>
  <c r="U145" i="1"/>
  <c r="U143" i="1"/>
  <c r="U178" i="1"/>
  <c r="Y145" i="1"/>
  <c r="Y143" i="1"/>
  <c r="Y147" i="1" s="1"/>
  <c r="Y149" i="1" s="1"/>
  <c r="Y178" i="1"/>
  <c r="AC145" i="1"/>
  <c r="AC143" i="1"/>
  <c r="AC178" i="1"/>
  <c r="AG145" i="1"/>
  <c r="AG143" i="1"/>
  <c r="AG178" i="1"/>
  <c r="AK178" i="1"/>
  <c r="AO145" i="1"/>
  <c r="AO143" i="1"/>
  <c r="AO147" i="1" s="1"/>
  <c r="AO178" i="1"/>
  <c r="AS145" i="1"/>
  <c r="AS143" i="1"/>
  <c r="AS178" i="1"/>
  <c r="AW145" i="1"/>
  <c r="AW143" i="1"/>
  <c r="AW178" i="1"/>
  <c r="BA145" i="1"/>
  <c r="BA143" i="1"/>
  <c r="BA178" i="1"/>
  <c r="BE145" i="1"/>
  <c r="BE143" i="1"/>
  <c r="BE147" i="1" s="1"/>
  <c r="BE149" i="1" s="1"/>
  <c r="BE178" i="1"/>
  <c r="BI145" i="1"/>
  <c r="BI178" i="1"/>
  <c r="BM145" i="1"/>
  <c r="BM143" i="1"/>
  <c r="BM178" i="1"/>
  <c r="BQ145" i="1"/>
  <c r="BQ143" i="1"/>
  <c r="BQ178" i="1"/>
  <c r="BU145" i="1"/>
  <c r="BU143" i="1"/>
  <c r="BU147" i="1" s="1"/>
  <c r="BU149" i="1" s="1"/>
  <c r="BU178" i="1"/>
  <c r="BY145" i="1"/>
  <c r="BY178" i="1"/>
  <c r="CC145" i="1"/>
  <c r="CC143" i="1"/>
  <c r="CC178" i="1"/>
  <c r="CG145" i="1"/>
  <c r="CG143" i="1"/>
  <c r="CG178" i="1"/>
  <c r="CK145" i="1"/>
  <c r="CK143" i="1"/>
  <c r="CK147" i="1" s="1"/>
  <c r="CK149" i="1" s="1"/>
  <c r="CK178" i="1"/>
  <c r="CO145" i="1"/>
  <c r="CO143" i="1"/>
  <c r="CO178" i="1"/>
  <c r="CS145" i="1"/>
  <c r="CS143" i="1"/>
  <c r="CS178" i="1"/>
  <c r="CW145" i="1"/>
  <c r="CW143" i="1"/>
  <c r="CW178" i="1"/>
  <c r="DA145" i="1"/>
  <c r="DA143" i="1"/>
  <c r="DA147" i="1" s="1"/>
  <c r="DA178" i="1"/>
  <c r="DE145" i="1"/>
  <c r="DE143" i="1"/>
  <c r="DE178" i="1"/>
  <c r="DI145" i="1"/>
  <c r="DI143" i="1"/>
  <c r="DI178" i="1"/>
  <c r="DM145" i="1"/>
  <c r="DM143" i="1"/>
  <c r="DM178" i="1"/>
  <c r="DQ145" i="1"/>
  <c r="DQ143" i="1"/>
  <c r="DQ147" i="1" s="1"/>
  <c r="DQ149" i="1" s="1"/>
  <c r="DQ178" i="1"/>
  <c r="DU145" i="1"/>
  <c r="DU178" i="1"/>
  <c r="DY145" i="1"/>
  <c r="DY143" i="1"/>
  <c r="DY178" i="1"/>
  <c r="EC145" i="1"/>
  <c r="EC143" i="1"/>
  <c r="EC178" i="1"/>
  <c r="EG145" i="1"/>
  <c r="EG143" i="1"/>
  <c r="EG147" i="1" s="1"/>
  <c r="EG149" i="1" s="1"/>
  <c r="EG178" i="1"/>
  <c r="EK145" i="1"/>
  <c r="EK143" i="1"/>
  <c r="EK178" i="1"/>
  <c r="EO145" i="1"/>
  <c r="EO143" i="1"/>
  <c r="EO178" i="1"/>
  <c r="ES145" i="1"/>
  <c r="ES143" i="1"/>
  <c r="ES178" i="1"/>
  <c r="EW145" i="1"/>
  <c r="EW143" i="1"/>
  <c r="EW147" i="1" s="1"/>
  <c r="EW149" i="1" s="1"/>
  <c r="EW178" i="1"/>
  <c r="FA145" i="1"/>
  <c r="FA143" i="1"/>
  <c r="FA178" i="1"/>
  <c r="FE145" i="1"/>
  <c r="FE143" i="1"/>
  <c r="FE178" i="1"/>
  <c r="FI145" i="1"/>
  <c r="FI143" i="1"/>
  <c r="FI178" i="1"/>
  <c r="FM145" i="1"/>
  <c r="FM143" i="1"/>
  <c r="FM147" i="1" s="1"/>
  <c r="FM178" i="1"/>
  <c r="FQ145" i="1"/>
  <c r="FQ178" i="1"/>
  <c r="FU145" i="1"/>
  <c r="FU143" i="1"/>
  <c r="FU178" i="1"/>
  <c r="FZ12" i="1"/>
  <c r="L201" i="1"/>
  <c r="L103" i="1"/>
  <c r="L143" i="1" s="1"/>
  <c r="L147" i="1" s="1"/>
  <c r="L149" i="1" s="1"/>
  <c r="L127" i="1"/>
  <c r="AJ201" i="1"/>
  <c r="AJ103" i="1"/>
  <c r="AJ127" i="1"/>
  <c r="AR201" i="1"/>
  <c r="AR103" i="1"/>
  <c r="AR127" i="1"/>
  <c r="AZ201" i="1"/>
  <c r="AZ103" i="1"/>
  <c r="AZ127" i="1"/>
  <c r="BL201" i="1"/>
  <c r="BL103" i="1"/>
  <c r="BL145" i="1" s="1"/>
  <c r="BL127" i="1"/>
  <c r="BX201" i="1"/>
  <c r="BX103" i="1"/>
  <c r="BX127" i="1"/>
  <c r="CJ201" i="1"/>
  <c r="CJ103" i="1"/>
  <c r="CJ145" i="1" s="1"/>
  <c r="CJ127" i="1"/>
  <c r="CV201" i="1"/>
  <c r="CV103" i="1"/>
  <c r="CV127" i="1"/>
  <c r="CZ201" i="1"/>
  <c r="CZ103" i="1"/>
  <c r="CZ143" i="1" s="1"/>
  <c r="CZ127" i="1"/>
  <c r="DL201" i="1"/>
  <c r="DL103" i="1"/>
  <c r="DL127" i="1"/>
  <c r="DX201" i="1"/>
  <c r="DX103" i="1"/>
  <c r="DX127" i="1"/>
  <c r="EF201" i="1"/>
  <c r="EF103" i="1"/>
  <c r="EF127" i="1"/>
  <c r="ER201" i="1"/>
  <c r="ER103" i="1"/>
  <c r="ER127" i="1"/>
  <c r="EZ201" i="1"/>
  <c r="EZ103" i="1"/>
  <c r="EZ127" i="1"/>
  <c r="FD201" i="1"/>
  <c r="FD103" i="1"/>
  <c r="FD145" i="1" s="1"/>
  <c r="FD127" i="1"/>
  <c r="FX201" i="1"/>
  <c r="FX103" i="1"/>
  <c r="FX127" i="1"/>
  <c r="C202" i="1"/>
  <c r="C168" i="1"/>
  <c r="C172" i="1" s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FW40" i="1"/>
  <c r="FS40" i="1"/>
  <c r="FO40" i="1"/>
  <c r="FK40" i="1"/>
  <c r="FG40" i="1"/>
  <c r="FC40" i="1"/>
  <c r="EY40" i="1"/>
  <c r="EU40" i="1"/>
  <c r="EQ40" i="1"/>
  <c r="EM40" i="1"/>
  <c r="EI40" i="1"/>
  <c r="EE40" i="1"/>
  <c r="EA40" i="1"/>
  <c r="DW40" i="1"/>
  <c r="DS40" i="1"/>
  <c r="DO40" i="1"/>
  <c r="DK40" i="1"/>
  <c r="DG40" i="1"/>
  <c r="DC40" i="1"/>
  <c r="CY40" i="1"/>
  <c r="CU40" i="1"/>
  <c r="CQ40" i="1"/>
  <c r="CM40" i="1"/>
  <c r="CI40" i="1"/>
  <c r="CE40" i="1"/>
  <c r="CA40" i="1"/>
  <c r="BW40" i="1"/>
  <c r="BS40" i="1"/>
  <c r="BO40" i="1"/>
  <c r="BK40" i="1"/>
  <c r="BG40" i="1"/>
  <c r="BC40" i="1"/>
  <c r="AY40" i="1"/>
  <c r="AU40" i="1"/>
  <c r="AQ40" i="1"/>
  <c r="AM40" i="1"/>
  <c r="AI40" i="1"/>
  <c r="AE40" i="1"/>
  <c r="AA40" i="1"/>
  <c r="W40" i="1"/>
  <c r="S40" i="1"/>
  <c r="O40" i="1"/>
  <c r="K40" i="1"/>
  <c r="G40" i="1"/>
  <c r="Q40" i="1"/>
  <c r="AG40" i="1"/>
  <c r="AW40" i="1"/>
  <c r="BM40" i="1"/>
  <c r="CC40" i="1"/>
  <c r="CS40" i="1"/>
  <c r="DI40" i="1"/>
  <c r="DY40" i="1"/>
  <c r="EO40" i="1"/>
  <c r="FU40" i="1"/>
  <c r="D178" i="1"/>
  <c r="L178" i="1"/>
  <c r="L145" i="1"/>
  <c r="AB178" i="1"/>
  <c r="AB145" i="1"/>
  <c r="AB143" i="1"/>
  <c r="AR178" i="1"/>
  <c r="AR145" i="1"/>
  <c r="AR143" i="1"/>
  <c r="AR147" i="1" s="1"/>
  <c r="AR149" i="1" s="1"/>
  <c r="AZ143" i="1"/>
  <c r="BH178" i="1"/>
  <c r="BH145" i="1"/>
  <c r="BH143" i="1"/>
  <c r="BL178" i="1"/>
  <c r="BT178" i="1"/>
  <c r="BT145" i="1"/>
  <c r="BT143" i="1"/>
  <c r="CB178" i="1"/>
  <c r="CB145" i="1"/>
  <c r="CB143" i="1"/>
  <c r="CJ178" i="1"/>
  <c r="CR178" i="1"/>
  <c r="DD178" i="1"/>
  <c r="DL178" i="1"/>
  <c r="DP178" i="1"/>
  <c r="DP145" i="1"/>
  <c r="DP143" i="1"/>
  <c r="DX178" i="1"/>
  <c r="DX145" i="1"/>
  <c r="DX143" i="1"/>
  <c r="I40" i="1"/>
  <c r="Y40" i="1"/>
  <c r="AO40" i="1"/>
  <c r="BE40" i="1"/>
  <c r="BU40" i="1"/>
  <c r="CK40" i="1"/>
  <c r="DA40" i="1"/>
  <c r="DQ40" i="1"/>
  <c r="EG40" i="1"/>
  <c r="EW40" i="1"/>
  <c r="FM40" i="1"/>
  <c r="X153" i="1"/>
  <c r="X194" i="1"/>
  <c r="X196" i="1" s="1"/>
  <c r="X177" i="1"/>
  <c r="X115" i="1"/>
  <c r="X112" i="1"/>
  <c r="X109" i="1"/>
  <c r="X111" i="1" s="1"/>
  <c r="F143" i="1"/>
  <c r="F178" i="1"/>
  <c r="F145" i="1"/>
  <c r="J178" i="1"/>
  <c r="N143" i="1"/>
  <c r="N178" i="1"/>
  <c r="N145" i="1"/>
  <c r="R143" i="1"/>
  <c r="R178" i="1"/>
  <c r="R145" i="1"/>
  <c r="V143" i="1"/>
  <c r="V178" i="1"/>
  <c r="V145" i="1"/>
  <c r="Z143" i="1"/>
  <c r="Z147" i="1" s="1"/>
  <c r="Z178" i="1"/>
  <c r="Z145" i="1"/>
  <c r="AD143" i="1"/>
  <c r="AD178" i="1"/>
  <c r="AD145" i="1"/>
  <c r="AH178" i="1"/>
  <c r="AL143" i="1"/>
  <c r="AL178" i="1"/>
  <c r="AL145" i="1"/>
  <c r="AP143" i="1"/>
  <c r="AP147" i="1" s="1"/>
  <c r="AP149" i="1" s="1"/>
  <c r="AP178" i="1"/>
  <c r="AP145" i="1"/>
  <c r="AT143" i="1"/>
  <c r="AT178" i="1"/>
  <c r="AT145" i="1"/>
  <c r="AX143" i="1"/>
  <c r="AX178" i="1"/>
  <c r="AX145" i="1"/>
  <c r="BB143" i="1"/>
  <c r="BB178" i="1"/>
  <c r="BB145" i="1"/>
  <c r="BF143" i="1"/>
  <c r="BF147" i="1" s="1"/>
  <c r="BF178" i="1"/>
  <c r="BF145" i="1"/>
  <c r="BJ143" i="1"/>
  <c r="BJ178" i="1"/>
  <c r="BJ145" i="1"/>
  <c r="BN178" i="1"/>
  <c r="BR143" i="1"/>
  <c r="BR178" i="1"/>
  <c r="BR145" i="1"/>
  <c r="BV143" i="1"/>
  <c r="BV147" i="1" s="1"/>
  <c r="BV149" i="1" s="1"/>
  <c r="BV178" i="1"/>
  <c r="BV145" i="1"/>
  <c r="BZ143" i="1"/>
  <c r="BZ178" i="1"/>
  <c r="BZ145" i="1"/>
  <c r="CD178" i="1"/>
  <c r="CH143" i="1"/>
  <c r="CH178" i="1"/>
  <c r="CH145" i="1"/>
  <c r="CL143" i="1"/>
  <c r="CL147" i="1" s="1"/>
  <c r="CL178" i="1"/>
  <c r="CL145" i="1"/>
  <c r="CP143" i="1"/>
  <c r="CP178" i="1"/>
  <c r="CP145" i="1"/>
  <c r="CT178" i="1"/>
  <c r="CX143" i="1"/>
  <c r="CX178" i="1"/>
  <c r="CX145" i="1"/>
  <c r="DB143" i="1"/>
  <c r="DB147" i="1" s="1"/>
  <c r="DB149" i="1" s="1"/>
  <c r="DB178" i="1"/>
  <c r="DB145" i="1"/>
  <c r="DF143" i="1"/>
  <c r="DF178" i="1"/>
  <c r="DJ178" i="1"/>
  <c r="DN143" i="1"/>
  <c r="DN178" i="1"/>
  <c r="DN145" i="1"/>
  <c r="DR143" i="1"/>
  <c r="DR147" i="1" s="1"/>
  <c r="DR178" i="1"/>
  <c r="DR145" i="1"/>
  <c r="DV143" i="1"/>
  <c r="DV178" i="1"/>
  <c r="DV145" i="1"/>
  <c r="DZ143" i="1"/>
  <c r="DZ178" i="1"/>
  <c r="DZ145" i="1"/>
  <c r="ED143" i="1"/>
  <c r="ED178" i="1"/>
  <c r="ED145" i="1"/>
  <c r="EH143" i="1"/>
  <c r="EH147" i="1" s="1"/>
  <c r="EH149" i="1" s="1"/>
  <c r="EH178" i="1"/>
  <c r="EH145" i="1"/>
  <c r="EL143" i="1"/>
  <c r="EL178" i="1"/>
  <c r="EL145" i="1"/>
  <c r="EP143" i="1"/>
  <c r="EP178" i="1"/>
  <c r="EP145" i="1"/>
  <c r="ET143" i="1"/>
  <c r="ET178" i="1"/>
  <c r="ET145" i="1"/>
  <c r="EX143" i="1"/>
  <c r="EX147" i="1" s="1"/>
  <c r="EX178" i="1"/>
  <c r="EX145" i="1"/>
  <c r="FB143" i="1"/>
  <c r="FB178" i="1"/>
  <c r="FF178" i="1"/>
  <c r="FJ143" i="1"/>
  <c r="FJ178" i="1"/>
  <c r="FJ145" i="1"/>
  <c r="FN143" i="1"/>
  <c r="FN147" i="1" s="1"/>
  <c r="FN149" i="1" s="1"/>
  <c r="FN178" i="1"/>
  <c r="FN145" i="1"/>
  <c r="FR143" i="1"/>
  <c r="FR178" i="1"/>
  <c r="FR145" i="1"/>
  <c r="FV178" i="1"/>
  <c r="DH201" i="1"/>
  <c r="DH103" i="1"/>
  <c r="DH145" i="1" s="1"/>
  <c r="DH127" i="1"/>
  <c r="DT201" i="1"/>
  <c r="DT103" i="1"/>
  <c r="DT145" i="1" s="1"/>
  <c r="DT127" i="1"/>
  <c r="EB201" i="1"/>
  <c r="EB103" i="1"/>
  <c r="EB127" i="1"/>
  <c r="EN201" i="1"/>
  <c r="EN103" i="1"/>
  <c r="EN145" i="1" s="1"/>
  <c r="EN127" i="1"/>
  <c r="EV201" i="1"/>
  <c r="EV103" i="1"/>
  <c r="EV127" i="1"/>
  <c r="FH201" i="1"/>
  <c r="FH103" i="1"/>
  <c r="FH127" i="1"/>
  <c r="FP201" i="1"/>
  <c r="FP103" i="1"/>
  <c r="FP145" i="1" s="1"/>
  <c r="FP127" i="1"/>
  <c r="M40" i="1"/>
  <c r="AC40" i="1"/>
  <c r="AS40" i="1"/>
  <c r="BI40" i="1"/>
  <c r="BY40" i="1"/>
  <c r="CO40" i="1"/>
  <c r="DE40" i="1"/>
  <c r="DU40" i="1"/>
  <c r="EK40" i="1"/>
  <c r="FA40" i="1"/>
  <c r="FQ40" i="1"/>
  <c r="C138" i="1"/>
  <c r="G143" i="1"/>
  <c r="G178" i="1"/>
  <c r="G145" i="1"/>
  <c r="K143" i="1"/>
  <c r="K178" i="1"/>
  <c r="K145" i="1"/>
  <c r="O145" i="1"/>
  <c r="S143" i="1"/>
  <c r="S178" i="1"/>
  <c r="S145" i="1"/>
  <c r="W143" i="1"/>
  <c r="W178" i="1"/>
  <c r="W145" i="1"/>
  <c r="AA143" i="1"/>
  <c r="AA178" i="1"/>
  <c r="AA145" i="1"/>
  <c r="AE145" i="1"/>
  <c r="AI143" i="1"/>
  <c r="AI178" i="1"/>
  <c r="AI145" i="1"/>
  <c r="AM143" i="1"/>
  <c r="AM178" i="1"/>
  <c r="AM145" i="1"/>
  <c r="AQ143" i="1"/>
  <c r="AQ178" i="1"/>
  <c r="AQ145" i="1"/>
  <c r="AU145" i="1"/>
  <c r="AY143" i="1"/>
  <c r="AY178" i="1"/>
  <c r="AY145" i="1"/>
  <c r="BC143" i="1"/>
  <c r="BC178" i="1"/>
  <c r="BC145" i="1"/>
  <c r="BG178" i="1"/>
  <c r="BK145" i="1"/>
  <c r="BO143" i="1"/>
  <c r="BO178" i="1"/>
  <c r="BO145" i="1"/>
  <c r="BS143" i="1"/>
  <c r="BS178" i="1"/>
  <c r="BS145" i="1"/>
  <c r="BW143" i="1"/>
  <c r="BW178" i="1"/>
  <c r="BW145" i="1"/>
  <c r="CA145" i="1"/>
  <c r="CE143" i="1"/>
  <c r="CE178" i="1"/>
  <c r="CE145" i="1"/>
  <c r="CI143" i="1"/>
  <c r="CI178" i="1"/>
  <c r="CM143" i="1"/>
  <c r="CM178" i="1"/>
  <c r="CM145" i="1"/>
  <c r="CU143" i="1"/>
  <c r="CU178" i="1"/>
  <c r="CU145" i="1"/>
  <c r="CY143" i="1"/>
  <c r="CY178" i="1"/>
  <c r="CY145" i="1"/>
  <c r="DC143" i="1"/>
  <c r="DC178" i="1"/>
  <c r="DC145" i="1"/>
  <c r="DK178" i="1"/>
  <c r="DO143" i="1"/>
  <c r="DO178" i="1"/>
  <c r="DS143" i="1"/>
  <c r="DS178" i="1"/>
  <c r="DS145" i="1"/>
  <c r="EA143" i="1"/>
  <c r="EA178" i="1"/>
  <c r="EA145" i="1"/>
  <c r="EE143" i="1"/>
  <c r="EE178" i="1"/>
  <c r="EE145" i="1"/>
  <c r="EI143" i="1"/>
  <c r="EI178" i="1"/>
  <c r="EI145" i="1"/>
  <c r="EM145" i="1"/>
  <c r="EQ143" i="1"/>
  <c r="EQ178" i="1"/>
  <c r="EQ145" i="1"/>
  <c r="EU143" i="1"/>
  <c r="EU178" i="1"/>
  <c r="EU145" i="1"/>
  <c r="EY143" i="1"/>
  <c r="EY178" i="1"/>
  <c r="EY145" i="1"/>
  <c r="FC145" i="1"/>
  <c r="FG178" i="1"/>
  <c r="FK143" i="1"/>
  <c r="FK178" i="1"/>
  <c r="FK145" i="1"/>
  <c r="FO143" i="1"/>
  <c r="FO178" i="1"/>
  <c r="FO145" i="1"/>
  <c r="FS145" i="1"/>
  <c r="FW178" i="1"/>
  <c r="H201" i="1"/>
  <c r="H103" i="1"/>
  <c r="H127" i="1"/>
  <c r="T201" i="1"/>
  <c r="T103" i="1"/>
  <c r="T145" i="1" s="1"/>
  <c r="T127" i="1"/>
  <c r="AF201" i="1"/>
  <c r="AF103" i="1"/>
  <c r="AF127" i="1"/>
  <c r="AV201" i="1"/>
  <c r="AV103" i="1"/>
  <c r="AV145" i="1" s="1"/>
  <c r="AV127" i="1"/>
  <c r="BH201" i="1"/>
  <c r="BH103" i="1"/>
  <c r="BH127" i="1"/>
  <c r="BT201" i="1"/>
  <c r="BT103" i="1"/>
  <c r="BT127" i="1"/>
  <c r="CF201" i="1"/>
  <c r="CF103" i="1"/>
  <c r="CF127" i="1"/>
  <c r="CR201" i="1"/>
  <c r="CR103" i="1"/>
  <c r="CR127" i="1"/>
  <c r="DD201" i="1"/>
  <c r="DD103" i="1"/>
  <c r="DD127" i="1"/>
  <c r="DP201" i="1"/>
  <c r="DP103" i="1"/>
  <c r="DP127" i="1"/>
  <c r="EJ201" i="1"/>
  <c r="EJ103" i="1"/>
  <c r="EJ127" i="1"/>
  <c r="FL201" i="1"/>
  <c r="FL103" i="1"/>
  <c r="FL127" i="1"/>
  <c r="EF178" i="1"/>
  <c r="EF145" i="1"/>
  <c r="EF143" i="1"/>
  <c r="EF147" i="1" s="1"/>
  <c r="EF149" i="1" s="1"/>
  <c r="EJ178" i="1"/>
  <c r="EN178" i="1"/>
  <c r="EV178" i="1"/>
  <c r="EV145" i="1"/>
  <c r="EV143" i="1"/>
  <c r="EV147" i="1" s="1"/>
  <c r="EV149" i="1" s="1"/>
  <c r="EZ178" i="1"/>
  <c r="EZ145" i="1"/>
  <c r="EZ143" i="1"/>
  <c r="FD178" i="1"/>
  <c r="FH145" i="1"/>
  <c r="FL178" i="1"/>
  <c r="FL145" i="1"/>
  <c r="FL143" i="1"/>
  <c r="FP178" i="1"/>
  <c r="FP143" i="1"/>
  <c r="FT178" i="1"/>
  <c r="FT145" i="1"/>
  <c r="FT143" i="1"/>
  <c r="FZ63" i="1"/>
  <c r="GA63" i="1" s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FZ102" i="1"/>
  <c r="C105" i="1"/>
  <c r="FI172" i="1"/>
  <c r="FY100" i="1"/>
  <c r="E203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BI203" i="1"/>
  <c r="BM203" i="1"/>
  <c r="BQ203" i="1"/>
  <c r="BU203" i="1"/>
  <c r="BY203" i="1"/>
  <c r="CC203" i="1"/>
  <c r="CG203" i="1"/>
  <c r="CK203" i="1"/>
  <c r="CO203" i="1"/>
  <c r="CS203" i="1"/>
  <c r="CW203" i="1"/>
  <c r="DA203" i="1"/>
  <c r="DE203" i="1"/>
  <c r="DI203" i="1"/>
  <c r="DM203" i="1"/>
  <c r="DQ203" i="1"/>
  <c r="DU203" i="1"/>
  <c r="DY203" i="1"/>
  <c r="EC203" i="1"/>
  <c r="EG203" i="1"/>
  <c r="EK203" i="1"/>
  <c r="EO203" i="1"/>
  <c r="ES203" i="1"/>
  <c r="EW203" i="1"/>
  <c r="FA203" i="1"/>
  <c r="FE203" i="1"/>
  <c r="FI203" i="1"/>
  <c r="FI204" i="1" s="1"/>
  <c r="FI212" i="1" s="1"/>
  <c r="FM203" i="1"/>
  <c r="FQ203" i="1"/>
  <c r="FU203" i="1"/>
  <c r="FZ95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CX203" i="1"/>
  <c r="DB203" i="1"/>
  <c r="DF203" i="1"/>
  <c r="DJ203" i="1"/>
  <c r="DN203" i="1"/>
  <c r="DR203" i="1"/>
  <c r="DV203" i="1"/>
  <c r="DZ203" i="1"/>
  <c r="ED203" i="1"/>
  <c r="EH203" i="1"/>
  <c r="EL203" i="1"/>
  <c r="EP203" i="1"/>
  <c r="ET203" i="1"/>
  <c r="EX203" i="1"/>
  <c r="FB203" i="1"/>
  <c r="FF203" i="1"/>
  <c r="FJ203" i="1"/>
  <c r="FN203" i="1"/>
  <c r="FR203" i="1"/>
  <c r="FV203" i="1"/>
  <c r="AO149" i="1"/>
  <c r="DA149" i="1"/>
  <c r="FM149" i="1"/>
  <c r="X251" i="1"/>
  <c r="C203" i="1"/>
  <c r="G203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BG203" i="1"/>
  <c r="BK203" i="1"/>
  <c r="BO203" i="1"/>
  <c r="BS203" i="1"/>
  <c r="BW203" i="1"/>
  <c r="CA203" i="1"/>
  <c r="CE203" i="1"/>
  <c r="CI203" i="1"/>
  <c r="CM203" i="1"/>
  <c r="CQ203" i="1"/>
  <c r="CU203" i="1"/>
  <c r="CY203" i="1"/>
  <c r="DC203" i="1"/>
  <c r="DG203" i="1"/>
  <c r="DK203" i="1"/>
  <c r="DO203" i="1"/>
  <c r="DS203" i="1"/>
  <c r="DW203" i="1"/>
  <c r="EA203" i="1"/>
  <c r="EE203" i="1"/>
  <c r="EI203" i="1"/>
  <c r="EM203" i="1"/>
  <c r="EQ203" i="1"/>
  <c r="EU203" i="1"/>
  <c r="EY203" i="1"/>
  <c r="FC203" i="1"/>
  <c r="FG203" i="1"/>
  <c r="FK203" i="1"/>
  <c r="FO203" i="1"/>
  <c r="FS203" i="1"/>
  <c r="FW203" i="1"/>
  <c r="Z149" i="1"/>
  <c r="BF149" i="1"/>
  <c r="CL149" i="1"/>
  <c r="DR149" i="1"/>
  <c r="EX149" i="1"/>
  <c r="FZ171" i="1"/>
  <c r="C175" i="1"/>
  <c r="C301" i="1"/>
  <c r="FZ287" i="1"/>
  <c r="GB287" i="1" s="1"/>
  <c r="EQ257" i="1"/>
  <c r="FZ274" i="1"/>
  <c r="FY288" i="1"/>
  <c r="CT145" i="1" l="1"/>
  <c r="CT147" i="1" s="1"/>
  <c r="CT149" i="1" s="1"/>
  <c r="CT143" i="1"/>
  <c r="FL147" i="1"/>
  <c r="FL149" i="1" s="1"/>
  <c r="ER143" i="1"/>
  <c r="FW145" i="1"/>
  <c r="FW147" i="1" s="1"/>
  <c r="FW149" i="1" s="1"/>
  <c r="FS178" i="1"/>
  <c r="FG145" i="1"/>
  <c r="FC178" i="1"/>
  <c r="EM178" i="1"/>
  <c r="DW178" i="1"/>
  <c r="DK145" i="1"/>
  <c r="DG178" i="1"/>
  <c r="CQ178" i="1"/>
  <c r="CA178" i="1"/>
  <c r="BK178" i="1"/>
  <c r="BG143" i="1"/>
  <c r="AU178" i="1"/>
  <c r="AE178" i="1"/>
  <c r="O178" i="1"/>
  <c r="FZ135" i="1"/>
  <c r="CD143" i="1"/>
  <c r="CD147" i="1" s="1"/>
  <c r="CD149" i="1" s="1"/>
  <c r="BN143" i="1"/>
  <c r="AH143" i="1"/>
  <c r="J145" i="1"/>
  <c r="J147" i="1" s="1"/>
  <c r="J149" i="1" s="1"/>
  <c r="DX147" i="1"/>
  <c r="DX149" i="1" s="1"/>
  <c r="AJ143" i="1"/>
  <c r="AK143" i="1"/>
  <c r="CV143" i="1"/>
  <c r="BP178" i="1"/>
  <c r="FV103" i="1"/>
  <c r="FF103" i="1"/>
  <c r="EP103" i="1"/>
  <c r="DZ103" i="1"/>
  <c r="DZ151" i="1" s="1"/>
  <c r="DJ103" i="1"/>
  <c r="CD127" i="1"/>
  <c r="FQ201" i="1"/>
  <c r="FA201" i="1"/>
  <c r="EK201" i="1"/>
  <c r="DW103" i="1"/>
  <c r="DW145" i="1" s="1"/>
  <c r="DG201" i="1"/>
  <c r="CQ103" i="1"/>
  <c r="CQ145" i="1" s="1"/>
  <c r="CT201" i="1"/>
  <c r="BJ127" i="1"/>
  <c r="AD103" i="1"/>
  <c r="FS201" i="1"/>
  <c r="FC201" i="1"/>
  <c r="EM127" i="1"/>
  <c r="CA127" i="1"/>
  <c r="AU127" i="1"/>
  <c r="O127" i="1"/>
  <c r="Z103" i="1"/>
  <c r="FX145" i="1"/>
  <c r="ER145" i="1"/>
  <c r="ER147" i="1" s="1"/>
  <c r="ER149" i="1" s="1"/>
  <c r="FH143" i="1"/>
  <c r="BL143" i="1"/>
  <c r="D143" i="1"/>
  <c r="D147" i="1" s="1"/>
  <c r="D149" i="1" s="1"/>
  <c r="CV145" i="1"/>
  <c r="CV147" i="1" s="1"/>
  <c r="CV149" i="1" s="1"/>
  <c r="AN147" i="1"/>
  <c r="AN149" i="1" s="1"/>
  <c r="FV127" i="1"/>
  <c r="FF127" i="1"/>
  <c r="EP127" i="1"/>
  <c r="DZ127" i="1"/>
  <c r="DJ127" i="1"/>
  <c r="BF103" i="1"/>
  <c r="DW127" i="1"/>
  <c r="CQ127" i="1"/>
  <c r="AD127" i="1"/>
  <c r="BK103" i="1"/>
  <c r="AE103" i="1"/>
  <c r="AE161" i="1" s="1"/>
  <c r="Z127" i="1"/>
  <c r="FZ105" i="1"/>
  <c r="EZ147" i="1"/>
  <c r="EZ149" i="1" s="1"/>
  <c r="BT147" i="1"/>
  <c r="BT149" i="1" s="1"/>
  <c r="AB147" i="1"/>
  <c r="AB149" i="1" s="1"/>
  <c r="FX143" i="1"/>
  <c r="AZ145" i="1"/>
  <c r="FA147" i="1"/>
  <c r="FA149" i="1" s="1"/>
  <c r="EK147" i="1"/>
  <c r="EK149" i="1" s="1"/>
  <c r="DE147" i="1"/>
  <c r="DE149" i="1" s="1"/>
  <c r="CO147" i="1"/>
  <c r="CO149" i="1" s="1"/>
  <c r="AS147" i="1"/>
  <c r="AS149" i="1" s="1"/>
  <c r="AC147" i="1"/>
  <c r="AC149" i="1" s="1"/>
  <c r="M147" i="1"/>
  <c r="M149" i="1" s="1"/>
  <c r="FD143" i="1"/>
  <c r="FR147" i="1"/>
  <c r="FR149" i="1" s="1"/>
  <c r="DV147" i="1"/>
  <c r="DV149" i="1" s="1"/>
  <c r="CP147" i="1"/>
  <c r="CP149" i="1" s="1"/>
  <c r="AT147" i="1"/>
  <c r="AT149" i="1" s="1"/>
  <c r="N147" i="1"/>
  <c r="N149" i="1" s="1"/>
  <c r="CJ143" i="1"/>
  <c r="CJ147" i="1" s="1"/>
  <c r="CJ149" i="1" s="1"/>
  <c r="CN147" i="1"/>
  <c r="CN149" i="1" s="1"/>
  <c r="BX147" i="1"/>
  <c r="BX149" i="1" s="1"/>
  <c r="FP147" i="1"/>
  <c r="FP149" i="1" s="1"/>
  <c r="FB147" i="1"/>
  <c r="FB149" i="1" s="1"/>
  <c r="EL147" i="1"/>
  <c r="EL149" i="1" s="1"/>
  <c r="DF147" i="1"/>
  <c r="DF149" i="1" s="1"/>
  <c r="BZ147" i="1"/>
  <c r="BZ149" i="1" s="1"/>
  <c r="BJ147" i="1"/>
  <c r="BJ149" i="1" s="1"/>
  <c r="AD147" i="1"/>
  <c r="AD149" i="1" s="1"/>
  <c r="FO147" i="1"/>
  <c r="FO149" i="1" s="1"/>
  <c r="EY147" i="1"/>
  <c r="EY149" i="1" s="1"/>
  <c r="EI147" i="1"/>
  <c r="EI149" i="1" s="1"/>
  <c r="DS147" i="1"/>
  <c r="DS149" i="1" s="1"/>
  <c r="DC147" i="1"/>
  <c r="DC149" i="1" s="1"/>
  <c r="CM147" i="1"/>
  <c r="CM149" i="1" s="1"/>
  <c r="BW147" i="1"/>
  <c r="BW149" i="1" s="1"/>
  <c r="BG147" i="1"/>
  <c r="BG149" i="1" s="1"/>
  <c r="AQ147" i="1"/>
  <c r="AQ149" i="1" s="1"/>
  <c r="AA147" i="1"/>
  <c r="AA149" i="1" s="1"/>
  <c r="K147" i="1"/>
  <c r="K149" i="1" s="1"/>
  <c r="BL147" i="1"/>
  <c r="BL149" i="1" s="1"/>
  <c r="FI147" i="1"/>
  <c r="FI149" i="1" s="1"/>
  <c r="ES147" i="1"/>
  <c r="ES149" i="1" s="1"/>
  <c r="EC147" i="1"/>
  <c r="EC149" i="1" s="1"/>
  <c r="DM147" i="1"/>
  <c r="DM149" i="1" s="1"/>
  <c r="CW147" i="1"/>
  <c r="CW149" i="1" s="1"/>
  <c r="CG147" i="1"/>
  <c r="CG149" i="1" s="1"/>
  <c r="BQ147" i="1"/>
  <c r="BQ149" i="1" s="1"/>
  <c r="BA147" i="1"/>
  <c r="BA149" i="1" s="1"/>
  <c r="AK147" i="1"/>
  <c r="AK149" i="1" s="1"/>
  <c r="U147" i="1"/>
  <c r="U149" i="1" s="1"/>
  <c r="E147" i="1"/>
  <c r="E149" i="1" s="1"/>
  <c r="AF147" i="1"/>
  <c r="AF149" i="1" s="1"/>
  <c r="FX147" i="1"/>
  <c r="FX149" i="1" s="1"/>
  <c r="FH147" i="1"/>
  <c r="FH149" i="1" s="1"/>
  <c r="EJ153" i="1"/>
  <c r="EJ194" i="1"/>
  <c r="EJ177" i="1"/>
  <c r="EJ151" i="1"/>
  <c r="EJ155" i="1" s="1"/>
  <c r="EJ115" i="1"/>
  <c r="EJ104" i="1"/>
  <c r="EJ112" i="1"/>
  <c r="EJ109" i="1"/>
  <c r="EJ111" i="1" s="1"/>
  <c r="CF153" i="1"/>
  <c r="CF194" i="1"/>
  <c r="CF177" i="1"/>
  <c r="CF115" i="1"/>
  <c r="CF104" i="1"/>
  <c r="CF112" i="1"/>
  <c r="CF109" i="1"/>
  <c r="CF111" i="1" s="1"/>
  <c r="AF161" i="1"/>
  <c r="AF157" i="1"/>
  <c r="AF153" i="1"/>
  <c r="AF194" i="1"/>
  <c r="AF177" i="1"/>
  <c r="AF159" i="1"/>
  <c r="AF155" i="1"/>
  <c r="AF115" i="1"/>
  <c r="AF104" i="1"/>
  <c r="AF112" i="1"/>
  <c r="AF109" i="1"/>
  <c r="AF111" i="1" s="1"/>
  <c r="FQ202" i="1"/>
  <c r="FQ204" i="1" s="1"/>
  <c r="FQ212" i="1" s="1"/>
  <c r="FQ168" i="1"/>
  <c r="DE202" i="1"/>
  <c r="DE204" i="1" s="1"/>
  <c r="DE212" i="1" s="1"/>
  <c r="DE168" i="1"/>
  <c r="AS202" i="1"/>
  <c r="AS204" i="1" s="1"/>
  <c r="AS212" i="1" s="1"/>
  <c r="AS168" i="1"/>
  <c r="FP153" i="1"/>
  <c r="FP194" i="1"/>
  <c r="FP177" i="1"/>
  <c r="FP155" i="1"/>
  <c r="FP151" i="1"/>
  <c r="FP115" i="1"/>
  <c r="FP104" i="1"/>
  <c r="FP112" i="1"/>
  <c r="FP109" i="1"/>
  <c r="FP111" i="1" s="1"/>
  <c r="EB153" i="1"/>
  <c r="EB194" i="1"/>
  <c r="EB177" i="1"/>
  <c r="EB151" i="1"/>
  <c r="EB115" i="1"/>
  <c r="EB104" i="1"/>
  <c r="EB112" i="1"/>
  <c r="EB109" i="1"/>
  <c r="EB111" i="1" s="1"/>
  <c r="X113" i="1"/>
  <c r="X123" i="1" s="1"/>
  <c r="DQ202" i="1"/>
  <c r="DQ204" i="1" s="1"/>
  <c r="DQ212" i="1" s="1"/>
  <c r="DQ168" i="1"/>
  <c r="BE202" i="1"/>
  <c r="BE204" i="1" s="1"/>
  <c r="BE212" i="1" s="1"/>
  <c r="BE168" i="1"/>
  <c r="DP147" i="1"/>
  <c r="DP149" i="1" s="1"/>
  <c r="BH147" i="1"/>
  <c r="BH149" i="1" s="1"/>
  <c r="FU202" i="1"/>
  <c r="FU204" i="1" s="1"/>
  <c r="FU212" i="1" s="1"/>
  <c r="FU168" i="1"/>
  <c r="CS202" i="1"/>
  <c r="CS204" i="1" s="1"/>
  <c r="CS212" i="1" s="1"/>
  <c r="CS168" i="1"/>
  <c r="AG202" i="1"/>
  <c r="AG204" i="1" s="1"/>
  <c r="AG212" i="1" s="1"/>
  <c r="AG168" i="1"/>
  <c r="O202" i="1"/>
  <c r="O204" i="1" s="1"/>
  <c r="O212" i="1" s="1"/>
  <c r="O168" i="1"/>
  <c r="AE202" i="1"/>
  <c r="AE204" i="1" s="1"/>
  <c r="AE212" i="1" s="1"/>
  <c r="AE168" i="1"/>
  <c r="AU202" i="1"/>
  <c r="AU204" i="1" s="1"/>
  <c r="AU212" i="1" s="1"/>
  <c r="AU168" i="1"/>
  <c r="BK202" i="1"/>
  <c r="BK204" i="1" s="1"/>
  <c r="BK212" i="1" s="1"/>
  <c r="BK168" i="1"/>
  <c r="CA202" i="1"/>
  <c r="CA204" i="1" s="1"/>
  <c r="CA212" i="1" s="1"/>
  <c r="CA168" i="1"/>
  <c r="CQ202" i="1"/>
  <c r="CQ204" i="1" s="1"/>
  <c r="CQ212" i="1" s="1"/>
  <c r="CQ168" i="1"/>
  <c r="DG202" i="1"/>
  <c r="DG204" i="1" s="1"/>
  <c r="DG212" i="1" s="1"/>
  <c r="DG168" i="1"/>
  <c r="DW202" i="1"/>
  <c r="DW204" i="1" s="1"/>
  <c r="DW212" i="1" s="1"/>
  <c r="DW168" i="1"/>
  <c r="EM202" i="1"/>
  <c r="EM204" i="1" s="1"/>
  <c r="EM212" i="1" s="1"/>
  <c r="EM168" i="1"/>
  <c r="FC202" i="1"/>
  <c r="FC204" i="1" s="1"/>
  <c r="FC212" i="1" s="1"/>
  <c r="FC168" i="1"/>
  <c r="FS202" i="1"/>
  <c r="FS168" i="1"/>
  <c r="L202" i="1"/>
  <c r="L204" i="1" s="1"/>
  <c r="L212" i="1" s="1"/>
  <c r="L168" i="1"/>
  <c r="AB202" i="1"/>
  <c r="AB204" i="1" s="1"/>
  <c r="AB212" i="1" s="1"/>
  <c r="AB168" i="1"/>
  <c r="AR202" i="1"/>
  <c r="AR204" i="1" s="1"/>
  <c r="AR212" i="1" s="1"/>
  <c r="AR168" i="1"/>
  <c r="BH202" i="1"/>
  <c r="BH204" i="1" s="1"/>
  <c r="BH212" i="1" s="1"/>
  <c r="BH168" i="1"/>
  <c r="BX202" i="1"/>
  <c r="BX204" i="1" s="1"/>
  <c r="BX212" i="1" s="1"/>
  <c r="BX168" i="1"/>
  <c r="CN202" i="1"/>
  <c r="CN204" i="1" s="1"/>
  <c r="CN212" i="1" s="1"/>
  <c r="CN168" i="1"/>
  <c r="DD202" i="1"/>
  <c r="DD204" i="1" s="1"/>
  <c r="DD212" i="1" s="1"/>
  <c r="DD168" i="1"/>
  <c r="DT202" i="1"/>
  <c r="DT204" i="1" s="1"/>
  <c r="DT212" i="1" s="1"/>
  <c r="DT168" i="1"/>
  <c r="EJ202" i="1"/>
  <c r="EJ204" i="1" s="1"/>
  <c r="EJ212" i="1" s="1"/>
  <c r="EJ168" i="1"/>
  <c r="EZ202" i="1"/>
  <c r="EZ204" i="1" s="1"/>
  <c r="EZ212" i="1" s="1"/>
  <c r="EZ168" i="1"/>
  <c r="FP202" i="1"/>
  <c r="FP204" i="1" s="1"/>
  <c r="FP212" i="1" s="1"/>
  <c r="FP168" i="1"/>
  <c r="J168" i="1"/>
  <c r="J202" i="1"/>
  <c r="J204" i="1" s="1"/>
  <c r="J212" i="1" s="1"/>
  <c r="Z202" i="1"/>
  <c r="Z204" i="1" s="1"/>
  <c r="Z212" i="1" s="1"/>
  <c r="Z168" i="1"/>
  <c r="AP202" i="1"/>
  <c r="AP204" i="1" s="1"/>
  <c r="AP212" i="1" s="1"/>
  <c r="AP168" i="1"/>
  <c r="BF202" i="1"/>
  <c r="BF204" i="1" s="1"/>
  <c r="BF212" i="1" s="1"/>
  <c r="BF168" i="1"/>
  <c r="BV202" i="1"/>
  <c r="BV204" i="1" s="1"/>
  <c r="BV212" i="1" s="1"/>
  <c r="BV168" i="1"/>
  <c r="CL202" i="1"/>
  <c r="CL204" i="1" s="1"/>
  <c r="CL212" i="1" s="1"/>
  <c r="CL168" i="1"/>
  <c r="DB202" i="1"/>
  <c r="DB204" i="1" s="1"/>
  <c r="DB212" i="1" s="1"/>
  <c r="DB168" i="1"/>
  <c r="DR202" i="1"/>
  <c r="DR204" i="1" s="1"/>
  <c r="DR212" i="1" s="1"/>
  <c r="DR168" i="1"/>
  <c r="EH202" i="1"/>
  <c r="EH204" i="1" s="1"/>
  <c r="EH212" i="1" s="1"/>
  <c r="EH168" i="1"/>
  <c r="EX202" i="1"/>
  <c r="EX204" i="1" s="1"/>
  <c r="EX212" i="1" s="1"/>
  <c r="EX168" i="1"/>
  <c r="FN202" i="1"/>
  <c r="FN204" i="1" s="1"/>
  <c r="FN212" i="1" s="1"/>
  <c r="FN168" i="1"/>
  <c r="EZ161" i="1"/>
  <c r="EZ157" i="1"/>
  <c r="EZ153" i="1"/>
  <c r="EZ194" i="1"/>
  <c r="EZ177" i="1"/>
  <c r="EZ159" i="1"/>
  <c r="EZ155" i="1"/>
  <c r="EZ115" i="1"/>
  <c r="EZ104" i="1"/>
  <c r="EZ112" i="1"/>
  <c r="EZ109" i="1"/>
  <c r="EZ111" i="1" s="1"/>
  <c r="DL153" i="1"/>
  <c r="DL194" i="1"/>
  <c r="DL177" i="1"/>
  <c r="DL155" i="1"/>
  <c r="DL151" i="1"/>
  <c r="DL115" i="1"/>
  <c r="DL104" i="1"/>
  <c r="DL112" i="1"/>
  <c r="DL109" i="1"/>
  <c r="DL111" i="1" s="1"/>
  <c r="BX161" i="1"/>
  <c r="BX157" i="1"/>
  <c r="BX153" i="1"/>
  <c r="BX194" i="1"/>
  <c r="BX177" i="1"/>
  <c r="BX159" i="1"/>
  <c r="BX155" i="1"/>
  <c r="BX115" i="1"/>
  <c r="BX104" i="1"/>
  <c r="BX112" i="1"/>
  <c r="BX109" i="1"/>
  <c r="BX111" i="1" s="1"/>
  <c r="AJ153" i="1"/>
  <c r="AJ194" i="1"/>
  <c r="AJ177" i="1"/>
  <c r="AJ115" i="1"/>
  <c r="AJ104" i="1"/>
  <c r="AJ112" i="1"/>
  <c r="AJ109" i="1"/>
  <c r="AJ111" i="1" s="1"/>
  <c r="DM202" i="1"/>
  <c r="DM204" i="1" s="1"/>
  <c r="DM212" i="1" s="1"/>
  <c r="DM168" i="1"/>
  <c r="BA202" i="1"/>
  <c r="BA204" i="1" s="1"/>
  <c r="BA212" i="1" s="1"/>
  <c r="BA168" i="1"/>
  <c r="DT143" i="1"/>
  <c r="DT147" i="1" s="1"/>
  <c r="DT149" i="1" s="1"/>
  <c r="CF145" i="1"/>
  <c r="BP153" i="1"/>
  <c r="BP194" i="1"/>
  <c r="BP177" i="1"/>
  <c r="BP115" i="1"/>
  <c r="BP104" i="1"/>
  <c r="BP112" i="1"/>
  <c r="BP109" i="1"/>
  <c r="BP111" i="1" s="1"/>
  <c r="P153" i="1"/>
  <c r="P194" i="1"/>
  <c r="P177" i="1"/>
  <c r="P115" i="1"/>
  <c r="P104" i="1"/>
  <c r="P112" i="1"/>
  <c r="P109" i="1"/>
  <c r="P111" i="1" s="1"/>
  <c r="FR177" i="1"/>
  <c r="FR159" i="1"/>
  <c r="FR155" i="1"/>
  <c r="FR161" i="1"/>
  <c r="FR157" i="1"/>
  <c r="FR153" i="1"/>
  <c r="FR194" i="1"/>
  <c r="FR112" i="1"/>
  <c r="FR109" i="1"/>
  <c r="FR111" i="1" s="1"/>
  <c r="FR115" i="1"/>
  <c r="FR104" i="1"/>
  <c r="FB177" i="1"/>
  <c r="FB153" i="1"/>
  <c r="FB194" i="1"/>
  <c r="FB112" i="1"/>
  <c r="FB109" i="1"/>
  <c r="FB111" i="1" s="1"/>
  <c r="FB115" i="1"/>
  <c r="FB104" i="1"/>
  <c r="EL177" i="1"/>
  <c r="EL151" i="1"/>
  <c r="EL194" i="1"/>
  <c r="EL112" i="1"/>
  <c r="EL109" i="1"/>
  <c r="EL111" i="1" s="1"/>
  <c r="EL115" i="1"/>
  <c r="EL104" i="1"/>
  <c r="DV177" i="1"/>
  <c r="DV159" i="1"/>
  <c r="DV155" i="1"/>
  <c r="DV161" i="1"/>
  <c r="DV157" i="1"/>
  <c r="DV153" i="1"/>
  <c r="DV194" i="1"/>
  <c r="DV112" i="1"/>
  <c r="DV109" i="1"/>
  <c r="DV111" i="1" s="1"/>
  <c r="DV115" i="1"/>
  <c r="DV104" i="1"/>
  <c r="DF177" i="1"/>
  <c r="DF151" i="1"/>
  <c r="DF153" i="1"/>
  <c r="DF194" i="1"/>
  <c r="DF112" i="1"/>
  <c r="DF109" i="1"/>
  <c r="DF111" i="1" s="1"/>
  <c r="DF115" i="1"/>
  <c r="DF104" i="1"/>
  <c r="CD177" i="1"/>
  <c r="CD153" i="1"/>
  <c r="CD194" i="1"/>
  <c r="CD112" i="1"/>
  <c r="CD109" i="1"/>
  <c r="CD111" i="1" s="1"/>
  <c r="CD115" i="1"/>
  <c r="CD104" i="1"/>
  <c r="AH177" i="1"/>
  <c r="AH151" i="1"/>
  <c r="AH153" i="1"/>
  <c r="AH194" i="1"/>
  <c r="AH112" i="1"/>
  <c r="AH109" i="1"/>
  <c r="AH111" i="1" s="1"/>
  <c r="AH115" i="1"/>
  <c r="AH104" i="1"/>
  <c r="AG194" i="1"/>
  <c r="AG177" i="1"/>
  <c r="AG151" i="1"/>
  <c r="AG115" i="1"/>
  <c r="AG104" i="1"/>
  <c r="AG112" i="1"/>
  <c r="AG109" i="1"/>
  <c r="AG111" i="1" s="1"/>
  <c r="FQ194" i="1"/>
  <c r="FQ177" i="1"/>
  <c r="FQ151" i="1"/>
  <c r="FQ153" i="1"/>
  <c r="FQ115" i="1"/>
  <c r="FQ104" i="1"/>
  <c r="FQ112" i="1"/>
  <c r="FQ109" i="1"/>
  <c r="FQ111" i="1" s="1"/>
  <c r="FA194" i="1"/>
  <c r="FA177" i="1"/>
  <c r="FA151" i="1"/>
  <c r="FA115" i="1"/>
  <c r="FA104" i="1"/>
  <c r="FA112" i="1"/>
  <c r="FA109" i="1"/>
  <c r="FA111" i="1" s="1"/>
  <c r="EK194" i="1"/>
  <c r="EK177" i="1"/>
  <c r="EK151" i="1"/>
  <c r="EK115" i="1"/>
  <c r="EK104" i="1"/>
  <c r="EK112" i="1"/>
  <c r="EK109" i="1"/>
  <c r="EK111" i="1" s="1"/>
  <c r="EK113" i="1" s="1"/>
  <c r="EK123" i="1" s="1"/>
  <c r="DU194" i="1"/>
  <c r="DU177" i="1"/>
  <c r="DU153" i="1"/>
  <c r="DU115" i="1"/>
  <c r="DU104" i="1"/>
  <c r="DU112" i="1"/>
  <c r="DU109" i="1"/>
  <c r="DU111" i="1" s="1"/>
  <c r="DE194" i="1"/>
  <c r="DE177" i="1"/>
  <c r="DE159" i="1"/>
  <c r="DE155" i="1"/>
  <c r="DE161" i="1"/>
  <c r="DE157" i="1"/>
  <c r="DE153" i="1"/>
  <c r="DE115" i="1"/>
  <c r="DE104" i="1"/>
  <c r="DE112" i="1"/>
  <c r="DE109" i="1"/>
  <c r="DE111" i="1" s="1"/>
  <c r="DE113" i="1" s="1"/>
  <c r="DE123" i="1" s="1"/>
  <c r="CO194" i="1"/>
  <c r="CO177" i="1"/>
  <c r="CO151" i="1"/>
  <c r="CO115" i="1"/>
  <c r="CO104" i="1"/>
  <c r="CO112" i="1"/>
  <c r="CO109" i="1"/>
  <c r="CO111" i="1" s="1"/>
  <c r="BY194" i="1"/>
  <c r="BY177" i="1"/>
  <c r="BY151" i="1"/>
  <c r="BY153" i="1"/>
  <c r="BY115" i="1"/>
  <c r="BY104" i="1"/>
  <c r="BY112" i="1"/>
  <c r="BY109" i="1"/>
  <c r="BY111" i="1" s="1"/>
  <c r="BI194" i="1"/>
  <c r="BI177" i="1"/>
  <c r="BI153" i="1"/>
  <c r="BI115" i="1"/>
  <c r="BI104" i="1"/>
  <c r="BI112" i="1"/>
  <c r="BI109" i="1"/>
  <c r="BI111" i="1" s="1"/>
  <c r="BI113" i="1" s="1"/>
  <c r="BI123" i="1" s="1"/>
  <c r="AS194" i="1"/>
  <c r="AS177" i="1"/>
  <c r="AS151" i="1"/>
  <c r="AS115" i="1"/>
  <c r="AS104" i="1"/>
  <c r="AS112" i="1"/>
  <c r="AS109" i="1"/>
  <c r="AS111" i="1" s="1"/>
  <c r="DO153" i="1"/>
  <c r="DO194" i="1"/>
  <c r="DO177" i="1"/>
  <c r="DO151" i="1"/>
  <c r="DO155" i="1" s="1"/>
  <c r="DO109" i="1"/>
  <c r="DO111" i="1" s="1"/>
  <c r="DO115" i="1"/>
  <c r="DO104" i="1"/>
  <c r="DO112" i="1"/>
  <c r="CI153" i="1"/>
  <c r="CI194" i="1"/>
  <c r="CI177" i="1"/>
  <c r="CI151" i="1"/>
  <c r="CI155" i="1" s="1"/>
  <c r="CI109" i="1"/>
  <c r="CI111" i="1" s="1"/>
  <c r="CI115" i="1"/>
  <c r="CI104" i="1"/>
  <c r="CI112" i="1"/>
  <c r="BG153" i="1"/>
  <c r="BG194" i="1"/>
  <c r="BG177" i="1"/>
  <c r="BG155" i="1"/>
  <c r="BG151" i="1"/>
  <c r="BG109" i="1"/>
  <c r="BG111" i="1" s="1"/>
  <c r="BG113" i="1" s="1"/>
  <c r="BG123" i="1" s="1"/>
  <c r="BG115" i="1"/>
  <c r="BG104" i="1"/>
  <c r="BG112" i="1"/>
  <c r="AA194" i="1"/>
  <c r="AA177" i="1"/>
  <c r="AA151" i="1"/>
  <c r="AA109" i="1"/>
  <c r="AA111" i="1" s="1"/>
  <c r="AA115" i="1"/>
  <c r="AA104" i="1"/>
  <c r="AA112" i="1"/>
  <c r="BJ177" i="1"/>
  <c r="BJ151" i="1"/>
  <c r="BJ194" i="1"/>
  <c r="BJ112" i="1"/>
  <c r="BJ109" i="1"/>
  <c r="BJ111" i="1" s="1"/>
  <c r="BJ115" i="1"/>
  <c r="BJ104" i="1"/>
  <c r="R177" i="1"/>
  <c r="R151" i="1"/>
  <c r="R194" i="1"/>
  <c r="R112" i="1"/>
  <c r="R109" i="1"/>
  <c r="R111" i="1" s="1"/>
  <c r="R113" i="1" s="1"/>
  <c r="R123" i="1" s="1"/>
  <c r="R115" i="1"/>
  <c r="R104" i="1"/>
  <c r="FW153" i="1"/>
  <c r="FW194" i="1"/>
  <c r="FW177" i="1"/>
  <c r="FW109" i="1"/>
  <c r="FW111" i="1" s="1"/>
  <c r="FW115" i="1"/>
  <c r="FW104" i="1"/>
  <c r="FW112" i="1"/>
  <c r="FG153" i="1"/>
  <c r="FG194" i="1"/>
  <c r="FG177" i="1"/>
  <c r="FG109" i="1"/>
  <c r="FG111" i="1" s="1"/>
  <c r="FG115" i="1"/>
  <c r="FG104" i="1"/>
  <c r="FG112" i="1"/>
  <c r="EM153" i="1"/>
  <c r="EM194" i="1"/>
  <c r="EM177" i="1"/>
  <c r="EM109" i="1"/>
  <c r="EM111" i="1" s="1"/>
  <c r="EM115" i="1"/>
  <c r="EM104" i="1"/>
  <c r="EM112" i="1"/>
  <c r="DK153" i="1"/>
  <c r="DK194" i="1"/>
  <c r="DK177" i="1"/>
  <c r="DK151" i="1"/>
  <c r="DK109" i="1"/>
  <c r="DK111" i="1" s="1"/>
  <c r="DK115" i="1"/>
  <c r="DK104" i="1"/>
  <c r="DK112" i="1"/>
  <c r="CA161" i="1"/>
  <c r="CA157" i="1"/>
  <c r="CA153" i="1"/>
  <c r="CA194" i="1"/>
  <c r="CA177" i="1"/>
  <c r="CA159" i="1"/>
  <c r="CA155" i="1"/>
  <c r="CA109" i="1"/>
  <c r="CA111" i="1" s="1"/>
  <c r="CA115" i="1"/>
  <c r="CA104" i="1"/>
  <c r="CA112" i="1"/>
  <c r="AU161" i="1"/>
  <c r="AU157" i="1"/>
  <c r="AU153" i="1"/>
  <c r="AU194" i="1"/>
  <c r="AU177" i="1"/>
  <c r="AU159" i="1"/>
  <c r="AU155" i="1"/>
  <c r="AU109" i="1"/>
  <c r="AU111" i="1" s="1"/>
  <c r="AU115" i="1"/>
  <c r="AU104" i="1"/>
  <c r="AU112" i="1"/>
  <c r="O194" i="1"/>
  <c r="O177" i="1"/>
  <c r="O151" i="1"/>
  <c r="O109" i="1"/>
  <c r="O111" i="1" s="1"/>
  <c r="O115" i="1"/>
  <c r="O104" i="1"/>
  <c r="O112" i="1"/>
  <c r="BN177" i="1"/>
  <c r="BN151" i="1"/>
  <c r="BN153" i="1"/>
  <c r="BN194" i="1"/>
  <c r="BN112" i="1"/>
  <c r="BN109" i="1"/>
  <c r="BN111" i="1" s="1"/>
  <c r="BN115" i="1"/>
  <c r="BN104" i="1"/>
  <c r="J177" i="1"/>
  <c r="J151" i="1"/>
  <c r="J153" i="1"/>
  <c r="J194" i="1"/>
  <c r="J112" i="1"/>
  <c r="J109" i="1"/>
  <c r="J111" i="1" s="1"/>
  <c r="J113" i="1" s="1"/>
  <c r="J123" i="1" s="1"/>
  <c r="J115" i="1"/>
  <c r="J104" i="1"/>
  <c r="AK194" i="1"/>
  <c r="AK177" i="1"/>
  <c r="AK153" i="1"/>
  <c r="AK115" i="1"/>
  <c r="AK104" i="1"/>
  <c r="AK112" i="1"/>
  <c r="AK109" i="1"/>
  <c r="AK111" i="1" s="1"/>
  <c r="AL121" i="1"/>
  <c r="AL118" i="1"/>
  <c r="J121" i="1"/>
  <c r="J118" i="1"/>
  <c r="AR121" i="1"/>
  <c r="AR118" i="1"/>
  <c r="BS121" i="1"/>
  <c r="BS118" i="1"/>
  <c r="CN121" i="1"/>
  <c r="CN118" i="1"/>
  <c r="DJ121" i="1"/>
  <c r="DJ118" i="1"/>
  <c r="EJ121" i="1"/>
  <c r="EJ118" i="1"/>
  <c r="FF121" i="1"/>
  <c r="FF118" i="1"/>
  <c r="I121" i="1"/>
  <c r="I118" i="1"/>
  <c r="AQ121" i="1"/>
  <c r="AQ118" i="1"/>
  <c r="BR121" i="1"/>
  <c r="BR118" i="1"/>
  <c r="CR121" i="1"/>
  <c r="CR118" i="1"/>
  <c r="DN121" i="1"/>
  <c r="DN118" i="1"/>
  <c r="EI121" i="1"/>
  <c r="EI118" i="1"/>
  <c r="FD121" i="1"/>
  <c r="FD118" i="1"/>
  <c r="N121" i="1"/>
  <c r="N118" i="1"/>
  <c r="EE121" i="1"/>
  <c r="EE118" i="1"/>
  <c r="S121" i="1"/>
  <c r="S118" i="1"/>
  <c r="AN121" i="1"/>
  <c r="AN118" i="1"/>
  <c r="BJ121" i="1"/>
  <c r="BJ118" i="1"/>
  <c r="CE121" i="1"/>
  <c r="CE118" i="1"/>
  <c r="CZ121" i="1"/>
  <c r="CZ118" i="1"/>
  <c r="DV121" i="1"/>
  <c r="DV118" i="1"/>
  <c r="EQ121" i="1"/>
  <c r="EQ118" i="1"/>
  <c r="FL121" i="1"/>
  <c r="FL118" i="1"/>
  <c r="H121" i="1"/>
  <c r="H118" i="1"/>
  <c r="Z121" i="1"/>
  <c r="Z118" i="1"/>
  <c r="AU121" i="1"/>
  <c r="AU118" i="1"/>
  <c r="BP121" i="1"/>
  <c r="BP118" i="1"/>
  <c r="CL121" i="1"/>
  <c r="CL118" i="1"/>
  <c r="DG121" i="1"/>
  <c r="DG118" i="1"/>
  <c r="EB121" i="1"/>
  <c r="EB118" i="1"/>
  <c r="EX121" i="1"/>
  <c r="EX118" i="1"/>
  <c r="FS121" i="1"/>
  <c r="FS118" i="1"/>
  <c r="U121" i="1"/>
  <c r="U118" i="1"/>
  <c r="AK121" i="1"/>
  <c r="AK118" i="1"/>
  <c r="BA121" i="1"/>
  <c r="BA118" i="1"/>
  <c r="BQ121" i="1"/>
  <c r="BQ118" i="1"/>
  <c r="CG121" i="1"/>
  <c r="CG118" i="1"/>
  <c r="CW121" i="1"/>
  <c r="CW118" i="1"/>
  <c r="DM121" i="1"/>
  <c r="DM118" i="1"/>
  <c r="EC121" i="1"/>
  <c r="EC118" i="1"/>
  <c r="ES121" i="1"/>
  <c r="ES118" i="1"/>
  <c r="FI121" i="1"/>
  <c r="FI118" i="1"/>
  <c r="FL194" i="1"/>
  <c r="FL177" i="1"/>
  <c r="FL151" i="1"/>
  <c r="FL115" i="1"/>
  <c r="FL104" i="1"/>
  <c r="FL112" i="1"/>
  <c r="FL109" i="1"/>
  <c r="FL111" i="1" s="1"/>
  <c r="FL113" i="1" s="1"/>
  <c r="FL123" i="1" s="1"/>
  <c r="CR153" i="1"/>
  <c r="CR194" i="1"/>
  <c r="CR177" i="1"/>
  <c r="CR115" i="1"/>
  <c r="CR104" i="1"/>
  <c r="CR112" i="1"/>
  <c r="CR109" i="1"/>
  <c r="CR111" i="1" s="1"/>
  <c r="AV153" i="1"/>
  <c r="AV194" i="1"/>
  <c r="AV177" i="1"/>
  <c r="AV115" i="1"/>
  <c r="AV104" i="1"/>
  <c r="AV112" i="1"/>
  <c r="AV109" i="1"/>
  <c r="AV111" i="1" s="1"/>
  <c r="AV113" i="1" s="1"/>
  <c r="AV123" i="1" s="1"/>
  <c r="C140" i="1"/>
  <c r="FZ138" i="1"/>
  <c r="FA202" i="1"/>
  <c r="FA168" i="1"/>
  <c r="CO202" i="1"/>
  <c r="CO204" i="1" s="1"/>
  <c r="CO212" i="1" s="1"/>
  <c r="CO168" i="1"/>
  <c r="AC202" i="1"/>
  <c r="AC204" i="1" s="1"/>
  <c r="AC212" i="1" s="1"/>
  <c r="AC168" i="1"/>
  <c r="EN153" i="1"/>
  <c r="EN194" i="1"/>
  <c r="EN177" i="1"/>
  <c r="EN151" i="1"/>
  <c r="EN155" i="1" s="1"/>
  <c r="EN115" i="1"/>
  <c r="EN104" i="1"/>
  <c r="EN112" i="1"/>
  <c r="EN109" i="1"/>
  <c r="EN111" i="1" s="1"/>
  <c r="FM202" i="1"/>
  <c r="FM204" i="1" s="1"/>
  <c r="FM212" i="1" s="1"/>
  <c r="FM168" i="1"/>
  <c r="DA202" i="1"/>
  <c r="DA204" i="1" s="1"/>
  <c r="DA212" i="1" s="1"/>
  <c r="DA168" i="1"/>
  <c r="AO202" i="1"/>
  <c r="AO204" i="1" s="1"/>
  <c r="AO212" i="1" s="1"/>
  <c r="AO168" i="1"/>
  <c r="CR143" i="1"/>
  <c r="EO202" i="1"/>
  <c r="EO204" i="1" s="1"/>
  <c r="EO212" i="1" s="1"/>
  <c r="EO168" i="1"/>
  <c r="CC202" i="1"/>
  <c r="CC204" i="1" s="1"/>
  <c r="CC212" i="1" s="1"/>
  <c r="CC168" i="1"/>
  <c r="Q168" i="1"/>
  <c r="Q202" i="1"/>
  <c r="Q204" i="1" s="1"/>
  <c r="Q212" i="1" s="1"/>
  <c r="S202" i="1"/>
  <c r="S204" i="1" s="1"/>
  <c r="S212" i="1" s="1"/>
  <c r="S168" i="1"/>
  <c r="AI202" i="1"/>
  <c r="AI204" i="1" s="1"/>
  <c r="AI212" i="1" s="1"/>
  <c r="AI168" i="1"/>
  <c r="AY202" i="1"/>
  <c r="AY204" i="1" s="1"/>
  <c r="AY212" i="1" s="1"/>
  <c r="AY168" i="1"/>
  <c r="BO202" i="1"/>
  <c r="BO204" i="1" s="1"/>
  <c r="BO212" i="1" s="1"/>
  <c r="BO168" i="1"/>
  <c r="CE202" i="1"/>
  <c r="CE204" i="1" s="1"/>
  <c r="CE212" i="1" s="1"/>
  <c r="CE168" i="1"/>
  <c r="CU202" i="1"/>
  <c r="CU204" i="1" s="1"/>
  <c r="CU212" i="1" s="1"/>
  <c r="CU168" i="1"/>
  <c r="DK202" i="1"/>
  <c r="DK204" i="1" s="1"/>
  <c r="DK212" i="1" s="1"/>
  <c r="DK168" i="1"/>
  <c r="EA202" i="1"/>
  <c r="EA204" i="1" s="1"/>
  <c r="EA212" i="1" s="1"/>
  <c r="EA168" i="1"/>
  <c r="EQ202" i="1"/>
  <c r="EQ204" i="1" s="1"/>
  <c r="EQ212" i="1" s="1"/>
  <c r="EQ168" i="1"/>
  <c r="FG202" i="1"/>
  <c r="FG204" i="1" s="1"/>
  <c r="FG212" i="1" s="1"/>
  <c r="FG168" i="1"/>
  <c r="FW202" i="1"/>
  <c r="FW204" i="1" s="1"/>
  <c r="FW212" i="1" s="1"/>
  <c r="FW168" i="1"/>
  <c r="P202" i="1"/>
  <c r="P204" i="1" s="1"/>
  <c r="P212" i="1" s="1"/>
  <c r="P168" i="1"/>
  <c r="AF202" i="1"/>
  <c r="AF204" i="1" s="1"/>
  <c r="AF212" i="1" s="1"/>
  <c r="AF168" i="1"/>
  <c r="AV202" i="1"/>
  <c r="AV204" i="1" s="1"/>
  <c r="AV212" i="1" s="1"/>
  <c r="AV168" i="1"/>
  <c r="BL202" i="1"/>
  <c r="BL204" i="1" s="1"/>
  <c r="BL212" i="1" s="1"/>
  <c r="BL168" i="1"/>
  <c r="CB202" i="1"/>
  <c r="CB204" i="1" s="1"/>
  <c r="CB212" i="1" s="1"/>
  <c r="CB168" i="1"/>
  <c r="CR202" i="1"/>
  <c r="CR204" i="1" s="1"/>
  <c r="CR212" i="1" s="1"/>
  <c r="CR168" i="1"/>
  <c r="DH202" i="1"/>
  <c r="DH204" i="1" s="1"/>
  <c r="DH212" i="1" s="1"/>
  <c r="DH168" i="1"/>
  <c r="DX202" i="1"/>
  <c r="DX204" i="1" s="1"/>
  <c r="DX212" i="1" s="1"/>
  <c r="DX168" i="1"/>
  <c r="EN202" i="1"/>
  <c r="EN204" i="1" s="1"/>
  <c r="EN212" i="1" s="1"/>
  <c r="EN168" i="1"/>
  <c r="FD202" i="1"/>
  <c r="FD204" i="1" s="1"/>
  <c r="FD212" i="1" s="1"/>
  <c r="FD168" i="1"/>
  <c r="FT202" i="1"/>
  <c r="FT204" i="1" s="1"/>
  <c r="FT212" i="1" s="1"/>
  <c r="FT168" i="1"/>
  <c r="N168" i="1"/>
  <c r="N202" i="1"/>
  <c r="N204" i="1" s="1"/>
  <c r="N212" i="1" s="1"/>
  <c r="AD202" i="1"/>
  <c r="AD204" i="1" s="1"/>
  <c r="AD212" i="1" s="1"/>
  <c r="AD168" i="1"/>
  <c r="AT202" i="1"/>
  <c r="AT204" i="1" s="1"/>
  <c r="AT212" i="1" s="1"/>
  <c r="AT168" i="1"/>
  <c r="BJ202" i="1"/>
  <c r="BJ204" i="1" s="1"/>
  <c r="BJ212" i="1" s="1"/>
  <c r="BJ168" i="1"/>
  <c r="BZ202" i="1"/>
  <c r="BZ204" i="1" s="1"/>
  <c r="BZ212" i="1" s="1"/>
  <c r="BZ168" i="1"/>
  <c r="CP202" i="1"/>
  <c r="CP204" i="1" s="1"/>
  <c r="CP212" i="1" s="1"/>
  <c r="CP168" i="1"/>
  <c r="DF202" i="1"/>
  <c r="DF204" i="1" s="1"/>
  <c r="DF212" i="1" s="1"/>
  <c r="DF168" i="1"/>
  <c r="DV202" i="1"/>
  <c r="DV204" i="1" s="1"/>
  <c r="DV212" i="1" s="1"/>
  <c r="DV168" i="1"/>
  <c r="EL202" i="1"/>
  <c r="EL204" i="1" s="1"/>
  <c r="EL212" i="1" s="1"/>
  <c r="EL168" i="1"/>
  <c r="FB202" i="1"/>
  <c r="FB204" i="1" s="1"/>
  <c r="FB212" i="1" s="1"/>
  <c r="FB168" i="1"/>
  <c r="FR202" i="1"/>
  <c r="FR204" i="1" s="1"/>
  <c r="FR212" i="1" s="1"/>
  <c r="FR168" i="1"/>
  <c r="FD153" i="1"/>
  <c r="FD194" i="1"/>
  <c r="FD177" i="1"/>
  <c r="FD115" i="1"/>
  <c r="FD104" i="1"/>
  <c r="FD112" i="1"/>
  <c r="FD109" i="1"/>
  <c r="FD111" i="1" s="1"/>
  <c r="DX161" i="1"/>
  <c r="DX157" i="1"/>
  <c r="DX153" i="1"/>
  <c r="DX194" i="1"/>
  <c r="DX177" i="1"/>
  <c r="DX159" i="1"/>
  <c r="DX155" i="1"/>
  <c r="DX115" i="1"/>
  <c r="DX104" i="1"/>
  <c r="DX112" i="1"/>
  <c r="DX109" i="1"/>
  <c r="DX111" i="1" s="1"/>
  <c r="CJ153" i="1"/>
  <c r="CJ194" i="1"/>
  <c r="CJ177" i="1"/>
  <c r="CJ151" i="1"/>
  <c r="CJ115" i="1"/>
  <c r="CJ104" i="1"/>
  <c r="CJ112" i="1"/>
  <c r="CJ109" i="1"/>
  <c r="CJ111" i="1" s="1"/>
  <c r="AR194" i="1"/>
  <c r="AR177" i="1"/>
  <c r="AR151" i="1"/>
  <c r="AR115" i="1"/>
  <c r="AR104" i="1"/>
  <c r="AR112" i="1"/>
  <c r="AR109" i="1"/>
  <c r="AR111" i="1" s="1"/>
  <c r="CW202" i="1"/>
  <c r="CW204" i="1" s="1"/>
  <c r="CW212" i="1" s="1"/>
  <c r="CW168" i="1"/>
  <c r="AK202" i="1"/>
  <c r="AK204" i="1" s="1"/>
  <c r="AK212" i="1" s="1"/>
  <c r="AK168" i="1"/>
  <c r="EB143" i="1"/>
  <c r="FE202" i="1"/>
  <c r="FE204" i="1" s="1"/>
  <c r="FE212" i="1" s="1"/>
  <c r="FE168" i="1"/>
  <c r="CB194" i="1"/>
  <c r="CB177" i="1"/>
  <c r="CB151" i="1"/>
  <c r="CB115" i="1"/>
  <c r="CB104" i="1"/>
  <c r="CB112" i="1"/>
  <c r="CB109" i="1"/>
  <c r="CB111" i="1" s="1"/>
  <c r="CB113" i="1" s="1"/>
  <c r="CB123" i="1" s="1"/>
  <c r="AB194" i="1"/>
  <c r="AB177" i="1"/>
  <c r="AB151" i="1"/>
  <c r="AB115" i="1"/>
  <c r="AB104" i="1"/>
  <c r="AB112" i="1"/>
  <c r="AB109" i="1"/>
  <c r="AB111" i="1" s="1"/>
  <c r="FV177" i="1"/>
  <c r="FV151" i="1"/>
  <c r="FV153" i="1"/>
  <c r="FV155" i="1" s="1"/>
  <c r="FV194" i="1"/>
  <c r="FV112" i="1"/>
  <c r="FV109" i="1"/>
  <c r="FV111" i="1" s="1"/>
  <c r="FV115" i="1"/>
  <c r="FV104" i="1"/>
  <c r="FF177" i="1"/>
  <c r="FF153" i="1"/>
  <c r="FF194" i="1"/>
  <c r="FF112" i="1"/>
  <c r="FF109" i="1"/>
  <c r="FF111" i="1" s="1"/>
  <c r="FF115" i="1"/>
  <c r="FF104" i="1"/>
  <c r="EP177" i="1"/>
  <c r="EP159" i="1"/>
  <c r="EP155" i="1"/>
  <c r="EP161" i="1"/>
  <c r="EP157" i="1"/>
  <c r="EP153" i="1"/>
  <c r="EP194" i="1"/>
  <c r="EP112" i="1"/>
  <c r="EP109" i="1"/>
  <c r="EP111" i="1" s="1"/>
  <c r="EP115" i="1"/>
  <c r="EP104" i="1"/>
  <c r="DZ177" i="1"/>
  <c r="DZ109" i="1"/>
  <c r="DZ111" i="1" s="1"/>
  <c r="DJ177" i="1"/>
  <c r="DJ151" i="1"/>
  <c r="DJ153" i="1"/>
  <c r="DJ194" i="1"/>
  <c r="DJ112" i="1"/>
  <c r="DJ109" i="1"/>
  <c r="DJ111" i="1" s="1"/>
  <c r="DJ115" i="1"/>
  <c r="DJ104" i="1"/>
  <c r="CP177" i="1"/>
  <c r="CP151" i="1"/>
  <c r="CP153" i="1"/>
  <c r="CP194" i="1"/>
  <c r="CP112" i="1"/>
  <c r="CP109" i="1"/>
  <c r="CP111" i="1" s="1"/>
  <c r="CP115" i="1"/>
  <c r="CP104" i="1"/>
  <c r="AT177" i="1"/>
  <c r="AT151" i="1"/>
  <c r="AT194" i="1"/>
  <c r="AT112" i="1"/>
  <c r="AT109" i="1"/>
  <c r="AT111" i="1" s="1"/>
  <c r="AT115" i="1"/>
  <c r="AT104" i="1"/>
  <c r="FI169" i="1"/>
  <c r="FI174" i="1" s="1"/>
  <c r="FI210" i="1" s="1"/>
  <c r="FU194" i="1"/>
  <c r="FU177" i="1"/>
  <c r="FU151" i="1"/>
  <c r="FU153" i="1"/>
  <c r="FU155" i="1" s="1"/>
  <c r="FU115" i="1"/>
  <c r="FU104" i="1"/>
  <c r="FU112" i="1"/>
  <c r="FU109" i="1"/>
  <c r="FU111" i="1" s="1"/>
  <c r="FU113" i="1" s="1"/>
  <c r="FU123" i="1" s="1"/>
  <c r="FE194" i="1"/>
  <c r="FE177" i="1"/>
  <c r="FE153" i="1"/>
  <c r="FE115" i="1"/>
  <c r="FE104" i="1"/>
  <c r="FE112" i="1"/>
  <c r="FE109" i="1"/>
  <c r="FE111" i="1" s="1"/>
  <c r="EO194" i="1"/>
  <c r="EO177" i="1"/>
  <c r="EO153" i="1"/>
  <c r="EO115" i="1"/>
  <c r="EO104" i="1"/>
  <c r="EO112" i="1"/>
  <c r="EO109" i="1"/>
  <c r="EO111" i="1" s="1"/>
  <c r="EO113" i="1" s="1"/>
  <c r="EO123" i="1" s="1"/>
  <c r="DY194" i="1"/>
  <c r="DY177" i="1"/>
  <c r="DY159" i="1"/>
  <c r="DY155" i="1"/>
  <c r="DY161" i="1"/>
  <c r="DY157" i="1"/>
  <c r="DY153" i="1"/>
  <c r="DY115" i="1"/>
  <c r="DY104" i="1"/>
  <c r="DY112" i="1"/>
  <c r="DY109" i="1"/>
  <c r="DY111" i="1" s="1"/>
  <c r="DI194" i="1"/>
  <c r="DI177" i="1"/>
  <c r="DI151" i="1"/>
  <c r="DI153" i="1"/>
  <c r="DI115" i="1"/>
  <c r="DI104" i="1"/>
  <c r="DI112" i="1"/>
  <c r="DI109" i="1"/>
  <c r="DI111" i="1" s="1"/>
  <c r="CS194" i="1"/>
  <c r="CS177" i="1"/>
  <c r="CS159" i="1"/>
  <c r="CS155" i="1"/>
  <c r="CS161" i="1"/>
  <c r="CS157" i="1"/>
  <c r="CS153" i="1"/>
  <c r="CS115" i="1"/>
  <c r="CS104" i="1"/>
  <c r="CS112" i="1"/>
  <c r="CS109" i="1"/>
  <c r="CS111" i="1" s="1"/>
  <c r="CS113" i="1" s="1"/>
  <c r="CS123" i="1" s="1"/>
  <c r="CC194" i="1"/>
  <c r="CC177" i="1"/>
  <c r="CC153" i="1"/>
  <c r="CC115" i="1"/>
  <c r="CC104" i="1"/>
  <c r="CC112" i="1"/>
  <c r="CC109" i="1"/>
  <c r="CC111" i="1" s="1"/>
  <c r="BM194" i="1"/>
  <c r="BM177" i="1"/>
  <c r="BM153" i="1"/>
  <c r="BM115" i="1"/>
  <c r="BM104" i="1"/>
  <c r="BM112" i="1"/>
  <c r="BM109" i="1"/>
  <c r="BM111" i="1" s="1"/>
  <c r="BM113" i="1" s="1"/>
  <c r="BM123" i="1" s="1"/>
  <c r="AW194" i="1"/>
  <c r="AW177" i="1"/>
  <c r="AW159" i="1"/>
  <c r="AW155" i="1"/>
  <c r="AW161" i="1"/>
  <c r="AW157" i="1"/>
  <c r="AW153" i="1"/>
  <c r="AW115" i="1"/>
  <c r="AW104" i="1"/>
  <c r="AW112" i="1"/>
  <c r="AW109" i="1"/>
  <c r="AW111" i="1" s="1"/>
  <c r="I194" i="1"/>
  <c r="I177" i="1"/>
  <c r="I151" i="1"/>
  <c r="I153" i="1"/>
  <c r="I115" i="1"/>
  <c r="I104" i="1"/>
  <c r="I112" i="1"/>
  <c r="I109" i="1"/>
  <c r="I111" i="1" s="1"/>
  <c r="DW153" i="1"/>
  <c r="DW194" i="1"/>
  <c r="DW177" i="1"/>
  <c r="DW109" i="1"/>
  <c r="DW111" i="1" s="1"/>
  <c r="DW115" i="1"/>
  <c r="DW104" i="1"/>
  <c r="DW112" i="1"/>
  <c r="CQ194" i="1"/>
  <c r="CQ115" i="1"/>
  <c r="BO153" i="1"/>
  <c r="BO194" i="1"/>
  <c r="BO177" i="1"/>
  <c r="BO155" i="1"/>
  <c r="BO151" i="1"/>
  <c r="BO109" i="1"/>
  <c r="BO111" i="1" s="1"/>
  <c r="BO113" i="1" s="1"/>
  <c r="BO123" i="1" s="1"/>
  <c r="BO115" i="1"/>
  <c r="BO104" i="1"/>
  <c r="BO112" i="1"/>
  <c r="AI153" i="1"/>
  <c r="AI194" i="1"/>
  <c r="AI177" i="1"/>
  <c r="AI109" i="1"/>
  <c r="AI111" i="1" s="1"/>
  <c r="AI115" i="1"/>
  <c r="AI104" i="1"/>
  <c r="AI112" i="1"/>
  <c r="BV177" i="1"/>
  <c r="BV151" i="1"/>
  <c r="BV194" i="1"/>
  <c r="BV112" i="1"/>
  <c r="BV109" i="1"/>
  <c r="BV111" i="1" s="1"/>
  <c r="BV115" i="1"/>
  <c r="BV104" i="1"/>
  <c r="AD177" i="1"/>
  <c r="AD151" i="1"/>
  <c r="AD194" i="1"/>
  <c r="AD112" i="1"/>
  <c r="AD109" i="1"/>
  <c r="AD111" i="1" s="1"/>
  <c r="AD115" i="1"/>
  <c r="AD104" i="1"/>
  <c r="FK153" i="1"/>
  <c r="FK194" i="1"/>
  <c r="FK177" i="1"/>
  <c r="FK151" i="1"/>
  <c r="FK155" i="1" s="1"/>
  <c r="FK109" i="1"/>
  <c r="FK111" i="1" s="1"/>
  <c r="FK115" i="1"/>
  <c r="FK104" i="1"/>
  <c r="FK112" i="1"/>
  <c r="EU153" i="1"/>
  <c r="EU194" i="1"/>
  <c r="EU177" i="1"/>
  <c r="EU155" i="1"/>
  <c r="EU151" i="1"/>
  <c r="EU109" i="1"/>
  <c r="EU111" i="1" s="1"/>
  <c r="EU113" i="1" s="1"/>
  <c r="EU123" i="1" s="1"/>
  <c r="EU115" i="1"/>
  <c r="EU104" i="1"/>
  <c r="EU112" i="1"/>
  <c r="DS153" i="1"/>
  <c r="DS194" i="1"/>
  <c r="DS177" i="1"/>
  <c r="DS151" i="1"/>
  <c r="DS109" i="1"/>
  <c r="DS111" i="1" s="1"/>
  <c r="DS113" i="1" s="1"/>
  <c r="DS123" i="1" s="1"/>
  <c r="DS115" i="1"/>
  <c r="DS104" i="1"/>
  <c r="DS112" i="1"/>
  <c r="CM153" i="1"/>
  <c r="CM194" i="1"/>
  <c r="CM177" i="1"/>
  <c r="CM151" i="1"/>
  <c r="CM155" i="1" s="1"/>
  <c r="CM109" i="1"/>
  <c r="CM111" i="1" s="1"/>
  <c r="CM115" i="1"/>
  <c r="CM104" i="1"/>
  <c r="CM112" i="1"/>
  <c r="BC153" i="1"/>
  <c r="BC194" i="1"/>
  <c r="BC177" i="1"/>
  <c r="BC151" i="1"/>
  <c r="BC155" i="1" s="1"/>
  <c r="BC109" i="1"/>
  <c r="BC111" i="1" s="1"/>
  <c r="BC115" i="1"/>
  <c r="BC104" i="1"/>
  <c r="BC112" i="1"/>
  <c r="W161" i="1"/>
  <c r="W157" i="1"/>
  <c r="W153" i="1"/>
  <c r="W194" i="1"/>
  <c r="W177" i="1"/>
  <c r="W159" i="1"/>
  <c r="W155" i="1"/>
  <c r="W109" i="1"/>
  <c r="W111" i="1" s="1"/>
  <c r="W113" i="1" s="1"/>
  <c r="W123" i="1" s="1"/>
  <c r="W115" i="1"/>
  <c r="W104" i="1"/>
  <c r="W112" i="1"/>
  <c r="BZ177" i="1"/>
  <c r="BZ153" i="1"/>
  <c r="BZ194" i="1"/>
  <c r="BZ112" i="1"/>
  <c r="BZ109" i="1"/>
  <c r="BZ111" i="1" s="1"/>
  <c r="BZ115" i="1"/>
  <c r="BZ104" i="1"/>
  <c r="Z177" i="1"/>
  <c r="Z159" i="1"/>
  <c r="Z155" i="1"/>
  <c r="Z161" i="1"/>
  <c r="Z157" i="1"/>
  <c r="Z153" i="1"/>
  <c r="Z194" i="1"/>
  <c r="Z112" i="1"/>
  <c r="Z109" i="1"/>
  <c r="Z111" i="1" s="1"/>
  <c r="Z115" i="1"/>
  <c r="Z104" i="1"/>
  <c r="E121" i="1"/>
  <c r="E118" i="1"/>
  <c r="BB121" i="1"/>
  <c r="BB118" i="1"/>
  <c r="R121" i="1"/>
  <c r="R118" i="1"/>
  <c r="BC121" i="1"/>
  <c r="BC118" i="1"/>
  <c r="BX121" i="1"/>
  <c r="BX118" i="1"/>
  <c r="CT121" i="1"/>
  <c r="CT118" i="1"/>
  <c r="DO121" i="1"/>
  <c r="DO118" i="1"/>
  <c r="EP121" i="1"/>
  <c r="EP118" i="1"/>
  <c r="FK121" i="1"/>
  <c r="FK118" i="1"/>
  <c r="Q121" i="1"/>
  <c r="Q118" i="1"/>
  <c r="AV121" i="1"/>
  <c r="AV118" i="1"/>
  <c r="BW121" i="1"/>
  <c r="BW118" i="1"/>
  <c r="CX121" i="1"/>
  <c r="CX118" i="1"/>
  <c r="DS121" i="1"/>
  <c r="DS118" i="1"/>
  <c r="EN121" i="1"/>
  <c r="EN118" i="1"/>
  <c r="FO121" i="1"/>
  <c r="FO118" i="1"/>
  <c r="W121" i="1"/>
  <c r="W118" i="1"/>
  <c r="G121" i="1"/>
  <c r="G118" i="1"/>
  <c r="X121" i="1"/>
  <c r="X118" i="1"/>
  <c r="AT121" i="1"/>
  <c r="AT118" i="1"/>
  <c r="BO121" i="1"/>
  <c r="BO118" i="1"/>
  <c r="CJ121" i="1"/>
  <c r="CJ118" i="1"/>
  <c r="DF121" i="1"/>
  <c r="DF118" i="1"/>
  <c r="EA121" i="1"/>
  <c r="EA118" i="1"/>
  <c r="EV121" i="1"/>
  <c r="EV118" i="1"/>
  <c r="FR121" i="1"/>
  <c r="FR118" i="1"/>
  <c r="L121" i="1"/>
  <c r="L118" i="1"/>
  <c r="AE121" i="1"/>
  <c r="AE118" i="1"/>
  <c r="AZ121" i="1"/>
  <c r="AZ118" i="1"/>
  <c r="BV121" i="1"/>
  <c r="BV118" i="1"/>
  <c r="CQ121" i="1"/>
  <c r="CQ118" i="1"/>
  <c r="DL121" i="1"/>
  <c r="DL118" i="1"/>
  <c r="EH121" i="1"/>
  <c r="EH118" i="1"/>
  <c r="FC121" i="1"/>
  <c r="FC118" i="1"/>
  <c r="FX121" i="1"/>
  <c r="FX118" i="1"/>
  <c r="Y121" i="1"/>
  <c r="Y118" i="1"/>
  <c r="AO121" i="1"/>
  <c r="AO118" i="1"/>
  <c r="BE121" i="1"/>
  <c r="BE118" i="1"/>
  <c r="BU121" i="1"/>
  <c r="BU118" i="1"/>
  <c r="CK121" i="1"/>
  <c r="CK118" i="1"/>
  <c r="DA121" i="1"/>
  <c r="DA118" i="1"/>
  <c r="DQ121" i="1"/>
  <c r="DQ118" i="1"/>
  <c r="EG121" i="1"/>
  <c r="EG118" i="1"/>
  <c r="EW121" i="1"/>
  <c r="EW118" i="1"/>
  <c r="FM121" i="1"/>
  <c r="FM118" i="1"/>
  <c r="EQ318" i="1"/>
  <c r="EQ273" i="1"/>
  <c r="EQ286" i="1" s="1"/>
  <c r="EQ258" i="1"/>
  <c r="EJ143" i="1"/>
  <c r="DD153" i="1"/>
  <c r="DD194" i="1"/>
  <c r="DD177" i="1"/>
  <c r="DD115" i="1"/>
  <c r="DD104" i="1"/>
  <c r="DD112" i="1"/>
  <c r="DD109" i="1"/>
  <c r="DD111" i="1" s="1"/>
  <c r="BH194" i="1"/>
  <c r="BH177" i="1"/>
  <c r="BH151" i="1"/>
  <c r="BH115" i="1"/>
  <c r="BH104" i="1"/>
  <c r="BH112" i="1"/>
  <c r="BH109" i="1"/>
  <c r="BH111" i="1" s="1"/>
  <c r="H194" i="1"/>
  <c r="H177" i="1"/>
  <c r="H151" i="1"/>
  <c r="H115" i="1"/>
  <c r="H104" i="1"/>
  <c r="H112" i="1"/>
  <c r="H109" i="1"/>
  <c r="H111" i="1" s="1"/>
  <c r="FG147" i="1"/>
  <c r="FG149" i="1" s="1"/>
  <c r="EQ147" i="1"/>
  <c r="EQ149" i="1" s="1"/>
  <c r="EA147" i="1"/>
  <c r="EA149" i="1" s="1"/>
  <c r="DK147" i="1"/>
  <c r="DK149" i="1" s="1"/>
  <c r="CU147" i="1"/>
  <c r="CU149" i="1" s="1"/>
  <c r="CE147" i="1"/>
  <c r="CE149" i="1" s="1"/>
  <c r="BO147" i="1"/>
  <c r="BO149" i="1" s="1"/>
  <c r="AY147" i="1"/>
  <c r="AY149" i="1" s="1"/>
  <c r="AI147" i="1"/>
  <c r="AI149" i="1" s="1"/>
  <c r="S147" i="1"/>
  <c r="S149" i="1" s="1"/>
  <c r="EK202" i="1"/>
  <c r="EK204" i="1" s="1"/>
  <c r="EK212" i="1" s="1"/>
  <c r="EK168" i="1"/>
  <c r="BY202" i="1"/>
  <c r="BY204" i="1" s="1"/>
  <c r="BY212" i="1" s="1"/>
  <c r="BY168" i="1"/>
  <c r="M168" i="1"/>
  <c r="M202" i="1"/>
  <c r="M204" i="1" s="1"/>
  <c r="M212" i="1" s="1"/>
  <c r="EV153" i="1"/>
  <c r="EV194" i="1"/>
  <c r="EV177" i="1"/>
  <c r="EV115" i="1"/>
  <c r="EV104" i="1"/>
  <c r="EV112" i="1"/>
  <c r="EV109" i="1"/>
  <c r="EV111" i="1" s="1"/>
  <c r="DH153" i="1"/>
  <c r="DH194" i="1"/>
  <c r="DH177" i="1"/>
  <c r="DH151" i="1"/>
  <c r="DH155" i="1" s="1"/>
  <c r="DH115" i="1"/>
  <c r="DH104" i="1"/>
  <c r="DH112" i="1"/>
  <c r="DH109" i="1"/>
  <c r="DH111" i="1" s="1"/>
  <c r="EP147" i="1"/>
  <c r="EP149" i="1" s="1"/>
  <c r="DZ147" i="1"/>
  <c r="DZ149" i="1" s="1"/>
  <c r="BN147" i="1"/>
  <c r="BN149" i="1" s="1"/>
  <c r="AX147" i="1"/>
  <c r="AX149" i="1" s="1"/>
  <c r="AH147" i="1"/>
  <c r="AH149" i="1" s="1"/>
  <c r="R147" i="1"/>
  <c r="R149" i="1" s="1"/>
  <c r="EW202" i="1"/>
  <c r="EW204" i="1" s="1"/>
  <c r="EW212" i="1" s="1"/>
  <c r="EW168" i="1"/>
  <c r="CK202" i="1"/>
  <c r="CK204" i="1" s="1"/>
  <c r="CK212" i="1" s="1"/>
  <c r="CK168" i="1"/>
  <c r="Y202" i="1"/>
  <c r="Y204" i="1" s="1"/>
  <c r="Y212" i="1" s="1"/>
  <c r="Y168" i="1"/>
  <c r="DD143" i="1"/>
  <c r="CR145" i="1"/>
  <c r="AJ145" i="1"/>
  <c r="AJ147" i="1" s="1"/>
  <c r="AJ149" i="1" s="1"/>
  <c r="DY202" i="1"/>
  <c r="DY204" i="1" s="1"/>
  <c r="DY212" i="1" s="1"/>
  <c r="DY168" i="1"/>
  <c r="BM202" i="1"/>
  <c r="BM204" i="1" s="1"/>
  <c r="BM212" i="1" s="1"/>
  <c r="BM168" i="1"/>
  <c r="G202" i="1"/>
  <c r="G204" i="1" s="1"/>
  <c r="G212" i="1" s="1"/>
  <c r="G168" i="1"/>
  <c r="W202" i="1"/>
  <c r="W204" i="1" s="1"/>
  <c r="W212" i="1" s="1"/>
  <c r="W168" i="1"/>
  <c r="AM202" i="1"/>
  <c r="AM204" i="1" s="1"/>
  <c r="AM212" i="1" s="1"/>
  <c r="AM168" i="1"/>
  <c r="BC202" i="1"/>
  <c r="BC204" i="1" s="1"/>
  <c r="BC212" i="1" s="1"/>
  <c r="BC168" i="1"/>
  <c r="BS202" i="1"/>
  <c r="BS204" i="1" s="1"/>
  <c r="BS212" i="1" s="1"/>
  <c r="BS168" i="1"/>
  <c r="CI202" i="1"/>
  <c r="CI204" i="1" s="1"/>
  <c r="CI212" i="1" s="1"/>
  <c r="CI168" i="1"/>
  <c r="CY202" i="1"/>
  <c r="CY204" i="1" s="1"/>
  <c r="CY212" i="1" s="1"/>
  <c r="CY168" i="1"/>
  <c r="DO202" i="1"/>
  <c r="DO204" i="1" s="1"/>
  <c r="DO212" i="1" s="1"/>
  <c r="DO168" i="1"/>
  <c r="EE202" i="1"/>
  <c r="EE204" i="1" s="1"/>
  <c r="EE212" i="1" s="1"/>
  <c r="EE168" i="1"/>
  <c r="EU202" i="1"/>
  <c r="EU204" i="1" s="1"/>
  <c r="EU212" i="1" s="1"/>
  <c r="EU168" i="1"/>
  <c r="FK202" i="1"/>
  <c r="FK204" i="1" s="1"/>
  <c r="FK212" i="1" s="1"/>
  <c r="FK168" i="1"/>
  <c r="D202" i="1"/>
  <c r="D204" i="1" s="1"/>
  <c r="D212" i="1" s="1"/>
  <c r="D168" i="1"/>
  <c r="T202" i="1"/>
  <c r="T204" i="1" s="1"/>
  <c r="T212" i="1" s="1"/>
  <c r="T168" i="1"/>
  <c r="AJ202" i="1"/>
  <c r="AJ204" i="1" s="1"/>
  <c r="AJ212" i="1" s="1"/>
  <c r="AJ168" i="1"/>
  <c r="AZ202" i="1"/>
  <c r="AZ204" i="1" s="1"/>
  <c r="AZ212" i="1" s="1"/>
  <c r="AZ168" i="1"/>
  <c r="BP202" i="1"/>
  <c r="BP204" i="1" s="1"/>
  <c r="BP212" i="1" s="1"/>
  <c r="BP168" i="1"/>
  <c r="CF202" i="1"/>
  <c r="CF204" i="1" s="1"/>
  <c r="CF212" i="1" s="1"/>
  <c r="CF168" i="1"/>
  <c r="CV202" i="1"/>
  <c r="CV204" i="1" s="1"/>
  <c r="CV212" i="1" s="1"/>
  <c r="CV168" i="1"/>
  <c r="DL202" i="1"/>
  <c r="DL204" i="1" s="1"/>
  <c r="DL212" i="1" s="1"/>
  <c r="DL168" i="1"/>
  <c r="EB202" i="1"/>
  <c r="EB204" i="1" s="1"/>
  <c r="EB212" i="1" s="1"/>
  <c r="EB168" i="1"/>
  <c r="ER202" i="1"/>
  <c r="ER204" i="1" s="1"/>
  <c r="ER212" i="1" s="1"/>
  <c r="ER168" i="1"/>
  <c r="FH202" i="1"/>
  <c r="FH204" i="1" s="1"/>
  <c r="FH212" i="1" s="1"/>
  <c r="FH168" i="1"/>
  <c r="FX202" i="1"/>
  <c r="FX204" i="1" s="1"/>
  <c r="FX212" i="1" s="1"/>
  <c r="FX168" i="1"/>
  <c r="R168" i="1"/>
  <c r="R202" i="1"/>
  <c r="R204" i="1" s="1"/>
  <c r="R212" i="1" s="1"/>
  <c r="AH202" i="1"/>
  <c r="AH204" i="1" s="1"/>
  <c r="AH212" i="1" s="1"/>
  <c r="AH168" i="1"/>
  <c r="AX202" i="1"/>
  <c r="AX204" i="1" s="1"/>
  <c r="AX212" i="1" s="1"/>
  <c r="AX168" i="1"/>
  <c r="BN202" i="1"/>
  <c r="BN204" i="1" s="1"/>
  <c r="BN212" i="1" s="1"/>
  <c r="BN168" i="1"/>
  <c r="CD202" i="1"/>
  <c r="CD204" i="1" s="1"/>
  <c r="CD212" i="1" s="1"/>
  <c r="CD168" i="1"/>
  <c r="CT202" i="1"/>
  <c r="CT204" i="1" s="1"/>
  <c r="CT212" i="1" s="1"/>
  <c r="CT168" i="1"/>
  <c r="DJ202" i="1"/>
  <c r="DJ204" i="1" s="1"/>
  <c r="DJ212" i="1" s="1"/>
  <c r="DJ168" i="1"/>
  <c r="DZ202" i="1"/>
  <c r="DZ204" i="1" s="1"/>
  <c r="DZ212" i="1" s="1"/>
  <c r="DZ168" i="1"/>
  <c r="EP202" i="1"/>
  <c r="EP204" i="1" s="1"/>
  <c r="EP212" i="1" s="1"/>
  <c r="EP168" i="1"/>
  <c r="FF202" i="1"/>
  <c r="FF204" i="1" s="1"/>
  <c r="FF212" i="1" s="1"/>
  <c r="FF168" i="1"/>
  <c r="FV202" i="1"/>
  <c r="FV204" i="1" s="1"/>
  <c r="FV212" i="1" s="1"/>
  <c r="FV168" i="1"/>
  <c r="FX153" i="1"/>
  <c r="FX194" i="1"/>
  <c r="FX177" i="1"/>
  <c r="FX115" i="1"/>
  <c r="FX104" i="1"/>
  <c r="FX112" i="1"/>
  <c r="FX109" i="1"/>
  <c r="FX111" i="1" s="1"/>
  <c r="EF153" i="1"/>
  <c r="EF194" i="1"/>
  <c r="EF177" i="1"/>
  <c r="EF151" i="1"/>
  <c r="EF115" i="1"/>
  <c r="EF104" i="1"/>
  <c r="EF112" i="1"/>
  <c r="EF109" i="1"/>
  <c r="EF111" i="1" s="1"/>
  <c r="CV161" i="1"/>
  <c r="CV157" i="1"/>
  <c r="CV153" i="1"/>
  <c r="CV194" i="1"/>
  <c r="CV177" i="1"/>
  <c r="CV159" i="1"/>
  <c r="CV155" i="1"/>
  <c r="CV115" i="1"/>
  <c r="CV104" i="1"/>
  <c r="CV112" i="1"/>
  <c r="CV109" i="1"/>
  <c r="CV111" i="1" s="1"/>
  <c r="AZ153" i="1"/>
  <c r="AZ194" i="1"/>
  <c r="AZ177" i="1"/>
  <c r="AZ151" i="1"/>
  <c r="AZ115" i="1"/>
  <c r="AZ104" i="1"/>
  <c r="AZ112" i="1"/>
  <c r="AZ109" i="1"/>
  <c r="AZ111" i="1" s="1"/>
  <c r="AZ113" i="1" s="1"/>
  <c r="AZ123" i="1" s="1"/>
  <c r="ES202" i="1"/>
  <c r="ES204" i="1" s="1"/>
  <c r="ES212" i="1" s="1"/>
  <c r="ES168" i="1"/>
  <c r="CG202" i="1"/>
  <c r="CG204" i="1" s="1"/>
  <c r="CG212" i="1" s="1"/>
  <c r="CG168" i="1"/>
  <c r="U202" i="1"/>
  <c r="U204" i="1" s="1"/>
  <c r="U212" i="1" s="1"/>
  <c r="U168" i="1"/>
  <c r="EB145" i="1"/>
  <c r="CN194" i="1"/>
  <c r="CN177" i="1"/>
  <c r="CN151" i="1"/>
  <c r="CN115" i="1"/>
  <c r="CN104" i="1"/>
  <c r="CN112" i="1"/>
  <c r="CN109" i="1"/>
  <c r="CN111" i="1" s="1"/>
  <c r="AN153" i="1"/>
  <c r="AN194" i="1"/>
  <c r="AN177" i="1"/>
  <c r="AN115" i="1"/>
  <c r="AN104" i="1"/>
  <c r="AN112" i="1"/>
  <c r="AN109" i="1"/>
  <c r="AN111" i="1" s="1"/>
  <c r="FJ177" i="1"/>
  <c r="FJ151" i="1"/>
  <c r="FJ194" i="1"/>
  <c r="FJ112" i="1"/>
  <c r="FJ109" i="1"/>
  <c r="FJ111" i="1" s="1"/>
  <c r="FJ115" i="1"/>
  <c r="FJ104" i="1"/>
  <c r="ET177" i="1"/>
  <c r="ET153" i="1"/>
  <c r="ET194" i="1"/>
  <c r="ET112" i="1"/>
  <c r="ET109" i="1"/>
  <c r="ET111" i="1" s="1"/>
  <c r="ET115" i="1"/>
  <c r="ET104" i="1"/>
  <c r="ED177" i="1"/>
  <c r="ED151" i="1"/>
  <c r="ED194" i="1"/>
  <c r="ED112" i="1"/>
  <c r="ED109" i="1"/>
  <c r="ED111" i="1" s="1"/>
  <c r="ED115" i="1"/>
  <c r="ED104" i="1"/>
  <c r="DN177" i="1"/>
  <c r="DN151" i="1"/>
  <c r="DN153" i="1"/>
  <c r="DN194" i="1"/>
  <c r="DN112" i="1"/>
  <c r="DN109" i="1"/>
  <c r="DN111" i="1" s="1"/>
  <c r="DN115" i="1"/>
  <c r="DN104" i="1"/>
  <c r="CX177" i="1"/>
  <c r="CX151" i="1"/>
  <c r="CX153" i="1"/>
  <c r="CX194" i="1"/>
  <c r="CX112" i="1"/>
  <c r="CX109" i="1"/>
  <c r="CX111" i="1" s="1"/>
  <c r="CX115" i="1"/>
  <c r="CX104" i="1"/>
  <c r="BF177" i="1"/>
  <c r="BF151" i="1"/>
  <c r="BF194" i="1"/>
  <c r="BF112" i="1"/>
  <c r="BF109" i="1"/>
  <c r="BF111" i="1" s="1"/>
  <c r="BF115" i="1"/>
  <c r="BF104" i="1"/>
  <c r="N177" i="1"/>
  <c r="N151" i="1"/>
  <c r="N194" i="1"/>
  <c r="N112" i="1"/>
  <c r="N109" i="1"/>
  <c r="N111" i="1" s="1"/>
  <c r="N115" i="1"/>
  <c r="N104" i="1"/>
  <c r="E194" i="1"/>
  <c r="E177" i="1"/>
  <c r="E151" i="1"/>
  <c r="E153" i="1"/>
  <c r="E115" i="1"/>
  <c r="E104" i="1"/>
  <c r="E112" i="1"/>
  <c r="E109" i="1"/>
  <c r="E111" i="1" s="1"/>
  <c r="FI194" i="1"/>
  <c r="FI177" i="1"/>
  <c r="FI151" i="1"/>
  <c r="FI153" i="1"/>
  <c r="FI115" i="1"/>
  <c r="FI104" i="1"/>
  <c r="FI112" i="1"/>
  <c r="FI109" i="1"/>
  <c r="FI111" i="1" s="1"/>
  <c r="ES194" i="1"/>
  <c r="ES177" i="1"/>
  <c r="ES153" i="1"/>
  <c r="ES115" i="1"/>
  <c r="ES104" i="1"/>
  <c r="ES112" i="1"/>
  <c r="ES109" i="1"/>
  <c r="ES111" i="1" s="1"/>
  <c r="EC194" i="1"/>
  <c r="EC177" i="1"/>
  <c r="EC159" i="1"/>
  <c r="EC155" i="1"/>
  <c r="EC161" i="1"/>
  <c r="EC157" i="1"/>
  <c r="EC153" i="1"/>
  <c r="EC115" i="1"/>
  <c r="EC104" i="1"/>
  <c r="EC112" i="1"/>
  <c r="EC109" i="1"/>
  <c r="EC111" i="1" s="1"/>
  <c r="DM194" i="1"/>
  <c r="DM177" i="1"/>
  <c r="DM153" i="1"/>
  <c r="DM115" i="1"/>
  <c r="DM104" i="1"/>
  <c r="DM112" i="1"/>
  <c r="DM109" i="1"/>
  <c r="DM111" i="1" s="1"/>
  <c r="CW194" i="1"/>
  <c r="CW177" i="1"/>
  <c r="CW159" i="1"/>
  <c r="CW155" i="1"/>
  <c r="CW161" i="1"/>
  <c r="CW157" i="1"/>
  <c r="CW153" i="1"/>
  <c r="CW115" i="1"/>
  <c r="CW104" i="1"/>
  <c r="CW112" i="1"/>
  <c r="CW109" i="1"/>
  <c r="CW111" i="1" s="1"/>
  <c r="CG194" i="1"/>
  <c r="CG177" i="1"/>
  <c r="CG153" i="1"/>
  <c r="CG115" i="1"/>
  <c r="CG104" i="1"/>
  <c r="CG112" i="1"/>
  <c r="CG109" i="1"/>
  <c r="CG111" i="1" s="1"/>
  <c r="BQ194" i="1"/>
  <c r="BQ177" i="1"/>
  <c r="BQ151" i="1"/>
  <c r="BQ115" i="1"/>
  <c r="BQ104" i="1"/>
  <c r="BQ112" i="1"/>
  <c r="BQ109" i="1"/>
  <c r="BQ111" i="1" s="1"/>
  <c r="BA194" i="1"/>
  <c r="BA177" i="1"/>
  <c r="BA151" i="1"/>
  <c r="BA153" i="1"/>
  <c r="BA115" i="1"/>
  <c r="BA104" i="1"/>
  <c r="BA112" i="1"/>
  <c r="BA109" i="1"/>
  <c r="BA111" i="1" s="1"/>
  <c r="Y194" i="1"/>
  <c r="Y177" i="1"/>
  <c r="Y151" i="1"/>
  <c r="Y153" i="1"/>
  <c r="Y115" i="1"/>
  <c r="Y104" i="1"/>
  <c r="Y112" i="1"/>
  <c r="Y109" i="1"/>
  <c r="Y111" i="1" s="1"/>
  <c r="EE153" i="1"/>
  <c r="EE194" i="1"/>
  <c r="EE177" i="1"/>
  <c r="EE109" i="1"/>
  <c r="EE111" i="1" s="1"/>
  <c r="EE115" i="1"/>
  <c r="EE104" i="1"/>
  <c r="EE112" i="1"/>
  <c r="CY153" i="1"/>
  <c r="CY194" i="1"/>
  <c r="CY177" i="1"/>
  <c r="CY109" i="1"/>
  <c r="CY111" i="1" s="1"/>
  <c r="CY115" i="1"/>
  <c r="CY104" i="1"/>
  <c r="CY112" i="1"/>
  <c r="BW194" i="1"/>
  <c r="BW177" i="1"/>
  <c r="BW151" i="1"/>
  <c r="BW109" i="1"/>
  <c r="BW111" i="1" s="1"/>
  <c r="BW115" i="1"/>
  <c r="BW104" i="1"/>
  <c r="BW112" i="1"/>
  <c r="AQ153" i="1"/>
  <c r="AQ194" i="1"/>
  <c r="AQ177" i="1"/>
  <c r="AQ109" i="1"/>
  <c r="AQ111" i="1" s="1"/>
  <c r="AQ115" i="1"/>
  <c r="AQ104" i="1"/>
  <c r="AQ112" i="1"/>
  <c r="K153" i="1"/>
  <c r="K194" i="1"/>
  <c r="K177" i="1"/>
  <c r="K109" i="1"/>
  <c r="K111" i="1" s="1"/>
  <c r="K115" i="1"/>
  <c r="K104" i="1"/>
  <c r="K112" i="1"/>
  <c r="FZ85" i="1"/>
  <c r="C90" i="1"/>
  <c r="CH177" i="1"/>
  <c r="CH153" i="1"/>
  <c r="CH194" i="1"/>
  <c r="CH112" i="1"/>
  <c r="CH109" i="1"/>
  <c r="CH111" i="1" s="1"/>
  <c r="CH115" i="1"/>
  <c r="CH104" i="1"/>
  <c r="AP177" i="1"/>
  <c r="AP151" i="1"/>
  <c r="AP153" i="1"/>
  <c r="AP194" i="1"/>
  <c r="AP112" i="1"/>
  <c r="AP109" i="1"/>
  <c r="AP111" i="1" s="1"/>
  <c r="AP115" i="1"/>
  <c r="AP104" i="1"/>
  <c r="M194" i="1"/>
  <c r="M177" i="1"/>
  <c r="M151" i="1"/>
  <c r="M153" i="1"/>
  <c r="M155" i="1" s="1"/>
  <c r="M115" i="1"/>
  <c r="M104" i="1"/>
  <c r="M112" i="1"/>
  <c r="M109" i="1"/>
  <c r="M111" i="1" s="1"/>
  <c r="M113" i="1" s="1"/>
  <c r="M123" i="1" s="1"/>
  <c r="FO153" i="1"/>
  <c r="FO194" i="1"/>
  <c r="FO177" i="1"/>
  <c r="FO155" i="1"/>
  <c r="FO151" i="1"/>
  <c r="FO109" i="1"/>
  <c r="FO111" i="1" s="1"/>
  <c r="FO113" i="1" s="1"/>
  <c r="FO123" i="1" s="1"/>
  <c r="FO115" i="1"/>
  <c r="FO104" i="1"/>
  <c r="FO112" i="1"/>
  <c r="EY153" i="1"/>
  <c r="EY194" i="1"/>
  <c r="EY177" i="1"/>
  <c r="EY151" i="1"/>
  <c r="EY109" i="1"/>
  <c r="EY111" i="1" s="1"/>
  <c r="EY113" i="1" s="1"/>
  <c r="EY123" i="1" s="1"/>
  <c r="EY115" i="1"/>
  <c r="EY104" i="1"/>
  <c r="EY112" i="1"/>
  <c r="EA194" i="1"/>
  <c r="EA177" i="1"/>
  <c r="EA151" i="1"/>
  <c r="EA109" i="1"/>
  <c r="EA111" i="1" s="1"/>
  <c r="EA115" i="1"/>
  <c r="EA104" i="1"/>
  <c r="EA112" i="1"/>
  <c r="CU194" i="1"/>
  <c r="CU177" i="1"/>
  <c r="CU151" i="1"/>
  <c r="CU109" i="1"/>
  <c r="CU111" i="1" s="1"/>
  <c r="CU113" i="1" s="1"/>
  <c r="CU123" i="1" s="1"/>
  <c r="CU115" i="1"/>
  <c r="CU104" i="1"/>
  <c r="CU112" i="1"/>
  <c r="BK194" i="1"/>
  <c r="BK177" i="1"/>
  <c r="BK151" i="1"/>
  <c r="BK109" i="1"/>
  <c r="BK111" i="1" s="1"/>
  <c r="BK115" i="1"/>
  <c r="BK104" i="1"/>
  <c r="BK112" i="1"/>
  <c r="AE194" i="1"/>
  <c r="AE109" i="1"/>
  <c r="AE111" i="1" s="1"/>
  <c r="CL177" i="1"/>
  <c r="CL151" i="1"/>
  <c r="CL194" i="1"/>
  <c r="CL112" i="1"/>
  <c r="CL109" i="1"/>
  <c r="CL111" i="1" s="1"/>
  <c r="CL115" i="1"/>
  <c r="CL104" i="1"/>
  <c r="AL177" i="1"/>
  <c r="AL153" i="1"/>
  <c r="AL194" i="1"/>
  <c r="AL112" i="1"/>
  <c r="AL109" i="1"/>
  <c r="AL111" i="1" s="1"/>
  <c r="AL115" i="1"/>
  <c r="AL104" i="1"/>
  <c r="M121" i="1"/>
  <c r="M118" i="1"/>
  <c r="CM121" i="1"/>
  <c r="CM118" i="1"/>
  <c r="AB121" i="1"/>
  <c r="AB118" i="1"/>
  <c r="BH121" i="1"/>
  <c r="BH118" i="1"/>
  <c r="CD121" i="1"/>
  <c r="CD118" i="1"/>
  <c r="CY121" i="1"/>
  <c r="CY118" i="1"/>
  <c r="DT121" i="1"/>
  <c r="DT118" i="1"/>
  <c r="EU121" i="1"/>
  <c r="EU118" i="1"/>
  <c r="FP121" i="1"/>
  <c r="FP118" i="1"/>
  <c r="AA121" i="1"/>
  <c r="AA118" i="1"/>
  <c r="BG121" i="1"/>
  <c r="BG118" i="1"/>
  <c r="CB121" i="1"/>
  <c r="CB118" i="1"/>
  <c r="DC121" i="1"/>
  <c r="DC118" i="1"/>
  <c r="DX121" i="1"/>
  <c r="DX118" i="1"/>
  <c r="ET121" i="1"/>
  <c r="ET118" i="1"/>
  <c r="FT121" i="1"/>
  <c r="FT118" i="1"/>
  <c r="AH121" i="1"/>
  <c r="AH118" i="1"/>
  <c r="K121" i="1"/>
  <c r="K118" i="1"/>
  <c r="AD121" i="1"/>
  <c r="AD118" i="1"/>
  <c r="AY121" i="1"/>
  <c r="AY118" i="1"/>
  <c r="BT121" i="1"/>
  <c r="BT118" i="1"/>
  <c r="CP121" i="1"/>
  <c r="CP118" i="1"/>
  <c r="DK121" i="1"/>
  <c r="DK118" i="1"/>
  <c r="EF121" i="1"/>
  <c r="EF118" i="1"/>
  <c r="FB121" i="1"/>
  <c r="FB118" i="1"/>
  <c r="FW121" i="1"/>
  <c r="FW118" i="1"/>
  <c r="P121" i="1"/>
  <c r="P118" i="1"/>
  <c r="AJ121" i="1"/>
  <c r="AJ118" i="1"/>
  <c r="BF121" i="1"/>
  <c r="BF118" i="1"/>
  <c r="CA121" i="1"/>
  <c r="CA118" i="1"/>
  <c r="CV121" i="1"/>
  <c r="CV118" i="1"/>
  <c r="DR121" i="1"/>
  <c r="DR118" i="1"/>
  <c r="EM121" i="1"/>
  <c r="EM118" i="1"/>
  <c r="FH121" i="1"/>
  <c r="FH118" i="1"/>
  <c r="AC121" i="1"/>
  <c r="AC118" i="1"/>
  <c r="AS121" i="1"/>
  <c r="AS118" i="1"/>
  <c r="BI121" i="1"/>
  <c r="BI118" i="1"/>
  <c r="BY121" i="1"/>
  <c r="BY118" i="1"/>
  <c r="CO121" i="1"/>
  <c r="CO118" i="1"/>
  <c r="DE121" i="1"/>
  <c r="DE118" i="1"/>
  <c r="DU121" i="1"/>
  <c r="DU118" i="1"/>
  <c r="EK121" i="1"/>
  <c r="EK118" i="1"/>
  <c r="FA121" i="1"/>
  <c r="FA118" i="1"/>
  <c r="FQ121" i="1"/>
  <c r="FQ118" i="1"/>
  <c r="C310" i="1"/>
  <c r="FZ301" i="1"/>
  <c r="X220" i="1"/>
  <c r="FT147" i="1"/>
  <c r="FT149" i="1" s="1"/>
  <c r="FD147" i="1"/>
  <c r="FD149" i="1" s="1"/>
  <c r="EN143" i="1"/>
  <c r="EN147" i="1" s="1"/>
  <c r="EN149" i="1" s="1"/>
  <c r="EJ145" i="1"/>
  <c r="DP161" i="1"/>
  <c r="DP157" i="1"/>
  <c r="DP153" i="1"/>
  <c r="DP194" i="1"/>
  <c r="DP177" i="1"/>
  <c r="DP159" i="1"/>
  <c r="DP155" i="1"/>
  <c r="DP115" i="1"/>
  <c r="DP104" i="1"/>
  <c r="DP112" i="1"/>
  <c r="DP109" i="1"/>
  <c r="DP111" i="1" s="1"/>
  <c r="BT161" i="1"/>
  <c r="BT157" i="1"/>
  <c r="BT153" i="1"/>
  <c r="BT194" i="1"/>
  <c r="BT177" i="1"/>
  <c r="BT159" i="1"/>
  <c r="BT155" i="1"/>
  <c r="BT115" i="1"/>
  <c r="BT104" i="1"/>
  <c r="BT112" i="1"/>
  <c r="BT109" i="1"/>
  <c r="BT111" i="1" s="1"/>
  <c r="T153" i="1"/>
  <c r="T194" i="1"/>
  <c r="T177" i="1"/>
  <c r="T115" i="1"/>
  <c r="T104" i="1"/>
  <c r="T112" i="1"/>
  <c r="T109" i="1"/>
  <c r="T111" i="1" s="1"/>
  <c r="FK147" i="1"/>
  <c r="FK149" i="1" s="1"/>
  <c r="EU147" i="1"/>
  <c r="EU149" i="1" s="1"/>
  <c r="EE147" i="1"/>
  <c r="EE149" i="1" s="1"/>
  <c r="DO147" i="1"/>
  <c r="DO149" i="1" s="1"/>
  <c r="CY147" i="1"/>
  <c r="CY149" i="1" s="1"/>
  <c r="CI147" i="1"/>
  <c r="CI149" i="1" s="1"/>
  <c r="BS147" i="1"/>
  <c r="BS149" i="1" s="1"/>
  <c r="BC147" i="1"/>
  <c r="BC149" i="1" s="1"/>
  <c r="AM147" i="1"/>
  <c r="AM149" i="1" s="1"/>
  <c r="W147" i="1"/>
  <c r="W149" i="1" s="1"/>
  <c r="G147" i="1"/>
  <c r="G149" i="1" s="1"/>
  <c r="DU202" i="1"/>
  <c r="DU204" i="1" s="1"/>
  <c r="DU212" i="1" s="1"/>
  <c r="DU168" i="1"/>
  <c r="BI202" i="1"/>
  <c r="BI204" i="1" s="1"/>
  <c r="BI212" i="1" s="1"/>
  <c r="BI168" i="1"/>
  <c r="FH153" i="1"/>
  <c r="FH194" i="1"/>
  <c r="FH177" i="1"/>
  <c r="FH115" i="1"/>
  <c r="FH104" i="1"/>
  <c r="FH112" i="1"/>
  <c r="FH109" i="1"/>
  <c r="FH111" i="1" s="1"/>
  <c r="DT153" i="1"/>
  <c r="DT194" i="1"/>
  <c r="DT177" i="1"/>
  <c r="DT115" i="1"/>
  <c r="DT104" i="1"/>
  <c r="DT112" i="1"/>
  <c r="DT109" i="1"/>
  <c r="DT111" i="1" s="1"/>
  <c r="FJ147" i="1"/>
  <c r="FJ149" i="1" s="1"/>
  <c r="ET147" i="1"/>
  <c r="ET149" i="1" s="1"/>
  <c r="ED147" i="1"/>
  <c r="ED149" i="1" s="1"/>
  <c r="DN147" i="1"/>
  <c r="DN149" i="1" s="1"/>
  <c r="CX147" i="1"/>
  <c r="CX149" i="1" s="1"/>
  <c r="CH147" i="1"/>
  <c r="CH149" i="1" s="1"/>
  <c r="BR147" i="1"/>
  <c r="BR149" i="1" s="1"/>
  <c r="BB147" i="1"/>
  <c r="BB149" i="1" s="1"/>
  <c r="AL147" i="1"/>
  <c r="AL149" i="1" s="1"/>
  <c r="V147" i="1"/>
  <c r="V149" i="1" s="1"/>
  <c r="F147" i="1"/>
  <c r="F149" i="1" s="1"/>
  <c r="X122" i="1"/>
  <c r="X119" i="1"/>
  <c r="X188" i="1"/>
  <c r="X213" i="1" s="1"/>
  <c r="X185" i="1"/>
  <c r="X181" i="1"/>
  <c r="X187" i="1"/>
  <c r="X183" i="1"/>
  <c r="X179" i="1"/>
  <c r="EG202" i="1"/>
  <c r="EG204" i="1" s="1"/>
  <c r="EG212" i="1" s="1"/>
  <c r="EG168" i="1"/>
  <c r="BU202" i="1"/>
  <c r="BU204" i="1" s="1"/>
  <c r="BU212" i="1" s="1"/>
  <c r="BU168" i="1"/>
  <c r="I168" i="1"/>
  <c r="I202" i="1"/>
  <c r="I204" i="1" s="1"/>
  <c r="I212" i="1" s="1"/>
  <c r="DL143" i="1"/>
  <c r="DL147" i="1" s="1"/>
  <c r="DL149" i="1" s="1"/>
  <c r="DD145" i="1"/>
  <c r="CB147" i="1"/>
  <c r="CB149" i="1" s="1"/>
  <c r="AZ147" i="1"/>
  <c r="AZ149" i="1" s="1"/>
  <c r="T143" i="1"/>
  <c r="T147" i="1" s="1"/>
  <c r="T149" i="1" s="1"/>
  <c r="DI202" i="1"/>
  <c r="DI204" i="1" s="1"/>
  <c r="DI212" i="1" s="1"/>
  <c r="DI168" i="1"/>
  <c r="AW202" i="1"/>
  <c r="AW204" i="1" s="1"/>
  <c r="AW212" i="1" s="1"/>
  <c r="AW168" i="1"/>
  <c r="K202" i="1"/>
  <c r="K204" i="1" s="1"/>
  <c r="K212" i="1" s="1"/>
  <c r="K168" i="1"/>
  <c r="AA202" i="1"/>
  <c r="AA204" i="1" s="1"/>
  <c r="AA212" i="1" s="1"/>
  <c r="AA168" i="1"/>
  <c r="AQ202" i="1"/>
  <c r="AQ204" i="1" s="1"/>
  <c r="AQ212" i="1" s="1"/>
  <c r="AQ168" i="1"/>
  <c r="BG202" i="1"/>
  <c r="BG204" i="1" s="1"/>
  <c r="BG212" i="1" s="1"/>
  <c r="BG168" i="1"/>
  <c r="BW202" i="1"/>
  <c r="BW204" i="1" s="1"/>
  <c r="BW212" i="1" s="1"/>
  <c r="BW168" i="1"/>
  <c r="CM202" i="1"/>
  <c r="CM204" i="1" s="1"/>
  <c r="CM212" i="1" s="1"/>
  <c r="CM168" i="1"/>
  <c r="DC202" i="1"/>
  <c r="DC204" i="1" s="1"/>
  <c r="DC212" i="1" s="1"/>
  <c r="DC168" i="1"/>
  <c r="DS202" i="1"/>
  <c r="DS204" i="1" s="1"/>
  <c r="DS212" i="1" s="1"/>
  <c r="DS168" i="1"/>
  <c r="EI202" i="1"/>
  <c r="EI204" i="1" s="1"/>
  <c r="EI212" i="1" s="1"/>
  <c r="EI168" i="1"/>
  <c r="EY202" i="1"/>
  <c r="EY204" i="1" s="1"/>
  <c r="EY212" i="1" s="1"/>
  <c r="EY168" i="1"/>
  <c r="FO202" i="1"/>
  <c r="FO204" i="1" s="1"/>
  <c r="FO212" i="1" s="1"/>
  <c r="FO168" i="1"/>
  <c r="H202" i="1"/>
  <c r="H204" i="1" s="1"/>
  <c r="H212" i="1" s="1"/>
  <c r="H168" i="1"/>
  <c r="X168" i="1"/>
  <c r="X202" i="1"/>
  <c r="X204" i="1" s="1"/>
  <c r="X212" i="1" s="1"/>
  <c r="AN168" i="1"/>
  <c r="AN202" i="1"/>
  <c r="AN204" i="1" s="1"/>
  <c r="AN212" i="1" s="1"/>
  <c r="BD202" i="1"/>
  <c r="BD204" i="1" s="1"/>
  <c r="BD212" i="1" s="1"/>
  <c r="BD168" i="1"/>
  <c r="BT202" i="1"/>
  <c r="BT204" i="1" s="1"/>
  <c r="BT212" i="1" s="1"/>
  <c r="BT168" i="1"/>
  <c r="CJ202" i="1"/>
  <c r="CJ204" i="1" s="1"/>
  <c r="CJ212" i="1" s="1"/>
  <c r="CJ168" i="1"/>
  <c r="CZ202" i="1"/>
  <c r="CZ204" i="1" s="1"/>
  <c r="CZ212" i="1" s="1"/>
  <c r="CZ168" i="1"/>
  <c r="DP202" i="1"/>
  <c r="DP204" i="1" s="1"/>
  <c r="DP212" i="1" s="1"/>
  <c r="DP168" i="1"/>
  <c r="EF202" i="1"/>
  <c r="EF204" i="1" s="1"/>
  <c r="EF212" i="1" s="1"/>
  <c r="EF168" i="1"/>
  <c r="EV202" i="1"/>
  <c r="EV204" i="1" s="1"/>
  <c r="EV212" i="1" s="1"/>
  <c r="EV168" i="1"/>
  <c r="FL202" i="1"/>
  <c r="FL204" i="1" s="1"/>
  <c r="FL212" i="1" s="1"/>
  <c r="FL168" i="1"/>
  <c r="F168" i="1"/>
  <c r="F202" i="1"/>
  <c r="F204" i="1" s="1"/>
  <c r="F212" i="1" s="1"/>
  <c r="V202" i="1"/>
  <c r="V204" i="1" s="1"/>
  <c r="V212" i="1" s="1"/>
  <c r="V168" i="1"/>
  <c r="AL202" i="1"/>
  <c r="AL204" i="1" s="1"/>
  <c r="AL212" i="1" s="1"/>
  <c r="AL168" i="1"/>
  <c r="BB202" i="1"/>
  <c r="BB204" i="1" s="1"/>
  <c r="BB212" i="1" s="1"/>
  <c r="BB168" i="1"/>
  <c r="BR202" i="1"/>
  <c r="BR204" i="1" s="1"/>
  <c r="BR212" i="1" s="1"/>
  <c r="BR168" i="1"/>
  <c r="CH202" i="1"/>
  <c r="CH204" i="1" s="1"/>
  <c r="CH212" i="1" s="1"/>
  <c r="CH168" i="1"/>
  <c r="CX202" i="1"/>
  <c r="CX204" i="1" s="1"/>
  <c r="CX212" i="1" s="1"/>
  <c r="CX168" i="1"/>
  <c r="DN202" i="1"/>
  <c r="DN204" i="1" s="1"/>
  <c r="DN212" i="1" s="1"/>
  <c r="DN168" i="1"/>
  <c r="ED202" i="1"/>
  <c r="ED204" i="1" s="1"/>
  <c r="ED212" i="1" s="1"/>
  <c r="ED168" i="1"/>
  <c r="ET202" i="1"/>
  <c r="ET204" i="1" s="1"/>
  <c r="ET212" i="1" s="1"/>
  <c r="ET168" i="1"/>
  <c r="FJ202" i="1"/>
  <c r="FJ204" i="1" s="1"/>
  <c r="FJ212" i="1" s="1"/>
  <c r="FJ168" i="1"/>
  <c r="C169" i="1"/>
  <c r="ER161" i="1"/>
  <c r="ER157" i="1"/>
  <c r="ER153" i="1"/>
  <c r="ER194" i="1"/>
  <c r="ER177" i="1"/>
  <c r="ER159" i="1"/>
  <c r="ER155" i="1"/>
  <c r="ER115" i="1"/>
  <c r="ER104" i="1"/>
  <c r="ER112" i="1"/>
  <c r="ER109" i="1"/>
  <c r="ER111" i="1" s="1"/>
  <c r="ER113" i="1" s="1"/>
  <c r="ER123" i="1" s="1"/>
  <c r="CZ153" i="1"/>
  <c r="CZ194" i="1"/>
  <c r="CZ177" i="1"/>
  <c r="CZ151" i="1"/>
  <c r="CZ115" i="1"/>
  <c r="CZ104" i="1"/>
  <c r="CZ112" i="1"/>
  <c r="CZ109" i="1"/>
  <c r="CZ111" i="1" s="1"/>
  <c r="CZ113" i="1" s="1"/>
  <c r="CZ123" i="1" s="1"/>
  <c r="BL153" i="1"/>
  <c r="BL194" i="1"/>
  <c r="BL177" i="1"/>
  <c r="BL115" i="1"/>
  <c r="BL104" i="1"/>
  <c r="BL112" i="1"/>
  <c r="BL109" i="1"/>
  <c r="BL111" i="1" s="1"/>
  <c r="L153" i="1"/>
  <c r="L194" i="1"/>
  <c r="L177" i="1"/>
  <c r="L151" i="1"/>
  <c r="L115" i="1"/>
  <c r="L104" i="1"/>
  <c r="L112" i="1"/>
  <c r="L109" i="1"/>
  <c r="L111" i="1" s="1"/>
  <c r="FU147" i="1"/>
  <c r="FU149" i="1" s="1"/>
  <c r="FE147" i="1"/>
  <c r="FE149" i="1" s="1"/>
  <c r="EO147" i="1"/>
  <c r="EO149" i="1" s="1"/>
  <c r="DY147" i="1"/>
  <c r="DY149" i="1" s="1"/>
  <c r="DI147" i="1"/>
  <c r="DI149" i="1" s="1"/>
  <c r="CS147" i="1"/>
  <c r="CS149" i="1" s="1"/>
  <c r="CC147" i="1"/>
  <c r="CC149" i="1" s="1"/>
  <c r="BM147" i="1"/>
  <c r="BM149" i="1" s="1"/>
  <c r="AW147" i="1"/>
  <c r="AW149" i="1" s="1"/>
  <c r="AG147" i="1"/>
  <c r="AG149" i="1" s="1"/>
  <c r="Q147" i="1"/>
  <c r="Q149" i="1" s="1"/>
  <c r="EC202" i="1"/>
  <c r="EC204" i="1" s="1"/>
  <c r="EC212" i="1" s="1"/>
  <c r="EC168" i="1"/>
  <c r="BQ202" i="1"/>
  <c r="BQ204" i="1" s="1"/>
  <c r="BQ212" i="1" s="1"/>
  <c r="BQ168" i="1"/>
  <c r="E168" i="1"/>
  <c r="E202" i="1"/>
  <c r="E204" i="1" s="1"/>
  <c r="E212" i="1" s="1"/>
  <c r="DH143" i="1"/>
  <c r="DH147" i="1" s="1"/>
  <c r="DH149" i="1" s="1"/>
  <c r="CZ145" i="1"/>
  <c r="CZ147" i="1" s="1"/>
  <c r="CZ149" i="1" s="1"/>
  <c r="CF143" i="1"/>
  <c r="CF147" i="1" s="1"/>
  <c r="CF149" i="1" s="1"/>
  <c r="AV143" i="1"/>
  <c r="AV147" i="1" s="1"/>
  <c r="AV149" i="1" s="1"/>
  <c r="P147" i="1"/>
  <c r="P149" i="1" s="1"/>
  <c r="FT153" i="1"/>
  <c r="FT194" i="1"/>
  <c r="FT177" i="1"/>
  <c r="FT115" i="1"/>
  <c r="FT104" i="1"/>
  <c r="FT112" i="1"/>
  <c r="FT109" i="1"/>
  <c r="FT111" i="1" s="1"/>
  <c r="BD194" i="1"/>
  <c r="BD177" i="1"/>
  <c r="BD151" i="1"/>
  <c r="BD115" i="1"/>
  <c r="BD104" i="1"/>
  <c r="BD112" i="1"/>
  <c r="BD109" i="1"/>
  <c r="BD111" i="1" s="1"/>
  <c r="D194" i="1"/>
  <c r="D177" i="1"/>
  <c r="D151" i="1"/>
  <c r="D115" i="1"/>
  <c r="D104" i="1"/>
  <c r="D112" i="1"/>
  <c r="D109" i="1"/>
  <c r="D111" i="1" s="1"/>
  <c r="FN177" i="1"/>
  <c r="FN151" i="1"/>
  <c r="FN153" i="1"/>
  <c r="FN194" i="1"/>
  <c r="FN112" i="1"/>
  <c r="FN109" i="1"/>
  <c r="FN111" i="1" s="1"/>
  <c r="FN115" i="1"/>
  <c r="FN104" i="1"/>
  <c r="EX177" i="1"/>
  <c r="EX159" i="1"/>
  <c r="EX155" i="1"/>
  <c r="EX161" i="1"/>
  <c r="EX157" i="1"/>
  <c r="EX153" i="1"/>
  <c r="EX194" i="1"/>
  <c r="EX112" i="1"/>
  <c r="EX109" i="1"/>
  <c r="EX111" i="1" s="1"/>
  <c r="EX115" i="1"/>
  <c r="EX104" i="1"/>
  <c r="EH177" i="1"/>
  <c r="EH159" i="1"/>
  <c r="EH155" i="1"/>
  <c r="EH161" i="1"/>
  <c r="EH157" i="1"/>
  <c r="EH153" i="1"/>
  <c r="EH194" i="1"/>
  <c r="EH112" i="1"/>
  <c r="EH109" i="1"/>
  <c r="EH111" i="1" s="1"/>
  <c r="EH115" i="1"/>
  <c r="EH104" i="1"/>
  <c r="DR177" i="1"/>
  <c r="DR151" i="1"/>
  <c r="DR153" i="1"/>
  <c r="DR194" i="1"/>
  <c r="DR112" i="1"/>
  <c r="DR109" i="1"/>
  <c r="DR111" i="1" s="1"/>
  <c r="DR113" i="1" s="1"/>
  <c r="DR123" i="1" s="1"/>
  <c r="DR115" i="1"/>
  <c r="DR104" i="1"/>
  <c r="DB177" i="1"/>
  <c r="DB159" i="1"/>
  <c r="DB155" i="1"/>
  <c r="DB161" i="1"/>
  <c r="DB157" i="1"/>
  <c r="DB153" i="1"/>
  <c r="DB194" i="1"/>
  <c r="DB112" i="1"/>
  <c r="DB109" i="1"/>
  <c r="DB111" i="1" s="1"/>
  <c r="DB115" i="1"/>
  <c r="DB104" i="1"/>
  <c r="BR177" i="1"/>
  <c r="BR151" i="1"/>
  <c r="BR153" i="1"/>
  <c r="BR194" i="1"/>
  <c r="BR112" i="1"/>
  <c r="BR109" i="1"/>
  <c r="BR111" i="1" s="1"/>
  <c r="BR115" i="1"/>
  <c r="BR104" i="1"/>
  <c r="V177" i="1"/>
  <c r="V153" i="1"/>
  <c r="V194" i="1"/>
  <c r="V112" i="1"/>
  <c r="V109" i="1"/>
  <c r="V111" i="1" s="1"/>
  <c r="V113" i="1" s="1"/>
  <c r="V123" i="1" s="1"/>
  <c r="V115" i="1"/>
  <c r="V104" i="1"/>
  <c r="U194" i="1"/>
  <c r="U177" i="1"/>
  <c r="U153" i="1"/>
  <c r="U115" i="1"/>
  <c r="U104" i="1"/>
  <c r="U112" i="1"/>
  <c r="U109" i="1"/>
  <c r="U111" i="1" s="1"/>
  <c r="FM194" i="1"/>
  <c r="FM177" i="1"/>
  <c r="FM151" i="1"/>
  <c r="FM115" i="1"/>
  <c r="FM104" i="1"/>
  <c r="FM112" i="1"/>
  <c r="FM109" i="1"/>
  <c r="FM111" i="1" s="1"/>
  <c r="EW194" i="1"/>
  <c r="EW177" i="1"/>
  <c r="EW151" i="1"/>
  <c r="EW115" i="1"/>
  <c r="EW104" i="1"/>
  <c r="EW112" i="1"/>
  <c r="EW109" i="1"/>
  <c r="EW111" i="1" s="1"/>
  <c r="EG194" i="1"/>
  <c r="EG177" i="1"/>
  <c r="EG153" i="1"/>
  <c r="EG115" i="1"/>
  <c r="EG104" i="1"/>
  <c r="EG112" i="1"/>
  <c r="EG109" i="1"/>
  <c r="EG111" i="1" s="1"/>
  <c r="DQ194" i="1"/>
  <c r="DQ177" i="1"/>
  <c r="DQ151" i="1"/>
  <c r="DQ115" i="1"/>
  <c r="DQ104" i="1"/>
  <c r="DQ112" i="1"/>
  <c r="DQ109" i="1"/>
  <c r="DQ111" i="1" s="1"/>
  <c r="DA194" i="1"/>
  <c r="DA177" i="1"/>
  <c r="DA159" i="1"/>
  <c r="DA155" i="1"/>
  <c r="DA161" i="1"/>
  <c r="DA157" i="1"/>
  <c r="DA153" i="1"/>
  <c r="DA115" i="1"/>
  <c r="DA104" i="1"/>
  <c r="DA112" i="1"/>
  <c r="DA109" i="1"/>
  <c r="DA111" i="1" s="1"/>
  <c r="CK194" i="1"/>
  <c r="CK177" i="1"/>
  <c r="CK151" i="1"/>
  <c r="CK115" i="1"/>
  <c r="CK104" i="1"/>
  <c r="CK112" i="1"/>
  <c r="CK109" i="1"/>
  <c r="CK111" i="1" s="1"/>
  <c r="BU194" i="1"/>
  <c r="BU177" i="1"/>
  <c r="BU159" i="1"/>
  <c r="BU155" i="1"/>
  <c r="BU161" i="1"/>
  <c r="BU157" i="1"/>
  <c r="BU153" i="1"/>
  <c r="BU115" i="1"/>
  <c r="BU104" i="1"/>
  <c r="BU112" i="1"/>
  <c r="BU109" i="1"/>
  <c r="BU111" i="1" s="1"/>
  <c r="BE194" i="1"/>
  <c r="BE177" i="1"/>
  <c r="BE151" i="1"/>
  <c r="BE115" i="1"/>
  <c r="BE104" i="1"/>
  <c r="BE112" i="1"/>
  <c r="BE109" i="1"/>
  <c r="BE111" i="1" s="1"/>
  <c r="AO194" i="1"/>
  <c r="AO177" i="1"/>
  <c r="AO151" i="1"/>
  <c r="AO153" i="1"/>
  <c r="AO115" i="1"/>
  <c r="AO104" i="1"/>
  <c r="AO112" i="1"/>
  <c r="AO109" i="1"/>
  <c r="AO111" i="1" s="1"/>
  <c r="EQ194" i="1"/>
  <c r="EQ177" i="1"/>
  <c r="EQ151" i="1"/>
  <c r="EQ109" i="1"/>
  <c r="EQ111" i="1" s="1"/>
  <c r="EQ115" i="1"/>
  <c r="EQ104" i="1"/>
  <c r="EQ112" i="1"/>
  <c r="DG153" i="1"/>
  <c r="DG194" i="1"/>
  <c r="DG177" i="1"/>
  <c r="DG109" i="1"/>
  <c r="DG111" i="1" s="1"/>
  <c r="DG115" i="1"/>
  <c r="DG104" i="1"/>
  <c r="DG112" i="1"/>
  <c r="CE153" i="1"/>
  <c r="CE194" i="1"/>
  <c r="CE177" i="1"/>
  <c r="CE109" i="1"/>
  <c r="CE111" i="1" s="1"/>
  <c r="CE115" i="1"/>
  <c r="CE104" i="1"/>
  <c r="CE112" i="1"/>
  <c r="AY153" i="1"/>
  <c r="AY194" i="1"/>
  <c r="AY177" i="1"/>
  <c r="AY109" i="1"/>
  <c r="AY111" i="1" s="1"/>
  <c r="AY115" i="1"/>
  <c r="AY104" i="1"/>
  <c r="AY112" i="1"/>
  <c r="S153" i="1"/>
  <c r="S194" i="1"/>
  <c r="S177" i="1"/>
  <c r="S151" i="1"/>
  <c r="S109" i="1"/>
  <c r="S111" i="1" s="1"/>
  <c r="S115" i="1"/>
  <c r="S104" i="1"/>
  <c r="S112" i="1"/>
  <c r="CT177" i="1"/>
  <c r="CT153" i="1"/>
  <c r="CT194" i="1"/>
  <c r="CT112" i="1"/>
  <c r="CT109" i="1"/>
  <c r="CT111" i="1" s="1"/>
  <c r="CT115" i="1"/>
  <c r="CT104" i="1"/>
  <c r="BB177" i="1"/>
  <c r="BB151" i="1"/>
  <c r="BB194" i="1"/>
  <c r="BB112" i="1"/>
  <c r="BB109" i="1"/>
  <c r="BB111" i="1" s="1"/>
  <c r="BB115" i="1"/>
  <c r="BB104" i="1"/>
  <c r="F177" i="1"/>
  <c r="F151" i="1"/>
  <c r="F194" i="1"/>
  <c r="F112" i="1"/>
  <c r="F109" i="1"/>
  <c r="F111" i="1" s="1"/>
  <c r="F115" i="1"/>
  <c r="F104" i="1"/>
  <c r="AC194" i="1"/>
  <c r="AC177" i="1"/>
  <c r="AC151" i="1"/>
  <c r="AC115" i="1"/>
  <c r="AC104" i="1"/>
  <c r="AC112" i="1"/>
  <c r="AC109" i="1"/>
  <c r="AC111" i="1" s="1"/>
  <c r="FS161" i="1"/>
  <c r="FS157" i="1"/>
  <c r="FS153" i="1"/>
  <c r="FS194" i="1"/>
  <c r="FS177" i="1"/>
  <c r="FS159" i="1"/>
  <c r="FS155" i="1"/>
  <c r="FS109" i="1"/>
  <c r="FS111" i="1" s="1"/>
  <c r="FS115" i="1"/>
  <c r="FS104" i="1"/>
  <c r="FS112" i="1"/>
  <c r="FC194" i="1"/>
  <c r="FC177" i="1"/>
  <c r="FC151" i="1"/>
  <c r="FC109" i="1"/>
  <c r="FC111" i="1" s="1"/>
  <c r="FC115" i="1"/>
  <c r="FC104" i="1"/>
  <c r="FC112" i="1"/>
  <c r="EI153" i="1"/>
  <c r="EI194" i="1"/>
  <c r="EI177" i="1"/>
  <c r="EI151" i="1"/>
  <c r="EI109" i="1"/>
  <c r="EI111" i="1" s="1"/>
  <c r="EI115" i="1"/>
  <c r="EI104" i="1"/>
  <c r="EI112" i="1"/>
  <c r="DC161" i="1"/>
  <c r="DC157" i="1"/>
  <c r="DC153" i="1"/>
  <c r="DC194" i="1"/>
  <c r="DC177" i="1"/>
  <c r="DC159" i="1"/>
  <c r="DC155" i="1"/>
  <c r="DC109" i="1"/>
  <c r="DC111" i="1" s="1"/>
  <c r="DC115" i="1"/>
  <c r="DC104" i="1"/>
  <c r="DC112" i="1"/>
  <c r="BS153" i="1"/>
  <c r="BS194" i="1"/>
  <c r="BS177" i="1"/>
  <c r="BS151" i="1"/>
  <c r="BS109" i="1"/>
  <c r="BS111" i="1" s="1"/>
  <c r="BS115" i="1"/>
  <c r="BS104" i="1"/>
  <c r="BS112" i="1"/>
  <c r="AM153" i="1"/>
  <c r="AM194" i="1"/>
  <c r="AM177" i="1"/>
  <c r="AM109" i="1"/>
  <c r="AM111" i="1" s="1"/>
  <c r="AM115" i="1"/>
  <c r="AM104" i="1"/>
  <c r="AM112" i="1"/>
  <c r="G194" i="1"/>
  <c r="G177" i="1"/>
  <c r="G151" i="1"/>
  <c r="G109" i="1"/>
  <c r="G111" i="1" s="1"/>
  <c r="G115" i="1"/>
  <c r="G104" i="1"/>
  <c r="G112" i="1"/>
  <c r="AX177" i="1"/>
  <c r="AX153" i="1"/>
  <c r="AX194" i="1"/>
  <c r="AX112" i="1"/>
  <c r="AX109" i="1"/>
  <c r="AX111" i="1" s="1"/>
  <c r="AX115" i="1"/>
  <c r="AX104" i="1"/>
  <c r="Q194" i="1"/>
  <c r="Q177" i="1"/>
  <c r="Q151" i="1"/>
  <c r="Q153" i="1"/>
  <c r="Q115" i="1"/>
  <c r="Q104" i="1"/>
  <c r="Q112" i="1"/>
  <c r="Q109" i="1"/>
  <c r="Q111" i="1" s="1"/>
  <c r="V121" i="1"/>
  <c r="V118" i="1"/>
  <c r="FJ121" i="1"/>
  <c r="FJ118" i="1"/>
  <c r="AM121" i="1"/>
  <c r="AM118" i="1"/>
  <c r="BN121" i="1"/>
  <c r="BN118" i="1"/>
  <c r="CI121" i="1"/>
  <c r="CI118" i="1"/>
  <c r="DD121" i="1"/>
  <c r="DD118" i="1"/>
  <c r="DZ121" i="1"/>
  <c r="DZ118" i="1"/>
  <c r="EZ121" i="1"/>
  <c r="EZ118" i="1"/>
  <c r="FV121" i="1"/>
  <c r="FV118" i="1"/>
  <c r="AF121" i="1"/>
  <c r="AF118" i="1"/>
  <c r="BL121" i="1"/>
  <c r="BL118" i="1"/>
  <c r="CH121" i="1"/>
  <c r="CH118" i="1"/>
  <c r="DH121" i="1"/>
  <c r="DH118" i="1"/>
  <c r="ED121" i="1"/>
  <c r="ED118" i="1"/>
  <c r="EY121" i="1"/>
  <c r="EY118" i="1"/>
  <c r="F121" i="1"/>
  <c r="F118" i="1"/>
  <c r="AX121" i="1"/>
  <c r="AX118" i="1"/>
  <c r="O121" i="1"/>
  <c r="O118" i="1"/>
  <c r="AI121" i="1"/>
  <c r="AI118" i="1"/>
  <c r="BD121" i="1"/>
  <c r="BD118" i="1"/>
  <c r="BZ121" i="1"/>
  <c r="BZ118" i="1"/>
  <c r="CU121" i="1"/>
  <c r="CU118" i="1"/>
  <c r="DP121" i="1"/>
  <c r="DP118" i="1"/>
  <c r="EL121" i="1"/>
  <c r="EL118" i="1"/>
  <c r="FG121" i="1"/>
  <c r="FG118" i="1"/>
  <c r="D121" i="1"/>
  <c r="D118" i="1"/>
  <c r="T121" i="1"/>
  <c r="T118" i="1"/>
  <c r="AP121" i="1"/>
  <c r="AP118" i="1"/>
  <c r="BK121" i="1"/>
  <c r="BK118" i="1"/>
  <c r="CF121" i="1"/>
  <c r="CF118" i="1"/>
  <c r="DB121" i="1"/>
  <c r="DB118" i="1"/>
  <c r="DW121" i="1"/>
  <c r="DW118" i="1"/>
  <c r="ER121" i="1"/>
  <c r="ER118" i="1"/>
  <c r="FN121" i="1"/>
  <c r="FN118" i="1"/>
  <c r="AG121" i="1"/>
  <c r="AG118" i="1"/>
  <c r="AW121" i="1"/>
  <c r="AW118" i="1"/>
  <c r="BM121" i="1"/>
  <c r="BM118" i="1"/>
  <c r="CC121" i="1"/>
  <c r="CC118" i="1"/>
  <c r="CS121" i="1"/>
  <c r="CS118" i="1"/>
  <c r="DI121" i="1"/>
  <c r="DI118" i="1"/>
  <c r="DY121" i="1"/>
  <c r="DY118" i="1"/>
  <c r="EO121" i="1"/>
  <c r="EO118" i="1"/>
  <c r="FE121" i="1"/>
  <c r="FE118" i="1"/>
  <c r="FU121" i="1"/>
  <c r="FU118" i="1"/>
  <c r="AX113" i="1" l="1"/>
  <c r="AX123" i="1" s="1"/>
  <c r="BR113" i="1"/>
  <c r="BR123" i="1" s="1"/>
  <c r="DB113" i="1"/>
  <c r="DB123" i="1" s="1"/>
  <c r="AE112" i="1"/>
  <c r="AE113" i="1" s="1"/>
  <c r="AE123" i="1" s="1"/>
  <c r="AE155" i="1"/>
  <c r="AE153" i="1"/>
  <c r="EA113" i="1"/>
  <c r="EA123" i="1" s="1"/>
  <c r="EY155" i="1"/>
  <c r="BC113" i="1"/>
  <c r="BC123" i="1" s="1"/>
  <c r="CM113" i="1"/>
  <c r="CM123" i="1" s="1"/>
  <c r="AI113" i="1"/>
  <c r="AI123" i="1" s="1"/>
  <c r="CQ109" i="1"/>
  <c r="CQ111" i="1" s="1"/>
  <c r="CQ113" i="1" s="1"/>
  <c r="CQ123" i="1" s="1"/>
  <c r="CQ153" i="1"/>
  <c r="DW113" i="1"/>
  <c r="DW123" i="1" s="1"/>
  <c r="AW113" i="1"/>
  <c r="AW123" i="1" s="1"/>
  <c r="DI113" i="1"/>
  <c r="DI123" i="1" s="1"/>
  <c r="DI155" i="1"/>
  <c r="DY113" i="1"/>
  <c r="DY123" i="1" s="1"/>
  <c r="DZ112" i="1"/>
  <c r="FA204" i="1"/>
  <c r="FA212" i="1" s="1"/>
  <c r="AS113" i="1"/>
  <c r="AS123" i="1" s="1"/>
  <c r="DU113" i="1"/>
  <c r="DU123" i="1" s="1"/>
  <c r="EB155" i="1"/>
  <c r="CQ143" i="1"/>
  <c r="CQ147" i="1" s="1"/>
  <c r="CQ149" i="1" s="1"/>
  <c r="AE104" i="1"/>
  <c r="AE159" i="1"/>
  <c r="AE157" i="1"/>
  <c r="CQ112" i="1"/>
  <c r="CQ151" i="1"/>
  <c r="CQ155" i="1" s="1"/>
  <c r="DZ104" i="1"/>
  <c r="DZ194" i="1"/>
  <c r="DZ251" i="1" s="1"/>
  <c r="FQ113" i="1"/>
  <c r="FQ123" i="1" s="1"/>
  <c r="FQ155" i="1"/>
  <c r="DF113" i="1"/>
  <c r="DF123" i="1" s="1"/>
  <c r="FF145" i="1"/>
  <c r="FF143" i="1"/>
  <c r="DW143" i="1"/>
  <c r="DW147" i="1" s="1"/>
  <c r="DW149" i="1" s="1"/>
  <c r="L113" i="1"/>
  <c r="L123" i="1" s="1"/>
  <c r="BL113" i="1"/>
  <c r="BL123" i="1" s="1"/>
  <c r="AE115" i="1"/>
  <c r="AE177" i="1"/>
  <c r="BK113" i="1"/>
  <c r="BK123" i="1" s="1"/>
  <c r="CX155" i="1"/>
  <c r="FX113" i="1"/>
  <c r="FX123" i="1" s="1"/>
  <c r="DS155" i="1"/>
  <c r="FK113" i="1"/>
  <c r="FK123" i="1" s="1"/>
  <c r="CQ104" i="1"/>
  <c r="CQ177" i="1"/>
  <c r="CC113" i="1"/>
  <c r="CC123" i="1" s="1"/>
  <c r="FE113" i="1"/>
  <c r="FE123" i="1" s="1"/>
  <c r="CP155" i="1"/>
  <c r="DJ155" i="1"/>
  <c r="DZ115" i="1"/>
  <c r="AB113" i="1"/>
  <c r="AB123" i="1" s="1"/>
  <c r="CJ155" i="1"/>
  <c r="CR113" i="1"/>
  <c r="CR123" i="1" s="1"/>
  <c r="BJ113" i="1"/>
  <c r="BJ123" i="1" s="1"/>
  <c r="AA113" i="1"/>
  <c r="AA123" i="1" s="1"/>
  <c r="CI113" i="1"/>
  <c r="CI123" i="1" s="1"/>
  <c r="DO113" i="1"/>
  <c r="DO123" i="1" s="1"/>
  <c r="BY113" i="1"/>
  <c r="BY123" i="1" s="1"/>
  <c r="BY155" i="1"/>
  <c r="CO113" i="1"/>
  <c r="CO123" i="1" s="1"/>
  <c r="FA113" i="1"/>
  <c r="FA123" i="1" s="1"/>
  <c r="AH113" i="1"/>
  <c r="AH123" i="1" s="1"/>
  <c r="CD113" i="1"/>
  <c r="CD123" i="1" s="1"/>
  <c r="FS204" i="1"/>
  <c r="FS212" i="1" s="1"/>
  <c r="DJ145" i="1"/>
  <c r="DJ143" i="1"/>
  <c r="DJ147" i="1" s="1"/>
  <c r="DJ149" i="1" s="1"/>
  <c r="FV145" i="1"/>
  <c r="FV143" i="1"/>
  <c r="FV147" i="1" s="1"/>
  <c r="FV149" i="1" s="1"/>
  <c r="J155" i="1"/>
  <c r="DF155" i="1"/>
  <c r="AH155" i="1"/>
  <c r="Q155" i="1"/>
  <c r="F113" i="1"/>
  <c r="F123" i="1" s="1"/>
  <c r="BB113" i="1"/>
  <c r="BB123" i="1" s="1"/>
  <c r="CT113" i="1"/>
  <c r="CT123" i="1" s="1"/>
  <c r="EH113" i="1"/>
  <c r="EH123" i="1" s="1"/>
  <c r="EX113" i="1"/>
  <c r="EX123" i="1" s="1"/>
  <c r="FN113" i="1"/>
  <c r="FN123" i="1" s="1"/>
  <c r="DT113" i="1"/>
  <c r="DT123" i="1" s="1"/>
  <c r="FH113" i="1"/>
  <c r="FH123" i="1" s="1"/>
  <c r="AP155" i="1"/>
  <c r="DN155" i="1"/>
  <c r="AN113" i="1"/>
  <c r="AN123" i="1" s="1"/>
  <c r="CN113" i="1"/>
  <c r="CN123" i="1" s="1"/>
  <c r="CV113" i="1"/>
  <c r="CV123" i="1" s="1"/>
  <c r="EF113" i="1"/>
  <c r="EF123" i="1" s="1"/>
  <c r="H113" i="1"/>
  <c r="H123" i="1" s="1"/>
  <c r="BH113" i="1"/>
  <c r="BH123" i="1" s="1"/>
  <c r="DD113" i="1"/>
  <c r="DD123" i="1" s="1"/>
  <c r="I113" i="1"/>
  <c r="I123" i="1" s="1"/>
  <c r="I155" i="1"/>
  <c r="BN113" i="1"/>
  <c r="BN123" i="1" s="1"/>
  <c r="AG113" i="1"/>
  <c r="AG123" i="1" s="1"/>
  <c r="DV113" i="1"/>
  <c r="DV123" i="1" s="1"/>
  <c r="EL113" i="1"/>
  <c r="EL123" i="1" s="1"/>
  <c r="FB113" i="1"/>
  <c r="FB123" i="1" s="1"/>
  <c r="FR113" i="1"/>
  <c r="FR123" i="1" s="1"/>
  <c r="AF113" i="1"/>
  <c r="AF123" i="1" s="1"/>
  <c r="CF113" i="1"/>
  <c r="CF123" i="1" s="1"/>
  <c r="EJ113" i="1"/>
  <c r="EJ123" i="1" s="1"/>
  <c r="Q251" i="1"/>
  <c r="Q196" i="1"/>
  <c r="FC196" i="1"/>
  <c r="FC251" i="1"/>
  <c r="S122" i="1"/>
  <c r="S119" i="1"/>
  <c r="BE122" i="1"/>
  <c r="BE119" i="1"/>
  <c r="BE251" i="1"/>
  <c r="BE196" i="1"/>
  <c r="CK122" i="1"/>
  <c r="CK119" i="1"/>
  <c r="DQ122" i="1"/>
  <c r="DQ119" i="1"/>
  <c r="DQ251" i="1"/>
  <c r="DQ196" i="1"/>
  <c r="EW251" i="1"/>
  <c r="EW196" i="1"/>
  <c r="U122" i="1"/>
  <c r="U119" i="1"/>
  <c r="D122" i="1"/>
  <c r="D119" i="1"/>
  <c r="D188" i="1"/>
  <c r="D213" i="1" s="1"/>
  <c r="D185" i="1"/>
  <c r="D181" i="1"/>
  <c r="D187" i="1"/>
  <c r="D183" i="1"/>
  <c r="D179" i="1"/>
  <c r="FT122" i="1"/>
  <c r="FT119" i="1"/>
  <c r="FT188" i="1"/>
  <c r="FT213" i="1" s="1"/>
  <c r="FT185" i="1"/>
  <c r="FT181" i="1"/>
  <c r="FT187" i="1"/>
  <c r="FT183" i="1"/>
  <c r="FT179" i="1"/>
  <c r="E169" i="1"/>
  <c r="E172" i="1"/>
  <c r="L196" i="1"/>
  <c r="L251" i="1"/>
  <c r="CZ196" i="1"/>
  <c r="CZ251" i="1"/>
  <c r="C174" i="1"/>
  <c r="C210" i="1" s="1"/>
  <c r="ET169" i="1"/>
  <c r="ET172" i="1"/>
  <c r="DN169" i="1"/>
  <c r="DN174" i="1" s="1"/>
  <c r="DN210" i="1" s="1"/>
  <c r="DN172" i="1"/>
  <c r="CH169" i="1"/>
  <c r="CH174" i="1" s="1"/>
  <c r="CH210" i="1" s="1"/>
  <c r="CH172" i="1"/>
  <c r="BB169" i="1"/>
  <c r="BB174" i="1" s="1"/>
  <c r="BB210" i="1" s="1"/>
  <c r="BB172" i="1"/>
  <c r="V169" i="1"/>
  <c r="V172" i="1"/>
  <c r="FL169" i="1"/>
  <c r="FL174" i="1" s="1"/>
  <c r="FL210" i="1" s="1"/>
  <c r="FL172" i="1"/>
  <c r="EF169" i="1"/>
  <c r="EF174" i="1" s="1"/>
  <c r="EF210" i="1" s="1"/>
  <c r="EF172" i="1"/>
  <c r="CZ169" i="1"/>
  <c r="CZ174" i="1" s="1"/>
  <c r="CZ210" i="1" s="1"/>
  <c r="CZ172" i="1"/>
  <c r="BT169" i="1"/>
  <c r="BT172" i="1"/>
  <c r="H169" i="1"/>
  <c r="H174" i="1" s="1"/>
  <c r="H210" i="1" s="1"/>
  <c r="H172" i="1"/>
  <c r="EY169" i="1"/>
  <c r="EY174" i="1" s="1"/>
  <c r="EY210" i="1" s="1"/>
  <c r="EY172" i="1"/>
  <c r="DS169" i="1"/>
  <c r="DS174" i="1" s="1"/>
  <c r="DS210" i="1" s="1"/>
  <c r="DS172" i="1"/>
  <c r="CM169" i="1"/>
  <c r="CM172" i="1"/>
  <c r="BG169" i="1"/>
  <c r="BG174" i="1" s="1"/>
  <c r="BG210" i="1" s="1"/>
  <c r="BG172" i="1"/>
  <c r="AA169" i="1"/>
  <c r="AA174" i="1" s="1"/>
  <c r="AA210" i="1" s="1"/>
  <c r="AA172" i="1"/>
  <c r="AW169" i="1"/>
  <c r="AW174" i="1" s="1"/>
  <c r="AW210" i="1" s="1"/>
  <c r="AW172" i="1"/>
  <c r="FH251" i="1"/>
  <c r="FH196" i="1"/>
  <c r="DU169" i="1"/>
  <c r="DU174" i="1" s="1"/>
  <c r="DU210" i="1" s="1"/>
  <c r="DU172" i="1"/>
  <c r="T122" i="1"/>
  <c r="T124" i="1" s="1"/>
  <c r="T119" i="1"/>
  <c r="T188" i="1"/>
  <c r="T213" i="1" s="1"/>
  <c r="T185" i="1"/>
  <c r="T181" i="1"/>
  <c r="T187" i="1"/>
  <c r="T183" i="1"/>
  <c r="T179" i="1"/>
  <c r="DP122" i="1"/>
  <c r="DP124" i="1" s="1"/>
  <c r="DP119" i="1"/>
  <c r="DP188" i="1"/>
  <c r="DP213" i="1" s="1"/>
  <c r="DP185" i="1"/>
  <c r="DP181" i="1"/>
  <c r="DP187" i="1"/>
  <c r="DP183" i="1"/>
  <c r="DP179" i="1"/>
  <c r="AL187" i="1"/>
  <c r="AL183" i="1"/>
  <c r="AL179" i="1"/>
  <c r="AL188" i="1"/>
  <c r="AL213" i="1" s="1"/>
  <c r="AL185" i="1"/>
  <c r="AL181" i="1"/>
  <c r="CL122" i="1"/>
  <c r="CL119" i="1"/>
  <c r="AE188" i="1"/>
  <c r="AE213" i="1" s="1"/>
  <c r="AE185" i="1"/>
  <c r="AE181" i="1"/>
  <c r="AE187" i="1"/>
  <c r="AE183" i="1"/>
  <c r="AE179" i="1"/>
  <c r="CU188" i="1"/>
  <c r="CU213" i="1" s="1"/>
  <c r="CU185" i="1"/>
  <c r="CU181" i="1"/>
  <c r="CU187" i="1"/>
  <c r="CU183" i="1"/>
  <c r="CU179" i="1"/>
  <c r="EY181" i="1"/>
  <c r="EY187" i="1"/>
  <c r="AP122" i="1"/>
  <c r="AP119" i="1"/>
  <c r="CH187" i="1"/>
  <c r="CH183" i="1"/>
  <c r="CH179" i="1"/>
  <c r="CH188" i="1"/>
  <c r="CH213" i="1" s="1"/>
  <c r="CH185" i="1"/>
  <c r="CH181" i="1"/>
  <c r="K251" i="1"/>
  <c r="K196" i="1"/>
  <c r="AQ122" i="1"/>
  <c r="AQ124" i="1" s="1"/>
  <c r="AQ119" i="1"/>
  <c r="BW251" i="1"/>
  <c r="BW196" i="1"/>
  <c r="CY122" i="1"/>
  <c r="CY119" i="1"/>
  <c r="EE251" i="1"/>
  <c r="EE196" i="1"/>
  <c r="Y122" i="1"/>
  <c r="Y119" i="1"/>
  <c r="Y251" i="1"/>
  <c r="Y196" i="1"/>
  <c r="BQ122" i="1"/>
  <c r="BQ124" i="1" s="1"/>
  <c r="BQ119" i="1"/>
  <c r="BQ251" i="1"/>
  <c r="BQ196" i="1"/>
  <c r="CW122" i="1"/>
  <c r="CW124" i="1" s="1"/>
  <c r="CW119" i="1"/>
  <c r="CW251" i="1"/>
  <c r="CW196" i="1"/>
  <c r="EC122" i="1"/>
  <c r="EC124" i="1" s="1"/>
  <c r="EC119" i="1"/>
  <c r="EC251" i="1"/>
  <c r="EC196" i="1"/>
  <c r="FI122" i="1"/>
  <c r="FI119" i="1"/>
  <c r="FI251" i="1"/>
  <c r="FI196" i="1"/>
  <c r="N187" i="1"/>
  <c r="N183" i="1"/>
  <c r="N179" i="1"/>
  <c r="N188" i="1"/>
  <c r="N213" i="1" s="1"/>
  <c r="N185" i="1"/>
  <c r="N181" i="1"/>
  <c r="BF122" i="1"/>
  <c r="BF119" i="1"/>
  <c r="CX187" i="1"/>
  <c r="CX181" i="1"/>
  <c r="DN122" i="1"/>
  <c r="DN119" i="1"/>
  <c r="ED187" i="1"/>
  <c r="ED183" i="1"/>
  <c r="ED179" i="1"/>
  <c r="ED188" i="1"/>
  <c r="ED213" i="1" s="1"/>
  <c r="ED185" i="1"/>
  <c r="ED181" i="1"/>
  <c r="ET122" i="1"/>
  <c r="ET119" i="1"/>
  <c r="FJ187" i="1"/>
  <c r="FJ183" i="1"/>
  <c r="FJ179" i="1"/>
  <c r="FJ188" i="1"/>
  <c r="FJ213" i="1" s="1"/>
  <c r="FJ185" i="1"/>
  <c r="FJ181" i="1"/>
  <c r="AN196" i="1"/>
  <c r="AN251" i="1"/>
  <c r="AZ251" i="1"/>
  <c r="AZ196" i="1"/>
  <c r="EF196" i="1"/>
  <c r="EF251" i="1"/>
  <c r="R169" i="1"/>
  <c r="R172" i="1"/>
  <c r="CK169" i="1"/>
  <c r="CK172" i="1"/>
  <c r="EV122" i="1"/>
  <c r="EV124" i="1" s="1"/>
  <c r="EV119" i="1"/>
  <c r="EV188" i="1"/>
  <c r="EV213" i="1" s="1"/>
  <c r="EV185" i="1"/>
  <c r="EV181" i="1"/>
  <c r="EV187" i="1"/>
  <c r="EV183" i="1"/>
  <c r="EV179" i="1"/>
  <c r="M169" i="1"/>
  <c r="M174" i="1" s="1"/>
  <c r="M210" i="1" s="1"/>
  <c r="M172" i="1"/>
  <c r="H196" i="1"/>
  <c r="H251" i="1"/>
  <c r="DD196" i="1"/>
  <c r="DD251" i="1"/>
  <c r="EQ300" i="1"/>
  <c r="EQ309" i="1" s="1"/>
  <c r="Z187" i="1"/>
  <c r="Z183" i="1"/>
  <c r="Z179" i="1"/>
  <c r="Z188" i="1"/>
  <c r="Z213" i="1" s="1"/>
  <c r="Z185" i="1"/>
  <c r="Z181" i="1"/>
  <c r="BZ122" i="1"/>
  <c r="BZ119" i="1"/>
  <c r="W188" i="1"/>
  <c r="W213" i="1" s="1"/>
  <c r="W185" i="1"/>
  <c r="W181" i="1"/>
  <c r="W187" i="1"/>
  <c r="W183" i="1"/>
  <c r="W179" i="1"/>
  <c r="CM181" i="1"/>
  <c r="CM187" i="1"/>
  <c r="EU181" i="1"/>
  <c r="EU187" i="1"/>
  <c r="AD122" i="1"/>
  <c r="AD119" i="1"/>
  <c r="BV187" i="1"/>
  <c r="BV183" i="1"/>
  <c r="BV179" i="1"/>
  <c r="BV188" i="1"/>
  <c r="BV213" i="1" s="1"/>
  <c r="BV185" i="1"/>
  <c r="BV181" i="1"/>
  <c r="BO181" i="1"/>
  <c r="BO187" i="1"/>
  <c r="DW188" i="1"/>
  <c r="DW213" i="1" s="1"/>
  <c r="DW185" i="1"/>
  <c r="DW181" i="1"/>
  <c r="DW187" i="1"/>
  <c r="DW183" i="1"/>
  <c r="DW179" i="1"/>
  <c r="I187" i="1"/>
  <c r="I181" i="1"/>
  <c r="BM187" i="1"/>
  <c r="BM183" i="1"/>
  <c r="BM179" i="1"/>
  <c r="BM188" i="1"/>
  <c r="BM213" i="1" s="1"/>
  <c r="BM185" i="1"/>
  <c r="BM181" i="1"/>
  <c r="CS187" i="1"/>
  <c r="CS183" i="1"/>
  <c r="CS179" i="1"/>
  <c r="CS188" i="1"/>
  <c r="CS213" i="1" s="1"/>
  <c r="CS185" i="1"/>
  <c r="CS181" i="1"/>
  <c r="DY187" i="1"/>
  <c r="DY183" i="1"/>
  <c r="DY179" i="1"/>
  <c r="DY188" i="1"/>
  <c r="DY213" i="1" s="1"/>
  <c r="DY185" i="1"/>
  <c r="DY181" i="1"/>
  <c r="FE187" i="1"/>
  <c r="FE183" i="1"/>
  <c r="FE179" i="1"/>
  <c r="FE188" i="1"/>
  <c r="FE213" i="1" s="1"/>
  <c r="FE185" i="1"/>
  <c r="FE181" i="1"/>
  <c r="AT187" i="1"/>
  <c r="AT183" i="1"/>
  <c r="AT179" i="1"/>
  <c r="AT188" i="1"/>
  <c r="AT213" i="1" s="1"/>
  <c r="AT185" i="1"/>
  <c r="AT181" i="1"/>
  <c r="CP122" i="1"/>
  <c r="CP119" i="1"/>
  <c r="DJ187" i="1"/>
  <c r="DJ181" i="1"/>
  <c r="DZ122" i="1"/>
  <c r="DZ119" i="1"/>
  <c r="EP187" i="1"/>
  <c r="EP183" i="1"/>
  <c r="EP179" i="1"/>
  <c r="EP188" i="1"/>
  <c r="EP213" i="1" s="1"/>
  <c r="EP185" i="1"/>
  <c r="EP181" i="1"/>
  <c r="FF122" i="1"/>
  <c r="FF119" i="1"/>
  <c r="FV187" i="1"/>
  <c r="FV181" i="1"/>
  <c r="CB251" i="1"/>
  <c r="CB196" i="1"/>
  <c r="EB147" i="1"/>
  <c r="EB149" i="1" s="1"/>
  <c r="AR122" i="1"/>
  <c r="AR119" i="1"/>
  <c r="AR188" i="1"/>
  <c r="AR213" i="1" s="1"/>
  <c r="AR185" i="1"/>
  <c r="AR181" i="1"/>
  <c r="AR187" i="1"/>
  <c r="AR183" i="1"/>
  <c r="AR179" i="1"/>
  <c r="DX122" i="1"/>
  <c r="DX124" i="1" s="1"/>
  <c r="DX119" i="1"/>
  <c r="DX188" i="1"/>
  <c r="DX213" i="1" s="1"/>
  <c r="DX185" i="1"/>
  <c r="DX181" i="1"/>
  <c r="DX187" i="1"/>
  <c r="DX183" i="1"/>
  <c r="DX179" i="1"/>
  <c r="Q169" i="1"/>
  <c r="Q172" i="1"/>
  <c r="AC169" i="1"/>
  <c r="AC172" i="1"/>
  <c r="FA169" i="1"/>
  <c r="FA174" i="1" s="1"/>
  <c r="FA210" i="1" s="1"/>
  <c r="FA172" i="1"/>
  <c r="AV122" i="1"/>
  <c r="AV119" i="1"/>
  <c r="AV188" i="1"/>
  <c r="AV213" i="1" s="1"/>
  <c r="AV185" i="1"/>
  <c r="AV181" i="1"/>
  <c r="AV187" i="1"/>
  <c r="AV183" i="1"/>
  <c r="AV179" i="1"/>
  <c r="FL122" i="1"/>
  <c r="FL119" i="1"/>
  <c r="FL188" i="1"/>
  <c r="FL213" i="1" s="1"/>
  <c r="FL185" i="1"/>
  <c r="FL181" i="1"/>
  <c r="FL187" i="1"/>
  <c r="FL183" i="1"/>
  <c r="FL179" i="1"/>
  <c r="AK187" i="1"/>
  <c r="AK183" i="1"/>
  <c r="AK179" i="1"/>
  <c r="AK188" i="1"/>
  <c r="AK213" i="1" s="1"/>
  <c r="AK185" i="1"/>
  <c r="AK181" i="1"/>
  <c r="J122" i="1"/>
  <c r="J124" i="1" s="1"/>
  <c r="J179" i="1" s="1"/>
  <c r="J183" i="1" s="1"/>
  <c r="J185" i="1" s="1"/>
  <c r="J119" i="1"/>
  <c r="BN187" i="1"/>
  <c r="BN181" i="1"/>
  <c r="AU113" i="1"/>
  <c r="AU123" i="1" s="1"/>
  <c r="AU188" i="1"/>
  <c r="AU213" i="1" s="1"/>
  <c r="AU185" i="1"/>
  <c r="AU181" i="1"/>
  <c r="AU187" i="1"/>
  <c r="AU183" i="1"/>
  <c r="AU179" i="1"/>
  <c r="DK113" i="1"/>
  <c r="DK123" i="1" s="1"/>
  <c r="DK181" i="1"/>
  <c r="DK187" i="1"/>
  <c r="FG113" i="1"/>
  <c r="FG123" i="1" s="1"/>
  <c r="FG188" i="1"/>
  <c r="FG213" i="1" s="1"/>
  <c r="FG185" i="1"/>
  <c r="FG181" i="1"/>
  <c r="FG187" i="1"/>
  <c r="FG183" i="1"/>
  <c r="FG179" i="1"/>
  <c r="R187" i="1"/>
  <c r="R183" i="1"/>
  <c r="R179" i="1"/>
  <c r="R188" i="1"/>
  <c r="R213" i="1" s="1"/>
  <c r="R185" i="1"/>
  <c r="R181" i="1"/>
  <c r="BJ122" i="1"/>
  <c r="BJ119" i="1"/>
  <c r="BJ124" i="1" s="1"/>
  <c r="AA122" i="1"/>
  <c r="AA119" i="1"/>
  <c r="BG251" i="1"/>
  <c r="BG196" i="1"/>
  <c r="CI122" i="1"/>
  <c r="CI119" i="1"/>
  <c r="DO251" i="1"/>
  <c r="DO196" i="1"/>
  <c r="BI122" i="1"/>
  <c r="BI119" i="1"/>
  <c r="BI124" i="1" s="1"/>
  <c r="BI251" i="1"/>
  <c r="BI196" i="1"/>
  <c r="CO122" i="1"/>
  <c r="CO119" i="1"/>
  <c r="CO251" i="1"/>
  <c r="CO196" i="1"/>
  <c r="DU122" i="1"/>
  <c r="DU119" i="1"/>
  <c r="DU124" i="1" s="1"/>
  <c r="DU196" i="1"/>
  <c r="DU251" i="1"/>
  <c r="FA122" i="1"/>
  <c r="FA119" i="1"/>
  <c r="FA124" i="1" s="1"/>
  <c r="FA251" i="1"/>
  <c r="FA196" i="1"/>
  <c r="AG122" i="1"/>
  <c r="AG119" i="1"/>
  <c r="AG124" i="1" s="1"/>
  <c r="AG251" i="1"/>
  <c r="AG196" i="1"/>
  <c r="AH122" i="1"/>
  <c r="AH119" i="1"/>
  <c r="AH124" i="1" s="1"/>
  <c r="AH179" i="1" s="1"/>
  <c r="CD187" i="1"/>
  <c r="CD183" i="1"/>
  <c r="CD179" i="1"/>
  <c r="CD188" i="1"/>
  <c r="CD213" i="1" s="1"/>
  <c r="CD185" i="1"/>
  <c r="CD181" i="1"/>
  <c r="DF122" i="1"/>
  <c r="DF119" i="1"/>
  <c r="DV187" i="1"/>
  <c r="DV183" i="1"/>
  <c r="DV179" i="1"/>
  <c r="DV188" i="1"/>
  <c r="DV213" i="1" s="1"/>
  <c r="DV185" i="1"/>
  <c r="DV181" i="1"/>
  <c r="EL122" i="1"/>
  <c r="EL119" i="1"/>
  <c r="FB187" i="1"/>
  <c r="FB183" i="1"/>
  <c r="FB179" i="1"/>
  <c r="FB188" i="1"/>
  <c r="FB213" i="1" s="1"/>
  <c r="FB185" i="1"/>
  <c r="FB181" i="1"/>
  <c r="FR122" i="1"/>
  <c r="FR119" i="1"/>
  <c r="FR124" i="1" s="1"/>
  <c r="P113" i="1"/>
  <c r="P123" i="1" s="1"/>
  <c r="P251" i="1"/>
  <c r="P196" i="1"/>
  <c r="DM169" i="1"/>
  <c r="DM172" i="1"/>
  <c r="BX113" i="1"/>
  <c r="BX123" i="1" s="1"/>
  <c r="BX196" i="1"/>
  <c r="BX251" i="1"/>
  <c r="EZ113" i="1"/>
  <c r="EZ123" i="1" s="1"/>
  <c r="EZ196" i="1"/>
  <c r="EZ251" i="1"/>
  <c r="EX169" i="1"/>
  <c r="EX174" i="1" s="1"/>
  <c r="EX210" i="1" s="1"/>
  <c r="EX172" i="1"/>
  <c r="DR169" i="1"/>
  <c r="DR172" i="1"/>
  <c r="CL169" i="1"/>
  <c r="CL172" i="1"/>
  <c r="BF169" i="1"/>
  <c r="BF174" i="1" s="1"/>
  <c r="BF210" i="1" s="1"/>
  <c r="BF172" i="1"/>
  <c r="Z169" i="1"/>
  <c r="Z172" i="1"/>
  <c r="FP169" i="1"/>
  <c r="FP172" i="1"/>
  <c r="EJ169" i="1"/>
  <c r="EJ172" i="1"/>
  <c r="DD169" i="1"/>
  <c r="DD174" i="1" s="1"/>
  <c r="DD210" i="1" s="1"/>
  <c r="DD172" i="1"/>
  <c r="BX169" i="1"/>
  <c r="BX172" i="1"/>
  <c r="AR169" i="1"/>
  <c r="AR172" i="1"/>
  <c r="L169" i="1"/>
  <c r="L172" i="1"/>
  <c r="FC169" i="1"/>
  <c r="FC174" i="1" s="1"/>
  <c r="FC210" i="1" s="1"/>
  <c r="FC172" i="1"/>
  <c r="DW169" i="1"/>
  <c r="DW172" i="1"/>
  <c r="CQ169" i="1"/>
  <c r="CQ172" i="1"/>
  <c r="BK169" i="1"/>
  <c r="BK172" i="1"/>
  <c r="AE169" i="1"/>
  <c r="AE174" i="1" s="1"/>
  <c r="AE210" i="1" s="1"/>
  <c r="AE172" i="1"/>
  <c r="AG169" i="1"/>
  <c r="AG172" i="1"/>
  <c r="FU169" i="1"/>
  <c r="FU172" i="1"/>
  <c r="FP113" i="1"/>
  <c r="FP123" i="1" s="1"/>
  <c r="FP196" i="1"/>
  <c r="FP251" i="1"/>
  <c r="CF122" i="1"/>
  <c r="CF119" i="1"/>
  <c r="CF124" i="1" s="1"/>
  <c r="CF188" i="1"/>
  <c r="CF213" i="1" s="1"/>
  <c r="CF185" i="1"/>
  <c r="CF181" i="1"/>
  <c r="CF187" i="1"/>
  <c r="CF183" i="1"/>
  <c r="CF179" i="1"/>
  <c r="AX251" i="1"/>
  <c r="AX196" i="1"/>
  <c r="EI122" i="1"/>
  <c r="EI119" i="1"/>
  <c r="EI124" i="1" s="1"/>
  <c r="EI179" i="1" s="1"/>
  <c r="EI183" i="1" s="1"/>
  <c r="EI185" i="1" s="1"/>
  <c r="FS122" i="1"/>
  <c r="FS119" i="1"/>
  <c r="FS124" i="1" s="1"/>
  <c r="F196" i="1"/>
  <c r="F251" i="1"/>
  <c r="CT196" i="1"/>
  <c r="CT251" i="1"/>
  <c r="AY251" i="1"/>
  <c r="AY196" i="1"/>
  <c r="CE122" i="1"/>
  <c r="CE119" i="1"/>
  <c r="CE124" i="1" s="1"/>
  <c r="DG196" i="1"/>
  <c r="DG251" i="1"/>
  <c r="EQ122" i="1"/>
  <c r="EQ119" i="1"/>
  <c r="CK251" i="1"/>
  <c r="CK196" i="1"/>
  <c r="EW122" i="1"/>
  <c r="EW119" i="1"/>
  <c r="U251" i="1"/>
  <c r="U196" i="1"/>
  <c r="V196" i="1"/>
  <c r="V251" i="1"/>
  <c r="DB251" i="1"/>
  <c r="DB196" i="1"/>
  <c r="EH251" i="1"/>
  <c r="EH196" i="1"/>
  <c r="FN251" i="1"/>
  <c r="FN196" i="1"/>
  <c r="Q113" i="1"/>
  <c r="Q123" i="1" s="1"/>
  <c r="AX122" i="1"/>
  <c r="AX119" i="1"/>
  <c r="G113" i="1"/>
  <c r="G123" i="1" s="1"/>
  <c r="G188" i="1"/>
  <c r="G213" i="1" s="1"/>
  <c r="G185" i="1"/>
  <c r="G181" i="1"/>
  <c r="G187" i="1"/>
  <c r="G183" i="1"/>
  <c r="G179" i="1"/>
  <c r="BS113" i="1"/>
  <c r="BS123" i="1" s="1"/>
  <c r="BS181" i="1"/>
  <c r="BS187" i="1"/>
  <c r="EI113" i="1"/>
  <c r="EI123" i="1" s="1"/>
  <c r="EI181" i="1"/>
  <c r="EI187" i="1"/>
  <c r="FS113" i="1"/>
  <c r="FS123" i="1" s="1"/>
  <c r="FS188" i="1"/>
  <c r="FS213" i="1" s="1"/>
  <c r="FS185" i="1"/>
  <c r="FS181" i="1"/>
  <c r="FS187" i="1"/>
  <c r="FS183" i="1"/>
  <c r="FS179" i="1"/>
  <c r="AC187" i="1"/>
  <c r="AC183" i="1"/>
  <c r="AC179" i="1"/>
  <c r="AC188" i="1"/>
  <c r="AC213" i="1" s="1"/>
  <c r="AC185" i="1"/>
  <c r="AC181" i="1"/>
  <c r="F122" i="1"/>
  <c r="F119" i="1"/>
  <c r="BB187" i="1"/>
  <c r="BB183" i="1"/>
  <c r="BB179" i="1"/>
  <c r="BB188" i="1"/>
  <c r="BB213" i="1" s="1"/>
  <c r="BB185" i="1"/>
  <c r="BB181" i="1"/>
  <c r="CT122" i="1"/>
  <c r="CT119" i="1"/>
  <c r="S113" i="1"/>
  <c r="S123" i="1" s="1"/>
  <c r="S181" i="1"/>
  <c r="S187" i="1"/>
  <c r="CE113" i="1"/>
  <c r="CE123" i="1" s="1"/>
  <c r="CE188" i="1"/>
  <c r="CE213" i="1" s="1"/>
  <c r="CE185" i="1"/>
  <c r="CE181" i="1"/>
  <c r="CE187" i="1"/>
  <c r="CE183" i="1"/>
  <c r="CE179" i="1"/>
  <c r="EQ113" i="1"/>
  <c r="EQ123" i="1" s="1"/>
  <c r="EQ188" i="1"/>
  <c r="EQ213" i="1" s="1"/>
  <c r="EQ185" i="1"/>
  <c r="EQ181" i="1"/>
  <c r="EQ187" i="1"/>
  <c r="EQ183" i="1"/>
  <c r="EQ179" i="1"/>
  <c r="AO187" i="1"/>
  <c r="AO181" i="1"/>
  <c r="BE113" i="1"/>
  <c r="BE123" i="1" s="1"/>
  <c r="BU187" i="1"/>
  <c r="BU183" i="1"/>
  <c r="BU179" i="1"/>
  <c r="BU188" i="1"/>
  <c r="BU213" i="1" s="1"/>
  <c r="BU185" i="1"/>
  <c r="BU181" i="1"/>
  <c r="CK113" i="1"/>
  <c r="CK123" i="1" s="1"/>
  <c r="DA187" i="1"/>
  <c r="DA183" i="1"/>
  <c r="DA179" i="1"/>
  <c r="DA188" i="1"/>
  <c r="DA213" i="1" s="1"/>
  <c r="DA185" i="1"/>
  <c r="DA181" i="1"/>
  <c r="DQ113" i="1"/>
  <c r="DQ123" i="1" s="1"/>
  <c r="DQ124" i="1" s="1"/>
  <c r="EG187" i="1"/>
  <c r="EG183" i="1"/>
  <c r="EG179" i="1"/>
  <c r="EG188" i="1"/>
  <c r="EG213" i="1" s="1"/>
  <c r="EG185" i="1"/>
  <c r="EG181" i="1"/>
  <c r="EW113" i="1"/>
  <c r="EW123" i="1" s="1"/>
  <c r="FM187" i="1"/>
  <c r="FM183" i="1"/>
  <c r="FM179" i="1"/>
  <c r="FM188" i="1"/>
  <c r="FM213" i="1" s="1"/>
  <c r="FM185" i="1"/>
  <c r="FM181" i="1"/>
  <c r="U113" i="1"/>
  <c r="U123" i="1" s="1"/>
  <c r="V122" i="1"/>
  <c r="V124" i="1" s="1"/>
  <c r="V119" i="1"/>
  <c r="BR187" i="1"/>
  <c r="BR181" i="1"/>
  <c r="DB122" i="1"/>
  <c r="DB119" i="1"/>
  <c r="DR187" i="1"/>
  <c r="DR181" i="1"/>
  <c r="EH122" i="1"/>
  <c r="EH119" i="1"/>
  <c r="EX187" i="1"/>
  <c r="EX183" i="1"/>
  <c r="EX179" i="1"/>
  <c r="EX188" i="1"/>
  <c r="EX213" i="1" s="1"/>
  <c r="EX185" i="1"/>
  <c r="EX181" i="1"/>
  <c r="FN122" i="1"/>
  <c r="FN119" i="1"/>
  <c r="FN155" i="1"/>
  <c r="D113" i="1"/>
  <c r="D123" i="1" s="1"/>
  <c r="D124" i="1" s="1"/>
  <c r="D251" i="1"/>
  <c r="D196" i="1"/>
  <c r="FT113" i="1"/>
  <c r="FT123" i="1" s="1"/>
  <c r="FT251" i="1"/>
  <c r="FT196" i="1"/>
  <c r="BQ169" i="1"/>
  <c r="BQ172" i="1"/>
  <c r="L155" i="1"/>
  <c r="BL122" i="1"/>
  <c r="BL119" i="1"/>
  <c r="BL188" i="1"/>
  <c r="BL213" i="1" s="1"/>
  <c r="BL185" i="1"/>
  <c r="BL181" i="1"/>
  <c r="BL187" i="1"/>
  <c r="BL183" i="1"/>
  <c r="BL179" i="1"/>
  <c r="CZ155" i="1"/>
  <c r="ER122" i="1"/>
  <c r="ER119" i="1"/>
  <c r="ER124" i="1" s="1"/>
  <c r="ER188" i="1"/>
  <c r="ER213" i="1" s="1"/>
  <c r="ER185" i="1"/>
  <c r="ER181" i="1"/>
  <c r="ER187" i="1"/>
  <c r="ER183" i="1"/>
  <c r="ER179" i="1"/>
  <c r="AN169" i="1"/>
  <c r="AN172" i="1"/>
  <c r="EG169" i="1"/>
  <c r="EG172" i="1"/>
  <c r="DT122" i="1"/>
  <c r="DT119" i="1"/>
  <c r="DT188" i="1"/>
  <c r="DT213" i="1" s="1"/>
  <c r="DT185" i="1"/>
  <c r="DT181" i="1"/>
  <c r="DT187" i="1"/>
  <c r="DT183" i="1"/>
  <c r="DT179" i="1"/>
  <c r="T113" i="1"/>
  <c r="T123" i="1" s="1"/>
  <c r="T251" i="1"/>
  <c r="T196" i="1"/>
  <c r="DP113" i="1"/>
  <c r="DP123" i="1" s="1"/>
  <c r="DP196" i="1"/>
  <c r="DP251" i="1"/>
  <c r="AL196" i="1"/>
  <c r="AL251" i="1"/>
  <c r="CL113" i="1"/>
  <c r="CL123" i="1" s="1"/>
  <c r="AE196" i="1"/>
  <c r="AE251" i="1"/>
  <c r="BK122" i="1"/>
  <c r="BK119" i="1"/>
  <c r="CU251" i="1"/>
  <c r="CU196" i="1"/>
  <c r="EA122" i="1"/>
  <c r="EA119" i="1"/>
  <c r="EY251" i="1"/>
  <c r="EY196" i="1"/>
  <c r="FO122" i="1"/>
  <c r="FO119" i="1"/>
  <c r="AP113" i="1"/>
  <c r="AP123" i="1" s="1"/>
  <c r="AP124" i="1" s="1"/>
  <c r="CH196" i="1"/>
  <c r="CH251" i="1"/>
  <c r="AQ113" i="1"/>
  <c r="AQ123" i="1" s="1"/>
  <c r="AQ188" i="1"/>
  <c r="AQ213" i="1" s="1"/>
  <c r="AQ185" i="1"/>
  <c r="AQ181" i="1"/>
  <c r="AQ187" i="1"/>
  <c r="AQ183" i="1"/>
  <c r="AQ179" i="1"/>
  <c r="CY113" i="1"/>
  <c r="CY123" i="1" s="1"/>
  <c r="CY188" i="1"/>
  <c r="CY213" i="1" s="1"/>
  <c r="CY185" i="1"/>
  <c r="CY181" i="1"/>
  <c r="CY187" i="1"/>
  <c r="CY183" i="1"/>
  <c r="CY179" i="1"/>
  <c r="Y113" i="1"/>
  <c r="Y123" i="1" s="1"/>
  <c r="Y155" i="1"/>
  <c r="BA187" i="1"/>
  <c r="BA181" i="1"/>
  <c r="BQ113" i="1"/>
  <c r="BQ123" i="1" s="1"/>
  <c r="CG187" i="1"/>
  <c r="CG183" i="1"/>
  <c r="CG179" i="1"/>
  <c r="CG188" i="1"/>
  <c r="CG213" i="1" s="1"/>
  <c r="CG185" i="1"/>
  <c r="CG181" i="1"/>
  <c r="CW113" i="1"/>
  <c r="CW123" i="1" s="1"/>
  <c r="DM187" i="1"/>
  <c r="DM183" i="1"/>
  <c r="DM179" i="1"/>
  <c r="DM188" i="1"/>
  <c r="DM213" i="1" s="1"/>
  <c r="DM185" i="1"/>
  <c r="DM181" i="1"/>
  <c r="EC113" i="1"/>
  <c r="EC123" i="1" s="1"/>
  <c r="ES187" i="1"/>
  <c r="ES183" i="1"/>
  <c r="ES179" i="1"/>
  <c r="ES188" i="1"/>
  <c r="ES213" i="1" s="1"/>
  <c r="ES185" i="1"/>
  <c r="ES181" i="1"/>
  <c r="FI113" i="1"/>
  <c r="FI123" i="1" s="1"/>
  <c r="FI155" i="1"/>
  <c r="E187" i="1"/>
  <c r="E181" i="1"/>
  <c r="N251" i="1"/>
  <c r="N196" i="1"/>
  <c r="BF113" i="1"/>
  <c r="BF123" i="1" s="1"/>
  <c r="BF124" i="1" s="1"/>
  <c r="CX196" i="1"/>
  <c r="CX251" i="1"/>
  <c r="DN113" i="1"/>
  <c r="DN123" i="1" s="1"/>
  <c r="ED196" i="1"/>
  <c r="ED251" i="1"/>
  <c r="ET113" i="1"/>
  <c r="ET123" i="1" s="1"/>
  <c r="ET124" i="1" s="1"/>
  <c r="FJ196" i="1"/>
  <c r="FJ251" i="1"/>
  <c r="CN122" i="1"/>
  <c r="CN119" i="1"/>
  <c r="CN188" i="1"/>
  <c r="CN213" i="1" s="1"/>
  <c r="CN185" i="1"/>
  <c r="CN181" i="1"/>
  <c r="CN187" i="1"/>
  <c r="CN183" i="1"/>
  <c r="CN179" i="1"/>
  <c r="U169" i="1"/>
  <c r="U172" i="1"/>
  <c r="ES169" i="1"/>
  <c r="ES172" i="1"/>
  <c r="AZ155" i="1"/>
  <c r="CV122" i="1"/>
  <c r="CV119" i="1"/>
  <c r="CV188" i="1"/>
  <c r="CV213" i="1" s="1"/>
  <c r="CV185" i="1"/>
  <c r="CV181" i="1"/>
  <c r="CV187" i="1"/>
  <c r="CV183" i="1"/>
  <c r="CV179" i="1"/>
  <c r="EF155" i="1"/>
  <c r="FX122" i="1"/>
  <c r="FX119" i="1"/>
  <c r="FX124" i="1" s="1"/>
  <c r="FX188" i="1"/>
  <c r="FX213" i="1" s="1"/>
  <c r="FX185" i="1"/>
  <c r="FX181" i="1"/>
  <c r="FX187" i="1"/>
  <c r="FX183" i="1"/>
  <c r="FX179" i="1"/>
  <c r="FF169" i="1"/>
  <c r="FF172" i="1"/>
  <c r="DZ169" i="1"/>
  <c r="DZ172" i="1"/>
  <c r="CT169" i="1"/>
  <c r="CT172" i="1"/>
  <c r="BN169" i="1"/>
  <c r="BN172" i="1"/>
  <c r="AH169" i="1"/>
  <c r="AH172" i="1"/>
  <c r="FX169" i="1"/>
  <c r="FX172" i="1"/>
  <c r="ER169" i="1"/>
  <c r="ER172" i="1"/>
  <c r="DL169" i="1"/>
  <c r="DL172" i="1"/>
  <c r="CF169" i="1"/>
  <c r="CF172" i="1"/>
  <c r="AZ169" i="1"/>
  <c r="AZ172" i="1"/>
  <c r="T169" i="1"/>
  <c r="T172" i="1"/>
  <c r="FK169" i="1"/>
  <c r="FK172" i="1"/>
  <c r="EE169" i="1"/>
  <c r="EE172" i="1"/>
  <c r="CY169" i="1"/>
  <c r="CY172" i="1"/>
  <c r="BS169" i="1"/>
  <c r="BS172" i="1"/>
  <c r="AM169" i="1"/>
  <c r="AM172" i="1"/>
  <c r="G169" i="1"/>
  <c r="G172" i="1"/>
  <c r="DY169" i="1"/>
  <c r="DY172" i="1"/>
  <c r="DD147" i="1"/>
  <c r="DD149" i="1" s="1"/>
  <c r="EV113" i="1"/>
  <c r="EV123" i="1" s="1"/>
  <c r="EV196" i="1"/>
  <c r="EV251" i="1"/>
  <c r="BY169" i="1"/>
  <c r="BY172" i="1"/>
  <c r="BH122" i="1"/>
  <c r="BH119" i="1"/>
  <c r="BH188" i="1"/>
  <c r="BH213" i="1" s="1"/>
  <c r="BH185" i="1"/>
  <c r="BH181" i="1"/>
  <c r="BH187" i="1"/>
  <c r="BH183" i="1"/>
  <c r="BH179" i="1"/>
  <c r="Z251" i="1"/>
  <c r="Z196" i="1"/>
  <c r="BZ113" i="1"/>
  <c r="BZ123" i="1" s="1"/>
  <c r="W196" i="1"/>
  <c r="W251" i="1"/>
  <c r="BC122" i="1"/>
  <c r="BC119" i="1"/>
  <c r="CM251" i="1"/>
  <c r="CM196" i="1"/>
  <c r="DS122" i="1"/>
  <c r="DS119" i="1"/>
  <c r="EU251" i="1"/>
  <c r="EU196" i="1"/>
  <c r="FK122" i="1"/>
  <c r="FK124" i="1" s="1"/>
  <c r="FK179" i="1" s="1"/>
  <c r="FK119" i="1"/>
  <c r="AD113" i="1"/>
  <c r="AD123" i="1" s="1"/>
  <c r="AD124" i="1" s="1"/>
  <c r="BV251" i="1"/>
  <c r="BV196" i="1"/>
  <c r="AI122" i="1"/>
  <c r="AI119" i="1"/>
  <c r="AI124" i="1" s="1"/>
  <c r="BO251" i="1"/>
  <c r="BO196" i="1"/>
  <c r="CQ122" i="1"/>
  <c r="CQ119" i="1"/>
  <c r="DW196" i="1"/>
  <c r="DW251" i="1"/>
  <c r="I122" i="1"/>
  <c r="I119" i="1"/>
  <c r="I251" i="1"/>
  <c r="I196" i="1"/>
  <c r="BM122" i="1"/>
  <c r="BM119" i="1"/>
  <c r="BM251" i="1"/>
  <c r="BM196" i="1"/>
  <c r="CS122" i="1"/>
  <c r="CS119" i="1"/>
  <c r="CS124" i="1" s="1"/>
  <c r="CS251" i="1"/>
  <c r="CS196" i="1"/>
  <c r="DY122" i="1"/>
  <c r="DY119" i="1"/>
  <c r="DY251" i="1"/>
  <c r="DY196" i="1"/>
  <c r="FE122" i="1"/>
  <c r="FE119" i="1"/>
  <c r="FE124" i="1" s="1"/>
  <c r="FE251" i="1"/>
  <c r="FE196" i="1"/>
  <c r="AT251" i="1"/>
  <c r="AT196" i="1"/>
  <c r="CP113" i="1"/>
  <c r="CP123" i="1" s="1"/>
  <c r="DJ251" i="1"/>
  <c r="DJ196" i="1"/>
  <c r="DZ113" i="1"/>
  <c r="DZ123" i="1" s="1"/>
  <c r="EP251" i="1"/>
  <c r="EP196" i="1"/>
  <c r="FF113" i="1"/>
  <c r="FF123" i="1" s="1"/>
  <c r="FV251" i="1"/>
  <c r="FV196" i="1"/>
  <c r="AB122" i="1"/>
  <c r="AB119" i="1"/>
  <c r="AB188" i="1"/>
  <c r="AB213" i="1" s="1"/>
  <c r="AB185" i="1"/>
  <c r="AB181" i="1"/>
  <c r="AB187" i="1"/>
  <c r="AB183" i="1"/>
  <c r="AB179" i="1"/>
  <c r="AK169" i="1"/>
  <c r="AK174" i="1" s="1"/>
  <c r="AK210" i="1" s="1"/>
  <c r="AK172" i="1"/>
  <c r="AR113" i="1"/>
  <c r="AR123" i="1" s="1"/>
  <c r="AR196" i="1"/>
  <c r="AR251" i="1"/>
  <c r="DX113" i="1"/>
  <c r="DX123" i="1" s="1"/>
  <c r="DX251" i="1"/>
  <c r="DX196" i="1"/>
  <c r="FR169" i="1"/>
  <c r="FR172" i="1"/>
  <c r="EL169" i="1"/>
  <c r="EL172" i="1"/>
  <c r="DF169" i="1"/>
  <c r="DF174" i="1" s="1"/>
  <c r="DF210" i="1" s="1"/>
  <c r="DF172" i="1"/>
  <c r="BZ169" i="1"/>
  <c r="BZ174" i="1" s="1"/>
  <c r="BZ210" i="1" s="1"/>
  <c r="BZ172" i="1"/>
  <c r="AT169" i="1"/>
  <c r="AT172" i="1"/>
  <c r="FD169" i="1"/>
  <c r="FD172" i="1"/>
  <c r="DX169" i="1"/>
  <c r="DX174" i="1" s="1"/>
  <c r="DX210" i="1" s="1"/>
  <c r="DX172" i="1"/>
  <c r="CR169" i="1"/>
  <c r="CR174" i="1" s="1"/>
  <c r="CR210" i="1" s="1"/>
  <c r="CR172" i="1"/>
  <c r="BL169" i="1"/>
  <c r="BL172" i="1"/>
  <c r="AF169" i="1"/>
  <c r="AF172" i="1"/>
  <c r="FW169" i="1"/>
  <c r="FW174" i="1" s="1"/>
  <c r="FW210" i="1" s="1"/>
  <c r="FW172" i="1"/>
  <c r="EQ169" i="1"/>
  <c r="EQ174" i="1" s="1"/>
  <c r="EQ210" i="1" s="1"/>
  <c r="EQ172" i="1"/>
  <c r="DK169" i="1"/>
  <c r="DK172" i="1"/>
  <c r="CE169" i="1"/>
  <c r="CE172" i="1"/>
  <c r="AY169" i="1"/>
  <c r="AY174" i="1" s="1"/>
  <c r="AY210" i="1" s="1"/>
  <c r="AY172" i="1"/>
  <c r="S169" i="1"/>
  <c r="S174" i="1" s="1"/>
  <c r="S210" i="1" s="1"/>
  <c r="S172" i="1"/>
  <c r="CC169" i="1"/>
  <c r="CC172" i="1"/>
  <c r="DA169" i="1"/>
  <c r="DA172" i="1"/>
  <c r="EN122" i="1"/>
  <c r="EN119" i="1"/>
  <c r="EN181" i="1"/>
  <c r="EN187" i="1"/>
  <c r="AV251" i="1"/>
  <c r="AV196" i="1"/>
  <c r="FL196" i="1"/>
  <c r="FL251" i="1"/>
  <c r="AK122" i="1"/>
  <c r="AK119" i="1"/>
  <c r="AK251" i="1"/>
  <c r="AK196" i="1"/>
  <c r="BN251" i="1"/>
  <c r="BN196" i="1"/>
  <c r="O122" i="1"/>
  <c r="O119" i="1"/>
  <c r="AU196" i="1"/>
  <c r="AU251" i="1"/>
  <c r="CA122" i="1"/>
  <c r="CA119" i="1"/>
  <c r="DK251" i="1"/>
  <c r="DK196" i="1"/>
  <c r="EM122" i="1"/>
  <c r="EM119" i="1"/>
  <c r="FG251" i="1"/>
  <c r="FG196" i="1"/>
  <c r="FW122" i="1"/>
  <c r="FW119" i="1"/>
  <c r="R251" i="1"/>
  <c r="R196" i="1"/>
  <c r="AA188" i="1"/>
  <c r="AA213" i="1" s="1"/>
  <c r="AA185" i="1"/>
  <c r="AA181" i="1"/>
  <c r="AA187" i="1"/>
  <c r="AA183" i="1"/>
  <c r="AA179" i="1"/>
  <c r="CI181" i="1"/>
  <c r="CI187" i="1"/>
  <c r="AS187" i="1"/>
  <c r="AS183" i="1"/>
  <c r="AS179" i="1"/>
  <c r="AS188" i="1"/>
  <c r="AS213" i="1" s="1"/>
  <c r="AS185" i="1"/>
  <c r="AS181" i="1"/>
  <c r="BY187" i="1"/>
  <c r="BY181" i="1"/>
  <c r="DE187" i="1"/>
  <c r="DE183" i="1"/>
  <c r="DE179" i="1"/>
  <c r="DE188" i="1"/>
  <c r="DE213" i="1" s="1"/>
  <c r="DE185" i="1"/>
  <c r="DE181" i="1"/>
  <c r="EK187" i="1"/>
  <c r="EK183" i="1"/>
  <c r="EK179" i="1"/>
  <c r="EK188" i="1"/>
  <c r="EK213" i="1" s="1"/>
  <c r="EK185" i="1"/>
  <c r="EK181" i="1"/>
  <c r="FQ187" i="1"/>
  <c r="FQ181" i="1"/>
  <c r="CD251" i="1"/>
  <c r="CD196" i="1"/>
  <c r="DV196" i="1"/>
  <c r="DV251" i="1"/>
  <c r="FB251" i="1"/>
  <c r="FB196" i="1"/>
  <c r="BP122" i="1"/>
  <c r="BP119" i="1"/>
  <c r="BP188" i="1"/>
  <c r="BP213" i="1" s="1"/>
  <c r="BP185" i="1"/>
  <c r="BP181" i="1"/>
  <c r="BP187" i="1"/>
  <c r="BP183" i="1"/>
  <c r="BP179" i="1"/>
  <c r="AJ122" i="1"/>
  <c r="AJ119" i="1"/>
  <c r="AJ188" i="1"/>
  <c r="AJ213" i="1" s="1"/>
  <c r="AJ185" i="1"/>
  <c r="AJ181" i="1"/>
  <c r="AJ187" i="1"/>
  <c r="AJ183" i="1"/>
  <c r="AJ179" i="1"/>
  <c r="DL122" i="1"/>
  <c r="DL119" i="1"/>
  <c r="DL181" i="1"/>
  <c r="DL187" i="1"/>
  <c r="BE169" i="1"/>
  <c r="BE174" i="1" s="1"/>
  <c r="BE210" i="1" s="1"/>
  <c r="BE172" i="1"/>
  <c r="EB122" i="1"/>
  <c r="EB119" i="1"/>
  <c r="EB181" i="1"/>
  <c r="EB187" i="1"/>
  <c r="AS169" i="1"/>
  <c r="AS172" i="1"/>
  <c r="FQ169" i="1"/>
  <c r="FQ174" i="1" s="1"/>
  <c r="FQ210" i="1" s="1"/>
  <c r="FQ172" i="1"/>
  <c r="CF251" i="1"/>
  <c r="CF196" i="1"/>
  <c r="Q122" i="1"/>
  <c r="Q119" i="1"/>
  <c r="G122" i="1"/>
  <c r="G119" i="1"/>
  <c r="BS122" i="1"/>
  <c r="BS119" i="1"/>
  <c r="G251" i="1"/>
  <c r="G196" i="1"/>
  <c r="BS251" i="1"/>
  <c r="BS196" i="1"/>
  <c r="AC122" i="1"/>
  <c r="AC119" i="1"/>
  <c r="AC196" i="1"/>
  <c r="AC251" i="1"/>
  <c r="BB196" i="1"/>
  <c r="BB251" i="1"/>
  <c r="AY122" i="1"/>
  <c r="AY119" i="1"/>
  <c r="CE251" i="1"/>
  <c r="CE196" i="1"/>
  <c r="DG122" i="1"/>
  <c r="DG119" i="1"/>
  <c r="AO122" i="1"/>
  <c r="AO119" i="1"/>
  <c r="AO251" i="1"/>
  <c r="AO196" i="1"/>
  <c r="BU122" i="1"/>
  <c r="BU119" i="1"/>
  <c r="BU251" i="1"/>
  <c r="BU196" i="1"/>
  <c r="DA122" i="1"/>
  <c r="DA119" i="1"/>
  <c r="FM251" i="1"/>
  <c r="FM196" i="1"/>
  <c r="BR196" i="1"/>
  <c r="BR251" i="1"/>
  <c r="DR251" i="1"/>
  <c r="DR196" i="1"/>
  <c r="EX251" i="1"/>
  <c r="EX196" i="1"/>
  <c r="BD122" i="1"/>
  <c r="BD119" i="1"/>
  <c r="BD188" i="1"/>
  <c r="BD213" i="1" s="1"/>
  <c r="BD185" i="1"/>
  <c r="BD181" i="1"/>
  <c r="BD187" i="1"/>
  <c r="BD183" i="1"/>
  <c r="BD179" i="1"/>
  <c r="BL251" i="1"/>
  <c r="BL196" i="1"/>
  <c r="ER251" i="1"/>
  <c r="ER196" i="1"/>
  <c r="FJ169" i="1"/>
  <c r="FJ174" i="1" s="1"/>
  <c r="FJ210" i="1" s="1"/>
  <c r="FJ172" i="1"/>
  <c r="ED169" i="1"/>
  <c r="ED172" i="1"/>
  <c r="CX169" i="1"/>
  <c r="CX174" i="1" s="1"/>
  <c r="CX210" i="1" s="1"/>
  <c r="CX172" i="1"/>
  <c r="BR169" i="1"/>
  <c r="BR174" i="1" s="1"/>
  <c r="BR210" i="1" s="1"/>
  <c r="BR172" i="1"/>
  <c r="AL169" i="1"/>
  <c r="AL174" i="1" s="1"/>
  <c r="AL210" i="1" s="1"/>
  <c r="AL172" i="1"/>
  <c r="EV169" i="1"/>
  <c r="EV172" i="1"/>
  <c r="DP169" i="1"/>
  <c r="DP174" i="1" s="1"/>
  <c r="DP210" i="1" s="1"/>
  <c r="DP172" i="1"/>
  <c r="CJ169" i="1"/>
  <c r="CJ174" i="1" s="1"/>
  <c r="CJ210" i="1" s="1"/>
  <c r="CJ172" i="1"/>
  <c r="BD169" i="1"/>
  <c r="BD174" i="1" s="1"/>
  <c r="BD210" i="1" s="1"/>
  <c r="BD172" i="1"/>
  <c r="FO169" i="1"/>
  <c r="FO172" i="1"/>
  <c r="EI169" i="1"/>
  <c r="EI174" i="1" s="1"/>
  <c r="EI210" i="1" s="1"/>
  <c r="EI172" i="1"/>
  <c r="DC169" i="1"/>
  <c r="DC174" i="1" s="1"/>
  <c r="DC210" i="1" s="1"/>
  <c r="DC172" i="1"/>
  <c r="BW169" i="1"/>
  <c r="BW174" i="1" s="1"/>
  <c r="BW210" i="1" s="1"/>
  <c r="BW172" i="1"/>
  <c r="AQ169" i="1"/>
  <c r="AQ172" i="1"/>
  <c r="K169" i="1"/>
  <c r="K174" i="1" s="1"/>
  <c r="K210" i="1" s="1"/>
  <c r="K172" i="1"/>
  <c r="DI169" i="1"/>
  <c r="DI174" i="1" s="1"/>
  <c r="DI210" i="1" s="1"/>
  <c r="DI172" i="1"/>
  <c r="I169" i="1"/>
  <c r="I174" i="1" s="1"/>
  <c r="I210" i="1" s="1"/>
  <c r="I172" i="1"/>
  <c r="DT196" i="1"/>
  <c r="DT251" i="1"/>
  <c r="BI169" i="1"/>
  <c r="BI174" i="1" s="1"/>
  <c r="BI210" i="1" s="1"/>
  <c r="BI172" i="1"/>
  <c r="BT122" i="1"/>
  <c r="BT119" i="1"/>
  <c r="BT188" i="1"/>
  <c r="BT213" i="1" s="1"/>
  <c r="BT185" i="1"/>
  <c r="BT181" i="1"/>
  <c r="BT187" i="1"/>
  <c r="BT183" i="1"/>
  <c r="BT179" i="1"/>
  <c r="AL122" i="1"/>
  <c r="AL119" i="1"/>
  <c r="CL187" i="1"/>
  <c r="CL183" i="1"/>
  <c r="CL179" i="1"/>
  <c r="CL188" i="1"/>
  <c r="CL213" i="1" s="1"/>
  <c r="CL185" i="1"/>
  <c r="CL181" i="1"/>
  <c r="BK188" i="1"/>
  <c r="BK213" i="1" s="1"/>
  <c r="BK185" i="1"/>
  <c r="BK181" i="1"/>
  <c r="BK187" i="1"/>
  <c r="BK183" i="1"/>
  <c r="BK179" i="1"/>
  <c r="EA188" i="1"/>
  <c r="EA213" i="1" s="1"/>
  <c r="EA185" i="1"/>
  <c r="EA181" i="1"/>
  <c r="EA187" i="1"/>
  <c r="EA183" i="1"/>
  <c r="EA179" i="1"/>
  <c r="FO181" i="1"/>
  <c r="FO187" i="1"/>
  <c r="M187" i="1"/>
  <c r="M181" i="1"/>
  <c r="AP187" i="1"/>
  <c r="AP181" i="1"/>
  <c r="CH122" i="1"/>
  <c r="CH119" i="1"/>
  <c r="FZ90" i="1"/>
  <c r="C98" i="1"/>
  <c r="K122" i="1"/>
  <c r="K119" i="1"/>
  <c r="AQ251" i="1"/>
  <c r="AQ196" i="1"/>
  <c r="BW122" i="1"/>
  <c r="BW119" i="1"/>
  <c r="CY196" i="1"/>
  <c r="CY251" i="1"/>
  <c r="EE122" i="1"/>
  <c r="EE119" i="1"/>
  <c r="BA122" i="1"/>
  <c r="BA119" i="1"/>
  <c r="BA251" i="1"/>
  <c r="BA196" i="1"/>
  <c r="CG122" i="1"/>
  <c r="CG119" i="1"/>
  <c r="CG251" i="1"/>
  <c r="CG196" i="1"/>
  <c r="DM122" i="1"/>
  <c r="DM119" i="1"/>
  <c r="DM251" i="1"/>
  <c r="DM196" i="1"/>
  <c r="ES122" i="1"/>
  <c r="ES119" i="1"/>
  <c r="ES251" i="1"/>
  <c r="ES196" i="1"/>
  <c r="E122" i="1"/>
  <c r="E119" i="1"/>
  <c r="E251" i="1"/>
  <c r="E196" i="1"/>
  <c r="N122" i="1"/>
  <c r="N119" i="1"/>
  <c r="BF187" i="1"/>
  <c r="BF183" i="1"/>
  <c r="BF179" i="1"/>
  <c r="BF188" i="1"/>
  <c r="BF213" i="1" s="1"/>
  <c r="BF185" i="1"/>
  <c r="BF181" i="1"/>
  <c r="CX122" i="1"/>
  <c r="CX119" i="1"/>
  <c r="DN187" i="1"/>
  <c r="DN181" i="1"/>
  <c r="ED122" i="1"/>
  <c r="ED119" i="1"/>
  <c r="ET187" i="1"/>
  <c r="ET183" i="1"/>
  <c r="ET179" i="1"/>
  <c r="ET188" i="1"/>
  <c r="ET213" i="1" s="1"/>
  <c r="ET185" i="1"/>
  <c r="ET181" i="1"/>
  <c r="FJ122" i="1"/>
  <c r="FJ119" i="1"/>
  <c r="CN196" i="1"/>
  <c r="CN251" i="1"/>
  <c r="CV251" i="1"/>
  <c r="CV196" i="1"/>
  <c r="FX251" i="1"/>
  <c r="FX196" i="1"/>
  <c r="Y169" i="1"/>
  <c r="Y174" i="1" s="1"/>
  <c r="Y210" i="1" s="1"/>
  <c r="Y172" i="1"/>
  <c r="EW169" i="1"/>
  <c r="EW172" i="1"/>
  <c r="DH122" i="1"/>
  <c r="DH124" i="1" s="1"/>
  <c r="DH179" i="1" s="1"/>
  <c r="DH183" i="1" s="1"/>
  <c r="DH185" i="1" s="1"/>
  <c r="DH119" i="1"/>
  <c r="DH181" i="1"/>
  <c r="DH187" i="1"/>
  <c r="BH196" i="1"/>
  <c r="BH251" i="1"/>
  <c r="EJ147" i="1"/>
  <c r="EJ149" i="1" s="1"/>
  <c r="CQ124" i="1"/>
  <c r="DF124" i="1"/>
  <c r="DF179" i="1" s="1"/>
  <c r="X124" i="1"/>
  <c r="Z122" i="1"/>
  <c r="Z119" i="1"/>
  <c r="BZ187" i="1"/>
  <c r="BZ183" i="1"/>
  <c r="BZ179" i="1"/>
  <c r="BZ188" i="1"/>
  <c r="BZ213" i="1" s="1"/>
  <c r="BZ185" i="1"/>
  <c r="BZ181" i="1"/>
  <c r="BC181" i="1"/>
  <c r="BC187" i="1"/>
  <c r="DS181" i="1"/>
  <c r="DS187" i="1"/>
  <c r="FK181" i="1"/>
  <c r="FK187" i="1"/>
  <c r="AD187" i="1"/>
  <c r="AD183" i="1"/>
  <c r="AD179" i="1"/>
  <c r="AD188" i="1"/>
  <c r="AD213" i="1" s="1"/>
  <c r="AD185" i="1"/>
  <c r="AD181" i="1"/>
  <c r="BV122" i="1"/>
  <c r="BV119" i="1"/>
  <c r="AI188" i="1"/>
  <c r="AI213" i="1" s="1"/>
  <c r="AI185" i="1"/>
  <c r="AI181" i="1"/>
  <c r="AI187" i="1"/>
  <c r="AI183" i="1"/>
  <c r="AI179" i="1"/>
  <c r="CQ181" i="1"/>
  <c r="CQ187" i="1"/>
  <c r="AW187" i="1"/>
  <c r="AW183" i="1"/>
  <c r="AW179" i="1"/>
  <c r="AW188" i="1"/>
  <c r="AW213" i="1" s="1"/>
  <c r="AW185" i="1"/>
  <c r="AW181" i="1"/>
  <c r="CC187" i="1"/>
  <c r="CC183" i="1"/>
  <c r="CC179" i="1"/>
  <c r="CC188" i="1"/>
  <c r="CC213" i="1" s="1"/>
  <c r="CC185" i="1"/>
  <c r="CC181" i="1"/>
  <c r="DI187" i="1"/>
  <c r="DI181" i="1"/>
  <c r="EO187" i="1"/>
  <c r="EO183" i="1"/>
  <c r="EO179" i="1"/>
  <c r="EO188" i="1"/>
  <c r="EO213" i="1" s="1"/>
  <c r="EO185" i="1"/>
  <c r="EO181" i="1"/>
  <c r="FU187" i="1"/>
  <c r="FU181" i="1"/>
  <c r="AT122" i="1"/>
  <c r="AT119" i="1"/>
  <c r="CP187" i="1"/>
  <c r="CP181" i="1"/>
  <c r="DJ122" i="1"/>
  <c r="DJ119" i="1"/>
  <c r="DZ187" i="1"/>
  <c r="DZ183" i="1"/>
  <c r="DZ179" i="1"/>
  <c r="DZ188" i="1"/>
  <c r="DZ213" i="1" s="1"/>
  <c r="DZ185" i="1"/>
  <c r="DZ181" i="1"/>
  <c r="EP122" i="1"/>
  <c r="EP119" i="1"/>
  <c r="EP124" i="1" s="1"/>
  <c r="FF187" i="1"/>
  <c r="FF183" i="1"/>
  <c r="FF179" i="1"/>
  <c r="FF188" i="1"/>
  <c r="FF213" i="1" s="1"/>
  <c r="FF185" i="1"/>
  <c r="FF181" i="1"/>
  <c r="FV122" i="1"/>
  <c r="FV119" i="1"/>
  <c r="AB196" i="1"/>
  <c r="AB251" i="1"/>
  <c r="FE169" i="1"/>
  <c r="FE172" i="1"/>
  <c r="CJ122" i="1"/>
  <c r="CJ119" i="1"/>
  <c r="CJ181" i="1"/>
  <c r="CJ187" i="1"/>
  <c r="FD122" i="1"/>
  <c r="FD119" i="1"/>
  <c r="FD188" i="1"/>
  <c r="FD213" i="1" s="1"/>
  <c r="FD185" i="1"/>
  <c r="FD181" i="1"/>
  <c r="FD187" i="1"/>
  <c r="FD183" i="1"/>
  <c r="FD179" i="1"/>
  <c r="N169" i="1"/>
  <c r="N172" i="1"/>
  <c r="CR147" i="1"/>
  <c r="CR149" i="1" s="1"/>
  <c r="EN113" i="1"/>
  <c r="EN123" i="1" s="1"/>
  <c r="EN251" i="1"/>
  <c r="EN196" i="1"/>
  <c r="CO169" i="1"/>
  <c r="CO172" i="1"/>
  <c r="FZ140" i="1"/>
  <c r="C18" i="1"/>
  <c r="C178" i="1" s="1"/>
  <c r="CR122" i="1"/>
  <c r="CR119" i="1"/>
  <c r="CR188" i="1"/>
  <c r="CR213" i="1" s="1"/>
  <c r="CR185" i="1"/>
  <c r="CR181" i="1"/>
  <c r="CR187" i="1"/>
  <c r="CR183" i="1"/>
  <c r="CR179" i="1"/>
  <c r="CL124" i="1"/>
  <c r="S124" i="1"/>
  <c r="FF124" i="1"/>
  <c r="AK113" i="1"/>
  <c r="AK123" i="1" s="1"/>
  <c r="AK124" i="1" s="1"/>
  <c r="J187" i="1"/>
  <c r="J181" i="1"/>
  <c r="BN122" i="1"/>
  <c r="BN119" i="1"/>
  <c r="BN155" i="1"/>
  <c r="O113" i="1"/>
  <c r="O123" i="1" s="1"/>
  <c r="O188" i="1"/>
  <c r="O213" i="1" s="1"/>
  <c r="O185" i="1"/>
  <c r="O181" i="1"/>
  <c r="O187" i="1"/>
  <c r="O183" i="1"/>
  <c r="O179" i="1"/>
  <c r="CA113" i="1"/>
  <c r="CA123" i="1" s="1"/>
  <c r="CA188" i="1"/>
  <c r="CA213" i="1" s="1"/>
  <c r="CA185" i="1"/>
  <c r="CA181" i="1"/>
  <c r="CA187" i="1"/>
  <c r="CA183" i="1"/>
  <c r="CA179" i="1"/>
  <c r="DK155" i="1"/>
  <c r="EM113" i="1"/>
  <c r="EM123" i="1" s="1"/>
  <c r="EM188" i="1"/>
  <c r="EM213" i="1" s="1"/>
  <c r="EM185" i="1"/>
  <c r="EM181" i="1"/>
  <c r="EM187" i="1"/>
  <c r="EM183" i="1"/>
  <c r="EM179" i="1"/>
  <c r="FW113" i="1"/>
  <c r="FW123" i="1" s="1"/>
  <c r="FW188" i="1"/>
  <c r="FW213" i="1" s="1"/>
  <c r="FW185" i="1"/>
  <c r="FW181" i="1"/>
  <c r="FW187" i="1"/>
  <c r="FW183" i="1"/>
  <c r="FW179" i="1"/>
  <c r="R122" i="1"/>
  <c r="R119" i="1"/>
  <c r="R124" i="1" s="1"/>
  <c r="BJ187" i="1"/>
  <c r="BJ183" i="1"/>
  <c r="BJ179" i="1"/>
  <c r="BJ188" i="1"/>
  <c r="BJ213" i="1" s="1"/>
  <c r="BJ185" i="1"/>
  <c r="BJ181" i="1"/>
  <c r="AA251" i="1"/>
  <c r="AA196" i="1"/>
  <c r="BG122" i="1"/>
  <c r="BG119" i="1"/>
  <c r="BG124" i="1" s="1"/>
  <c r="CI196" i="1"/>
  <c r="CI251" i="1"/>
  <c r="DO122" i="1"/>
  <c r="DO119" i="1"/>
  <c r="AS122" i="1"/>
  <c r="AS119" i="1"/>
  <c r="AS124" i="1" s="1"/>
  <c r="AS251" i="1"/>
  <c r="AS196" i="1"/>
  <c r="BY122" i="1"/>
  <c r="BY119" i="1"/>
  <c r="BY124" i="1" s="1"/>
  <c r="BY196" i="1"/>
  <c r="BY251" i="1"/>
  <c r="DE122" i="1"/>
  <c r="DE119" i="1"/>
  <c r="DE124" i="1" s="1"/>
  <c r="DE251" i="1"/>
  <c r="DE196" i="1"/>
  <c r="EK122" i="1"/>
  <c r="EK119" i="1"/>
  <c r="EK124" i="1" s="1"/>
  <c r="EK196" i="1"/>
  <c r="EK251" i="1"/>
  <c r="FQ122" i="1"/>
  <c r="FQ119" i="1"/>
  <c r="FQ124" i="1" s="1"/>
  <c r="FQ251" i="1"/>
  <c r="FQ196" i="1"/>
  <c r="AH187" i="1"/>
  <c r="AH181" i="1"/>
  <c r="CD122" i="1"/>
  <c r="CD119" i="1"/>
  <c r="DF187" i="1"/>
  <c r="DF181" i="1"/>
  <c r="DV122" i="1"/>
  <c r="DV119" i="1"/>
  <c r="DV124" i="1" s="1"/>
  <c r="EL187" i="1"/>
  <c r="EL183" i="1"/>
  <c r="EL179" i="1"/>
  <c r="EL188" i="1"/>
  <c r="EL213" i="1" s="1"/>
  <c r="EL185" i="1"/>
  <c r="EL181" i="1"/>
  <c r="FB122" i="1"/>
  <c r="FB119" i="1"/>
  <c r="FR187" i="1"/>
  <c r="FR183" i="1"/>
  <c r="FR179" i="1"/>
  <c r="FR188" i="1"/>
  <c r="FR213" i="1" s="1"/>
  <c r="FR185" i="1"/>
  <c r="FR181" i="1"/>
  <c r="BP113" i="1"/>
  <c r="BP123" i="1" s="1"/>
  <c r="BP251" i="1"/>
  <c r="BP196" i="1"/>
  <c r="BA169" i="1"/>
  <c r="BA174" i="1" s="1"/>
  <c r="BA210" i="1" s="1"/>
  <c r="BA172" i="1"/>
  <c r="AJ113" i="1"/>
  <c r="AJ123" i="1" s="1"/>
  <c r="AJ251" i="1"/>
  <c r="AJ196" i="1"/>
  <c r="DL113" i="1"/>
  <c r="DL123" i="1" s="1"/>
  <c r="DL251" i="1"/>
  <c r="DL196" i="1"/>
  <c r="FN169" i="1"/>
  <c r="FN174" i="1" s="1"/>
  <c r="FN210" i="1" s="1"/>
  <c r="FN172" i="1"/>
  <c r="EH169" i="1"/>
  <c r="EH174" i="1" s="1"/>
  <c r="EH210" i="1" s="1"/>
  <c r="EH172" i="1"/>
  <c r="DB169" i="1"/>
  <c r="DB174" i="1" s="1"/>
  <c r="DB210" i="1" s="1"/>
  <c r="DB172" i="1"/>
  <c r="BV169" i="1"/>
  <c r="BV172" i="1"/>
  <c r="AP169" i="1"/>
  <c r="AP174" i="1" s="1"/>
  <c r="AP210" i="1" s="1"/>
  <c r="AP172" i="1"/>
  <c r="EZ169" i="1"/>
  <c r="EZ174" i="1" s="1"/>
  <c r="EZ210" i="1" s="1"/>
  <c r="EZ172" i="1"/>
  <c r="DT169" i="1"/>
  <c r="DT174" i="1" s="1"/>
  <c r="DT210" i="1" s="1"/>
  <c r="DT172" i="1"/>
  <c r="CN169" i="1"/>
  <c r="CN172" i="1"/>
  <c r="BH169" i="1"/>
  <c r="BH174" i="1" s="1"/>
  <c r="BH210" i="1" s="1"/>
  <c r="BH172" i="1"/>
  <c r="AB169" i="1"/>
  <c r="AB174" i="1" s="1"/>
  <c r="AB210" i="1" s="1"/>
  <c r="AB172" i="1"/>
  <c r="FS169" i="1"/>
  <c r="FS174" i="1" s="1"/>
  <c r="FS210" i="1" s="1"/>
  <c r="FS172" i="1"/>
  <c r="EM169" i="1"/>
  <c r="EM172" i="1"/>
  <c r="DG169" i="1"/>
  <c r="DG174" i="1" s="1"/>
  <c r="DG210" i="1" s="1"/>
  <c r="DG172" i="1"/>
  <c r="CA169" i="1"/>
  <c r="CA174" i="1" s="1"/>
  <c r="CA210" i="1" s="1"/>
  <c r="CA172" i="1"/>
  <c r="AU169" i="1"/>
  <c r="AU174" i="1" s="1"/>
  <c r="AU210" i="1" s="1"/>
  <c r="AU172" i="1"/>
  <c r="O169" i="1"/>
  <c r="O172" i="1"/>
  <c r="CS169" i="1"/>
  <c r="CS174" i="1" s="1"/>
  <c r="CS210" i="1" s="1"/>
  <c r="CS172" i="1"/>
  <c r="EB113" i="1"/>
  <c r="EB123" i="1" s="1"/>
  <c r="EB251" i="1"/>
  <c r="EB196" i="1"/>
  <c r="AF122" i="1"/>
  <c r="AF119" i="1"/>
  <c r="AF124" i="1" s="1"/>
  <c r="AF188" i="1"/>
  <c r="AF213" i="1" s="1"/>
  <c r="AF185" i="1"/>
  <c r="AF181" i="1"/>
  <c r="AF187" i="1"/>
  <c r="AF183" i="1"/>
  <c r="AF179" i="1"/>
  <c r="EJ122" i="1"/>
  <c r="EJ119" i="1"/>
  <c r="EJ181" i="1"/>
  <c r="EJ187" i="1"/>
  <c r="AM251" i="1"/>
  <c r="AM196" i="1"/>
  <c r="DC251" i="1"/>
  <c r="DC196" i="1"/>
  <c r="AM122" i="1"/>
  <c r="AM119" i="1"/>
  <c r="DC122" i="1"/>
  <c r="DC119" i="1"/>
  <c r="EI251" i="1"/>
  <c r="EI196" i="1"/>
  <c r="FC122" i="1"/>
  <c r="FC119" i="1"/>
  <c r="FS196" i="1"/>
  <c r="FS251" i="1"/>
  <c r="S251" i="1"/>
  <c r="S196" i="1"/>
  <c r="EQ251" i="1"/>
  <c r="EQ264" i="1" s="1"/>
  <c r="EQ268" i="1" s="1"/>
  <c r="EQ196" i="1"/>
  <c r="DA251" i="1"/>
  <c r="DA196" i="1"/>
  <c r="EG122" i="1"/>
  <c r="EG119" i="1"/>
  <c r="EG251" i="1"/>
  <c r="EG196" i="1"/>
  <c r="FM122" i="1"/>
  <c r="FM119" i="1"/>
  <c r="DY124" i="1"/>
  <c r="BM124" i="1"/>
  <c r="BK124" i="1"/>
  <c r="BZ124" i="1"/>
  <c r="AX124" i="1"/>
  <c r="DZ124" i="1"/>
  <c r="Q187" i="1"/>
  <c r="Q181" i="1"/>
  <c r="AX187" i="1"/>
  <c r="AX183" i="1"/>
  <c r="AX179" i="1"/>
  <c r="AX188" i="1"/>
  <c r="AX213" i="1" s="1"/>
  <c r="AX185" i="1"/>
  <c r="AX181" i="1"/>
  <c r="AM113" i="1"/>
  <c r="AM123" i="1" s="1"/>
  <c r="AM188" i="1"/>
  <c r="AM213" i="1" s="1"/>
  <c r="AM185" i="1"/>
  <c r="AM181" i="1"/>
  <c r="AM187" i="1"/>
  <c r="AM183" i="1"/>
  <c r="AM179" i="1"/>
  <c r="BS155" i="1"/>
  <c r="DC113" i="1"/>
  <c r="DC123" i="1" s="1"/>
  <c r="DC188" i="1"/>
  <c r="DC213" i="1" s="1"/>
  <c r="DC185" i="1"/>
  <c r="DC181" i="1"/>
  <c r="DC187" i="1"/>
  <c r="DC183" i="1"/>
  <c r="DC179" i="1"/>
  <c r="EI155" i="1"/>
  <c r="FC113" i="1"/>
  <c r="FC123" i="1" s="1"/>
  <c r="FC188" i="1"/>
  <c r="FC213" i="1" s="1"/>
  <c r="FC185" i="1"/>
  <c r="FC181" i="1"/>
  <c r="FC187" i="1"/>
  <c r="FC183" i="1"/>
  <c r="FC179" i="1"/>
  <c r="AC113" i="1"/>
  <c r="AC123" i="1" s="1"/>
  <c r="F187" i="1"/>
  <c r="F183" i="1"/>
  <c r="F179" i="1"/>
  <c r="F188" i="1"/>
  <c r="F213" i="1" s="1"/>
  <c r="F185" i="1"/>
  <c r="F181" i="1"/>
  <c r="BB122" i="1"/>
  <c r="BB119" i="1"/>
  <c r="CT187" i="1"/>
  <c r="CT183" i="1"/>
  <c r="CT179" i="1"/>
  <c r="CT188" i="1"/>
  <c r="CT213" i="1" s="1"/>
  <c r="CT185" i="1"/>
  <c r="CT181" i="1"/>
  <c r="S155" i="1"/>
  <c r="AY113" i="1"/>
  <c r="AY123" i="1" s="1"/>
  <c r="AY188" i="1"/>
  <c r="AY213" i="1" s="1"/>
  <c r="AY185" i="1"/>
  <c r="AY181" i="1"/>
  <c r="AY187" i="1"/>
  <c r="AY183" i="1"/>
  <c r="AY179" i="1"/>
  <c r="DG113" i="1"/>
  <c r="DG123" i="1" s="1"/>
  <c r="DG188" i="1"/>
  <c r="DG213" i="1" s="1"/>
  <c r="DG185" i="1"/>
  <c r="DG181" i="1"/>
  <c r="DG187" i="1"/>
  <c r="DG183" i="1"/>
  <c r="DG179" i="1"/>
  <c r="AO113" i="1"/>
  <c r="AO123" i="1" s="1"/>
  <c r="AO155" i="1"/>
  <c r="BE187" i="1"/>
  <c r="BE183" i="1"/>
  <c r="BE179" i="1"/>
  <c r="BE188" i="1"/>
  <c r="BE213" i="1" s="1"/>
  <c r="BE185" i="1"/>
  <c r="BE181" i="1"/>
  <c r="BU113" i="1"/>
  <c r="BU123" i="1" s="1"/>
  <c r="CK187" i="1"/>
  <c r="CK183" i="1"/>
  <c r="CK179" i="1"/>
  <c r="CK188" i="1"/>
  <c r="CK213" i="1" s="1"/>
  <c r="CK185" i="1"/>
  <c r="CK181" i="1"/>
  <c r="DA113" i="1"/>
  <c r="DA123" i="1" s="1"/>
  <c r="DA124" i="1" s="1"/>
  <c r="DQ187" i="1"/>
  <c r="DQ183" i="1"/>
  <c r="DQ179" i="1"/>
  <c r="DQ188" i="1"/>
  <c r="DQ213" i="1" s="1"/>
  <c r="DQ185" i="1"/>
  <c r="DQ181" i="1"/>
  <c r="EG113" i="1"/>
  <c r="EG123" i="1" s="1"/>
  <c r="EW187" i="1"/>
  <c r="EW183" i="1"/>
  <c r="EW179" i="1"/>
  <c r="EW188" i="1"/>
  <c r="EW213" i="1" s="1"/>
  <c r="EW185" i="1"/>
  <c r="EW181" i="1"/>
  <c r="FM113" i="1"/>
  <c r="FM123" i="1" s="1"/>
  <c r="U187" i="1"/>
  <c r="U183" i="1"/>
  <c r="U179" i="1"/>
  <c r="U188" i="1"/>
  <c r="U213" i="1" s="1"/>
  <c r="U185" i="1"/>
  <c r="U181" i="1"/>
  <c r="V187" i="1"/>
  <c r="V183" i="1"/>
  <c r="V179" i="1"/>
  <c r="V188" i="1"/>
  <c r="V213" i="1" s="1"/>
  <c r="V185" i="1"/>
  <c r="V181" i="1"/>
  <c r="BR122" i="1"/>
  <c r="BR119" i="1"/>
  <c r="BR155" i="1"/>
  <c r="DB187" i="1"/>
  <c r="DB183" i="1"/>
  <c r="DB179" i="1"/>
  <c r="DB188" i="1"/>
  <c r="DB213" i="1" s="1"/>
  <c r="DB185" i="1"/>
  <c r="DB181" i="1"/>
  <c r="DR122" i="1"/>
  <c r="DR119" i="1"/>
  <c r="DR155" i="1"/>
  <c r="EH187" i="1"/>
  <c r="EH183" i="1"/>
  <c r="EH179" i="1"/>
  <c r="EH188" i="1"/>
  <c r="EH213" i="1" s="1"/>
  <c r="EH185" i="1"/>
  <c r="EH181" i="1"/>
  <c r="EX122" i="1"/>
  <c r="EX119" i="1"/>
  <c r="FN187" i="1"/>
  <c r="FN181" i="1"/>
  <c r="BD113" i="1"/>
  <c r="BD123" i="1" s="1"/>
  <c r="BD196" i="1"/>
  <c r="BD251" i="1"/>
  <c r="EC169" i="1"/>
  <c r="EC174" i="1" s="1"/>
  <c r="EC210" i="1" s="1"/>
  <c r="EC172" i="1"/>
  <c r="L122" i="1"/>
  <c r="L119" i="1"/>
  <c r="L181" i="1"/>
  <c r="L187" i="1"/>
  <c r="CZ122" i="1"/>
  <c r="CZ119" i="1"/>
  <c r="CZ181" i="1"/>
  <c r="CZ187" i="1"/>
  <c r="F169" i="1"/>
  <c r="F174" i="1" s="1"/>
  <c r="F210" i="1" s="1"/>
  <c r="F172" i="1"/>
  <c r="X169" i="1"/>
  <c r="X174" i="1" s="1"/>
  <c r="X210" i="1" s="1"/>
  <c r="X172" i="1"/>
  <c r="BU169" i="1"/>
  <c r="BU172" i="1"/>
  <c r="FH122" i="1"/>
  <c r="FH124" i="1" s="1"/>
  <c r="FH119" i="1"/>
  <c r="FH188" i="1"/>
  <c r="FH213" i="1" s="1"/>
  <c r="FH185" i="1"/>
  <c r="FH181" i="1"/>
  <c r="FH187" i="1"/>
  <c r="FH183" i="1"/>
  <c r="FH179" i="1"/>
  <c r="BT113" i="1"/>
  <c r="BT123" i="1" s="1"/>
  <c r="BT196" i="1"/>
  <c r="BT251" i="1"/>
  <c r="AY124" i="1"/>
  <c r="FT124" i="1"/>
  <c r="AA124" i="1"/>
  <c r="AL113" i="1"/>
  <c r="AL123" i="1" s="1"/>
  <c r="CL251" i="1"/>
  <c r="CL196" i="1"/>
  <c r="AE122" i="1"/>
  <c r="AE119" i="1"/>
  <c r="BK196" i="1"/>
  <c r="BK251" i="1"/>
  <c r="CU122" i="1"/>
  <c r="CU119" i="1"/>
  <c r="EA251" i="1"/>
  <c r="EA196" i="1"/>
  <c r="EY122" i="1"/>
  <c r="EY119" i="1"/>
  <c r="FO251" i="1"/>
  <c r="FO196" i="1"/>
  <c r="M122" i="1"/>
  <c r="M119" i="1"/>
  <c r="M251" i="1"/>
  <c r="M196" i="1"/>
  <c r="AP251" i="1"/>
  <c r="AP196" i="1"/>
  <c r="CH113" i="1"/>
  <c r="CH123" i="1" s="1"/>
  <c r="K113" i="1"/>
  <c r="K123" i="1" s="1"/>
  <c r="K188" i="1"/>
  <c r="K213" i="1" s="1"/>
  <c r="K185" i="1"/>
  <c r="K181" i="1"/>
  <c r="K187" i="1"/>
  <c r="K183" i="1"/>
  <c r="K179" i="1"/>
  <c r="BW113" i="1"/>
  <c r="BW123" i="1" s="1"/>
  <c r="BW188" i="1"/>
  <c r="BW213" i="1" s="1"/>
  <c r="BW185" i="1"/>
  <c r="BW181" i="1"/>
  <c r="BW187" i="1"/>
  <c r="BW183" i="1"/>
  <c r="BW179" i="1"/>
  <c r="EE113" i="1"/>
  <c r="EE123" i="1" s="1"/>
  <c r="EE188" i="1"/>
  <c r="EE213" i="1" s="1"/>
  <c r="EE185" i="1"/>
  <c r="EE181" i="1"/>
  <c r="EE187" i="1"/>
  <c r="EE183" i="1"/>
  <c r="EE179" i="1"/>
  <c r="Y187" i="1"/>
  <c r="Y181" i="1"/>
  <c r="BA113" i="1"/>
  <c r="BA123" i="1" s="1"/>
  <c r="BA155" i="1"/>
  <c r="BQ187" i="1"/>
  <c r="BQ183" i="1"/>
  <c r="BQ179" i="1"/>
  <c r="BQ188" i="1"/>
  <c r="BQ213" i="1" s="1"/>
  <c r="BQ185" i="1"/>
  <c r="BQ181" i="1"/>
  <c r="CG113" i="1"/>
  <c r="CG123" i="1" s="1"/>
  <c r="CW187" i="1"/>
  <c r="CW183" i="1"/>
  <c r="CW179" i="1"/>
  <c r="CW188" i="1"/>
  <c r="CW213" i="1" s="1"/>
  <c r="CW185" i="1"/>
  <c r="CW181" i="1"/>
  <c r="DM113" i="1"/>
  <c r="DM123" i="1" s="1"/>
  <c r="EC187" i="1"/>
  <c r="EC183" i="1"/>
  <c r="EC179" i="1"/>
  <c r="EC188" i="1"/>
  <c r="EC213" i="1" s="1"/>
  <c r="EC185" i="1"/>
  <c r="EC181" i="1"/>
  <c r="ES113" i="1"/>
  <c r="ES123" i="1" s="1"/>
  <c r="FI187" i="1"/>
  <c r="FI181" i="1"/>
  <c r="E113" i="1"/>
  <c r="E123" i="1" s="1"/>
  <c r="E155" i="1"/>
  <c r="N113" i="1"/>
  <c r="N123" i="1" s="1"/>
  <c r="N124" i="1" s="1"/>
  <c r="BF251" i="1"/>
  <c r="BF196" i="1"/>
  <c r="CX113" i="1"/>
  <c r="CX123" i="1" s="1"/>
  <c r="DN196" i="1"/>
  <c r="DN251" i="1"/>
  <c r="ED113" i="1"/>
  <c r="ED123" i="1" s="1"/>
  <c r="ET196" i="1"/>
  <c r="ET251" i="1"/>
  <c r="FJ113" i="1"/>
  <c r="FJ123" i="1" s="1"/>
  <c r="AN122" i="1"/>
  <c r="AN119" i="1"/>
  <c r="AN188" i="1"/>
  <c r="AN213" i="1" s="1"/>
  <c r="AN185" i="1"/>
  <c r="AN181" i="1"/>
  <c r="AN187" i="1"/>
  <c r="AN183" i="1"/>
  <c r="AN179" i="1"/>
  <c r="CG169" i="1"/>
  <c r="CG174" i="1" s="1"/>
  <c r="CG210" i="1" s="1"/>
  <c r="CG172" i="1"/>
  <c r="AZ122" i="1"/>
  <c r="AZ119" i="1"/>
  <c r="AZ181" i="1"/>
  <c r="AZ187" i="1"/>
  <c r="EF122" i="1"/>
  <c r="EF119" i="1"/>
  <c r="EF181" i="1"/>
  <c r="EF187" i="1"/>
  <c r="FV169" i="1"/>
  <c r="FV174" i="1" s="1"/>
  <c r="FV210" i="1" s="1"/>
  <c r="FV172" i="1"/>
  <c r="EP169" i="1"/>
  <c r="EP172" i="1"/>
  <c r="DJ169" i="1"/>
  <c r="DJ172" i="1"/>
  <c r="CD169" i="1"/>
  <c r="CD174" i="1" s="1"/>
  <c r="CD210" i="1" s="1"/>
  <c r="CD172" i="1"/>
  <c r="AX169" i="1"/>
  <c r="AX174" i="1" s="1"/>
  <c r="AX210" i="1" s="1"/>
  <c r="AX172" i="1"/>
  <c r="FH169" i="1"/>
  <c r="FH172" i="1"/>
  <c r="EB169" i="1"/>
  <c r="EB172" i="1"/>
  <c r="CV169" i="1"/>
  <c r="CV174" i="1" s="1"/>
  <c r="CV210" i="1" s="1"/>
  <c r="CV172" i="1"/>
  <c r="BP169" i="1"/>
  <c r="BP174" i="1" s="1"/>
  <c r="BP210" i="1" s="1"/>
  <c r="BP172" i="1"/>
  <c r="AJ169" i="1"/>
  <c r="AJ172" i="1"/>
  <c r="D169" i="1"/>
  <c r="D172" i="1"/>
  <c r="EU169" i="1"/>
  <c r="EU174" i="1" s="1"/>
  <c r="EU210" i="1" s="1"/>
  <c r="EU172" i="1"/>
  <c r="DO169" i="1"/>
  <c r="DO174" i="1" s="1"/>
  <c r="DO210" i="1" s="1"/>
  <c r="DO172" i="1"/>
  <c r="CI169" i="1"/>
  <c r="CI172" i="1"/>
  <c r="BC169" i="1"/>
  <c r="BC172" i="1"/>
  <c r="W169" i="1"/>
  <c r="W174" i="1" s="1"/>
  <c r="W210" i="1" s="1"/>
  <c r="W172" i="1"/>
  <c r="BM169" i="1"/>
  <c r="BM174" i="1" s="1"/>
  <c r="BM210" i="1" s="1"/>
  <c r="BM172" i="1"/>
  <c r="DH113" i="1"/>
  <c r="DH123" i="1" s="1"/>
  <c r="DH251" i="1"/>
  <c r="DH196" i="1"/>
  <c r="EK169" i="1"/>
  <c r="EK172" i="1"/>
  <c r="H122" i="1"/>
  <c r="H119" i="1"/>
  <c r="H124" i="1" s="1"/>
  <c r="H188" i="1"/>
  <c r="H213" i="1" s="1"/>
  <c r="H185" i="1"/>
  <c r="H181" i="1"/>
  <c r="H187" i="1"/>
  <c r="H183" i="1"/>
  <c r="H179" i="1"/>
  <c r="DD122" i="1"/>
  <c r="DD119" i="1"/>
  <c r="DD124" i="1" s="1"/>
  <c r="DD188" i="1"/>
  <c r="DD213" i="1" s="1"/>
  <c r="DD185" i="1"/>
  <c r="DD181" i="1"/>
  <c r="DD187" i="1"/>
  <c r="DD183" i="1"/>
  <c r="DD179" i="1"/>
  <c r="Z113" i="1"/>
  <c r="Z123" i="1" s="1"/>
  <c r="BZ251" i="1"/>
  <c r="BZ196" i="1"/>
  <c r="W122" i="1"/>
  <c r="W119" i="1"/>
  <c r="BC251" i="1"/>
  <c r="BC196" i="1"/>
  <c r="CM122" i="1"/>
  <c r="CM119" i="1"/>
  <c r="DS196" i="1"/>
  <c r="DS251" i="1"/>
  <c r="EU122" i="1"/>
  <c r="EU119" i="1"/>
  <c r="FK196" i="1"/>
  <c r="FK251" i="1"/>
  <c r="AD251" i="1"/>
  <c r="AD196" i="1"/>
  <c r="BV113" i="1"/>
  <c r="BV123" i="1" s="1"/>
  <c r="AI251" i="1"/>
  <c r="AI196" i="1"/>
  <c r="BO122" i="1"/>
  <c r="BO119" i="1"/>
  <c r="BO124" i="1" s="1"/>
  <c r="CQ196" i="1"/>
  <c r="CQ251" i="1"/>
  <c r="DW122" i="1"/>
  <c r="DW119" i="1"/>
  <c r="DW124" i="1" s="1"/>
  <c r="AW122" i="1"/>
  <c r="AW119" i="1"/>
  <c r="AW124" i="1" s="1"/>
  <c r="AW251" i="1"/>
  <c r="AW196" i="1"/>
  <c r="CC122" i="1"/>
  <c r="CC119" i="1"/>
  <c r="CC124" i="1" s="1"/>
  <c r="CC251" i="1"/>
  <c r="CC196" i="1"/>
  <c r="DI122" i="1"/>
  <c r="DI119" i="1"/>
  <c r="DI124" i="1" s="1"/>
  <c r="DI251" i="1"/>
  <c r="DI196" i="1"/>
  <c r="EO122" i="1"/>
  <c r="EO119" i="1"/>
  <c r="EO124" i="1" s="1"/>
  <c r="EO251" i="1"/>
  <c r="EO196" i="1"/>
  <c r="FU122" i="1"/>
  <c r="FU119" i="1"/>
  <c r="FU124" i="1" s="1"/>
  <c r="FU251" i="1"/>
  <c r="FU196" i="1"/>
  <c r="AT113" i="1"/>
  <c r="AT123" i="1" s="1"/>
  <c r="CP251" i="1"/>
  <c r="CP196" i="1"/>
  <c r="DJ113" i="1"/>
  <c r="DJ123" i="1" s="1"/>
  <c r="DZ196" i="1"/>
  <c r="EP113" i="1"/>
  <c r="EP123" i="1" s="1"/>
  <c r="FF196" i="1"/>
  <c r="FF251" i="1"/>
  <c r="FV113" i="1"/>
  <c r="FV123" i="1" s="1"/>
  <c r="CB122" i="1"/>
  <c r="CB119" i="1"/>
  <c r="CB188" i="1"/>
  <c r="CB213" i="1" s="1"/>
  <c r="CB185" i="1"/>
  <c r="CB181" i="1"/>
  <c r="CB187" i="1"/>
  <c r="CB183" i="1"/>
  <c r="CB179" i="1"/>
  <c r="CW169" i="1"/>
  <c r="CW172" i="1"/>
  <c r="CJ113" i="1"/>
  <c r="CJ123" i="1" s="1"/>
  <c r="CJ196" i="1"/>
  <c r="CJ251" i="1"/>
  <c r="FD113" i="1"/>
  <c r="FD123" i="1" s="1"/>
  <c r="FD251" i="1"/>
  <c r="FD196" i="1"/>
  <c r="FB169" i="1"/>
  <c r="FB172" i="1"/>
  <c r="DV169" i="1"/>
  <c r="DV172" i="1"/>
  <c r="CP169" i="1"/>
  <c r="CP172" i="1"/>
  <c r="BJ169" i="1"/>
  <c r="BJ172" i="1"/>
  <c r="AD169" i="1"/>
  <c r="AD172" i="1"/>
  <c r="FT169" i="1"/>
  <c r="FT172" i="1"/>
  <c r="EN169" i="1"/>
  <c r="EN172" i="1"/>
  <c r="DH169" i="1"/>
  <c r="DH172" i="1"/>
  <c r="CB169" i="1"/>
  <c r="CB172" i="1"/>
  <c r="AV169" i="1"/>
  <c r="AV172" i="1"/>
  <c r="P169" i="1"/>
  <c r="P172" i="1"/>
  <c r="FG169" i="1"/>
  <c r="FG172" i="1"/>
  <c r="EA169" i="1"/>
  <c r="EA172" i="1"/>
  <c r="CU169" i="1"/>
  <c r="CU172" i="1"/>
  <c r="BO169" i="1"/>
  <c r="BO172" i="1"/>
  <c r="AI169" i="1"/>
  <c r="AI172" i="1"/>
  <c r="EO169" i="1"/>
  <c r="EO172" i="1"/>
  <c r="AO169" i="1"/>
  <c r="AO172" i="1"/>
  <c r="FM169" i="1"/>
  <c r="FM172" i="1"/>
  <c r="CR251" i="1"/>
  <c r="CR196" i="1"/>
  <c r="J251" i="1"/>
  <c r="J196" i="1"/>
  <c r="O196" i="1"/>
  <c r="O251" i="1"/>
  <c r="AU122" i="1"/>
  <c r="AU119" i="1"/>
  <c r="CA196" i="1"/>
  <c r="CA251" i="1"/>
  <c r="DK122" i="1"/>
  <c r="DK119" i="1"/>
  <c r="EM196" i="1"/>
  <c r="EM251" i="1"/>
  <c r="FG122" i="1"/>
  <c r="FG119" i="1"/>
  <c r="FW251" i="1"/>
  <c r="FW196" i="1"/>
  <c r="BJ196" i="1"/>
  <c r="BJ251" i="1"/>
  <c r="BG181" i="1"/>
  <c r="BG187" i="1"/>
  <c r="DO181" i="1"/>
  <c r="DO187" i="1"/>
  <c r="BI187" i="1"/>
  <c r="BI183" i="1"/>
  <c r="BI179" i="1"/>
  <c r="BI188" i="1"/>
  <c r="BI213" i="1" s="1"/>
  <c r="BI185" i="1"/>
  <c r="BI181" i="1"/>
  <c r="CO187" i="1"/>
  <c r="CO183" i="1"/>
  <c r="CO179" i="1"/>
  <c r="CO188" i="1"/>
  <c r="CO213" i="1" s="1"/>
  <c r="CO185" i="1"/>
  <c r="CO181" i="1"/>
  <c r="DU187" i="1"/>
  <c r="DU183" i="1"/>
  <c r="DU179" i="1"/>
  <c r="DU188" i="1"/>
  <c r="DU213" i="1" s="1"/>
  <c r="DU185" i="1"/>
  <c r="DU181" i="1"/>
  <c r="FA187" i="1"/>
  <c r="FA183" i="1"/>
  <c r="FA179" i="1"/>
  <c r="FA188" i="1"/>
  <c r="FA213" i="1" s="1"/>
  <c r="FA185" i="1"/>
  <c r="FA181" i="1"/>
  <c r="AG187" i="1"/>
  <c r="AG183" i="1"/>
  <c r="AG179" i="1"/>
  <c r="AG188" i="1"/>
  <c r="AG213" i="1" s="1"/>
  <c r="AG185" i="1"/>
  <c r="AG181" i="1"/>
  <c r="AH196" i="1"/>
  <c r="AH251" i="1"/>
  <c r="DF251" i="1"/>
  <c r="DF196" i="1"/>
  <c r="EL251" i="1"/>
  <c r="EL196" i="1"/>
  <c r="FR196" i="1"/>
  <c r="FR251" i="1"/>
  <c r="P122" i="1"/>
  <c r="P119" i="1"/>
  <c r="P188" i="1"/>
  <c r="P213" i="1" s="1"/>
  <c r="P185" i="1"/>
  <c r="P181" i="1"/>
  <c r="P187" i="1"/>
  <c r="P183" i="1"/>
  <c r="P179" i="1"/>
  <c r="BX122" i="1"/>
  <c r="BX119" i="1"/>
  <c r="BX188" i="1"/>
  <c r="BX213" i="1" s="1"/>
  <c r="BX185" i="1"/>
  <c r="BX181" i="1"/>
  <c r="BX187" i="1"/>
  <c r="BX183" i="1"/>
  <c r="BX179" i="1"/>
  <c r="EZ122" i="1"/>
  <c r="EZ119" i="1"/>
  <c r="EZ188" i="1"/>
  <c r="EZ213" i="1" s="1"/>
  <c r="EZ185" i="1"/>
  <c r="EZ181" i="1"/>
  <c r="EZ187" i="1"/>
  <c r="EZ183" i="1"/>
  <c r="EZ179" i="1"/>
  <c r="J169" i="1"/>
  <c r="J172" i="1"/>
  <c r="DQ169" i="1"/>
  <c r="DQ172" i="1"/>
  <c r="FP122" i="1"/>
  <c r="FP119" i="1"/>
  <c r="FP181" i="1"/>
  <c r="FP187" i="1"/>
  <c r="DE169" i="1"/>
  <c r="DE174" i="1" s="1"/>
  <c r="DE210" i="1" s="1"/>
  <c r="DE172" i="1"/>
  <c r="AF251" i="1"/>
  <c r="AF196" i="1"/>
  <c r="EJ196" i="1"/>
  <c r="EJ251" i="1"/>
  <c r="FK183" i="1" l="1"/>
  <c r="FK185" i="1" s="1"/>
  <c r="FI124" i="1"/>
  <c r="FI179" i="1" s="1"/>
  <c r="CY124" i="1"/>
  <c r="FM174" i="1"/>
  <c r="FM210" i="1" s="1"/>
  <c r="BO174" i="1"/>
  <c r="BO210" i="1" s="1"/>
  <c r="P174" i="1"/>
  <c r="P210" i="1" s="1"/>
  <c r="EN174" i="1"/>
  <c r="EN210" i="1" s="1"/>
  <c r="CP174" i="1"/>
  <c r="CP210" i="1" s="1"/>
  <c r="CW174" i="1"/>
  <c r="CW210" i="1" s="1"/>
  <c r="CX124" i="1"/>
  <c r="CZ124" i="1"/>
  <c r="L124" i="1"/>
  <c r="L128" i="1" s="1"/>
  <c r="L207" i="1" s="1"/>
  <c r="BB124" i="1"/>
  <c r="N174" i="1"/>
  <c r="N210" i="1" s="1"/>
  <c r="EE124" i="1"/>
  <c r="K124" i="1"/>
  <c r="K151" i="1" s="1"/>
  <c r="BD124" i="1"/>
  <c r="DG124" i="1"/>
  <c r="BS124" i="1"/>
  <c r="BS179" i="1" s="1"/>
  <c r="BS183" i="1" s="1"/>
  <c r="BS185" i="1" s="1"/>
  <c r="Q124" i="1"/>
  <c r="Q157" i="1" s="1"/>
  <c r="DL124" i="1"/>
  <c r="AJ124" i="1"/>
  <c r="BP124" i="1"/>
  <c r="FW124" i="1"/>
  <c r="FW128" i="1" s="1"/>
  <c r="FW207" i="1" s="1"/>
  <c r="EM124" i="1"/>
  <c r="CP124" i="1"/>
  <c r="CP179" i="1" s="1"/>
  <c r="CP183" i="1" s="1"/>
  <c r="CP185" i="1" s="1"/>
  <c r="BH124" i="1"/>
  <c r="AM174" i="1"/>
  <c r="AM210" i="1" s="1"/>
  <c r="FK174" i="1"/>
  <c r="FK210" i="1" s="1"/>
  <c r="DL174" i="1"/>
  <c r="DL210" i="1" s="1"/>
  <c r="BN174" i="1"/>
  <c r="BN210" i="1" s="1"/>
  <c r="U174" i="1"/>
  <c r="U210" i="1" s="1"/>
  <c r="Y124" i="1"/>
  <c r="CT124" i="1"/>
  <c r="F124" i="1"/>
  <c r="FL124" i="1"/>
  <c r="FL128" i="1" s="1"/>
  <c r="FL207" i="1" s="1"/>
  <c r="AV124" i="1"/>
  <c r="FC124" i="1"/>
  <c r="EN124" i="1"/>
  <c r="AR124" i="1"/>
  <c r="AR153" i="1" s="1"/>
  <c r="EW124" i="1"/>
  <c r="EQ124" i="1"/>
  <c r="AH183" i="1"/>
  <c r="AH185" i="1" s="1"/>
  <c r="CO124" i="1"/>
  <c r="CO128" i="1" s="1"/>
  <c r="CO207" i="1" s="1"/>
  <c r="CI124" i="1"/>
  <c r="DC124" i="1"/>
  <c r="FM124" i="1"/>
  <c r="EB124" i="1"/>
  <c r="EB179" i="1" s="1"/>
  <c r="EB183" i="1" s="1"/>
  <c r="EB185" i="1" s="1"/>
  <c r="FV124" i="1"/>
  <c r="AI174" i="1"/>
  <c r="AI210" i="1" s="1"/>
  <c r="FG174" i="1"/>
  <c r="FG210" i="1" s="1"/>
  <c r="DH174" i="1"/>
  <c r="DH210" i="1" s="1"/>
  <c r="BJ174" i="1"/>
  <c r="BJ210" i="1" s="1"/>
  <c r="DR124" i="1"/>
  <c r="BU124" i="1"/>
  <c r="AO124" i="1"/>
  <c r="AO179" i="1" s="1"/>
  <c r="AO183" i="1" s="1"/>
  <c r="AO185" i="1" s="1"/>
  <c r="CO174" i="1"/>
  <c r="CO210" i="1" s="1"/>
  <c r="FE174" i="1"/>
  <c r="FE210" i="1" s="1"/>
  <c r="DF183" i="1"/>
  <c r="DF185" i="1" s="1"/>
  <c r="G124" i="1"/>
  <c r="G153" i="1" s="1"/>
  <c r="AB124" i="1"/>
  <c r="DS124" i="1"/>
  <c r="BC124" i="1"/>
  <c r="G174" i="1"/>
  <c r="G210" i="1" s="1"/>
  <c r="EE174" i="1"/>
  <c r="EE210" i="1" s="1"/>
  <c r="CF174" i="1"/>
  <c r="CF210" i="1" s="1"/>
  <c r="AH174" i="1"/>
  <c r="AH210" i="1" s="1"/>
  <c r="FF174" i="1"/>
  <c r="FF210" i="1" s="1"/>
  <c r="CV124" i="1"/>
  <c r="DN124" i="1"/>
  <c r="FO124" i="1"/>
  <c r="EA124" i="1"/>
  <c r="EA128" i="1" s="1"/>
  <c r="EA207" i="1" s="1"/>
  <c r="DT124" i="1"/>
  <c r="BL124" i="1"/>
  <c r="FN124" i="1"/>
  <c r="EH124" i="1"/>
  <c r="EH151" i="1" s="1"/>
  <c r="EH163" i="1" s="1"/>
  <c r="EH208" i="1" s="1"/>
  <c r="DB124" i="1"/>
  <c r="E174" i="1"/>
  <c r="E210" i="1" s="1"/>
  <c r="FF147" i="1"/>
  <c r="FF149" i="1" s="1"/>
  <c r="CB124" i="1"/>
  <c r="CB128" i="1" s="1"/>
  <c r="CB207" i="1" s="1"/>
  <c r="EU124" i="1"/>
  <c r="CM124" i="1"/>
  <c r="W124" i="1"/>
  <c r="W151" i="1" s="1"/>
  <c r="W163" i="1" s="1"/>
  <c r="W208" i="1" s="1"/>
  <c r="AN124" i="1"/>
  <c r="AN128" i="1" s="1"/>
  <c r="AN207" i="1" s="1"/>
  <c r="M124" i="1"/>
  <c r="EY124" i="1"/>
  <c r="CU124" i="1"/>
  <c r="AE124" i="1"/>
  <c r="AE128" i="1" s="1"/>
  <c r="AE207" i="1" s="1"/>
  <c r="EX124" i="1"/>
  <c r="DO124" i="1"/>
  <c r="CA124" i="1"/>
  <c r="CA151" i="1" s="1"/>
  <c r="CA163" i="1" s="1"/>
  <c r="CA208" i="1" s="1"/>
  <c r="CR124" i="1"/>
  <c r="CR151" i="1" s="1"/>
  <c r="DJ124" i="1"/>
  <c r="AT124" i="1"/>
  <c r="BV124" i="1"/>
  <c r="I124" i="1"/>
  <c r="I157" i="1" s="1"/>
  <c r="EL124" i="1"/>
  <c r="BW124" i="1"/>
  <c r="O124" i="1"/>
  <c r="O128" i="1" s="1"/>
  <c r="O207" i="1" s="1"/>
  <c r="EG124" i="1"/>
  <c r="EG128" i="1" s="1"/>
  <c r="EG207" i="1" s="1"/>
  <c r="EJ124" i="1"/>
  <c r="FB124" i="1"/>
  <c r="BN124" i="1"/>
  <c r="FD124" i="1"/>
  <c r="FD151" i="1" s="1"/>
  <c r="CJ124" i="1"/>
  <c r="FJ124" i="1"/>
  <c r="ED124" i="1"/>
  <c r="ES124" i="1"/>
  <c r="ES151" i="1" s="1"/>
  <c r="DM124" i="1"/>
  <c r="CG124" i="1"/>
  <c r="BA124" i="1"/>
  <c r="AL124" i="1"/>
  <c r="AL128" i="1" s="1"/>
  <c r="AL207" i="1" s="1"/>
  <c r="BT124" i="1"/>
  <c r="AC124" i="1"/>
  <c r="U124" i="1"/>
  <c r="BE124" i="1"/>
  <c r="BE153" i="1" s="1"/>
  <c r="CH124" i="1"/>
  <c r="FP124" i="1"/>
  <c r="EZ124" i="1"/>
  <c r="BX124" i="1"/>
  <c r="BX128" i="1" s="1"/>
  <c r="BX207" i="1" s="1"/>
  <c r="P124" i="1"/>
  <c r="FG124" i="1"/>
  <c r="DK124" i="1"/>
  <c r="AU124" i="1"/>
  <c r="AU128" i="1" s="1"/>
  <c r="AU207" i="1" s="1"/>
  <c r="EF124" i="1"/>
  <c r="AZ124" i="1"/>
  <c r="FI183" i="1"/>
  <c r="FI185" i="1" s="1"/>
  <c r="BR124" i="1"/>
  <c r="BR179" i="1" s="1"/>
  <c r="BR183" i="1" s="1"/>
  <c r="BR185" i="1" s="1"/>
  <c r="AM124" i="1"/>
  <c r="CD124" i="1"/>
  <c r="Z124" i="1"/>
  <c r="E124" i="1"/>
  <c r="E128" i="1" s="1"/>
  <c r="E207" i="1" s="1"/>
  <c r="CN124" i="1"/>
  <c r="CK124" i="1"/>
  <c r="BO157" i="1"/>
  <c r="BO128" i="1"/>
  <c r="BO207" i="1" s="1"/>
  <c r="BO179" i="1"/>
  <c r="BO183" i="1" s="1"/>
  <c r="BO185" i="1" s="1"/>
  <c r="L179" i="1"/>
  <c r="L183" i="1" s="1"/>
  <c r="L185" i="1" s="1"/>
  <c r="EI188" i="1"/>
  <c r="EI213" i="1" s="1"/>
  <c r="EP128" i="1"/>
  <c r="EP207" i="1" s="1"/>
  <c r="EP151" i="1"/>
  <c r="EP163" i="1" s="1"/>
  <c r="EP208" i="1" s="1"/>
  <c r="BW153" i="1"/>
  <c r="BW128" i="1"/>
  <c r="BW207" i="1" s="1"/>
  <c r="BD128" i="1"/>
  <c r="BD207" i="1" s="1"/>
  <c r="BD153" i="1"/>
  <c r="Q128" i="1"/>
  <c r="Q207" i="1" s="1"/>
  <c r="O153" i="1"/>
  <c r="DD128" i="1"/>
  <c r="DD207" i="1" s="1"/>
  <c r="DD151" i="1"/>
  <c r="DC151" i="1"/>
  <c r="DC163" i="1" s="1"/>
  <c r="DC208" i="1" s="1"/>
  <c r="DC128" i="1"/>
  <c r="DC207" i="1" s="1"/>
  <c r="BG157" i="1"/>
  <c r="BG128" i="1"/>
  <c r="BG207" i="1" s="1"/>
  <c r="BG179" i="1"/>
  <c r="BG183" i="1" s="1"/>
  <c r="BG185" i="1" s="1"/>
  <c r="EN128" i="1"/>
  <c r="EN207" i="1" s="1"/>
  <c r="EN157" i="1"/>
  <c r="EN179" i="1"/>
  <c r="EN183" i="1" s="1"/>
  <c r="EN185" i="1" s="1"/>
  <c r="FV157" i="1"/>
  <c r="FV128" i="1"/>
  <c r="FV207" i="1" s="1"/>
  <c r="FV179" i="1"/>
  <c r="FV183" i="1" s="1"/>
  <c r="FV185" i="1" s="1"/>
  <c r="EE128" i="1"/>
  <c r="EE207" i="1" s="1"/>
  <c r="EE151" i="1"/>
  <c r="CH128" i="1"/>
  <c r="CH207" i="1" s="1"/>
  <c r="CH151" i="1"/>
  <c r="DG128" i="1"/>
  <c r="DG207" i="1" s="1"/>
  <c r="DG151" i="1"/>
  <c r="DL128" i="1"/>
  <c r="DL207" i="1" s="1"/>
  <c r="DL157" i="1"/>
  <c r="DL179" i="1"/>
  <c r="DL183" i="1" s="1"/>
  <c r="DL185" i="1" s="1"/>
  <c r="BP151" i="1"/>
  <c r="BP128" i="1"/>
  <c r="BP207" i="1" s="1"/>
  <c r="EM151" i="1"/>
  <c r="EM128" i="1"/>
  <c r="EM207" i="1" s="1"/>
  <c r="Y128" i="1"/>
  <c r="Y207" i="1" s="1"/>
  <c r="Y157" i="1"/>
  <c r="Y179" i="1"/>
  <c r="Y183" i="1" s="1"/>
  <c r="Y185" i="1" s="1"/>
  <c r="FN128" i="1"/>
  <c r="FN207" i="1" s="1"/>
  <c r="FN157" i="1"/>
  <c r="FN179" i="1"/>
  <c r="FN183" i="1" s="1"/>
  <c r="FN185" i="1" s="1"/>
  <c r="DQ153" i="1"/>
  <c r="DQ128" i="1"/>
  <c r="DQ207" i="1" s="1"/>
  <c r="EW153" i="1"/>
  <c r="EW128" i="1"/>
  <c r="EW207" i="1" s="1"/>
  <c r="CE151" i="1"/>
  <c r="CE128" i="1"/>
  <c r="CE207" i="1" s="1"/>
  <c r="FR151" i="1"/>
  <c r="FR163" i="1" s="1"/>
  <c r="FR208" i="1" s="1"/>
  <c r="FR128" i="1"/>
  <c r="FR207" i="1" s="1"/>
  <c r="FA128" i="1"/>
  <c r="FA207" i="1" s="1"/>
  <c r="FA153" i="1"/>
  <c r="DU128" i="1"/>
  <c r="DU207" i="1" s="1"/>
  <c r="DU151" i="1"/>
  <c r="BI128" i="1"/>
  <c r="BI207" i="1" s="1"/>
  <c r="BI151" i="1"/>
  <c r="EU157" i="1"/>
  <c r="EU128" i="1"/>
  <c r="EU207" i="1" s="1"/>
  <c r="EU179" i="1"/>
  <c r="EU183" i="1" s="1"/>
  <c r="EU185" i="1" s="1"/>
  <c r="CM157" i="1"/>
  <c r="CM128" i="1"/>
  <c r="CM207" i="1" s="1"/>
  <c r="CM179" i="1"/>
  <c r="CM183" i="1" s="1"/>
  <c r="CM185" i="1" s="1"/>
  <c r="W128" i="1"/>
  <c r="W207" i="1" s="1"/>
  <c r="CX157" i="1"/>
  <c r="CX128" i="1"/>
  <c r="CX207" i="1" s="1"/>
  <c r="CX179" i="1"/>
  <c r="CX183" i="1" s="1"/>
  <c r="CX185" i="1" s="1"/>
  <c r="M128" i="1"/>
  <c r="M207" i="1" s="1"/>
  <c r="M157" i="1"/>
  <c r="M179" i="1"/>
  <c r="M183" i="1" s="1"/>
  <c r="M185" i="1" s="1"/>
  <c r="EY157" i="1"/>
  <c r="EY128" i="1"/>
  <c r="EY207" i="1" s="1"/>
  <c r="EY179" i="1"/>
  <c r="EY183" i="1" s="1"/>
  <c r="EY185" i="1" s="1"/>
  <c r="CU128" i="1"/>
  <c r="CU207" i="1" s="1"/>
  <c r="CU153" i="1"/>
  <c r="AE151" i="1"/>
  <c r="AE163" i="1" s="1"/>
  <c r="AE208" i="1" s="1"/>
  <c r="EX151" i="1"/>
  <c r="EX163" i="1" s="1"/>
  <c r="EX208" i="1" s="1"/>
  <c r="EX128" i="1"/>
  <c r="EX207" i="1" s="1"/>
  <c r="DF188" i="1"/>
  <c r="DF213" i="1" s="1"/>
  <c r="DO157" i="1"/>
  <c r="DO128" i="1"/>
  <c r="DO207" i="1" s="1"/>
  <c r="DO179" i="1"/>
  <c r="DO183" i="1" s="1"/>
  <c r="DO185" i="1" s="1"/>
  <c r="CR128" i="1"/>
  <c r="CR207" i="1" s="1"/>
  <c r="DJ157" i="1"/>
  <c r="DJ128" i="1"/>
  <c r="DJ207" i="1" s="1"/>
  <c r="DJ179" i="1"/>
  <c r="DJ183" i="1" s="1"/>
  <c r="DJ185" i="1" s="1"/>
  <c r="AT153" i="1"/>
  <c r="AT128" i="1"/>
  <c r="AT207" i="1" s="1"/>
  <c r="BV153" i="1"/>
  <c r="BV128" i="1"/>
  <c r="BV207" i="1" s="1"/>
  <c r="AR128" i="1"/>
  <c r="AR207" i="1" s="1"/>
  <c r="I179" i="1"/>
  <c r="I183" i="1" s="1"/>
  <c r="I185" i="1" s="1"/>
  <c r="AD128" i="1"/>
  <c r="AD207" i="1" s="1"/>
  <c r="AD153" i="1"/>
  <c r="BF128" i="1"/>
  <c r="BF207" i="1" s="1"/>
  <c r="BF153" i="1"/>
  <c r="AP157" i="1"/>
  <c r="AP128" i="1"/>
  <c r="AP207" i="1" s="1"/>
  <c r="AP179" i="1"/>
  <c r="AP183" i="1" s="1"/>
  <c r="AP185" i="1" s="1"/>
  <c r="EL153" i="1"/>
  <c r="EL128" i="1"/>
  <c r="EL207" i="1" s="1"/>
  <c r="DW128" i="1"/>
  <c r="DW207" i="1" s="1"/>
  <c r="DW151" i="1"/>
  <c r="N128" i="1"/>
  <c r="N207" i="1" s="1"/>
  <c r="N153" i="1"/>
  <c r="BB153" i="1"/>
  <c r="BB128" i="1"/>
  <c r="BB207" i="1" s="1"/>
  <c r="EO151" i="1"/>
  <c r="EO128" i="1"/>
  <c r="EO207" i="1" s="1"/>
  <c r="CC151" i="1"/>
  <c r="CC128" i="1"/>
  <c r="CC207" i="1" s="1"/>
  <c r="BU151" i="1"/>
  <c r="BU163" i="1" s="1"/>
  <c r="BU208" i="1" s="1"/>
  <c r="BU128" i="1"/>
  <c r="BU207" i="1" s="1"/>
  <c r="AF151" i="1"/>
  <c r="AF163" i="1" s="1"/>
  <c r="AF208" i="1" s="1"/>
  <c r="AF128" i="1"/>
  <c r="AF207" i="1" s="1"/>
  <c r="FB128" i="1"/>
  <c r="FB207" i="1" s="1"/>
  <c r="FB151" i="1"/>
  <c r="DV128" i="1"/>
  <c r="DV207" i="1" s="1"/>
  <c r="DV209" i="1" s="1"/>
  <c r="DV151" i="1"/>
  <c r="DV163" i="1" s="1"/>
  <c r="DV208" i="1" s="1"/>
  <c r="EK153" i="1"/>
  <c r="EK128" i="1"/>
  <c r="EK207" i="1" s="1"/>
  <c r="BY128" i="1"/>
  <c r="BY207" i="1" s="1"/>
  <c r="BY157" i="1"/>
  <c r="BY179" i="1"/>
  <c r="BY183" i="1" s="1"/>
  <c r="BY185" i="1" s="1"/>
  <c r="BN157" i="1"/>
  <c r="BN128" i="1"/>
  <c r="BN207" i="1" s="1"/>
  <c r="BN179" i="1"/>
  <c r="BN183" i="1" s="1"/>
  <c r="BN185" i="1" s="1"/>
  <c r="ED128" i="1"/>
  <c r="ED207" i="1" s="1"/>
  <c r="ED153" i="1"/>
  <c r="CG151" i="1"/>
  <c r="CG128" i="1"/>
  <c r="CG207" i="1" s="1"/>
  <c r="BT128" i="1"/>
  <c r="BT207" i="1" s="1"/>
  <c r="BT209" i="1" s="1"/>
  <c r="BT151" i="1"/>
  <c r="BT163" i="1" s="1"/>
  <c r="BT208" i="1" s="1"/>
  <c r="BC128" i="1"/>
  <c r="BC207" i="1" s="1"/>
  <c r="BC157" i="1"/>
  <c r="BC179" i="1"/>
  <c r="BC183" i="1" s="1"/>
  <c r="BC185" i="1" s="1"/>
  <c r="CV151" i="1"/>
  <c r="CV163" i="1" s="1"/>
  <c r="CV208" i="1" s="1"/>
  <c r="CV128" i="1"/>
  <c r="CV207" i="1" s="1"/>
  <c r="DN157" i="1"/>
  <c r="DN128" i="1"/>
  <c r="DN207" i="1" s="1"/>
  <c r="DN179" i="1"/>
  <c r="DN183" i="1" s="1"/>
  <c r="DN185" i="1" s="1"/>
  <c r="FO157" i="1"/>
  <c r="FO128" i="1"/>
  <c r="FO207" i="1" s="1"/>
  <c r="FO179" i="1"/>
  <c r="FO183" i="1" s="1"/>
  <c r="FO185" i="1" s="1"/>
  <c r="D128" i="1"/>
  <c r="D207" i="1" s="1"/>
  <c r="D153" i="1"/>
  <c r="U128" i="1"/>
  <c r="U207" i="1" s="1"/>
  <c r="U151" i="1"/>
  <c r="BE128" i="1"/>
  <c r="BE207" i="1" s="1"/>
  <c r="CT128" i="1"/>
  <c r="CT207" i="1" s="1"/>
  <c r="CT151" i="1"/>
  <c r="F153" i="1"/>
  <c r="F128" i="1"/>
  <c r="F207" i="1" s="1"/>
  <c r="H153" i="1"/>
  <c r="H128" i="1"/>
  <c r="H207" i="1" s="1"/>
  <c r="CZ128" i="1"/>
  <c r="CZ207" i="1" s="1"/>
  <c r="CZ157" i="1"/>
  <c r="CZ179" i="1"/>
  <c r="CZ183" i="1" s="1"/>
  <c r="CZ185" i="1" s="1"/>
  <c r="FC153" i="1"/>
  <c r="FC128" i="1"/>
  <c r="FC207" i="1" s="1"/>
  <c r="FU157" i="1"/>
  <c r="FU128" i="1"/>
  <c r="FU207" i="1" s="1"/>
  <c r="FU179" i="1"/>
  <c r="FU183" i="1" s="1"/>
  <c r="FU185" i="1" s="1"/>
  <c r="DI157" i="1"/>
  <c r="DI128" i="1"/>
  <c r="DI207" i="1" s="1"/>
  <c r="DI179" i="1"/>
  <c r="DI183" i="1" s="1"/>
  <c r="DI185" i="1" s="1"/>
  <c r="AW151" i="1"/>
  <c r="AW163" i="1" s="1"/>
  <c r="AW208" i="1" s="1"/>
  <c r="AW128" i="1"/>
  <c r="AW207" i="1" s="1"/>
  <c r="DR157" i="1"/>
  <c r="DR128" i="1"/>
  <c r="DR207" i="1" s="1"/>
  <c r="DR179" i="1"/>
  <c r="DR183" i="1" s="1"/>
  <c r="DR185" i="1" s="1"/>
  <c r="AO157" i="1"/>
  <c r="FM153" i="1"/>
  <c r="FM128" i="1"/>
  <c r="FM207" i="1" s="1"/>
  <c r="EJ128" i="1"/>
  <c r="EJ207" i="1" s="1"/>
  <c r="EJ157" i="1"/>
  <c r="EJ179" i="1"/>
  <c r="EJ183" i="1" s="1"/>
  <c r="EJ185" i="1" s="1"/>
  <c r="EB157" i="1"/>
  <c r="AH188" i="1"/>
  <c r="AH213" i="1" s="1"/>
  <c r="FQ128" i="1"/>
  <c r="FQ207" i="1" s="1"/>
  <c r="FQ157" i="1"/>
  <c r="FQ179" i="1"/>
  <c r="FQ183" i="1" s="1"/>
  <c r="FQ185" i="1" s="1"/>
  <c r="DE151" i="1"/>
  <c r="DE163" i="1" s="1"/>
  <c r="DE208" i="1" s="1"/>
  <c r="DE128" i="1"/>
  <c r="DE207" i="1" s="1"/>
  <c r="AS153" i="1"/>
  <c r="AS128" i="1"/>
  <c r="AS207" i="1" s="1"/>
  <c r="R153" i="1"/>
  <c r="R128" i="1"/>
  <c r="R207" i="1" s="1"/>
  <c r="CJ128" i="1"/>
  <c r="CJ207" i="1" s="1"/>
  <c r="CJ157" i="1"/>
  <c r="CJ179" i="1"/>
  <c r="CJ183" i="1" s="1"/>
  <c r="CJ185" i="1" s="1"/>
  <c r="FK188" i="1"/>
  <c r="FK213" i="1" s="1"/>
  <c r="FJ128" i="1"/>
  <c r="FJ207" i="1" s="1"/>
  <c r="FJ153" i="1"/>
  <c r="DM151" i="1"/>
  <c r="DM128" i="1"/>
  <c r="DM207" i="1" s="1"/>
  <c r="BA128" i="1"/>
  <c r="BA207" i="1" s="1"/>
  <c r="BA157" i="1"/>
  <c r="BA179" i="1"/>
  <c r="BA183" i="1" s="1"/>
  <c r="BA185" i="1" s="1"/>
  <c r="AC153" i="1"/>
  <c r="AC128" i="1"/>
  <c r="AC207" i="1" s="1"/>
  <c r="AB153" i="1"/>
  <c r="AB128" i="1"/>
  <c r="AB207" i="1" s="1"/>
  <c r="DS128" i="1"/>
  <c r="DS207" i="1" s="1"/>
  <c r="DS157" i="1"/>
  <c r="DS179" i="1"/>
  <c r="DS183" i="1" s="1"/>
  <c r="DS185" i="1" s="1"/>
  <c r="FP157" i="1"/>
  <c r="FP128" i="1"/>
  <c r="FP207" i="1" s="1"/>
  <c r="FP179" i="1"/>
  <c r="FP183" i="1" s="1"/>
  <c r="FP185" i="1" s="1"/>
  <c r="EZ128" i="1"/>
  <c r="EZ207" i="1" s="1"/>
  <c r="EZ151" i="1"/>
  <c r="EZ163" i="1" s="1"/>
  <c r="EZ208" i="1" s="1"/>
  <c r="P128" i="1"/>
  <c r="P207" i="1" s="1"/>
  <c r="P151" i="1"/>
  <c r="FG128" i="1"/>
  <c r="FG207" i="1" s="1"/>
  <c r="FG151" i="1"/>
  <c r="DK157" i="1"/>
  <c r="DK128" i="1"/>
  <c r="DK207" i="1" s="1"/>
  <c r="DK179" i="1"/>
  <c r="DK183" i="1" s="1"/>
  <c r="DK185" i="1" s="1"/>
  <c r="EF128" i="1"/>
  <c r="EF207" i="1" s="1"/>
  <c r="EF157" i="1"/>
  <c r="EF179" i="1"/>
  <c r="EF183" i="1" s="1"/>
  <c r="EF185" i="1" s="1"/>
  <c r="AZ128" i="1"/>
  <c r="AZ207" i="1" s="1"/>
  <c r="AZ157" i="1"/>
  <c r="AZ179" i="1"/>
  <c r="AZ183" i="1" s="1"/>
  <c r="AZ185" i="1" s="1"/>
  <c r="FI188" i="1"/>
  <c r="FI213" i="1" s="1"/>
  <c r="BR128" i="1"/>
  <c r="BR207" i="1" s="1"/>
  <c r="DA151" i="1"/>
  <c r="DA163" i="1" s="1"/>
  <c r="DA208" i="1" s="1"/>
  <c r="DA128" i="1"/>
  <c r="DA207" i="1" s="1"/>
  <c r="AM151" i="1"/>
  <c r="AM128" i="1"/>
  <c r="AM207" i="1" s="1"/>
  <c r="CD128" i="1"/>
  <c r="CD207" i="1" s="1"/>
  <c r="CD151" i="1"/>
  <c r="AK128" i="1"/>
  <c r="AK207" i="1" s="1"/>
  <c r="AK151" i="1"/>
  <c r="Z151" i="1"/>
  <c r="Z163" i="1" s="1"/>
  <c r="Z208" i="1" s="1"/>
  <c r="Z128" i="1"/>
  <c r="Z207" i="1" s="1"/>
  <c r="CN153" i="1"/>
  <c r="CN128" i="1"/>
  <c r="CN207" i="1" s="1"/>
  <c r="ET151" i="1"/>
  <c r="ET128" i="1"/>
  <c r="ET207" i="1" s="1"/>
  <c r="CK153" i="1"/>
  <c r="CK128" i="1"/>
  <c r="CK207" i="1" s="1"/>
  <c r="AF220" i="1"/>
  <c r="O220" i="1"/>
  <c r="DF220" i="1"/>
  <c r="AD174" i="1"/>
  <c r="AD210" i="1" s="1"/>
  <c r="CI174" i="1"/>
  <c r="CI210" i="1" s="1"/>
  <c r="AJ174" i="1"/>
  <c r="AJ210" i="1" s="1"/>
  <c r="EP174" i="1"/>
  <c r="EP210" i="1" s="1"/>
  <c r="BH153" i="1"/>
  <c r="BH128" i="1"/>
  <c r="BH207" i="1" s="1"/>
  <c r="BZ151" i="1"/>
  <c r="BZ128" i="1"/>
  <c r="BZ207" i="1" s="1"/>
  <c r="BK128" i="1"/>
  <c r="BK207" i="1" s="1"/>
  <c r="BK153" i="1"/>
  <c r="DC220" i="1"/>
  <c r="DL220" i="1"/>
  <c r="EQ153" i="1"/>
  <c r="EQ128" i="1"/>
  <c r="EQ207" i="1" s="1"/>
  <c r="CW128" i="1"/>
  <c r="CW207" i="1" s="1"/>
  <c r="CW151" i="1"/>
  <c r="CW163" i="1" s="1"/>
  <c r="CW208" i="1" s="1"/>
  <c r="DF157" i="1"/>
  <c r="DF128" i="1"/>
  <c r="DF207" i="1" s="1"/>
  <c r="CQ157" i="1"/>
  <c r="CQ128" i="1"/>
  <c r="CQ207" i="1" s="1"/>
  <c r="CV220" i="1"/>
  <c r="ES220" i="1"/>
  <c r="DM220" i="1"/>
  <c r="CG220" i="1"/>
  <c r="BA220" i="1"/>
  <c r="CY220" i="1"/>
  <c r="GA85" i="1"/>
  <c r="GA87" i="1" s="1"/>
  <c r="GB90" i="1"/>
  <c r="BL220" i="1"/>
  <c r="BB220" i="1"/>
  <c r="FL220" i="1"/>
  <c r="CC174" i="1"/>
  <c r="CC210" i="1" s="1"/>
  <c r="DK174" i="1"/>
  <c r="DK210" i="1" s="1"/>
  <c r="BL174" i="1"/>
  <c r="BL210" i="1" s="1"/>
  <c r="AT174" i="1"/>
  <c r="AT210" i="1" s="1"/>
  <c r="FR174" i="1"/>
  <c r="FR210" i="1" s="1"/>
  <c r="BO220" i="1"/>
  <c r="CM220" i="1"/>
  <c r="Z220" i="1"/>
  <c r="EV220" i="1"/>
  <c r="DY174" i="1"/>
  <c r="DY210" i="1" s="1"/>
  <c r="CY174" i="1"/>
  <c r="CY210" i="1" s="1"/>
  <c r="AZ174" i="1"/>
  <c r="AZ210" i="1" s="1"/>
  <c r="FX174" i="1"/>
  <c r="FX210" i="1" s="1"/>
  <c r="DZ174" i="1"/>
  <c r="DZ210" i="1" s="1"/>
  <c r="ES174" i="1"/>
  <c r="ES210" i="1" s="1"/>
  <c r="AL220" i="1"/>
  <c r="DT151" i="1"/>
  <c r="DT128" i="1"/>
  <c r="DT207" i="1" s="1"/>
  <c r="AN174" i="1"/>
  <c r="AN210" i="1" s="1"/>
  <c r="CF151" i="1"/>
  <c r="CF128" i="1"/>
  <c r="CF207" i="1" s="1"/>
  <c r="FN220" i="1"/>
  <c r="DB220" i="1"/>
  <c r="U220" i="1"/>
  <c r="DG220" i="1"/>
  <c r="F220" i="1"/>
  <c r="AG174" i="1"/>
  <c r="AG210" i="1" s="1"/>
  <c r="DW174" i="1"/>
  <c r="DW210" i="1" s="1"/>
  <c r="BX174" i="1"/>
  <c r="BX210" i="1" s="1"/>
  <c r="Z174" i="1"/>
  <c r="Z210" i="1" s="1"/>
  <c r="AG220" i="1"/>
  <c r="BG220" i="1"/>
  <c r="FL153" i="1"/>
  <c r="CB220" i="1"/>
  <c r="H220" i="1"/>
  <c r="EF220" i="1"/>
  <c r="EE220" i="1"/>
  <c r="BW220" i="1"/>
  <c r="DQ220" i="1"/>
  <c r="CA220" i="1"/>
  <c r="FF220" i="1"/>
  <c r="BZ220" i="1"/>
  <c r="J174" i="1"/>
  <c r="J210" i="1" s="1"/>
  <c r="AH220" i="1"/>
  <c r="EO174" i="1"/>
  <c r="EO210" i="1" s="1"/>
  <c r="CB174" i="1"/>
  <c r="CB210" i="1" s="1"/>
  <c r="EK174" i="1"/>
  <c r="EK210" i="1" s="1"/>
  <c r="FZ172" i="1"/>
  <c r="CL220" i="1"/>
  <c r="AJ151" i="1"/>
  <c r="AJ128" i="1"/>
  <c r="AJ207" i="1" s="1"/>
  <c r="CI128" i="1"/>
  <c r="CI207" i="1" s="1"/>
  <c r="CI157" i="1"/>
  <c r="DH128" i="1"/>
  <c r="DH207" i="1" s="1"/>
  <c r="DH157" i="1"/>
  <c r="BM128" i="1"/>
  <c r="BM207" i="1" s="1"/>
  <c r="BM151" i="1"/>
  <c r="FS220" i="1"/>
  <c r="AJ220" i="1"/>
  <c r="FF151" i="1"/>
  <c r="FF128" i="1"/>
  <c r="FF207" i="1" s="1"/>
  <c r="EJ220" i="1"/>
  <c r="DQ174" i="1"/>
  <c r="DQ210" i="1" s="1"/>
  <c r="EL220" i="1"/>
  <c r="BJ220" i="1"/>
  <c r="AO174" i="1"/>
  <c r="AO210" i="1" s="1"/>
  <c r="CU174" i="1"/>
  <c r="CU210" i="1" s="1"/>
  <c r="AV174" i="1"/>
  <c r="AV210" i="1" s="1"/>
  <c r="FT174" i="1"/>
  <c r="FT210" i="1" s="1"/>
  <c r="DV174" i="1"/>
  <c r="DV210" i="1" s="1"/>
  <c r="FU220" i="1"/>
  <c r="FK220" i="1"/>
  <c r="BC174" i="1"/>
  <c r="BC210" i="1" s="1"/>
  <c r="D174" i="1"/>
  <c r="D210" i="1" s="1"/>
  <c r="EB174" i="1"/>
  <c r="EB210" i="1" s="1"/>
  <c r="DJ174" i="1"/>
  <c r="DJ210" i="1" s="1"/>
  <c r="AP220" i="1"/>
  <c r="EA220" i="1"/>
  <c r="CY128" i="1"/>
  <c r="CY207" i="1" s="1"/>
  <c r="CY151" i="1"/>
  <c r="DX128" i="1"/>
  <c r="DX207" i="1" s="1"/>
  <c r="DX151" i="1"/>
  <c r="DX163" i="1" s="1"/>
  <c r="DX208" i="1" s="1"/>
  <c r="CP157" i="1"/>
  <c r="CP128" i="1"/>
  <c r="CP207" i="1" s="1"/>
  <c r="BT220" i="1"/>
  <c r="BU174" i="1"/>
  <c r="BU210" i="1" s="1"/>
  <c r="BD220" i="1"/>
  <c r="DZ153" i="1"/>
  <c r="DZ128" i="1"/>
  <c r="DZ207" i="1" s="1"/>
  <c r="DP128" i="1"/>
  <c r="DP207" i="1" s="1"/>
  <c r="DP151" i="1"/>
  <c r="DP163" i="1" s="1"/>
  <c r="DP208" i="1" s="1"/>
  <c r="DB128" i="1"/>
  <c r="DB207" i="1" s="1"/>
  <c r="DB151" i="1"/>
  <c r="DB163" i="1" s="1"/>
  <c r="DB208" i="1" s="1"/>
  <c r="CS128" i="1"/>
  <c r="CS207" i="1" s="1"/>
  <c r="CS151" i="1"/>
  <c r="CS163" i="1" s="1"/>
  <c r="CS208" i="1" s="1"/>
  <c r="EQ220" i="1"/>
  <c r="EB220" i="1"/>
  <c r="O174" i="1"/>
  <c r="O210" i="1" s="1"/>
  <c r="EM174" i="1"/>
  <c r="EM210" i="1" s="1"/>
  <c r="CN174" i="1"/>
  <c r="CN210" i="1" s="1"/>
  <c r="BV174" i="1"/>
  <c r="BV210" i="1" s="1"/>
  <c r="EK220" i="1"/>
  <c r="DE220" i="1"/>
  <c r="J157" i="1"/>
  <c r="J128" i="1"/>
  <c r="J207" i="1" s="1"/>
  <c r="AQ128" i="1"/>
  <c r="AQ207" i="1" s="1"/>
  <c r="AQ151" i="1"/>
  <c r="S128" i="1"/>
  <c r="S207" i="1" s="1"/>
  <c r="S157" i="1"/>
  <c r="FS128" i="1"/>
  <c r="FS207" i="1" s="1"/>
  <c r="FS151" i="1"/>
  <c r="FS163" i="1" s="1"/>
  <c r="FS208" i="1" s="1"/>
  <c r="EC128" i="1"/>
  <c r="EC207" i="1" s="1"/>
  <c r="EC151" i="1"/>
  <c r="EC163" i="1" s="1"/>
  <c r="EC208" i="1" s="1"/>
  <c r="EN220" i="1"/>
  <c r="AB220" i="1"/>
  <c r="FK128" i="1"/>
  <c r="FK207" i="1" s="1"/>
  <c r="FK157" i="1"/>
  <c r="EV128" i="1"/>
  <c r="EV207" i="1" s="1"/>
  <c r="EV151" i="1"/>
  <c r="EH128" i="1"/>
  <c r="EH207" i="1" s="1"/>
  <c r="EW174" i="1"/>
  <c r="EW210" i="1" s="1"/>
  <c r="AQ174" i="1"/>
  <c r="AQ210" i="1" s="1"/>
  <c r="FO174" i="1"/>
  <c r="FO210" i="1" s="1"/>
  <c r="EV174" i="1"/>
  <c r="EV210" i="1" s="1"/>
  <c r="ED174" i="1"/>
  <c r="ED210" i="1" s="1"/>
  <c r="DR220" i="1"/>
  <c r="BR220" i="1"/>
  <c r="BS220" i="1"/>
  <c r="AS174" i="1"/>
  <c r="AS210" i="1" s="1"/>
  <c r="DV220" i="1"/>
  <c r="AU220" i="1"/>
  <c r="BN220" i="1"/>
  <c r="DA174" i="1"/>
  <c r="DA210" i="1" s="1"/>
  <c r="CE174" i="1"/>
  <c r="CE210" i="1" s="1"/>
  <c r="AF174" i="1"/>
  <c r="AF210" i="1" s="1"/>
  <c r="FD174" i="1"/>
  <c r="FD210" i="1" s="1"/>
  <c r="EL174" i="1"/>
  <c r="EL210" i="1" s="1"/>
  <c r="EP220" i="1"/>
  <c r="DJ220" i="1"/>
  <c r="AT220" i="1"/>
  <c r="DW220" i="1"/>
  <c r="BY174" i="1"/>
  <c r="BY210" i="1" s="1"/>
  <c r="BS174" i="1"/>
  <c r="BS210" i="1" s="1"/>
  <c r="T174" i="1"/>
  <c r="T210" i="1" s="1"/>
  <c r="ER174" i="1"/>
  <c r="ER210" i="1" s="1"/>
  <c r="CT174" i="1"/>
  <c r="CT210" i="1" s="1"/>
  <c r="AE220" i="1"/>
  <c r="AH157" i="1"/>
  <c r="AH128" i="1"/>
  <c r="AH207" i="1" s="1"/>
  <c r="T220" i="1"/>
  <c r="EG174" i="1"/>
  <c r="EG210" i="1" s="1"/>
  <c r="BQ174" i="1"/>
  <c r="BQ210" i="1" s="1"/>
  <c r="CK220" i="1"/>
  <c r="FP220" i="1"/>
  <c r="FU174" i="1"/>
  <c r="FU210" i="1" s="1"/>
  <c r="CQ174" i="1"/>
  <c r="CQ210" i="1" s="1"/>
  <c r="AR174" i="1"/>
  <c r="AR210" i="1" s="1"/>
  <c r="FP174" i="1"/>
  <c r="FP210" i="1" s="1"/>
  <c r="DR174" i="1"/>
  <c r="DR210" i="1" s="1"/>
  <c r="DM174" i="1"/>
  <c r="DM210" i="1" s="1"/>
  <c r="FA220" i="1"/>
  <c r="Q174" i="1"/>
  <c r="Q210" i="1" s="1"/>
  <c r="R174" i="1"/>
  <c r="R210" i="1" s="1"/>
  <c r="FI220" i="1"/>
  <c r="K220" i="1"/>
  <c r="FH220" i="1"/>
  <c r="CM174" i="1"/>
  <c r="CM210" i="1" s="1"/>
  <c r="BT174" i="1"/>
  <c r="BT210" i="1" s="1"/>
  <c r="V174" i="1"/>
  <c r="V210" i="1" s="1"/>
  <c r="ET174" i="1"/>
  <c r="ET210" i="1" s="1"/>
  <c r="L220" i="1"/>
  <c r="EW220" i="1"/>
  <c r="FR220" i="1"/>
  <c r="EM220" i="1"/>
  <c r="AW220" i="1"/>
  <c r="CR220" i="1"/>
  <c r="EA174" i="1"/>
  <c r="EA210" i="1" s="1"/>
  <c r="FB174" i="1"/>
  <c r="FB210" i="1" s="1"/>
  <c r="FH174" i="1"/>
  <c r="FH210" i="1" s="1"/>
  <c r="FO220" i="1"/>
  <c r="AY128" i="1"/>
  <c r="AY207" i="1" s="1"/>
  <c r="AY151" i="1"/>
  <c r="FW220" i="1"/>
  <c r="J220" i="1"/>
  <c r="FD220" i="1"/>
  <c r="CJ220" i="1"/>
  <c r="DZ220" i="1"/>
  <c r="CP220" i="1"/>
  <c r="EO220" i="1"/>
  <c r="DI220" i="1"/>
  <c r="CQ220" i="1"/>
  <c r="AI220" i="1"/>
  <c r="AD220" i="1"/>
  <c r="DS220" i="1"/>
  <c r="BC220" i="1"/>
  <c r="DH220" i="1"/>
  <c r="BF220" i="1"/>
  <c r="FT128" i="1"/>
  <c r="FT207" i="1" s="1"/>
  <c r="FT151" i="1"/>
  <c r="V128" i="1"/>
  <c r="V207" i="1" s="1"/>
  <c r="V151" i="1"/>
  <c r="AX151" i="1"/>
  <c r="AX128" i="1"/>
  <c r="AX207" i="1" s="1"/>
  <c r="ER151" i="1"/>
  <c r="ER163" i="1" s="1"/>
  <c r="ER208" i="1" s="1"/>
  <c r="ER128" i="1"/>
  <c r="ER207" i="1" s="1"/>
  <c r="DY128" i="1"/>
  <c r="DY207" i="1" s="1"/>
  <c r="DY151" i="1"/>
  <c r="DY163" i="1" s="1"/>
  <c r="DY208" i="1" s="1"/>
  <c r="EG220" i="1"/>
  <c r="DA220" i="1"/>
  <c r="EQ319" i="1"/>
  <c r="EQ326" i="1" s="1"/>
  <c r="EQ277" i="1"/>
  <c r="AM220" i="1"/>
  <c r="BP220" i="1"/>
  <c r="BY220" i="1"/>
  <c r="AS220" i="1"/>
  <c r="CI220" i="1"/>
  <c r="AA220" i="1"/>
  <c r="BS128" i="1"/>
  <c r="BS207" i="1" s="1"/>
  <c r="BS157" i="1"/>
  <c r="BJ153" i="1"/>
  <c r="BJ128" i="1"/>
  <c r="BJ207" i="1" s="1"/>
  <c r="FI128" i="1"/>
  <c r="FI207" i="1" s="1"/>
  <c r="FI157" i="1"/>
  <c r="AV151" i="1"/>
  <c r="AV128" i="1"/>
  <c r="AV207" i="1" s="1"/>
  <c r="X128" i="1"/>
  <c r="X207" i="1" s="1"/>
  <c r="X151" i="1"/>
  <c r="FX151" i="1"/>
  <c r="FX128" i="1"/>
  <c r="FX207" i="1" s="1"/>
  <c r="BH220" i="1"/>
  <c r="FX220" i="1"/>
  <c r="DT220" i="1"/>
  <c r="ER220" i="1"/>
  <c r="EX220" i="1"/>
  <c r="FM220" i="1"/>
  <c r="CE220" i="1"/>
  <c r="AC220" i="1"/>
  <c r="FB220" i="1"/>
  <c r="CD220" i="1"/>
  <c r="CI179" i="1"/>
  <c r="CI183" i="1" s="1"/>
  <c r="CI185" i="1" s="1"/>
  <c r="AV220" i="1"/>
  <c r="DX220" i="1"/>
  <c r="AR220" i="1"/>
  <c r="FV220" i="1"/>
  <c r="BV220" i="1"/>
  <c r="W220" i="1"/>
  <c r="N220" i="1"/>
  <c r="CH220" i="1"/>
  <c r="EY220" i="1"/>
  <c r="D220" i="1"/>
  <c r="S179" i="1"/>
  <c r="S183" i="1" s="1"/>
  <c r="S185" i="1" s="1"/>
  <c r="EH220" i="1"/>
  <c r="CT220" i="1"/>
  <c r="AX220" i="1"/>
  <c r="BK174" i="1"/>
  <c r="BK210" i="1" s="1"/>
  <c r="L174" i="1"/>
  <c r="L210" i="1" s="1"/>
  <c r="EJ174" i="1"/>
  <c r="EJ210" i="1" s="1"/>
  <c r="CL174" i="1"/>
  <c r="CL210" i="1" s="1"/>
  <c r="BX220" i="1"/>
  <c r="CO220" i="1"/>
  <c r="AC174" i="1"/>
  <c r="AC210" i="1" s="1"/>
  <c r="DD220" i="1"/>
  <c r="CK174" i="1"/>
  <c r="CK210" i="1" s="1"/>
  <c r="AZ220" i="1"/>
  <c r="AN220" i="1"/>
  <c r="EC220" i="1"/>
  <c r="CW220" i="1"/>
  <c r="BQ220" i="1"/>
  <c r="CZ220" i="1"/>
  <c r="BE220" i="1"/>
  <c r="FC220" i="1"/>
  <c r="CC220" i="1"/>
  <c r="ET220" i="1"/>
  <c r="DN220" i="1"/>
  <c r="M220" i="1"/>
  <c r="BK220" i="1"/>
  <c r="AA153" i="1"/>
  <c r="AA128" i="1"/>
  <c r="AA207" i="1" s="1"/>
  <c r="K128" i="1"/>
  <c r="K207" i="1" s="1"/>
  <c r="FW151" i="1"/>
  <c r="FH128" i="1"/>
  <c r="FH207" i="1" s="1"/>
  <c r="FH151" i="1"/>
  <c r="BL151" i="1"/>
  <c r="BL128" i="1"/>
  <c r="BL207" i="1" s="1"/>
  <c r="AI151" i="1"/>
  <c r="AI128" i="1"/>
  <c r="AI207" i="1" s="1"/>
  <c r="T128" i="1"/>
  <c r="T207" i="1" s="1"/>
  <c r="T151" i="1"/>
  <c r="AG128" i="1"/>
  <c r="AG207" i="1" s="1"/>
  <c r="AG153" i="1"/>
  <c r="FE128" i="1"/>
  <c r="FE207" i="1" s="1"/>
  <c r="FE151" i="1"/>
  <c r="S220" i="1"/>
  <c r="EI220" i="1"/>
  <c r="FQ220" i="1"/>
  <c r="EI128" i="1"/>
  <c r="EI207" i="1" s="1"/>
  <c r="EI157" i="1"/>
  <c r="CL128" i="1"/>
  <c r="CL207" i="1" s="1"/>
  <c r="CL153" i="1"/>
  <c r="BQ128" i="1"/>
  <c r="BQ207" i="1" s="1"/>
  <c r="BQ153" i="1"/>
  <c r="CQ179" i="1"/>
  <c r="CQ183" i="1" s="1"/>
  <c r="CQ185" i="1" s="1"/>
  <c r="CN220" i="1"/>
  <c r="E220" i="1"/>
  <c r="AQ220" i="1"/>
  <c r="C201" i="1"/>
  <c r="C204" i="1" s="1"/>
  <c r="C127" i="1"/>
  <c r="FZ98" i="1"/>
  <c r="C103" i="1"/>
  <c r="BU220" i="1"/>
  <c r="AO220" i="1"/>
  <c r="G220" i="1"/>
  <c r="CF220" i="1"/>
  <c r="R220" i="1"/>
  <c r="FG220" i="1"/>
  <c r="DK220" i="1"/>
  <c r="AK220" i="1"/>
  <c r="FE220" i="1"/>
  <c r="DY220" i="1"/>
  <c r="CS220" i="1"/>
  <c r="BM220" i="1"/>
  <c r="I220" i="1"/>
  <c r="EU220" i="1"/>
  <c r="FJ220" i="1"/>
  <c r="ED220" i="1"/>
  <c r="CX220" i="1"/>
  <c r="CU220" i="1"/>
  <c r="DP220" i="1"/>
  <c r="FT220" i="1"/>
  <c r="V220" i="1"/>
  <c r="AY220" i="1"/>
  <c r="EZ220" i="1"/>
  <c r="P220" i="1"/>
  <c r="DU220" i="1"/>
  <c r="BI220" i="1"/>
  <c r="DO220" i="1"/>
  <c r="Y220" i="1"/>
  <c r="FZ169" i="1"/>
  <c r="Q220" i="1"/>
  <c r="DY209" i="1" l="1"/>
  <c r="DY211" i="1" s="1"/>
  <c r="DY216" i="1" s="1"/>
  <c r="E179" i="1"/>
  <c r="E183" i="1" s="1"/>
  <c r="E185" i="1" s="1"/>
  <c r="DA209" i="1"/>
  <c r="BR157" i="1"/>
  <c r="AU151" i="1"/>
  <c r="AU163" i="1" s="1"/>
  <c r="AU208" i="1" s="1"/>
  <c r="EZ209" i="1"/>
  <c r="EZ211" i="1" s="1"/>
  <c r="EZ216" i="1" s="1"/>
  <c r="ES128" i="1"/>
  <c r="ES207" i="1" s="1"/>
  <c r="EB128" i="1"/>
  <c r="EB207" i="1" s="1"/>
  <c r="AO128" i="1"/>
  <c r="AO207" i="1" s="1"/>
  <c r="AW209" i="1"/>
  <c r="AW211" i="1" s="1"/>
  <c r="AW216" i="1" s="1"/>
  <c r="FD128" i="1"/>
  <c r="FD207" i="1" s="1"/>
  <c r="EG151" i="1"/>
  <c r="EG155" i="1" s="1"/>
  <c r="EG157" i="1" s="1"/>
  <c r="I128" i="1"/>
  <c r="I207" i="1" s="1"/>
  <c r="AN151" i="1"/>
  <c r="L157" i="1"/>
  <c r="FZ210" i="1"/>
  <c r="E157" i="1"/>
  <c r="CP188" i="1"/>
  <c r="CP213" i="1" s="1"/>
  <c r="BX151" i="1"/>
  <c r="BX163" i="1" s="1"/>
  <c r="BX208" i="1" s="1"/>
  <c r="G128" i="1"/>
  <c r="G207" i="1" s="1"/>
  <c r="AL151" i="1"/>
  <c r="EA153" i="1"/>
  <c r="CB153" i="1"/>
  <c r="CO153" i="1"/>
  <c r="CO155" i="1" s="1"/>
  <c r="CO157" i="1" s="1"/>
  <c r="DH188" i="1"/>
  <c r="DH213" i="1" s="1"/>
  <c r="Q179" i="1"/>
  <c r="Q183" i="1" s="1"/>
  <c r="Q185" i="1" s="1"/>
  <c r="DX209" i="1"/>
  <c r="DX211" i="1" s="1"/>
  <c r="DX216" i="1" s="1"/>
  <c r="DY221" i="1"/>
  <c r="DY229" i="1" s="1"/>
  <c r="FS209" i="1"/>
  <c r="FS211" i="1" s="1"/>
  <c r="FS216" i="1" s="1"/>
  <c r="FS221" i="1" s="1"/>
  <c r="FS231" i="1" s="1"/>
  <c r="CS209" i="1"/>
  <c r="CS211" i="1" s="1"/>
  <c r="CS216" i="1" s="1"/>
  <c r="DP209" i="1"/>
  <c r="DP211" i="1" s="1"/>
  <c r="DP216" i="1" s="1"/>
  <c r="CV209" i="1"/>
  <c r="CV211" i="1" s="1"/>
  <c r="CV216" i="1" s="1"/>
  <c r="CA128" i="1"/>
  <c r="CA207" i="1" s="1"/>
  <c r="CA209" i="1" s="1"/>
  <c r="CA211" i="1" s="1"/>
  <c r="CA216" i="1" s="1"/>
  <c r="AF209" i="1"/>
  <c r="BU209" i="1"/>
  <c r="FR209" i="1"/>
  <c r="FR211" i="1" s="1"/>
  <c r="FR216" i="1" s="1"/>
  <c r="FR221" i="1" s="1"/>
  <c r="DC209" i="1"/>
  <c r="DC211" i="1" s="1"/>
  <c r="DC216" i="1" s="1"/>
  <c r="DC221" i="1" s="1"/>
  <c r="Z209" i="1"/>
  <c r="Z211" i="1" s="1"/>
  <c r="Z216" i="1" s="1"/>
  <c r="BQ155" i="1"/>
  <c r="BQ157" i="1" s="1"/>
  <c r="FH155" i="1"/>
  <c r="FH157" i="1" s="1"/>
  <c r="FY127" i="1"/>
  <c r="FW155" i="1"/>
  <c r="FW157" i="1" s="1"/>
  <c r="S188" i="1"/>
  <c r="S213" i="1" s="1"/>
  <c r="DY223" i="1"/>
  <c r="FT155" i="1"/>
  <c r="FT157" i="1" s="1"/>
  <c r="C212" i="1"/>
  <c r="FZ212" i="1" s="1"/>
  <c r="FZ204" i="1"/>
  <c r="EI159" i="1"/>
  <c r="EI161" i="1" s="1"/>
  <c r="EI163" i="1" s="1"/>
  <c r="EI208" i="1" s="1"/>
  <c r="EI209" i="1" s="1"/>
  <c r="T155" i="1"/>
  <c r="T157" i="1" s="1"/>
  <c r="BL155" i="1"/>
  <c r="BL157" i="1" s="1"/>
  <c r="K155" i="1"/>
  <c r="K157" i="1" s="1"/>
  <c r="BJ155" i="1"/>
  <c r="BJ157" i="1" s="1"/>
  <c r="ER209" i="1"/>
  <c r="ER211" i="1" s="1"/>
  <c r="ER216" i="1" s="1"/>
  <c r="ER221" i="1" s="1"/>
  <c r="AY155" i="1"/>
  <c r="AY157" i="1" s="1"/>
  <c r="EV155" i="1"/>
  <c r="EV157" i="1" s="1"/>
  <c r="EC209" i="1"/>
  <c r="EC211" i="1" s="1"/>
  <c r="EC216" i="1" s="1"/>
  <c r="EC221" i="1" s="1"/>
  <c r="DB209" i="1"/>
  <c r="DB211" i="1" s="1"/>
  <c r="DB216" i="1" s="1"/>
  <c r="DB221" i="1" s="1"/>
  <c r="DZ155" i="1"/>
  <c r="DZ157" i="1" s="1"/>
  <c r="CP159" i="1"/>
  <c r="CP161" i="1" s="1"/>
  <c r="CP163" i="1" s="1"/>
  <c r="CP208" i="1" s="1"/>
  <c r="CP209" i="1" s="1"/>
  <c r="CY155" i="1"/>
  <c r="CY157" i="1" s="1"/>
  <c r="BM155" i="1"/>
  <c r="BM157" i="1" s="1"/>
  <c r="DF159" i="1"/>
  <c r="DF161" i="1" s="1"/>
  <c r="DF163" i="1" s="1"/>
  <c r="DF208" i="1" s="1"/>
  <c r="DF209" i="1" s="1"/>
  <c r="CW209" i="1"/>
  <c r="CW211" i="1" s="1"/>
  <c r="CW216" i="1" s="1"/>
  <c r="CW221" i="1" s="1"/>
  <c r="BK155" i="1"/>
  <c r="BK157" i="1" s="1"/>
  <c r="BH155" i="1"/>
  <c r="BH157" i="1" s="1"/>
  <c r="E159" i="1"/>
  <c r="E161" i="1" s="1"/>
  <c r="E163" i="1" s="1"/>
  <c r="E208" i="1" s="1"/>
  <c r="E209" i="1" s="1"/>
  <c r="DK159" i="1"/>
  <c r="DK161" i="1" s="1"/>
  <c r="DK163" i="1" s="1"/>
  <c r="DK208" i="1" s="1"/>
  <c r="DK209" i="1" s="1"/>
  <c r="P155" i="1"/>
  <c r="P157" i="1" s="1"/>
  <c r="BX209" i="1"/>
  <c r="BX211" i="1" s="1"/>
  <c r="BX216" i="1" s="1"/>
  <c r="BX221" i="1" s="1"/>
  <c r="CJ159" i="1"/>
  <c r="CJ161" i="1" s="1"/>
  <c r="CJ163" i="1" s="1"/>
  <c r="CJ208" i="1" s="1"/>
  <c r="CJ209" i="1" s="1"/>
  <c r="R155" i="1"/>
  <c r="R157" i="1" s="1"/>
  <c r="AS155" i="1"/>
  <c r="AS157" i="1" s="1"/>
  <c r="FQ159" i="1"/>
  <c r="FQ161" i="1" s="1"/>
  <c r="FQ163" i="1" s="1"/>
  <c r="FQ208" i="1" s="1"/>
  <c r="FQ209" i="1" s="1"/>
  <c r="EB188" i="1"/>
  <c r="EB213" i="1" s="1"/>
  <c r="EJ161" i="1"/>
  <c r="EJ163" i="1" s="1"/>
  <c r="EJ208" i="1" s="1"/>
  <c r="EJ159" i="1"/>
  <c r="FM155" i="1"/>
  <c r="FM157" i="1" s="1"/>
  <c r="DR188" i="1"/>
  <c r="DR213" i="1" s="1"/>
  <c r="FU188" i="1"/>
  <c r="FU213" i="1" s="1"/>
  <c r="FC155" i="1"/>
  <c r="FC157" i="1" s="1"/>
  <c r="D155" i="1"/>
  <c r="D157" i="1" s="1"/>
  <c r="FO159" i="1"/>
  <c r="FO161" i="1" s="1"/>
  <c r="FO163" i="1" s="1"/>
  <c r="FO208" i="1" s="1"/>
  <c r="FO209" i="1" s="1"/>
  <c r="FO211" i="1" s="1"/>
  <c r="CV221" i="1"/>
  <c r="BN188" i="1"/>
  <c r="BN213" i="1" s="1"/>
  <c r="BY159" i="1"/>
  <c r="BY161" i="1" s="1"/>
  <c r="BY163" i="1" s="1"/>
  <c r="BY208" i="1" s="1"/>
  <c r="BY209" i="1" s="1"/>
  <c r="EK155" i="1"/>
  <c r="EK157" i="1" s="1"/>
  <c r="I188" i="1"/>
  <c r="I213" i="1" s="1"/>
  <c r="DJ188" i="1"/>
  <c r="DJ213" i="1" s="1"/>
  <c r="J188" i="1"/>
  <c r="J213" i="1" s="1"/>
  <c r="DO188" i="1"/>
  <c r="DO213" i="1" s="1"/>
  <c r="AE209" i="1"/>
  <c r="AE211" i="1" s="1"/>
  <c r="AE216" i="1" s="1"/>
  <c r="AE221" i="1" s="1"/>
  <c r="EY188" i="1"/>
  <c r="EY213" i="1" s="1"/>
  <c r="M161" i="1"/>
  <c r="M163" i="1" s="1"/>
  <c r="M208" i="1" s="1"/>
  <c r="M159" i="1"/>
  <c r="CX159" i="1"/>
  <c r="CX161" i="1" s="1"/>
  <c r="CX163" i="1" s="1"/>
  <c r="CX208" i="1" s="1"/>
  <c r="CX209" i="1" s="1"/>
  <c r="CX211" i="1" s="1"/>
  <c r="W209" i="1"/>
  <c r="W211" i="1" s="1"/>
  <c r="W216" i="1" s="1"/>
  <c r="W221" i="1" s="1"/>
  <c r="CM159" i="1"/>
  <c r="CM161" i="1" s="1"/>
  <c r="CM163" i="1" s="1"/>
  <c r="CM208" i="1" s="1"/>
  <c r="CM209" i="1" s="1"/>
  <c r="CB155" i="1"/>
  <c r="CB157" i="1" s="1"/>
  <c r="FA155" i="1"/>
  <c r="FA157" i="1" s="1"/>
  <c r="DQ155" i="1"/>
  <c r="DQ157" i="1" s="1"/>
  <c r="CH155" i="1"/>
  <c r="CH157" i="1" s="1"/>
  <c r="FV159" i="1"/>
  <c r="FV161" i="1" s="1"/>
  <c r="FV163" i="1" s="1"/>
  <c r="FV208" i="1" s="1"/>
  <c r="FV209" i="1" s="1"/>
  <c r="BG188" i="1"/>
  <c r="BG213" i="1" s="1"/>
  <c r="BD155" i="1"/>
  <c r="BD157" i="1" s="1"/>
  <c r="BW155" i="1"/>
  <c r="BW157" i="1" s="1"/>
  <c r="FE155" i="1"/>
  <c r="FE157" i="1" s="1"/>
  <c r="AX155" i="1"/>
  <c r="AX157" i="1" s="1"/>
  <c r="C153" i="1"/>
  <c r="C194" i="1"/>
  <c r="C177" i="1"/>
  <c r="C151" i="1"/>
  <c r="C155" i="1" s="1"/>
  <c r="C109" i="1"/>
  <c r="FZ103" i="1"/>
  <c r="GB103" i="1" s="1"/>
  <c r="C115" i="1"/>
  <c r="C104" i="1"/>
  <c r="FZ104" i="1" s="1"/>
  <c r="C112" i="1"/>
  <c r="C143" i="1"/>
  <c r="CQ188" i="1"/>
  <c r="CQ213" i="1" s="1"/>
  <c r="CL155" i="1"/>
  <c r="CL157" i="1" s="1"/>
  <c r="AG155" i="1"/>
  <c r="AG157" i="1" s="1"/>
  <c r="AI155" i="1"/>
  <c r="AI157" i="1" s="1"/>
  <c r="AA155" i="1"/>
  <c r="AA157" i="1" s="1"/>
  <c r="CI188" i="1"/>
  <c r="CI213" i="1" s="1"/>
  <c r="FX155" i="1"/>
  <c r="FX157" i="1" s="1"/>
  <c r="FI159" i="1"/>
  <c r="FI161" i="1" s="1"/>
  <c r="FI163" i="1" s="1"/>
  <c r="FI208" i="1" s="1"/>
  <c r="FI209" i="1" s="1"/>
  <c r="V155" i="1"/>
  <c r="V157" i="1" s="1"/>
  <c r="J161" i="1"/>
  <c r="J163" i="1" s="1"/>
  <c r="J208" i="1" s="1"/>
  <c r="J209" i="1" s="1"/>
  <c r="J159" i="1"/>
  <c r="CI161" i="1"/>
  <c r="CI163" i="1" s="1"/>
  <c r="CI208" i="1" s="1"/>
  <c r="CI159" i="1"/>
  <c r="AJ155" i="1"/>
  <c r="AJ157" i="1" s="1"/>
  <c r="FL155" i="1"/>
  <c r="FL157" i="1" s="1"/>
  <c r="BZ155" i="1"/>
  <c r="BZ157" i="1" s="1"/>
  <c r="CD155" i="1"/>
  <c r="CD157" i="1" s="1"/>
  <c r="AM155" i="1"/>
  <c r="AM157" i="1" s="1"/>
  <c r="BR188" i="1"/>
  <c r="BR213" i="1" s="1"/>
  <c r="EF188" i="1"/>
  <c r="EF213" i="1" s="1"/>
  <c r="AU209" i="1"/>
  <c r="AU211" i="1" s="1"/>
  <c r="AU216" i="1" s="1"/>
  <c r="AU221" i="1" s="1"/>
  <c r="FG155" i="1"/>
  <c r="FG157" i="1" s="1"/>
  <c r="FP159" i="1"/>
  <c r="FP161" i="1" s="1"/>
  <c r="FP163" i="1" s="1"/>
  <c r="FP208" i="1" s="1"/>
  <c r="FP209" i="1" s="1"/>
  <c r="AC155" i="1"/>
  <c r="AC157" i="1" s="1"/>
  <c r="BA188" i="1"/>
  <c r="BA213" i="1" s="1"/>
  <c r="ES155" i="1"/>
  <c r="ES157" i="1" s="1"/>
  <c r="DE209" i="1"/>
  <c r="DE211" i="1" s="1"/>
  <c r="DE216" i="1" s="1"/>
  <c r="DE221" i="1" s="1"/>
  <c r="EB159" i="1"/>
  <c r="EB161" i="1" s="1"/>
  <c r="EB163" i="1" s="1"/>
  <c r="EB208" i="1" s="1"/>
  <c r="EJ209" i="1"/>
  <c r="EJ211" i="1" s="1"/>
  <c r="AO188" i="1"/>
  <c r="AO213" i="1" s="1"/>
  <c r="DI188" i="1"/>
  <c r="DI213" i="1" s="1"/>
  <c r="F155" i="1"/>
  <c r="F157" i="1" s="1"/>
  <c r="U155" i="1"/>
  <c r="U157" i="1" s="1"/>
  <c r="DN188" i="1"/>
  <c r="DN213" i="1" s="1"/>
  <c r="CG155" i="1"/>
  <c r="CG157" i="1" s="1"/>
  <c r="BB155" i="1"/>
  <c r="BB157" i="1" s="1"/>
  <c r="DW155" i="1"/>
  <c r="DW157" i="1" s="1"/>
  <c r="EL155" i="1"/>
  <c r="EL157" i="1" s="1"/>
  <c r="AP159" i="1"/>
  <c r="AP161" i="1" s="1"/>
  <c r="AP163" i="1" s="1"/>
  <c r="AP208" i="1" s="1"/>
  <c r="AP209" i="1" s="1"/>
  <c r="AD155" i="1"/>
  <c r="AD157" i="1" s="1"/>
  <c r="CR155" i="1"/>
  <c r="CR157" i="1" s="1"/>
  <c r="EX209" i="1"/>
  <c r="EX211" i="1" s="1"/>
  <c r="EX216" i="1" s="1"/>
  <c r="EX221" i="1" s="1"/>
  <c r="CU155" i="1"/>
  <c r="CU157" i="1" s="1"/>
  <c r="M209" i="1"/>
  <c r="M211" i="1" s="1"/>
  <c r="AN155" i="1"/>
  <c r="AN157" i="1" s="1"/>
  <c r="EU188" i="1"/>
  <c r="EU213" i="1" s="1"/>
  <c r="DU155" i="1"/>
  <c r="DU157" i="1" s="1"/>
  <c r="EW155" i="1"/>
  <c r="EW157" i="1" s="1"/>
  <c r="Y188" i="1"/>
  <c r="Y213" i="1" s="1"/>
  <c r="BP155" i="1"/>
  <c r="BP157" i="1" s="1"/>
  <c r="DG155" i="1"/>
  <c r="DG157" i="1" s="1"/>
  <c r="EN188" i="1"/>
  <c r="EN213" i="1" s="1"/>
  <c r="Q188" i="1"/>
  <c r="Q213" i="1" s="1"/>
  <c r="BO188" i="1"/>
  <c r="BO213" i="1" s="1"/>
  <c r="X155" i="1"/>
  <c r="X157" i="1" s="1"/>
  <c r="AV155" i="1"/>
  <c r="AV157" i="1" s="1"/>
  <c r="BS159" i="1"/>
  <c r="BS161" i="1" s="1"/>
  <c r="BS163" i="1" s="1"/>
  <c r="BS208" i="1" s="1"/>
  <c r="BS209" i="1" s="1"/>
  <c r="AH159" i="1"/>
  <c r="AH161" i="1" s="1"/>
  <c r="AH163" i="1" s="1"/>
  <c r="AH208" i="1" s="1"/>
  <c r="AH209" i="1" s="1"/>
  <c r="FS223" i="1"/>
  <c r="AQ155" i="1"/>
  <c r="AQ157" i="1" s="1"/>
  <c r="CS221" i="1"/>
  <c r="DP221" i="1"/>
  <c r="DX221" i="1"/>
  <c r="FF155" i="1"/>
  <c r="FF157" i="1" s="1"/>
  <c r="CI209" i="1"/>
  <c r="CI211" i="1" s="1"/>
  <c r="FZ174" i="1"/>
  <c r="GB174" i="1" s="1"/>
  <c r="CF155" i="1"/>
  <c r="CF157" i="1" s="1"/>
  <c r="CQ159" i="1"/>
  <c r="CQ161" i="1" s="1"/>
  <c r="CQ163" i="1" s="1"/>
  <c r="CQ208" i="1" s="1"/>
  <c r="CQ209" i="1" s="1"/>
  <c r="CN155" i="1"/>
  <c r="CN157" i="1" s="1"/>
  <c r="Z221" i="1"/>
  <c r="AK155" i="1"/>
  <c r="AK157" i="1" s="1"/>
  <c r="AZ188" i="1"/>
  <c r="AZ213" i="1" s="1"/>
  <c r="EF159" i="1"/>
  <c r="EF161" i="1" s="1"/>
  <c r="EF163" i="1" s="1"/>
  <c r="EF208" i="1" s="1"/>
  <c r="EF209" i="1" s="1"/>
  <c r="DK188" i="1"/>
  <c r="DK213" i="1" s="1"/>
  <c r="EZ221" i="1"/>
  <c r="DS188" i="1"/>
  <c r="DS213" i="1" s="1"/>
  <c r="G155" i="1"/>
  <c r="G157" i="1" s="1"/>
  <c r="AL155" i="1"/>
  <c r="AL157" i="1" s="1"/>
  <c r="BA159" i="1"/>
  <c r="BA161" i="1" s="1"/>
  <c r="BA163" i="1" s="1"/>
  <c r="BA208" i="1" s="1"/>
  <c r="BA209" i="1" s="1"/>
  <c r="DM155" i="1"/>
  <c r="DM157" i="1" s="1"/>
  <c r="FJ155" i="1"/>
  <c r="FJ157" i="1" s="1"/>
  <c r="C145" i="1"/>
  <c r="AO159" i="1"/>
  <c r="AO161" i="1" s="1"/>
  <c r="AO163" i="1" s="1"/>
  <c r="AO208" i="1" s="1"/>
  <c r="AO209" i="1" s="1"/>
  <c r="AO211" i="1" s="1"/>
  <c r="AO216" i="1" s="1"/>
  <c r="AO221" i="1" s="1"/>
  <c r="DR159" i="1"/>
  <c r="DR161" i="1" s="1"/>
  <c r="DR163" i="1" s="1"/>
  <c r="DR208" i="1" s="1"/>
  <c r="DR209" i="1" s="1"/>
  <c r="FU159" i="1"/>
  <c r="FU161" i="1" s="1"/>
  <c r="FU163" i="1" s="1"/>
  <c r="FU208" i="1" s="1"/>
  <c r="FU209" i="1" s="1"/>
  <c r="CZ188" i="1"/>
  <c r="CZ213" i="1" s="1"/>
  <c r="H155" i="1"/>
  <c r="H157" i="1" s="1"/>
  <c r="FO188" i="1"/>
  <c r="FO213" i="1" s="1"/>
  <c r="BC188" i="1"/>
  <c r="BC213" i="1" s="1"/>
  <c r="BT211" i="1"/>
  <c r="BT216" i="1" s="1"/>
  <c r="BT221" i="1" s="1"/>
  <c r="ED155" i="1"/>
  <c r="ED157" i="1" s="1"/>
  <c r="BN159" i="1"/>
  <c r="BN161" i="1" s="1"/>
  <c r="BN163" i="1" s="1"/>
  <c r="BN208" i="1" s="1"/>
  <c r="BN209" i="1" s="1"/>
  <c r="DV211" i="1"/>
  <c r="DV216" i="1" s="1"/>
  <c r="DV221" i="1" s="1"/>
  <c r="AF211" i="1"/>
  <c r="AF216" i="1" s="1"/>
  <c r="AF221" i="1" s="1"/>
  <c r="EO155" i="1"/>
  <c r="EO157" i="1" s="1"/>
  <c r="N155" i="1"/>
  <c r="N157" i="1" s="1"/>
  <c r="BF155" i="1"/>
  <c r="BF157" i="1" s="1"/>
  <c r="I159" i="1"/>
  <c r="I161" i="1" s="1"/>
  <c r="I163" i="1" s="1"/>
  <c r="I208" i="1" s="1"/>
  <c r="I209" i="1" s="1"/>
  <c r="AT155" i="1"/>
  <c r="AT157" i="1" s="1"/>
  <c r="DJ159" i="1"/>
  <c r="DJ161" i="1" s="1"/>
  <c r="DJ163" i="1" s="1"/>
  <c r="DJ208" i="1" s="1"/>
  <c r="DJ209" i="1" s="1"/>
  <c r="BS188" i="1"/>
  <c r="BS213" i="1" s="1"/>
  <c r="CA221" i="1"/>
  <c r="DO159" i="1"/>
  <c r="DO161" i="1" s="1"/>
  <c r="DO163" i="1" s="1"/>
  <c r="DO208" i="1" s="1"/>
  <c r="DO209" i="1" s="1"/>
  <c r="EY159" i="1"/>
  <c r="EY161" i="1" s="1"/>
  <c r="EY163" i="1" s="1"/>
  <c r="EY208" i="1" s="1"/>
  <c r="EY209" i="1" s="1"/>
  <c r="EY211" i="1" s="1"/>
  <c r="EY216" i="1" s="1"/>
  <c r="EY221" i="1" s="1"/>
  <c r="CX188" i="1"/>
  <c r="CX213" i="1" s="1"/>
  <c r="CM188" i="1"/>
  <c r="CM213" i="1" s="1"/>
  <c r="FN188" i="1"/>
  <c r="FN213" i="1" s="1"/>
  <c r="Y161" i="1"/>
  <c r="Y163" i="1" s="1"/>
  <c r="Y208" i="1" s="1"/>
  <c r="Y159" i="1"/>
  <c r="EM155" i="1"/>
  <c r="EM157" i="1" s="1"/>
  <c r="DL188" i="1"/>
  <c r="DL213" i="1" s="1"/>
  <c r="FV188" i="1"/>
  <c r="FV213" i="1" s="1"/>
  <c r="EN159" i="1"/>
  <c r="EN161" i="1" s="1"/>
  <c r="EN163" i="1" s="1"/>
  <c r="EN208" i="1" s="1"/>
  <c r="EN209" i="1" s="1"/>
  <c r="EN211" i="1" s="1"/>
  <c r="BG159" i="1"/>
  <c r="BG161" i="1" s="1"/>
  <c r="BG163" i="1" s="1"/>
  <c r="BG208" i="1" s="1"/>
  <c r="BG209" i="1" s="1"/>
  <c r="Q159" i="1"/>
  <c r="Q161" i="1" s="1"/>
  <c r="Q163" i="1" s="1"/>
  <c r="Q208" i="1" s="1"/>
  <c r="Q209" i="1" s="1"/>
  <c r="L188" i="1"/>
  <c r="L213" i="1" s="1"/>
  <c r="EH209" i="1"/>
  <c r="EH211" i="1" s="1"/>
  <c r="EH216" i="1" s="1"/>
  <c r="EH221" i="1" s="1"/>
  <c r="FK159" i="1"/>
  <c r="FK161" i="1" s="1"/>
  <c r="FK163" i="1" s="1"/>
  <c r="FK208" i="1" s="1"/>
  <c r="FK209" i="1" s="1"/>
  <c r="S159" i="1"/>
  <c r="S161" i="1" s="1"/>
  <c r="S163" i="1" s="1"/>
  <c r="S208" i="1" s="1"/>
  <c r="S209" i="1" s="1"/>
  <c r="FS232" i="1"/>
  <c r="DH159" i="1"/>
  <c r="DH161" i="1" s="1"/>
  <c r="DH163" i="1" s="1"/>
  <c r="DH208" i="1" s="1"/>
  <c r="DH209" i="1" s="1"/>
  <c r="DT155" i="1"/>
  <c r="DT157" i="1" s="1"/>
  <c r="EQ155" i="1"/>
  <c r="EQ157" i="1" s="1"/>
  <c r="CK155" i="1"/>
  <c r="CK157" i="1" s="1"/>
  <c r="ET155" i="1"/>
  <c r="ET157" i="1" s="1"/>
  <c r="E188" i="1"/>
  <c r="E213" i="1" s="1"/>
  <c r="DA211" i="1"/>
  <c r="DA216" i="1" s="1"/>
  <c r="DA221" i="1" s="1"/>
  <c r="BR159" i="1"/>
  <c r="BR161" i="1" s="1"/>
  <c r="BR163" i="1" s="1"/>
  <c r="BR208" i="1" s="1"/>
  <c r="BR209" i="1" s="1"/>
  <c r="AZ159" i="1"/>
  <c r="AZ161" i="1" s="1"/>
  <c r="AZ163" i="1" s="1"/>
  <c r="AZ208" i="1" s="1"/>
  <c r="AZ209" i="1" s="1"/>
  <c r="FP188" i="1"/>
  <c r="FP213" i="1" s="1"/>
  <c r="DS159" i="1"/>
  <c r="DS161" i="1" s="1"/>
  <c r="DS163" i="1" s="1"/>
  <c r="DS208" i="1" s="1"/>
  <c r="DS209" i="1" s="1"/>
  <c r="AB155" i="1"/>
  <c r="AB157" i="1" s="1"/>
  <c r="CJ188" i="1"/>
  <c r="CJ213" i="1" s="1"/>
  <c r="FQ188" i="1"/>
  <c r="FQ213" i="1" s="1"/>
  <c r="EJ188" i="1"/>
  <c r="EJ213" i="1" s="1"/>
  <c r="AW221" i="1"/>
  <c r="DI159" i="1"/>
  <c r="DI161" i="1" s="1"/>
  <c r="DI163" i="1" s="1"/>
  <c r="DI208" i="1" s="1"/>
  <c r="DI209" i="1" s="1"/>
  <c r="CZ159" i="1"/>
  <c r="CZ161" i="1" s="1"/>
  <c r="CZ163" i="1" s="1"/>
  <c r="CZ208" i="1" s="1"/>
  <c r="CZ209" i="1" s="1"/>
  <c r="CT155" i="1"/>
  <c r="CT157" i="1" s="1"/>
  <c r="BE155" i="1"/>
  <c r="BE157" i="1" s="1"/>
  <c r="EA155" i="1"/>
  <c r="EA157" i="1" s="1"/>
  <c r="DN159" i="1"/>
  <c r="DN161" i="1" s="1"/>
  <c r="DN163" i="1" s="1"/>
  <c r="DN208" i="1" s="1"/>
  <c r="DN209" i="1" s="1"/>
  <c r="BC159" i="1"/>
  <c r="BC161" i="1" s="1"/>
  <c r="BC163" i="1" s="1"/>
  <c r="BC208" i="1" s="1"/>
  <c r="BC209" i="1" s="1"/>
  <c r="FD155" i="1"/>
  <c r="FD157" i="1" s="1"/>
  <c r="BY188" i="1"/>
  <c r="BY213" i="1" s="1"/>
  <c r="FB155" i="1"/>
  <c r="FB157" i="1" s="1"/>
  <c r="BU211" i="1"/>
  <c r="BU216" i="1" s="1"/>
  <c r="BU221" i="1" s="1"/>
  <c r="CC155" i="1"/>
  <c r="CC157" i="1" s="1"/>
  <c r="AP188" i="1"/>
  <c r="AP213" i="1" s="1"/>
  <c r="AR155" i="1"/>
  <c r="AR157" i="1" s="1"/>
  <c r="BV155" i="1"/>
  <c r="BV157" i="1" s="1"/>
  <c r="M188" i="1"/>
  <c r="M213" i="1" s="1"/>
  <c r="EU159" i="1"/>
  <c r="EU161" i="1" s="1"/>
  <c r="EU163" i="1" s="1"/>
  <c r="EU208" i="1" s="1"/>
  <c r="EU209" i="1" s="1"/>
  <c r="BI155" i="1"/>
  <c r="BI157" i="1" s="1"/>
  <c r="CE155" i="1"/>
  <c r="CE157" i="1" s="1"/>
  <c r="FN159" i="1"/>
  <c r="FN161" i="1" s="1"/>
  <c r="FN163" i="1" s="1"/>
  <c r="FN208" i="1" s="1"/>
  <c r="FN209" i="1" s="1"/>
  <c r="Y209" i="1"/>
  <c r="Y211" i="1" s="1"/>
  <c r="Y216" i="1" s="1"/>
  <c r="Y221" i="1" s="1"/>
  <c r="DL159" i="1"/>
  <c r="DL161" i="1" s="1"/>
  <c r="DL163" i="1" s="1"/>
  <c r="DL208" i="1" s="1"/>
  <c r="DL209" i="1" s="1"/>
  <c r="EE155" i="1"/>
  <c r="EE157" i="1" s="1"/>
  <c r="DD155" i="1"/>
  <c r="DD157" i="1" s="1"/>
  <c r="O155" i="1"/>
  <c r="O157" i="1" s="1"/>
  <c r="EP209" i="1"/>
  <c r="EP211" i="1" s="1"/>
  <c r="EP216" i="1" s="1"/>
  <c r="EP221" i="1" s="1"/>
  <c r="L159" i="1"/>
  <c r="L161" i="1" s="1"/>
  <c r="L163" i="1" s="1"/>
  <c r="L208" i="1" s="1"/>
  <c r="L209" i="1" s="1"/>
  <c r="BO159" i="1"/>
  <c r="BO161" i="1" s="1"/>
  <c r="BO163" i="1" s="1"/>
  <c r="BO208" i="1" s="1"/>
  <c r="BO209" i="1" s="1"/>
  <c r="EJ330" i="1" l="1"/>
  <c r="CI216" i="1"/>
  <c r="CI221" i="1" s="1"/>
  <c r="EB209" i="1"/>
  <c r="EB211" i="1" s="1"/>
  <c r="EB216" i="1" s="1"/>
  <c r="EB221" i="1" s="1"/>
  <c r="FO216" i="1"/>
  <c r="FO221" i="1" s="1"/>
  <c r="FO241" i="1" s="1"/>
  <c r="CX216" i="1"/>
  <c r="CX221" i="1" s="1"/>
  <c r="M330" i="1"/>
  <c r="EN216" i="1"/>
  <c r="EN221" i="1" s="1"/>
  <c r="DY241" i="1"/>
  <c r="FS241" i="1"/>
  <c r="FS229" i="1"/>
  <c r="E211" i="1"/>
  <c r="E330" i="1"/>
  <c r="BY211" i="1"/>
  <c r="BY330" i="1"/>
  <c r="FQ211" i="1"/>
  <c r="FQ330" i="1"/>
  <c r="DY232" i="1"/>
  <c r="DY231" i="1"/>
  <c r="DY233" i="1" s="1"/>
  <c r="DY237" i="1" s="1"/>
  <c r="DY242" i="1" s="1"/>
  <c r="DL211" i="1"/>
  <c r="DL216" i="1" s="1"/>
  <c r="DL221" i="1" s="1"/>
  <c r="DL330" i="1"/>
  <c r="AZ211" i="1"/>
  <c r="AZ216" i="1" s="1"/>
  <c r="AZ221" i="1" s="1"/>
  <c r="AZ330" i="1"/>
  <c r="DH211" i="1"/>
  <c r="DH216" i="1" s="1"/>
  <c r="DH221" i="1" s="1"/>
  <c r="DH330" i="1"/>
  <c r="FK211" i="1"/>
  <c r="FK216" i="1" s="1"/>
  <c r="FK221" i="1" s="1"/>
  <c r="FK330" i="1"/>
  <c r="BG211" i="1"/>
  <c r="BG216" i="1" s="1"/>
  <c r="BG221" i="1" s="1"/>
  <c r="BG330" i="1"/>
  <c r="DR211" i="1"/>
  <c r="DR216" i="1" s="1"/>
  <c r="DR221" i="1" s="1"/>
  <c r="DR330" i="1"/>
  <c r="BA211" i="1"/>
  <c r="BA216" i="1" s="1"/>
  <c r="BA221" i="1" s="1"/>
  <c r="BA330" i="1"/>
  <c r="CQ211" i="1"/>
  <c r="CQ216" i="1" s="1"/>
  <c r="CQ221" i="1" s="1"/>
  <c r="CQ330" i="1"/>
  <c r="L211" i="1"/>
  <c r="L216" i="1" s="1"/>
  <c r="L221" i="1" s="1"/>
  <c r="L330" i="1"/>
  <c r="BC211" i="1"/>
  <c r="BC216" i="1" s="1"/>
  <c r="BC221" i="1" s="1"/>
  <c r="BC330" i="1"/>
  <c r="BN211" i="1"/>
  <c r="BN216" i="1" s="1"/>
  <c r="BN221" i="1" s="1"/>
  <c r="BN330" i="1"/>
  <c r="J211" i="1"/>
  <c r="J216" i="1" s="1"/>
  <c r="J221" i="1" s="1"/>
  <c r="J330" i="1"/>
  <c r="CJ211" i="1"/>
  <c r="CJ216" i="1" s="1"/>
  <c r="CJ221" i="1" s="1"/>
  <c r="CJ330" i="1"/>
  <c r="FN211" i="1"/>
  <c r="FN216" i="1" s="1"/>
  <c r="FN221" i="1" s="1"/>
  <c r="FN330" i="1"/>
  <c r="EU211" i="1"/>
  <c r="EU216" i="1" s="1"/>
  <c r="EU221" i="1" s="1"/>
  <c r="EU330" i="1"/>
  <c r="S211" i="1"/>
  <c r="S216" i="1" s="1"/>
  <c r="S221" i="1" s="1"/>
  <c r="S330" i="1"/>
  <c r="DO211" i="1"/>
  <c r="DO216" i="1" s="1"/>
  <c r="DO221" i="1" s="1"/>
  <c r="DO330" i="1"/>
  <c r="FU211" i="1"/>
  <c r="FU216" i="1" s="1"/>
  <c r="FU221" i="1" s="1"/>
  <c r="FU330" i="1"/>
  <c r="EF211" i="1"/>
  <c r="EF216" i="1" s="1"/>
  <c r="EF221" i="1" s="1"/>
  <c r="EF330" i="1"/>
  <c r="AP211" i="1"/>
  <c r="AP216" i="1" s="1"/>
  <c r="AP221" i="1" s="1"/>
  <c r="AP330" i="1"/>
  <c r="CM211" i="1"/>
  <c r="CM216" i="1" s="1"/>
  <c r="CM221" i="1" s="1"/>
  <c r="CM330" i="1"/>
  <c r="CP211" i="1"/>
  <c r="CP216" i="1" s="1"/>
  <c r="CP221" i="1" s="1"/>
  <c r="CP330" i="1"/>
  <c r="BO211" i="1"/>
  <c r="BO216" i="1" s="1"/>
  <c r="BO221" i="1" s="1"/>
  <c r="BO330" i="1"/>
  <c r="DI211" i="1"/>
  <c r="DI216" i="1" s="1"/>
  <c r="DI221" i="1" s="1"/>
  <c r="DI330" i="1"/>
  <c r="EY241" i="1"/>
  <c r="EY223" i="1"/>
  <c r="EY232" i="1"/>
  <c r="EY231" i="1"/>
  <c r="EY229" i="1"/>
  <c r="DK211" i="1"/>
  <c r="DK216" i="1" s="1"/>
  <c r="DK221" i="1" s="1"/>
  <c r="DK330" i="1"/>
  <c r="DJ211" i="1"/>
  <c r="DJ216" i="1" s="1"/>
  <c r="DJ221" i="1" s="1"/>
  <c r="DJ330" i="1"/>
  <c r="AH211" i="1"/>
  <c r="AH216" i="1" s="1"/>
  <c r="AH221" i="1" s="1"/>
  <c r="AH330" i="1"/>
  <c r="FV211" i="1"/>
  <c r="FV216" i="1" s="1"/>
  <c r="FV221" i="1" s="1"/>
  <c r="FV330" i="1"/>
  <c r="DN211" i="1"/>
  <c r="DN216" i="1" s="1"/>
  <c r="DN221" i="1" s="1"/>
  <c r="DN330" i="1"/>
  <c r="DS211" i="1"/>
  <c r="DS216" i="1" s="1"/>
  <c r="DS221" i="1" s="1"/>
  <c r="DS330" i="1"/>
  <c r="BR211" i="1"/>
  <c r="BR216" i="1" s="1"/>
  <c r="BR221" i="1" s="1"/>
  <c r="BR330" i="1"/>
  <c r="CZ211" i="1"/>
  <c r="CZ216" i="1" s="1"/>
  <c r="CZ221" i="1" s="1"/>
  <c r="CZ330" i="1"/>
  <c r="Q211" i="1"/>
  <c r="Q216" i="1" s="1"/>
  <c r="Q221" i="1" s="1"/>
  <c r="Q330" i="1"/>
  <c r="I211" i="1"/>
  <c r="I216" i="1" s="1"/>
  <c r="I221" i="1" s="1"/>
  <c r="I330" i="1"/>
  <c r="BS211" i="1"/>
  <c r="BS216" i="1" s="1"/>
  <c r="BS221" i="1" s="1"/>
  <c r="BS330" i="1"/>
  <c r="FP211" i="1"/>
  <c r="FP216" i="1" s="1"/>
  <c r="FP221" i="1" s="1"/>
  <c r="FP330" i="1"/>
  <c r="DD159" i="1"/>
  <c r="DD161" i="1" s="1"/>
  <c r="DD163" i="1" s="1"/>
  <c r="DD208" i="1" s="1"/>
  <c r="DD209" i="1" s="1"/>
  <c r="DD211" i="1" s="1"/>
  <c r="DD216" i="1" s="1"/>
  <c r="DD221" i="1" s="1"/>
  <c r="CC159" i="1"/>
  <c r="CC161" i="1" s="1"/>
  <c r="CC163" i="1" s="1"/>
  <c r="CC208" i="1" s="1"/>
  <c r="CC209" i="1" s="1"/>
  <c r="CC211" i="1" s="1"/>
  <c r="CC216" i="1" s="1"/>
  <c r="CC221" i="1" s="1"/>
  <c r="CO159" i="1"/>
  <c r="CO161" i="1" s="1"/>
  <c r="CO163" i="1" s="1"/>
  <c r="CO208" i="1" s="1"/>
  <c r="CO209" i="1" s="1"/>
  <c r="CO211" i="1" s="1"/>
  <c r="CO216" i="1" s="1"/>
  <c r="CO221" i="1" s="1"/>
  <c r="CA241" i="1"/>
  <c r="CA223" i="1"/>
  <c r="CA232" i="1"/>
  <c r="CA229" i="1"/>
  <c r="CA231" i="1"/>
  <c r="DC241" i="1"/>
  <c r="DC223" i="1"/>
  <c r="DC232" i="1"/>
  <c r="DC229" i="1"/>
  <c r="DC233" i="1" s="1"/>
  <c r="DC237" i="1" s="1"/>
  <c r="DC242" i="1" s="1"/>
  <c r="DC231" i="1"/>
  <c r="BI159" i="1"/>
  <c r="BI161" i="1" s="1"/>
  <c r="BI163" i="1" s="1"/>
  <c r="BI208" i="1" s="1"/>
  <c r="BI209" i="1" s="1"/>
  <c r="BI211" i="1" s="1"/>
  <c r="BI216" i="1" s="1"/>
  <c r="BI221" i="1" s="1"/>
  <c r="AR159" i="1"/>
  <c r="AR161" i="1" s="1"/>
  <c r="AR163" i="1" s="1"/>
  <c r="AR208" i="1" s="1"/>
  <c r="AR209" i="1" s="1"/>
  <c r="AR211" i="1" s="1"/>
  <c r="AR216" i="1" s="1"/>
  <c r="AR221" i="1" s="1"/>
  <c r="BU223" i="1"/>
  <c r="BU241" i="1"/>
  <c r="BU229" i="1"/>
  <c r="BU231" i="1"/>
  <c r="BU232" i="1"/>
  <c r="FO229" i="1"/>
  <c r="AW223" i="1"/>
  <c r="AW241" i="1"/>
  <c r="AW229" i="1"/>
  <c r="AW231" i="1"/>
  <c r="AW232" i="1"/>
  <c r="CK159" i="1"/>
  <c r="CK161" i="1" s="1"/>
  <c r="CK163" i="1" s="1"/>
  <c r="CK208" i="1" s="1"/>
  <c r="CK209" i="1" s="1"/>
  <c r="CK211" i="1" s="1"/>
  <c r="CK216" i="1" s="1"/>
  <c r="CK221" i="1" s="1"/>
  <c r="AT159" i="1"/>
  <c r="AT161" i="1"/>
  <c r="AT163" i="1" s="1"/>
  <c r="AT208" i="1" s="1"/>
  <c r="AT209" i="1" s="1"/>
  <c r="AT211" i="1" s="1"/>
  <c r="AT216" i="1" s="1"/>
  <c r="AT221" i="1" s="1"/>
  <c r="N159" i="1"/>
  <c r="N161" i="1" s="1"/>
  <c r="N163" i="1" s="1"/>
  <c r="N208" i="1" s="1"/>
  <c r="N209" i="1" s="1"/>
  <c r="N211" i="1" s="1"/>
  <c r="N216" i="1" s="1"/>
  <c r="N221" i="1" s="1"/>
  <c r="AF241" i="1"/>
  <c r="AF223" i="1"/>
  <c r="AF232" i="1"/>
  <c r="AF231" i="1"/>
  <c r="AF229" i="1"/>
  <c r="BT241" i="1"/>
  <c r="BT223" i="1"/>
  <c r="BT231" i="1"/>
  <c r="BT229" i="1"/>
  <c r="BT232" i="1"/>
  <c r="EB241" i="1"/>
  <c r="EB223" i="1"/>
  <c r="EB231" i="1"/>
  <c r="EB232" i="1"/>
  <c r="EB229" i="1"/>
  <c r="DM159" i="1"/>
  <c r="DM161" i="1" s="1"/>
  <c r="DM163" i="1" s="1"/>
  <c r="DM208" i="1" s="1"/>
  <c r="DM209" i="1" s="1"/>
  <c r="DM211" i="1" s="1"/>
  <c r="DM216" i="1" s="1"/>
  <c r="DM221" i="1" s="1"/>
  <c r="AL159" i="1"/>
  <c r="AL161" i="1" s="1"/>
  <c r="AL163" i="1" s="1"/>
  <c r="AL208" i="1" s="1"/>
  <c r="AL209" i="1" s="1"/>
  <c r="AL211" i="1" s="1"/>
  <c r="AL216" i="1" s="1"/>
  <c r="AL221" i="1" s="1"/>
  <c r="FF159" i="1"/>
  <c r="FF161" i="1" s="1"/>
  <c r="FF163" i="1" s="1"/>
  <c r="FF208" i="1" s="1"/>
  <c r="FF209" i="1" s="1"/>
  <c r="FF211" i="1" s="1"/>
  <c r="FF216" i="1" s="1"/>
  <c r="FF221" i="1" s="1"/>
  <c r="CS223" i="1"/>
  <c r="CS241" i="1"/>
  <c r="CS231" i="1"/>
  <c r="CS229" i="1"/>
  <c r="CS232" i="1"/>
  <c r="FI211" i="1"/>
  <c r="FI216" i="1" s="1"/>
  <c r="FI221" i="1" s="1"/>
  <c r="FI330" i="1"/>
  <c r="CU159" i="1"/>
  <c r="CU161" i="1" s="1"/>
  <c r="CU163" i="1" s="1"/>
  <c r="CU208" i="1" s="1"/>
  <c r="CU209" i="1" s="1"/>
  <c r="CU211" i="1" s="1"/>
  <c r="CU216" i="1" s="1"/>
  <c r="CU221" i="1" s="1"/>
  <c r="EG159" i="1"/>
  <c r="EG161" i="1" s="1"/>
  <c r="EG163" i="1" s="1"/>
  <c r="EG208" i="1" s="1"/>
  <c r="EG209" i="1" s="1"/>
  <c r="EG211" i="1" s="1"/>
  <c r="EG216" i="1" s="1"/>
  <c r="EG221" i="1" s="1"/>
  <c r="CG159" i="1"/>
  <c r="CG161" i="1" s="1"/>
  <c r="CG163" i="1" s="1"/>
  <c r="CG208" i="1" s="1"/>
  <c r="CG209" i="1" s="1"/>
  <c r="CG211" i="1" s="1"/>
  <c r="CG216" i="1" s="1"/>
  <c r="CG221" i="1" s="1"/>
  <c r="U159" i="1"/>
  <c r="U161" i="1" s="1"/>
  <c r="U163" i="1" s="1"/>
  <c r="U208" i="1" s="1"/>
  <c r="U209" i="1" s="1"/>
  <c r="U211" i="1" s="1"/>
  <c r="U216" i="1" s="1"/>
  <c r="U221" i="1" s="1"/>
  <c r="CD159" i="1"/>
  <c r="CD161" i="1" s="1"/>
  <c r="CD163" i="1" s="1"/>
  <c r="CD208" i="1" s="1"/>
  <c r="CD209" i="1" s="1"/>
  <c r="CD211" i="1" s="1"/>
  <c r="CD216" i="1" s="1"/>
  <c r="CD221" i="1" s="1"/>
  <c r="AJ161" i="1"/>
  <c r="AJ163" i="1" s="1"/>
  <c r="AJ208" i="1" s="1"/>
  <c r="AJ209" i="1" s="1"/>
  <c r="AJ211" i="1" s="1"/>
  <c r="AJ216" i="1" s="1"/>
  <c r="AJ221" i="1" s="1"/>
  <c r="AJ159" i="1"/>
  <c r="AA159" i="1"/>
  <c r="AA161" i="1" s="1"/>
  <c r="AA163" i="1" s="1"/>
  <c r="AA208" i="1" s="1"/>
  <c r="AA209" i="1" s="1"/>
  <c r="AA211" i="1" s="1"/>
  <c r="AA216" i="1" s="1"/>
  <c r="AA221" i="1" s="1"/>
  <c r="EI211" i="1"/>
  <c r="EI216" i="1" s="1"/>
  <c r="EI221" i="1" s="1"/>
  <c r="EI330" i="1"/>
  <c r="FZ115" i="1"/>
  <c r="C122" i="1"/>
  <c r="C119" i="1"/>
  <c r="AX159" i="1"/>
  <c r="AX161" i="1" s="1"/>
  <c r="AX163" i="1" s="1"/>
  <c r="AX208" i="1" s="1"/>
  <c r="AX209" i="1" s="1"/>
  <c r="AX211" i="1" s="1"/>
  <c r="AX216" i="1" s="1"/>
  <c r="AX221" i="1" s="1"/>
  <c r="BD159" i="1"/>
  <c r="BD161" i="1" s="1"/>
  <c r="BD163" i="1" s="1"/>
  <c r="BD208" i="1" s="1"/>
  <c r="BD209" i="1" s="1"/>
  <c r="BD211" i="1" s="1"/>
  <c r="BD216" i="1" s="1"/>
  <c r="BD221" i="1" s="1"/>
  <c r="DQ159" i="1"/>
  <c r="DQ161" i="1" s="1"/>
  <c r="DQ163" i="1" s="1"/>
  <c r="DQ208" i="1" s="1"/>
  <c r="DQ209" i="1" s="1"/>
  <c r="DQ211" i="1" s="1"/>
  <c r="DQ216" i="1" s="1"/>
  <c r="DQ221" i="1" s="1"/>
  <c r="FA159" i="1"/>
  <c r="FA161" i="1" s="1"/>
  <c r="FA163" i="1" s="1"/>
  <c r="FA208" i="1" s="1"/>
  <c r="FA209" i="1" s="1"/>
  <c r="FA211" i="1" s="1"/>
  <c r="FA216" i="1" s="1"/>
  <c r="FA221" i="1" s="1"/>
  <c r="EK159" i="1"/>
  <c r="EK161" i="1" s="1"/>
  <c r="EK163" i="1" s="1"/>
  <c r="EK208" i="1" s="1"/>
  <c r="EK209" i="1" s="1"/>
  <c r="EK211" i="1" s="1"/>
  <c r="EK216" i="1" s="1"/>
  <c r="EK221" i="1" s="1"/>
  <c r="D159" i="1"/>
  <c r="D161" i="1"/>
  <c r="D163" i="1" s="1"/>
  <c r="D208" i="1" s="1"/>
  <c r="D209" i="1" s="1"/>
  <c r="D211" i="1" s="1"/>
  <c r="D216" i="1" s="1"/>
  <c r="D221" i="1" s="1"/>
  <c r="FC159" i="1"/>
  <c r="FC161" i="1" s="1"/>
  <c r="FC163" i="1" s="1"/>
  <c r="FC208" i="1" s="1"/>
  <c r="FC209" i="1" s="1"/>
  <c r="FC211" i="1" s="1"/>
  <c r="FC216" i="1" s="1"/>
  <c r="FC221" i="1" s="1"/>
  <c r="CY159" i="1"/>
  <c r="CY161" i="1" s="1"/>
  <c r="CY163" i="1" s="1"/>
  <c r="CY208" i="1" s="1"/>
  <c r="CY209" i="1" s="1"/>
  <c r="CY211" i="1" s="1"/>
  <c r="CY216" i="1" s="1"/>
  <c r="CY221" i="1" s="1"/>
  <c r="BL159" i="1"/>
  <c r="BL161" i="1" s="1"/>
  <c r="BL163" i="1" s="1"/>
  <c r="BL208" i="1" s="1"/>
  <c r="BL209" i="1" s="1"/>
  <c r="BL211" i="1" s="1"/>
  <c r="BL216" i="1" s="1"/>
  <c r="BL221" i="1" s="1"/>
  <c r="EP241" i="1"/>
  <c r="EP223" i="1"/>
  <c r="EP231" i="1"/>
  <c r="EP232" i="1"/>
  <c r="EP229" i="1"/>
  <c r="O159" i="1"/>
  <c r="O161" i="1" s="1"/>
  <c r="O163" i="1" s="1"/>
  <c r="O208" i="1" s="1"/>
  <c r="O209" i="1" s="1"/>
  <c r="O211" i="1" s="1"/>
  <c r="O216" i="1" s="1"/>
  <c r="O221" i="1" s="1"/>
  <c r="EN241" i="1"/>
  <c r="EN223" i="1"/>
  <c r="EN231" i="1"/>
  <c r="EN229" i="1"/>
  <c r="EN232" i="1"/>
  <c r="Y223" i="1"/>
  <c r="Y241" i="1"/>
  <c r="Y229" i="1"/>
  <c r="Y232" i="1"/>
  <c r="Y231" i="1"/>
  <c r="CE159" i="1"/>
  <c r="CE161" i="1" s="1"/>
  <c r="CE163" i="1" s="1"/>
  <c r="CE208" i="1" s="1"/>
  <c r="CE209" i="1" s="1"/>
  <c r="CE211" i="1" s="1"/>
  <c r="CE216" i="1" s="1"/>
  <c r="CE221" i="1" s="1"/>
  <c r="FB159" i="1"/>
  <c r="FB161" i="1" s="1"/>
  <c r="FB163" i="1" s="1"/>
  <c r="FB208" i="1" s="1"/>
  <c r="FB209" i="1" s="1"/>
  <c r="FB211" i="1" s="1"/>
  <c r="FB216" i="1" s="1"/>
  <c r="FB221" i="1" s="1"/>
  <c r="FD159" i="1"/>
  <c r="FD161" i="1" s="1"/>
  <c r="FD163" i="1" s="1"/>
  <c r="FD208" i="1" s="1"/>
  <c r="FD209" i="1" s="1"/>
  <c r="FD211" i="1" s="1"/>
  <c r="FD216" i="1" s="1"/>
  <c r="FD221" i="1" s="1"/>
  <c r="CT159" i="1"/>
  <c r="CT161" i="1" s="1"/>
  <c r="CT163" i="1" s="1"/>
  <c r="CT208" i="1" s="1"/>
  <c r="CT209" i="1" s="1"/>
  <c r="CT211" i="1" s="1"/>
  <c r="CT216" i="1" s="1"/>
  <c r="CT221" i="1" s="1"/>
  <c r="AO223" i="1"/>
  <c r="AO241" i="1"/>
  <c r="AO229" i="1"/>
  <c r="AO231" i="1"/>
  <c r="AO232" i="1"/>
  <c r="DF211" i="1"/>
  <c r="DF216" i="1" s="1"/>
  <c r="DF221" i="1" s="1"/>
  <c r="DF330" i="1"/>
  <c r="CX330" i="1"/>
  <c r="BF159" i="1"/>
  <c r="BF161" i="1" s="1"/>
  <c r="BF163" i="1" s="1"/>
  <c r="BF208" i="1" s="1"/>
  <c r="BF209" i="1" s="1"/>
  <c r="BF211" i="1" s="1"/>
  <c r="BF216" i="1" s="1"/>
  <c r="BF221" i="1" s="1"/>
  <c r="EO161" i="1"/>
  <c r="EO163" i="1" s="1"/>
  <c r="EO208" i="1" s="1"/>
  <c r="EO209" i="1" s="1"/>
  <c r="EO211" i="1" s="1"/>
  <c r="EO216" i="1" s="1"/>
  <c r="EO221" i="1" s="1"/>
  <c r="EO159" i="1"/>
  <c r="DV241" i="1"/>
  <c r="DV223" i="1"/>
  <c r="DV231" i="1"/>
  <c r="DV232" i="1"/>
  <c r="DV229" i="1"/>
  <c r="FO330" i="1"/>
  <c r="AK159" i="1"/>
  <c r="AK161" i="1" s="1"/>
  <c r="AK163" i="1" s="1"/>
  <c r="AK208" i="1" s="1"/>
  <c r="AK209" i="1" s="1"/>
  <c r="AK211" i="1" s="1"/>
  <c r="AK216" i="1" s="1"/>
  <c r="AK221" i="1" s="1"/>
  <c r="CN159" i="1"/>
  <c r="CN161" i="1" s="1"/>
  <c r="CN163" i="1" s="1"/>
  <c r="CN208" i="1" s="1"/>
  <c r="CN209" i="1" s="1"/>
  <c r="CN211" i="1" s="1"/>
  <c r="CN216" i="1" s="1"/>
  <c r="CN221" i="1" s="1"/>
  <c r="AQ159" i="1"/>
  <c r="AQ161" i="1" s="1"/>
  <c r="AQ163" i="1" s="1"/>
  <c r="AQ208" i="1" s="1"/>
  <c r="AQ209" i="1" s="1"/>
  <c r="AQ211" i="1" s="1"/>
  <c r="AQ216" i="1" s="1"/>
  <c r="AQ221" i="1" s="1"/>
  <c r="AV159" i="1"/>
  <c r="AV161" i="1" s="1"/>
  <c r="AV163" i="1" s="1"/>
  <c r="AV208" i="1" s="1"/>
  <c r="AV209" i="1" s="1"/>
  <c r="AV211" i="1" s="1"/>
  <c r="AV216" i="1" s="1"/>
  <c r="AV221" i="1" s="1"/>
  <c r="DG159" i="1"/>
  <c r="DG161" i="1" s="1"/>
  <c r="DG163" i="1" s="1"/>
  <c r="DG208" i="1" s="1"/>
  <c r="DG209" i="1" s="1"/>
  <c r="DG211" i="1" s="1"/>
  <c r="DG216" i="1" s="1"/>
  <c r="DG221" i="1" s="1"/>
  <c r="M216" i="1"/>
  <c r="M221" i="1" s="1"/>
  <c r="EX241" i="1"/>
  <c r="EX223" i="1"/>
  <c r="EX229" i="1"/>
  <c r="EX232" i="1"/>
  <c r="EX231" i="1"/>
  <c r="EL159" i="1"/>
  <c r="EL161" i="1" s="1"/>
  <c r="EL163" i="1" s="1"/>
  <c r="EL208" i="1" s="1"/>
  <c r="EL209" i="1" s="1"/>
  <c r="EL211" i="1" s="1"/>
  <c r="EL216" i="1" s="1"/>
  <c r="EL221" i="1" s="1"/>
  <c r="ES161" i="1"/>
  <c r="ES163" i="1" s="1"/>
  <c r="ES208" i="1" s="1"/>
  <c r="ES209" i="1" s="1"/>
  <c r="ES211" i="1" s="1"/>
  <c r="ES216" i="1" s="1"/>
  <c r="ES221" i="1" s="1"/>
  <c r="ES159" i="1"/>
  <c r="AU241" i="1"/>
  <c r="AU223" i="1"/>
  <c r="AU229" i="1"/>
  <c r="AU231" i="1"/>
  <c r="AU232" i="1"/>
  <c r="BZ159" i="1"/>
  <c r="BZ161" i="1" s="1"/>
  <c r="BZ163" i="1" s="1"/>
  <c r="BZ208" i="1" s="1"/>
  <c r="BZ209" i="1" s="1"/>
  <c r="BZ211" i="1" s="1"/>
  <c r="BZ216" i="1" s="1"/>
  <c r="BZ221" i="1" s="1"/>
  <c r="C147" i="1"/>
  <c r="C149" i="1" s="1"/>
  <c r="FY149" i="1" s="1"/>
  <c r="FE159" i="1"/>
  <c r="FE161" i="1" s="1"/>
  <c r="FE163" i="1" s="1"/>
  <c r="FE208" i="1" s="1"/>
  <c r="FE209" i="1" s="1"/>
  <c r="FE211" i="1" s="1"/>
  <c r="FE216" i="1" s="1"/>
  <c r="FE221" i="1" s="1"/>
  <c r="BW159" i="1"/>
  <c r="BW161" i="1" s="1"/>
  <c r="BW163" i="1" s="1"/>
  <c r="BW208" i="1" s="1"/>
  <c r="BW209" i="1" s="1"/>
  <c r="BW211" i="1" s="1"/>
  <c r="BW216" i="1" s="1"/>
  <c r="BW221" i="1" s="1"/>
  <c r="AE241" i="1"/>
  <c r="AE223" i="1"/>
  <c r="AE232" i="1"/>
  <c r="AE229" i="1"/>
  <c r="AE231" i="1"/>
  <c r="R159" i="1"/>
  <c r="R161" i="1" s="1"/>
  <c r="R163" i="1" s="1"/>
  <c r="R208" i="1" s="1"/>
  <c r="R209" i="1" s="1"/>
  <c r="R211" i="1" s="1"/>
  <c r="R216" i="1" s="1"/>
  <c r="R221" i="1" s="1"/>
  <c r="BX241" i="1"/>
  <c r="BX223" i="1"/>
  <c r="BX231" i="1"/>
  <c r="BX232" i="1"/>
  <c r="BX229" i="1"/>
  <c r="BM159" i="1"/>
  <c r="BM161" i="1" s="1"/>
  <c r="BM163" i="1" s="1"/>
  <c r="BM208" i="1" s="1"/>
  <c r="BM209" i="1" s="1"/>
  <c r="BM211" i="1" s="1"/>
  <c r="BM216" i="1" s="1"/>
  <c r="BM221" i="1" s="1"/>
  <c r="DZ159" i="1"/>
  <c r="DZ161" i="1" s="1"/>
  <c r="DZ163" i="1" s="1"/>
  <c r="DZ208" i="1" s="1"/>
  <c r="DZ209" i="1" s="1"/>
  <c r="DZ211" i="1" s="1"/>
  <c r="DZ216" i="1" s="1"/>
  <c r="DZ221" i="1" s="1"/>
  <c r="EC241" i="1"/>
  <c r="EC223" i="1"/>
  <c r="EC232" i="1"/>
  <c r="EC231" i="1"/>
  <c r="EC229" i="1"/>
  <c r="AY159" i="1"/>
  <c r="AY161" i="1" s="1"/>
  <c r="AY163" i="1" s="1"/>
  <c r="AY208" i="1" s="1"/>
  <c r="AY209" i="1" s="1"/>
  <c r="AY211" i="1" s="1"/>
  <c r="AY216" i="1" s="1"/>
  <c r="AY221" i="1" s="1"/>
  <c r="BJ159" i="1"/>
  <c r="BJ161" i="1" s="1"/>
  <c r="BJ163" i="1" s="1"/>
  <c r="BJ208" i="1" s="1"/>
  <c r="BJ209" i="1" s="1"/>
  <c r="BJ211" i="1" s="1"/>
  <c r="BJ216" i="1" s="1"/>
  <c r="BJ221" i="1" s="1"/>
  <c r="K159" i="1"/>
  <c r="K161" i="1" s="1"/>
  <c r="K163" i="1" s="1"/>
  <c r="K208" i="1" s="1"/>
  <c r="K209" i="1" s="1"/>
  <c r="K211" i="1" s="1"/>
  <c r="K216" i="1" s="1"/>
  <c r="K221" i="1" s="1"/>
  <c r="CX241" i="1"/>
  <c r="CX223" i="1"/>
  <c r="CX229" i="1"/>
  <c r="CX231" i="1"/>
  <c r="CX232" i="1"/>
  <c r="EA159" i="1"/>
  <c r="EA161" i="1" s="1"/>
  <c r="EA163" i="1" s="1"/>
  <c r="EA208" i="1" s="1"/>
  <c r="EA209" i="1" s="1"/>
  <c r="EA211" i="1" s="1"/>
  <c r="EA216" i="1" s="1"/>
  <c r="EA221" i="1" s="1"/>
  <c r="AB159" i="1"/>
  <c r="AB161" i="1" s="1"/>
  <c r="AB163" i="1" s="1"/>
  <c r="AB208" i="1" s="1"/>
  <c r="AB209" i="1" s="1"/>
  <c r="AB211" i="1" s="1"/>
  <c r="AB216" i="1" s="1"/>
  <c r="AB221" i="1" s="1"/>
  <c r="DA223" i="1"/>
  <c r="DA241" i="1"/>
  <c r="DA232" i="1"/>
  <c r="DA231" i="1"/>
  <c r="DA229" i="1"/>
  <c r="ET159" i="1"/>
  <c r="ET161" i="1" s="1"/>
  <c r="ET163" i="1" s="1"/>
  <c r="ET208" i="1" s="1"/>
  <c r="ET209" i="1" s="1"/>
  <c r="ET211" i="1" s="1"/>
  <c r="ET216" i="1" s="1"/>
  <c r="ET221" i="1" s="1"/>
  <c r="DT159" i="1"/>
  <c r="DT161" i="1" s="1"/>
  <c r="DT163" i="1" s="1"/>
  <c r="DT208" i="1" s="1"/>
  <c r="DT209" i="1" s="1"/>
  <c r="DT211" i="1" s="1"/>
  <c r="DT216" i="1" s="1"/>
  <c r="DT221" i="1" s="1"/>
  <c r="EH241" i="1"/>
  <c r="EH223" i="1"/>
  <c r="EH229" i="1"/>
  <c r="EH231" i="1"/>
  <c r="EH232" i="1"/>
  <c r="EM159" i="1"/>
  <c r="EM161" i="1" s="1"/>
  <c r="EM163" i="1" s="1"/>
  <c r="EM208" i="1" s="1"/>
  <c r="EM209" i="1" s="1"/>
  <c r="EM211" i="1" s="1"/>
  <c r="EM216" i="1" s="1"/>
  <c r="EM221" i="1" s="1"/>
  <c r="H159" i="1"/>
  <c r="H161" i="1" s="1"/>
  <c r="H163" i="1" s="1"/>
  <c r="H208" i="1" s="1"/>
  <c r="H209" i="1" s="1"/>
  <c r="H211" i="1" s="1"/>
  <c r="H216" i="1" s="1"/>
  <c r="H221" i="1" s="1"/>
  <c r="G159" i="1"/>
  <c r="G161" i="1" s="1"/>
  <c r="G163" i="1" s="1"/>
  <c r="G208" i="1" s="1"/>
  <c r="G209" i="1" s="1"/>
  <c r="G211" i="1" s="1"/>
  <c r="G216" i="1" s="1"/>
  <c r="G221" i="1" s="1"/>
  <c r="CI241" i="1"/>
  <c r="CI223" i="1"/>
  <c r="CI232" i="1"/>
  <c r="CI231" i="1"/>
  <c r="CI229" i="1"/>
  <c r="DX241" i="1"/>
  <c r="DX223" i="1"/>
  <c r="DX231" i="1"/>
  <c r="DX229" i="1"/>
  <c r="DX232" i="1"/>
  <c r="Y330" i="1"/>
  <c r="DU159" i="1"/>
  <c r="DU161" i="1" s="1"/>
  <c r="DU163" i="1" s="1"/>
  <c r="DU208" i="1" s="1"/>
  <c r="DU209" i="1" s="1"/>
  <c r="DU211" i="1" s="1"/>
  <c r="DU216" i="1" s="1"/>
  <c r="DU221" i="1" s="1"/>
  <c r="AD159" i="1"/>
  <c r="AD161" i="1" s="1"/>
  <c r="AD163" i="1" s="1"/>
  <c r="AD208" i="1" s="1"/>
  <c r="AD209" i="1" s="1"/>
  <c r="AD211" i="1" s="1"/>
  <c r="AD216" i="1" s="1"/>
  <c r="AD221" i="1" s="1"/>
  <c r="BB159" i="1"/>
  <c r="BB161" i="1" s="1"/>
  <c r="BB163" i="1" s="1"/>
  <c r="BB208" i="1" s="1"/>
  <c r="BB209" i="1" s="1"/>
  <c r="BB211" i="1" s="1"/>
  <c r="BB216" i="1" s="1"/>
  <c r="BB221" i="1" s="1"/>
  <c r="BY216" i="1"/>
  <c r="BY221" i="1" s="1"/>
  <c r="AO330" i="1"/>
  <c r="FQ216" i="1"/>
  <c r="FQ221" i="1" s="1"/>
  <c r="AC159" i="1"/>
  <c r="AC161" i="1" s="1"/>
  <c r="AC163" i="1" s="1"/>
  <c r="AC208" i="1" s="1"/>
  <c r="AC209" i="1" s="1"/>
  <c r="AC211" i="1" s="1"/>
  <c r="AC216" i="1" s="1"/>
  <c r="AC221" i="1" s="1"/>
  <c r="AM159" i="1"/>
  <c r="AM161" i="1" s="1"/>
  <c r="AM163" i="1" s="1"/>
  <c r="AM208" i="1" s="1"/>
  <c r="AM209" i="1" s="1"/>
  <c r="AM211" i="1" s="1"/>
  <c r="AM216" i="1" s="1"/>
  <c r="AM221" i="1" s="1"/>
  <c r="E216" i="1"/>
  <c r="E221" i="1" s="1"/>
  <c r="V159" i="1"/>
  <c r="V161" i="1" s="1"/>
  <c r="V163" i="1" s="1"/>
  <c r="V208" i="1" s="1"/>
  <c r="V209" i="1" s="1"/>
  <c r="V211" i="1" s="1"/>
  <c r="V216" i="1" s="1"/>
  <c r="V221" i="1" s="1"/>
  <c r="CI330" i="1"/>
  <c r="CL159" i="1"/>
  <c r="CL161" i="1" s="1"/>
  <c r="CL163" i="1" s="1"/>
  <c r="CL208" i="1" s="1"/>
  <c r="CL209" i="1" s="1"/>
  <c r="CL211" i="1" s="1"/>
  <c r="CL216" i="1" s="1"/>
  <c r="CL221" i="1" s="1"/>
  <c r="C111" i="1"/>
  <c r="C113" i="1" s="1"/>
  <c r="FZ109" i="1"/>
  <c r="C181" i="1"/>
  <c r="C187" i="1"/>
  <c r="CB159" i="1"/>
  <c r="CB161" i="1" s="1"/>
  <c r="CB163" i="1" s="1"/>
  <c r="CB208" i="1" s="1"/>
  <c r="CB209" i="1" s="1"/>
  <c r="CB211" i="1" s="1"/>
  <c r="CB216" i="1" s="1"/>
  <c r="CB221" i="1" s="1"/>
  <c r="W241" i="1"/>
  <c r="W223" i="1"/>
  <c r="W231" i="1"/>
  <c r="W232" i="1"/>
  <c r="W229" i="1"/>
  <c r="P159" i="1"/>
  <c r="P161" i="1" s="1"/>
  <c r="P163" i="1" s="1"/>
  <c r="P208" i="1" s="1"/>
  <c r="P209" i="1" s="1"/>
  <c r="P211" i="1" s="1"/>
  <c r="P216" i="1" s="1"/>
  <c r="P221" i="1" s="1"/>
  <c r="BH159" i="1"/>
  <c r="BH161" i="1" s="1"/>
  <c r="BH163" i="1" s="1"/>
  <c r="BH208" i="1" s="1"/>
  <c r="BH209" i="1" s="1"/>
  <c r="BH211" i="1" s="1"/>
  <c r="BH216" i="1" s="1"/>
  <c r="BH221" i="1" s="1"/>
  <c r="BK159" i="1"/>
  <c r="BK161" i="1" s="1"/>
  <c r="BK163" i="1" s="1"/>
  <c r="BK208" i="1" s="1"/>
  <c r="BK209" i="1" s="1"/>
  <c r="BK211" i="1" s="1"/>
  <c r="BK216" i="1" s="1"/>
  <c r="BK221" i="1" s="1"/>
  <c r="DB241" i="1"/>
  <c r="DB223" i="1"/>
  <c r="DB232" i="1"/>
  <c r="DB229" i="1"/>
  <c r="DB231" i="1"/>
  <c r="T159" i="1"/>
  <c r="T161" i="1" s="1"/>
  <c r="T163" i="1" s="1"/>
  <c r="T208" i="1" s="1"/>
  <c r="T209" i="1" s="1"/>
  <c r="T211" i="1" s="1"/>
  <c r="T216" i="1" s="1"/>
  <c r="T221" i="1" s="1"/>
  <c r="FT159" i="1"/>
  <c r="FT161" i="1"/>
  <c r="FT163" i="1" s="1"/>
  <c r="FT208" i="1" s="1"/>
  <c r="FT209" i="1" s="1"/>
  <c r="FT211" i="1" s="1"/>
  <c r="FT216" i="1" s="1"/>
  <c r="FT221" i="1" s="1"/>
  <c r="FW159" i="1"/>
  <c r="FW161" i="1" s="1"/>
  <c r="FW163" i="1" s="1"/>
  <c r="FW208" i="1" s="1"/>
  <c r="FW209" i="1" s="1"/>
  <c r="FW211" i="1" s="1"/>
  <c r="FW216" i="1" s="1"/>
  <c r="FW221" i="1" s="1"/>
  <c r="BQ159" i="1"/>
  <c r="BQ161" i="1" s="1"/>
  <c r="BQ163" i="1" s="1"/>
  <c r="BQ208" i="1" s="1"/>
  <c r="BQ209" i="1" s="1"/>
  <c r="BQ211" i="1" s="1"/>
  <c r="BQ216" i="1" s="1"/>
  <c r="BQ221" i="1" s="1"/>
  <c r="BV159" i="1"/>
  <c r="BV161" i="1"/>
  <c r="BV163" i="1" s="1"/>
  <c r="BV208" i="1" s="1"/>
  <c r="BV209" i="1" s="1"/>
  <c r="BV211" i="1" s="1"/>
  <c r="BV216" i="1" s="1"/>
  <c r="BV221" i="1" s="1"/>
  <c r="EE159" i="1"/>
  <c r="EE161" i="1" s="1"/>
  <c r="EE163" i="1" s="1"/>
  <c r="EE208" i="1" s="1"/>
  <c r="EE209" i="1" s="1"/>
  <c r="EE211" i="1" s="1"/>
  <c r="EE216" i="1" s="1"/>
  <c r="EE221" i="1" s="1"/>
  <c r="FR241" i="1"/>
  <c r="FR223" i="1"/>
  <c r="FR232" i="1"/>
  <c r="FR229" i="1"/>
  <c r="FR231" i="1"/>
  <c r="BE159" i="1"/>
  <c r="BE161" i="1" s="1"/>
  <c r="BE163" i="1" s="1"/>
  <c r="BE208" i="1" s="1"/>
  <c r="BE209" i="1" s="1"/>
  <c r="BE211" i="1" s="1"/>
  <c r="BE216" i="1" s="1"/>
  <c r="BE221" i="1" s="1"/>
  <c r="EQ161" i="1"/>
  <c r="EQ163" i="1" s="1"/>
  <c r="EQ208" i="1" s="1"/>
  <c r="EQ209" i="1" s="1"/>
  <c r="EQ211" i="1" s="1"/>
  <c r="EQ216" i="1" s="1"/>
  <c r="EQ221" i="1" s="1"/>
  <c r="EQ159" i="1"/>
  <c r="ED159" i="1"/>
  <c r="ED161" i="1" s="1"/>
  <c r="ED163" i="1" s="1"/>
  <c r="ED208" i="1" s="1"/>
  <c r="ED209" i="1" s="1"/>
  <c r="ED211" i="1" s="1"/>
  <c r="ED216" i="1" s="1"/>
  <c r="ED221" i="1" s="1"/>
  <c r="FJ159" i="1"/>
  <c r="FJ161" i="1" s="1"/>
  <c r="FJ163" i="1" s="1"/>
  <c r="FJ208" i="1" s="1"/>
  <c r="FJ209" i="1" s="1"/>
  <c r="FJ211" i="1" s="1"/>
  <c r="FJ216" i="1" s="1"/>
  <c r="FJ221" i="1" s="1"/>
  <c r="EZ241" i="1"/>
  <c r="EZ223" i="1"/>
  <c r="EZ232" i="1"/>
  <c r="EZ229" i="1"/>
  <c r="EZ231" i="1"/>
  <c r="Z241" i="1"/>
  <c r="Z223" i="1"/>
  <c r="Z231" i="1"/>
  <c r="Z232" i="1"/>
  <c r="Z229" i="1"/>
  <c r="CF159" i="1"/>
  <c r="CF161" i="1" s="1"/>
  <c r="CF163" i="1" s="1"/>
  <c r="CF208" i="1" s="1"/>
  <c r="CF209" i="1" s="1"/>
  <c r="CF211" i="1" s="1"/>
  <c r="CF216" i="1" s="1"/>
  <c r="CF221" i="1" s="1"/>
  <c r="FS233" i="1"/>
  <c r="FS237" i="1" s="1"/>
  <c r="FS242" i="1" s="1"/>
  <c r="FS243" i="1" s="1"/>
  <c r="DP241" i="1"/>
  <c r="DP223" i="1"/>
  <c r="DP229" i="1"/>
  <c r="DP232" i="1"/>
  <c r="DP231" i="1"/>
  <c r="X159" i="1"/>
  <c r="X161" i="1" s="1"/>
  <c r="X163" i="1" s="1"/>
  <c r="X208" i="1" s="1"/>
  <c r="X209" i="1" s="1"/>
  <c r="X211" i="1" s="1"/>
  <c r="X216" i="1" s="1"/>
  <c r="X221" i="1" s="1"/>
  <c r="EN330" i="1"/>
  <c r="BP159" i="1"/>
  <c r="BP161" i="1" s="1"/>
  <c r="BP163" i="1" s="1"/>
  <c r="BP208" i="1" s="1"/>
  <c r="BP209" i="1" s="1"/>
  <c r="BP211" i="1" s="1"/>
  <c r="BP216" i="1" s="1"/>
  <c r="BP221" i="1" s="1"/>
  <c r="EW159" i="1"/>
  <c r="EW161" i="1" s="1"/>
  <c r="EW163" i="1" s="1"/>
  <c r="EW208" i="1" s="1"/>
  <c r="EW209" i="1" s="1"/>
  <c r="EW211" i="1" s="1"/>
  <c r="EW216" i="1" s="1"/>
  <c r="EW221" i="1" s="1"/>
  <c r="AN159" i="1"/>
  <c r="AN161" i="1" s="1"/>
  <c r="AN163" i="1" s="1"/>
  <c r="AN208" i="1" s="1"/>
  <c r="AN209" i="1" s="1"/>
  <c r="AN211" i="1" s="1"/>
  <c r="AN216" i="1" s="1"/>
  <c r="AN221" i="1" s="1"/>
  <c r="CR159" i="1"/>
  <c r="CR161" i="1" s="1"/>
  <c r="CR163" i="1" s="1"/>
  <c r="CR208" i="1" s="1"/>
  <c r="CR209" i="1" s="1"/>
  <c r="CR211" i="1" s="1"/>
  <c r="CR216" i="1" s="1"/>
  <c r="CR221" i="1" s="1"/>
  <c r="DW159" i="1"/>
  <c r="DW161" i="1" s="1"/>
  <c r="DW163" i="1" s="1"/>
  <c r="DW208" i="1" s="1"/>
  <c r="DW209" i="1" s="1"/>
  <c r="DW211" i="1" s="1"/>
  <c r="DW216" i="1" s="1"/>
  <c r="DW221" i="1" s="1"/>
  <c r="F159" i="1"/>
  <c r="F161" i="1" s="1"/>
  <c r="F163" i="1" s="1"/>
  <c r="F208" i="1" s="1"/>
  <c r="F209" i="1" s="1"/>
  <c r="F211" i="1" s="1"/>
  <c r="F216" i="1" s="1"/>
  <c r="F221" i="1" s="1"/>
  <c r="EJ216" i="1"/>
  <c r="EJ221" i="1" s="1"/>
  <c r="DE241" i="1"/>
  <c r="DE223" i="1"/>
  <c r="DE231" i="1"/>
  <c r="DE232" i="1"/>
  <c r="DE229" i="1"/>
  <c r="FG159" i="1"/>
  <c r="FG161" i="1" s="1"/>
  <c r="FG163" i="1" s="1"/>
  <c r="FG208" i="1" s="1"/>
  <c r="FG209" i="1" s="1"/>
  <c r="FG211" i="1" s="1"/>
  <c r="FG216" i="1" s="1"/>
  <c r="FG221" i="1" s="1"/>
  <c r="FL159" i="1"/>
  <c r="FL161" i="1" s="1"/>
  <c r="FL163" i="1" s="1"/>
  <c r="FL208" i="1" s="1"/>
  <c r="FL209" i="1" s="1"/>
  <c r="FL211" i="1" s="1"/>
  <c r="FL216" i="1" s="1"/>
  <c r="FL221" i="1" s="1"/>
  <c r="FX159" i="1"/>
  <c r="FX161" i="1" s="1"/>
  <c r="FX163" i="1" s="1"/>
  <c r="FX208" i="1" s="1"/>
  <c r="FX209" i="1" s="1"/>
  <c r="FX211" i="1" s="1"/>
  <c r="FX216" i="1" s="1"/>
  <c r="FX221" i="1" s="1"/>
  <c r="AI159" i="1"/>
  <c r="AI161" i="1" s="1"/>
  <c r="AI163" i="1" s="1"/>
  <c r="AI208" i="1" s="1"/>
  <c r="AI209" i="1" s="1"/>
  <c r="AI211" i="1" s="1"/>
  <c r="AI216" i="1" s="1"/>
  <c r="AI221" i="1" s="1"/>
  <c r="AG159" i="1"/>
  <c r="AG161" i="1" s="1"/>
  <c r="AG163" i="1" s="1"/>
  <c r="AG208" i="1" s="1"/>
  <c r="AG209" i="1" s="1"/>
  <c r="AG211" i="1" s="1"/>
  <c r="AG216" i="1" s="1"/>
  <c r="AG221" i="1" s="1"/>
  <c r="C251" i="1"/>
  <c r="C196" i="1"/>
  <c r="CH159" i="1"/>
  <c r="CH161" i="1" s="1"/>
  <c r="CH163" i="1" s="1"/>
  <c r="CH208" i="1" s="1"/>
  <c r="CH209" i="1" s="1"/>
  <c r="CH211" i="1" s="1"/>
  <c r="CH216" i="1" s="1"/>
  <c r="CH221" i="1" s="1"/>
  <c r="CV241" i="1"/>
  <c r="CV223" i="1"/>
  <c r="CV232" i="1"/>
  <c r="CV229" i="1"/>
  <c r="CV231" i="1"/>
  <c r="FM159" i="1"/>
  <c r="FM161" i="1" s="1"/>
  <c r="FM163" i="1" s="1"/>
  <c r="FM208" i="1" s="1"/>
  <c r="FM209" i="1" s="1"/>
  <c r="FM211" i="1" s="1"/>
  <c r="FM216" i="1" s="1"/>
  <c r="FM221" i="1" s="1"/>
  <c r="EB330" i="1"/>
  <c r="AS159" i="1"/>
  <c r="AS161" i="1" s="1"/>
  <c r="AS163" i="1" s="1"/>
  <c r="AS208" i="1" s="1"/>
  <c r="AS209" i="1" s="1"/>
  <c r="AS211" i="1" s="1"/>
  <c r="AS216" i="1" s="1"/>
  <c r="AS221" i="1" s="1"/>
  <c r="CW241" i="1"/>
  <c r="CW223" i="1"/>
  <c r="CW232" i="1"/>
  <c r="CW231" i="1"/>
  <c r="CW229" i="1"/>
  <c r="EV159" i="1"/>
  <c r="EV161" i="1" s="1"/>
  <c r="EV163" i="1" s="1"/>
  <c r="EV208" i="1" s="1"/>
  <c r="EV209" i="1" s="1"/>
  <c r="EV211" i="1" s="1"/>
  <c r="EV216" i="1" s="1"/>
  <c r="EV221" i="1" s="1"/>
  <c r="ER241" i="1"/>
  <c r="ER223" i="1"/>
  <c r="ER229" i="1"/>
  <c r="ER231" i="1"/>
  <c r="ER232" i="1"/>
  <c r="FH159" i="1"/>
  <c r="FH161" i="1" s="1"/>
  <c r="FH163" i="1" s="1"/>
  <c r="FH208" i="1" s="1"/>
  <c r="FH209" i="1" s="1"/>
  <c r="FH211" i="1" s="1"/>
  <c r="FH216" i="1" s="1"/>
  <c r="FH221" i="1" s="1"/>
  <c r="FO232" i="1" l="1"/>
  <c r="FO223" i="1"/>
  <c r="DY243" i="1"/>
  <c r="FO231" i="1"/>
  <c r="FO233" i="1" s="1"/>
  <c r="FO237" i="1" s="1"/>
  <c r="FO242" i="1" s="1"/>
  <c r="FO243" i="1" s="1"/>
  <c r="AO233" i="1"/>
  <c r="AO237" i="1" s="1"/>
  <c r="AO242" i="1" s="1"/>
  <c r="EC233" i="1"/>
  <c r="EC237" i="1" s="1"/>
  <c r="EC242" i="1" s="1"/>
  <c r="CX233" i="1"/>
  <c r="CX237" i="1" s="1"/>
  <c r="CX242" i="1" s="1"/>
  <c r="BU233" i="1"/>
  <c r="BU237" i="1" s="1"/>
  <c r="BU242" i="1" s="1"/>
  <c r="BU243" i="1" s="1"/>
  <c r="DE233" i="1"/>
  <c r="DE237" i="1" s="1"/>
  <c r="DE242" i="1" s="1"/>
  <c r="FR233" i="1"/>
  <c r="FR237" i="1" s="1"/>
  <c r="FR242" i="1" s="1"/>
  <c r="AM241" i="1"/>
  <c r="AM223" i="1"/>
  <c r="AM229" i="1"/>
  <c r="AM231" i="1"/>
  <c r="AM232" i="1"/>
  <c r="BP241" i="1"/>
  <c r="BP223" i="1"/>
  <c r="BP232" i="1"/>
  <c r="BP231" i="1"/>
  <c r="BP229" i="1"/>
  <c r="AC241" i="1"/>
  <c r="AC223" i="1"/>
  <c r="AC232" i="1"/>
  <c r="AC229" i="1"/>
  <c r="AC231" i="1"/>
  <c r="AK241" i="1"/>
  <c r="AK223" i="1"/>
  <c r="AK231" i="1"/>
  <c r="AK229" i="1"/>
  <c r="AK232" i="1"/>
  <c r="AG223" i="1"/>
  <c r="AG241" i="1"/>
  <c r="AG231" i="1"/>
  <c r="AG229" i="1"/>
  <c r="AG232" i="1"/>
  <c r="CR241" i="1"/>
  <c r="CR223" i="1"/>
  <c r="CR231" i="1"/>
  <c r="CR229" i="1"/>
  <c r="CR232" i="1"/>
  <c r="FS272" i="1"/>
  <c r="FS248" i="1"/>
  <c r="FS254" i="1" s="1"/>
  <c r="FS257" i="1" s="1"/>
  <c r="FJ241" i="1"/>
  <c r="FJ223" i="1"/>
  <c r="FJ229" i="1"/>
  <c r="FJ231" i="1"/>
  <c r="FJ232" i="1"/>
  <c r="CB241" i="1"/>
  <c r="CB223" i="1"/>
  <c r="CB231" i="1"/>
  <c r="CB229" i="1"/>
  <c r="CB232" i="1"/>
  <c r="G241" i="1"/>
  <c r="G223" i="1"/>
  <c r="G231" i="1"/>
  <c r="G232" i="1"/>
  <c r="G229" i="1"/>
  <c r="BZ241" i="1"/>
  <c r="BZ223" i="1"/>
  <c r="BZ232" i="1"/>
  <c r="BZ229" i="1"/>
  <c r="BZ231" i="1"/>
  <c r="FC241" i="1"/>
  <c r="FC223" i="1"/>
  <c r="FC231" i="1"/>
  <c r="FC232" i="1"/>
  <c r="FC229" i="1"/>
  <c r="FA241" i="1"/>
  <c r="FA223" i="1"/>
  <c r="FA232" i="1"/>
  <c r="FA229" i="1"/>
  <c r="FA231" i="1"/>
  <c r="CU241" i="1"/>
  <c r="CU223" i="1"/>
  <c r="CU231" i="1"/>
  <c r="CU232" i="1"/>
  <c r="CU229" i="1"/>
  <c r="N241" i="1"/>
  <c r="N223" i="1"/>
  <c r="N229" i="1"/>
  <c r="N231" i="1"/>
  <c r="N232" i="1"/>
  <c r="AR241" i="1"/>
  <c r="AR223" i="1"/>
  <c r="AR229" i="1"/>
  <c r="AR232" i="1"/>
  <c r="AR231" i="1"/>
  <c r="FX241" i="1"/>
  <c r="FX223" i="1"/>
  <c r="FX231" i="1"/>
  <c r="FX232" i="1"/>
  <c r="FX229" i="1"/>
  <c r="EM241" i="1"/>
  <c r="EM223" i="1"/>
  <c r="EM229" i="1"/>
  <c r="EM231" i="1"/>
  <c r="EM232" i="1"/>
  <c r="FM223" i="1"/>
  <c r="FM241" i="1"/>
  <c r="FM229" i="1"/>
  <c r="FM232" i="1"/>
  <c r="FM231" i="1"/>
  <c r="FW241" i="1"/>
  <c r="FW223" i="1"/>
  <c r="FW231" i="1"/>
  <c r="FW232" i="1"/>
  <c r="FW229" i="1"/>
  <c r="BM223" i="1"/>
  <c r="BM241" i="1"/>
  <c r="BM231" i="1"/>
  <c r="BM229" i="1"/>
  <c r="BM232" i="1"/>
  <c r="CH241" i="1"/>
  <c r="CH223" i="1"/>
  <c r="CH229" i="1"/>
  <c r="CH232" i="1"/>
  <c r="CH231" i="1"/>
  <c r="AI241" i="1"/>
  <c r="AI223" i="1"/>
  <c r="AI231" i="1"/>
  <c r="AI229" i="1"/>
  <c r="AI232" i="1"/>
  <c r="F241" i="1"/>
  <c r="F223" i="1"/>
  <c r="F232" i="1"/>
  <c r="F229" i="1"/>
  <c r="F231" i="1"/>
  <c r="AN241" i="1"/>
  <c r="AN223" i="1"/>
  <c r="AN229" i="1"/>
  <c r="AN232" i="1"/>
  <c r="AN231" i="1"/>
  <c r="CF241" i="1"/>
  <c r="CF223" i="1"/>
  <c r="CF232" i="1"/>
  <c r="CF231" i="1"/>
  <c r="CF229" i="1"/>
  <c r="ED241" i="1"/>
  <c r="ED223" i="1"/>
  <c r="ED231" i="1"/>
  <c r="ED232" i="1"/>
  <c r="ED229" i="1"/>
  <c r="CL241" i="1"/>
  <c r="CL223" i="1"/>
  <c r="CL229" i="1"/>
  <c r="CL231" i="1"/>
  <c r="CL232" i="1"/>
  <c r="H241" i="1"/>
  <c r="H223" i="1"/>
  <c r="H232" i="1"/>
  <c r="H231" i="1"/>
  <c r="H229" i="1"/>
  <c r="AB241" i="1"/>
  <c r="AB223" i="1"/>
  <c r="AB229" i="1"/>
  <c r="AB231" i="1"/>
  <c r="AB232" i="1"/>
  <c r="K241" i="1"/>
  <c r="K223" i="1"/>
  <c r="K231" i="1"/>
  <c r="K232" i="1"/>
  <c r="K229" i="1"/>
  <c r="DQ223" i="1"/>
  <c r="DQ241" i="1"/>
  <c r="DQ231" i="1"/>
  <c r="DQ229" i="1"/>
  <c r="DQ232" i="1"/>
  <c r="CD241" i="1"/>
  <c r="CD223" i="1"/>
  <c r="CD231" i="1"/>
  <c r="CD232" i="1"/>
  <c r="CD229" i="1"/>
  <c r="BQ241" i="1"/>
  <c r="BQ223" i="1"/>
  <c r="BQ232" i="1"/>
  <c r="BQ231" i="1"/>
  <c r="BQ229" i="1"/>
  <c r="BJ241" i="1"/>
  <c r="BJ223" i="1"/>
  <c r="BJ229" i="1"/>
  <c r="BJ231" i="1"/>
  <c r="BJ232" i="1"/>
  <c r="FE223" i="1"/>
  <c r="FE241" i="1"/>
  <c r="FE231" i="1"/>
  <c r="FE229" i="1"/>
  <c r="FE232" i="1"/>
  <c r="AV241" i="1"/>
  <c r="AV223" i="1"/>
  <c r="AV232" i="1"/>
  <c r="AV231" i="1"/>
  <c r="AV229" i="1"/>
  <c r="FB241" i="1"/>
  <c r="FB223" i="1"/>
  <c r="FB231" i="1"/>
  <c r="FB232" i="1"/>
  <c r="FB229" i="1"/>
  <c r="BL241" i="1"/>
  <c r="BL223" i="1"/>
  <c r="BL229" i="1"/>
  <c r="BL232" i="1"/>
  <c r="BL231" i="1"/>
  <c r="BD241" i="1"/>
  <c r="BD223" i="1"/>
  <c r="BD232" i="1"/>
  <c r="BD231" i="1"/>
  <c r="BD229" i="1"/>
  <c r="AL241" i="1"/>
  <c r="AL223" i="1"/>
  <c r="AL232" i="1"/>
  <c r="AL229" i="1"/>
  <c r="AL231" i="1"/>
  <c r="EW223" i="1"/>
  <c r="EW241" i="1"/>
  <c r="EW229" i="1"/>
  <c r="EW232" i="1"/>
  <c r="EW231" i="1"/>
  <c r="EA241" i="1"/>
  <c r="EA223" i="1"/>
  <c r="EA231" i="1"/>
  <c r="EA232" i="1"/>
  <c r="EA229" i="1"/>
  <c r="EE241" i="1"/>
  <c r="EE223" i="1"/>
  <c r="EE232" i="1"/>
  <c r="EE229" i="1"/>
  <c r="EE231" i="1"/>
  <c r="AY241" i="1"/>
  <c r="AY223" i="1"/>
  <c r="AY232" i="1"/>
  <c r="AY229" i="1"/>
  <c r="AY231" i="1"/>
  <c r="CY241" i="1"/>
  <c r="CY223" i="1"/>
  <c r="CY232" i="1"/>
  <c r="CY229" i="1"/>
  <c r="CY231" i="1"/>
  <c r="EK241" i="1"/>
  <c r="EK223" i="1"/>
  <c r="EK231" i="1"/>
  <c r="EK232" i="1"/>
  <c r="EK229" i="1"/>
  <c r="AX241" i="1"/>
  <c r="AX223" i="1"/>
  <c r="AX231" i="1"/>
  <c r="AX229" i="1"/>
  <c r="AX232" i="1"/>
  <c r="EV241" i="1"/>
  <c r="EV223" i="1"/>
  <c r="EV231" i="1"/>
  <c r="EV229" i="1"/>
  <c r="EV232" i="1"/>
  <c r="FL241" i="1"/>
  <c r="FL223" i="1"/>
  <c r="FL231" i="1"/>
  <c r="FL229" i="1"/>
  <c r="FL232" i="1"/>
  <c r="DW241" i="1"/>
  <c r="DW223" i="1"/>
  <c r="DW232" i="1"/>
  <c r="DW229" i="1"/>
  <c r="DW231" i="1"/>
  <c r="FT241" i="1"/>
  <c r="FT223" i="1"/>
  <c r="FT229" i="1"/>
  <c r="FT232" i="1"/>
  <c r="FT231" i="1"/>
  <c r="BB241" i="1"/>
  <c r="BB223" i="1"/>
  <c r="BB232" i="1"/>
  <c r="BB229" i="1"/>
  <c r="BB231" i="1"/>
  <c r="DT241" i="1"/>
  <c r="DT223" i="1"/>
  <c r="DT229" i="1"/>
  <c r="DT232" i="1"/>
  <c r="DT231" i="1"/>
  <c r="CX243" i="1"/>
  <c r="EC243" i="1"/>
  <c r="EL241" i="1"/>
  <c r="EL223" i="1"/>
  <c r="EL229" i="1"/>
  <c r="EL231" i="1"/>
  <c r="EL232" i="1"/>
  <c r="AQ241" i="1"/>
  <c r="AQ223" i="1"/>
  <c r="AQ229" i="1"/>
  <c r="AQ231" i="1"/>
  <c r="AQ232" i="1"/>
  <c r="AA241" i="1"/>
  <c r="AA223" i="1"/>
  <c r="AA232" i="1"/>
  <c r="AA231" i="1"/>
  <c r="AA229" i="1"/>
  <c r="AT241" i="1"/>
  <c r="AT223" i="1"/>
  <c r="AT231" i="1"/>
  <c r="AT232" i="1"/>
  <c r="AT229" i="1"/>
  <c r="CC223" i="1"/>
  <c r="CC241" i="1"/>
  <c r="CC229" i="1"/>
  <c r="CC232" i="1"/>
  <c r="CC231" i="1"/>
  <c r="FP241" i="1"/>
  <c r="FP223" i="1"/>
  <c r="FP229" i="1"/>
  <c r="FP231" i="1"/>
  <c r="FP232" i="1"/>
  <c r="I223" i="1"/>
  <c r="I241" i="1"/>
  <c r="I232" i="1"/>
  <c r="I231" i="1"/>
  <c r="I229" i="1"/>
  <c r="CZ241" i="1"/>
  <c r="CZ223" i="1"/>
  <c r="CZ231" i="1"/>
  <c r="CZ229" i="1"/>
  <c r="CZ233" i="1" s="1"/>
  <c r="CZ237" i="1" s="1"/>
  <c r="CZ242" i="1" s="1"/>
  <c r="CZ232" i="1"/>
  <c r="DS241" i="1"/>
  <c r="DS223" i="1"/>
  <c r="DS231" i="1"/>
  <c r="DS229" i="1"/>
  <c r="DS232" i="1"/>
  <c r="FV241" i="1"/>
  <c r="FV223" i="1"/>
  <c r="FV231" i="1"/>
  <c r="FV232" i="1"/>
  <c r="FV229" i="1"/>
  <c r="DJ241" i="1"/>
  <c r="DJ223" i="1"/>
  <c r="DJ231" i="1"/>
  <c r="DJ232" i="1"/>
  <c r="DJ229" i="1"/>
  <c r="AS241" i="1"/>
  <c r="AS223" i="1"/>
  <c r="AS229" i="1"/>
  <c r="AS231" i="1"/>
  <c r="AS232" i="1"/>
  <c r="DE243" i="1"/>
  <c r="X241" i="1"/>
  <c r="X223" i="1"/>
  <c r="X231" i="1"/>
  <c r="X229" i="1"/>
  <c r="X233" i="1" s="1"/>
  <c r="X237" i="1" s="1"/>
  <c r="X242" i="1" s="1"/>
  <c r="X232" i="1"/>
  <c r="EQ241" i="1"/>
  <c r="EQ223" i="1"/>
  <c r="EQ229" i="1"/>
  <c r="EQ233" i="1" s="1"/>
  <c r="EQ237" i="1" s="1"/>
  <c r="EQ242" i="1" s="1"/>
  <c r="EQ231" i="1"/>
  <c r="EQ232" i="1"/>
  <c r="BH241" i="1"/>
  <c r="BH223" i="1"/>
  <c r="BH231" i="1"/>
  <c r="BH232" i="1"/>
  <c r="BH229" i="1"/>
  <c r="FQ241" i="1"/>
  <c r="FQ223" i="1"/>
  <c r="FQ231" i="1"/>
  <c r="FQ232" i="1"/>
  <c r="FQ229" i="1"/>
  <c r="FQ233" i="1" s="1"/>
  <c r="FQ237" i="1" s="1"/>
  <c r="FQ242" i="1" s="1"/>
  <c r="DU241" i="1"/>
  <c r="DU223" i="1"/>
  <c r="DU231" i="1"/>
  <c r="DU229" i="1"/>
  <c r="DU233" i="1" s="1"/>
  <c r="DU237" i="1" s="1"/>
  <c r="DU242" i="1" s="1"/>
  <c r="DU232" i="1"/>
  <c r="EH233" i="1"/>
  <c r="EH237" i="1" s="1"/>
  <c r="EH242" i="1" s="1"/>
  <c r="DG241" i="1"/>
  <c r="DG223" i="1"/>
  <c r="DG229" i="1"/>
  <c r="DG231" i="1"/>
  <c r="DG232" i="1"/>
  <c r="EO223" i="1"/>
  <c r="EO241" i="1"/>
  <c r="EO229" i="1"/>
  <c r="EO232" i="1"/>
  <c r="EO231" i="1"/>
  <c r="CT241" i="1"/>
  <c r="CT223" i="1"/>
  <c r="CT229" i="1"/>
  <c r="CT231" i="1"/>
  <c r="CT232" i="1"/>
  <c r="CG241" i="1"/>
  <c r="CG223" i="1"/>
  <c r="CG229" i="1"/>
  <c r="CG231" i="1"/>
  <c r="CG232" i="1"/>
  <c r="ER233" i="1"/>
  <c r="ER237" i="1" s="1"/>
  <c r="ER242" i="1" s="1"/>
  <c r="CV233" i="1"/>
  <c r="CV237" i="1" s="1"/>
  <c r="CV242" i="1" s="1"/>
  <c r="CV243" i="1" s="1"/>
  <c r="EJ241" i="1"/>
  <c r="EJ223" i="1"/>
  <c r="EJ229" i="1"/>
  <c r="EJ231" i="1"/>
  <c r="EJ232" i="1"/>
  <c r="Z233" i="1"/>
  <c r="Z237" i="1" s="1"/>
  <c r="Z242" i="1" s="1"/>
  <c r="Z243" i="1" s="1"/>
  <c r="DB233" i="1"/>
  <c r="DB237" i="1" s="1"/>
  <c r="DB242" i="1" s="1"/>
  <c r="DB243" i="1" s="1"/>
  <c r="C123" i="1"/>
  <c r="FY123" i="1" s="1"/>
  <c r="FZ113" i="1"/>
  <c r="DY272" i="1"/>
  <c r="DY248" i="1"/>
  <c r="DY254" i="1" s="1"/>
  <c r="DY257" i="1" s="1"/>
  <c r="BX233" i="1"/>
  <c r="BX237" i="1" s="1"/>
  <c r="BX242" i="1" s="1"/>
  <c r="BX243" i="1" s="1"/>
  <c r="AE233" i="1"/>
  <c r="AE237" i="1" s="1"/>
  <c r="AE242" i="1" s="1"/>
  <c r="AE243" i="1" s="1"/>
  <c r="DF241" i="1"/>
  <c r="DF223" i="1"/>
  <c r="DF229" i="1"/>
  <c r="DF231" i="1"/>
  <c r="DF232" i="1"/>
  <c r="AO243" i="1"/>
  <c r="Y233" i="1"/>
  <c r="Y237" i="1" s="1"/>
  <c r="Y242" i="1" s="1"/>
  <c r="Y243" i="1" s="1"/>
  <c r="EN233" i="1"/>
  <c r="EN237" i="1" s="1"/>
  <c r="EN242" i="1" s="1"/>
  <c r="EN243" i="1" s="1"/>
  <c r="CS233" i="1"/>
  <c r="CS237" i="1" s="1"/>
  <c r="CS242" i="1" s="1"/>
  <c r="CS243" i="1" s="1"/>
  <c r="BT233" i="1"/>
  <c r="BT237" i="1" s="1"/>
  <c r="BT242" i="1" s="1"/>
  <c r="BT243" i="1" s="1"/>
  <c r="AF233" i="1"/>
  <c r="AF237" i="1" s="1"/>
  <c r="AF242" i="1" s="1"/>
  <c r="AF243" i="1" s="1"/>
  <c r="CA233" i="1"/>
  <c r="CA237" i="1" s="1"/>
  <c r="CA242" i="1" s="1"/>
  <c r="CA243" i="1" s="1"/>
  <c r="DI223" i="1"/>
  <c r="DI241" i="1"/>
  <c r="DI229" i="1"/>
  <c r="DI232" i="1"/>
  <c r="DI231" i="1"/>
  <c r="CP241" i="1"/>
  <c r="CP223" i="1"/>
  <c r="CP229" i="1"/>
  <c r="CP231" i="1"/>
  <c r="CP232" i="1"/>
  <c r="AP241" i="1"/>
  <c r="AP223" i="1"/>
  <c r="AP229" i="1"/>
  <c r="AP231" i="1"/>
  <c r="AP232" i="1"/>
  <c r="FU223" i="1"/>
  <c r="FU241" i="1"/>
  <c r="FU229" i="1"/>
  <c r="FU232" i="1"/>
  <c r="FU231" i="1"/>
  <c r="S241" i="1"/>
  <c r="S223" i="1"/>
  <c r="S232" i="1"/>
  <c r="S229" i="1"/>
  <c r="S231" i="1"/>
  <c r="FN241" i="1"/>
  <c r="FN223" i="1"/>
  <c r="FN232" i="1"/>
  <c r="FN229" i="1"/>
  <c r="FN231" i="1"/>
  <c r="J241" i="1"/>
  <c r="J223" i="1"/>
  <c r="J229" i="1"/>
  <c r="J231" i="1"/>
  <c r="J232" i="1"/>
  <c r="BC241" i="1"/>
  <c r="BC223" i="1"/>
  <c r="BC231" i="1"/>
  <c r="BC232" i="1"/>
  <c r="BC229" i="1"/>
  <c r="CQ241" i="1"/>
  <c r="CQ223" i="1"/>
  <c r="CQ231" i="1"/>
  <c r="CQ232" i="1"/>
  <c r="CQ229" i="1"/>
  <c r="DR241" i="1"/>
  <c r="DR223" i="1"/>
  <c r="DR232" i="1"/>
  <c r="DR229" i="1"/>
  <c r="DR231" i="1"/>
  <c r="FK241" i="1"/>
  <c r="FK223" i="1"/>
  <c r="FK229" i="1"/>
  <c r="FK231" i="1"/>
  <c r="FK232" i="1"/>
  <c r="AZ241" i="1"/>
  <c r="AZ223" i="1"/>
  <c r="AZ231" i="1"/>
  <c r="AZ232" i="1"/>
  <c r="AZ229" i="1"/>
  <c r="FG241" i="1"/>
  <c r="FG223" i="1"/>
  <c r="FG229" i="1"/>
  <c r="FG232" i="1"/>
  <c r="FG231" i="1"/>
  <c r="BE223" i="1"/>
  <c r="BE241" i="1"/>
  <c r="BE229" i="1"/>
  <c r="BE232" i="1"/>
  <c r="BE231" i="1"/>
  <c r="T241" i="1"/>
  <c r="T223" i="1"/>
  <c r="T229" i="1"/>
  <c r="T232" i="1"/>
  <c r="T231" i="1"/>
  <c r="P241" i="1"/>
  <c r="P223" i="1"/>
  <c r="P229" i="1"/>
  <c r="P232" i="1"/>
  <c r="P231" i="1"/>
  <c r="AD241" i="1"/>
  <c r="AD223" i="1"/>
  <c r="AD229" i="1"/>
  <c r="AD231" i="1"/>
  <c r="AD232" i="1"/>
  <c r="EH243" i="1"/>
  <c r="DZ241" i="1"/>
  <c r="DZ223" i="1"/>
  <c r="DZ229" i="1"/>
  <c r="DZ231" i="1"/>
  <c r="DZ232" i="1"/>
  <c r="R241" i="1"/>
  <c r="R223" i="1"/>
  <c r="R232" i="1"/>
  <c r="R231" i="1"/>
  <c r="R229" i="1"/>
  <c r="BW241" i="1"/>
  <c r="BW223" i="1"/>
  <c r="BW232" i="1"/>
  <c r="BW229" i="1"/>
  <c r="BW231" i="1"/>
  <c r="AU233" i="1"/>
  <c r="AU237" i="1" s="1"/>
  <c r="AU242" i="1" s="1"/>
  <c r="AU243" i="1" s="1"/>
  <c r="ES241" i="1"/>
  <c r="ES223" i="1"/>
  <c r="ES229" i="1"/>
  <c r="ES231" i="1"/>
  <c r="ES232" i="1"/>
  <c r="M241" i="1"/>
  <c r="M223" i="1"/>
  <c r="M231" i="1"/>
  <c r="M229" i="1"/>
  <c r="M232" i="1"/>
  <c r="CN241" i="1"/>
  <c r="CN223" i="1"/>
  <c r="CN229" i="1"/>
  <c r="CN231" i="1"/>
  <c r="CN232" i="1"/>
  <c r="DV233" i="1"/>
  <c r="DV237" i="1" s="1"/>
  <c r="DV242" i="1" s="1"/>
  <c r="DV243" i="1" s="1"/>
  <c r="BF241" i="1"/>
  <c r="BF223" i="1"/>
  <c r="BF232" i="1"/>
  <c r="BF229" i="1"/>
  <c r="BF231" i="1"/>
  <c r="FD241" i="1"/>
  <c r="FD223" i="1"/>
  <c r="FD232" i="1"/>
  <c r="FD231" i="1"/>
  <c r="FD229" i="1"/>
  <c r="CE241" i="1"/>
  <c r="CE223" i="1"/>
  <c r="CE231" i="1"/>
  <c r="CE232" i="1"/>
  <c r="CE229" i="1"/>
  <c r="O241" i="1"/>
  <c r="O223" i="1"/>
  <c r="O231" i="1"/>
  <c r="O232" i="1"/>
  <c r="O229" i="1"/>
  <c r="D241" i="1"/>
  <c r="D223" i="1"/>
  <c r="D229" i="1"/>
  <c r="D232" i="1"/>
  <c r="D231" i="1"/>
  <c r="FY119" i="1"/>
  <c r="EI241" i="1"/>
  <c r="EI223" i="1"/>
  <c r="EI232" i="1"/>
  <c r="EI229" i="1"/>
  <c r="EI231" i="1"/>
  <c r="AJ241" i="1"/>
  <c r="AJ223" i="1"/>
  <c r="AJ231" i="1"/>
  <c r="AJ232" i="1"/>
  <c r="AJ229" i="1"/>
  <c r="U241" i="1"/>
  <c r="U223" i="1"/>
  <c r="U232" i="1"/>
  <c r="U229" i="1"/>
  <c r="U231" i="1"/>
  <c r="EG223" i="1"/>
  <c r="EG241" i="1"/>
  <c r="EG232" i="1"/>
  <c r="EG231" i="1"/>
  <c r="EG229" i="1"/>
  <c r="FI241" i="1"/>
  <c r="FI223" i="1"/>
  <c r="FI232" i="1"/>
  <c r="FI229" i="1"/>
  <c r="FI231" i="1"/>
  <c r="FF241" i="1"/>
  <c r="FF223" i="1"/>
  <c r="FF232" i="1"/>
  <c r="FF229" i="1"/>
  <c r="FF231" i="1"/>
  <c r="DM241" i="1"/>
  <c r="DM223" i="1"/>
  <c r="DM229" i="1"/>
  <c r="DM231" i="1"/>
  <c r="DM232" i="1"/>
  <c r="AW233" i="1"/>
  <c r="AW237" i="1" s="1"/>
  <c r="AW242" i="1" s="1"/>
  <c r="AW243" i="1" s="1"/>
  <c r="BI241" i="1"/>
  <c r="BI223" i="1"/>
  <c r="BI231" i="1"/>
  <c r="BI232" i="1"/>
  <c r="BI229" i="1"/>
  <c r="CO241" i="1"/>
  <c r="CO223" i="1"/>
  <c r="CO229" i="1"/>
  <c r="CO231" i="1"/>
  <c r="CO232" i="1"/>
  <c r="DD241" i="1"/>
  <c r="DD223" i="1"/>
  <c r="DD229" i="1"/>
  <c r="DD232" i="1"/>
  <c r="DD231" i="1"/>
  <c r="BS241" i="1"/>
  <c r="BS223" i="1"/>
  <c r="BS232" i="1"/>
  <c r="BS229" i="1"/>
  <c r="BS231" i="1"/>
  <c r="Q223" i="1"/>
  <c r="Q241" i="1"/>
  <c r="Q231" i="1"/>
  <c r="Q229" i="1"/>
  <c r="Q232" i="1"/>
  <c r="BR241" i="1"/>
  <c r="BR223" i="1"/>
  <c r="BR232" i="1"/>
  <c r="BR229" i="1"/>
  <c r="BR231" i="1"/>
  <c r="DN241" i="1"/>
  <c r="DN223" i="1"/>
  <c r="DN232" i="1"/>
  <c r="DN229" i="1"/>
  <c r="DN231" i="1"/>
  <c r="AH241" i="1"/>
  <c r="AH223" i="1"/>
  <c r="AH231" i="1"/>
  <c r="AH232" i="1"/>
  <c r="AH229" i="1"/>
  <c r="DK241" i="1"/>
  <c r="DK223" i="1"/>
  <c r="DK224" i="1"/>
  <c r="DK229" i="1"/>
  <c r="DK232" i="1"/>
  <c r="DK231" i="1"/>
  <c r="FH241" i="1"/>
  <c r="FH223" i="1"/>
  <c r="FH232" i="1"/>
  <c r="FH229" i="1"/>
  <c r="FH231" i="1"/>
  <c r="CW233" i="1"/>
  <c r="CW237" i="1" s="1"/>
  <c r="CW242" i="1" s="1"/>
  <c r="CW243" i="1" s="1"/>
  <c r="BV241" i="1"/>
  <c r="BV223" i="1"/>
  <c r="BV231" i="1"/>
  <c r="BV232" i="1"/>
  <c r="BV229" i="1"/>
  <c r="BK241" i="1"/>
  <c r="BK223" i="1"/>
  <c r="BK232" i="1"/>
  <c r="BK229" i="1"/>
  <c r="BK231" i="1"/>
  <c r="V241" i="1"/>
  <c r="V223" i="1"/>
  <c r="V232" i="1"/>
  <c r="V231" i="1"/>
  <c r="V229" i="1"/>
  <c r="BY241" i="1"/>
  <c r="BY223" i="1"/>
  <c r="BY229" i="1"/>
  <c r="BY231" i="1"/>
  <c r="BY232" i="1"/>
  <c r="ET241" i="1"/>
  <c r="ET223" i="1"/>
  <c r="ET232" i="1"/>
  <c r="ET229" i="1"/>
  <c r="ET231" i="1"/>
  <c r="ER243" i="1"/>
  <c r="C220" i="1"/>
  <c r="FZ220" i="1" s="1"/>
  <c r="FZ196" i="1"/>
  <c r="DP233" i="1"/>
  <c r="DP237" i="1" s="1"/>
  <c r="DP242" i="1" s="1"/>
  <c r="DP243" i="1" s="1"/>
  <c r="EZ233" i="1"/>
  <c r="EZ237" i="1" s="1"/>
  <c r="EZ242" i="1" s="1"/>
  <c r="EZ243" i="1" s="1"/>
  <c r="FR243" i="1"/>
  <c r="W233" i="1"/>
  <c r="W237" i="1" s="1"/>
  <c r="W242" i="1" s="1"/>
  <c r="W243" i="1" s="1"/>
  <c r="E241" i="1"/>
  <c r="E223" i="1"/>
  <c r="E229" i="1"/>
  <c r="E231" i="1"/>
  <c r="E232" i="1"/>
  <c r="DX233" i="1"/>
  <c r="DX237" i="1" s="1"/>
  <c r="DX242" i="1" s="1"/>
  <c r="DX243" i="1" s="1"/>
  <c r="CI233" i="1"/>
  <c r="CI237" i="1" s="1"/>
  <c r="CI242" i="1" s="1"/>
  <c r="CI243" i="1" s="1"/>
  <c r="DA233" i="1"/>
  <c r="DA237" i="1" s="1"/>
  <c r="DA242" i="1" s="1"/>
  <c r="DA243" i="1" s="1"/>
  <c r="EX233" i="1"/>
  <c r="EX237" i="1" s="1"/>
  <c r="EX242" i="1" s="1"/>
  <c r="EX243" i="1" s="1"/>
  <c r="EP233" i="1"/>
  <c r="EP237" i="1" s="1"/>
  <c r="EP242" i="1" s="1"/>
  <c r="EP243" i="1" s="1"/>
  <c r="EB233" i="1"/>
  <c r="EB237" i="1" s="1"/>
  <c r="EB242" i="1" s="1"/>
  <c r="EB243" i="1" s="1"/>
  <c r="CK223" i="1"/>
  <c r="CK241" i="1"/>
  <c r="CK232" i="1"/>
  <c r="CK231" i="1"/>
  <c r="CK229" i="1"/>
  <c r="DC243" i="1"/>
  <c r="EY233" i="1"/>
  <c r="EY237" i="1" s="1"/>
  <c r="EY242" i="1" s="1"/>
  <c r="EY243" i="1"/>
  <c r="BO241" i="1"/>
  <c r="BO223" i="1"/>
  <c r="BO232" i="1"/>
  <c r="BO229" i="1"/>
  <c r="BO233" i="1" s="1"/>
  <c r="BO237" i="1" s="1"/>
  <c r="BO242" i="1" s="1"/>
  <c r="BO231" i="1"/>
  <c r="CM241" i="1"/>
  <c r="CM223" i="1"/>
  <c r="CM232" i="1"/>
  <c r="CM229" i="1"/>
  <c r="CM231" i="1"/>
  <c r="EF241" i="1"/>
  <c r="EF223" i="1"/>
  <c r="EF232" i="1"/>
  <c r="EF231" i="1"/>
  <c r="EF229" i="1"/>
  <c r="DO241" i="1"/>
  <c r="DO223" i="1"/>
  <c r="DO232" i="1"/>
  <c r="DO229" i="1"/>
  <c r="DO231" i="1"/>
  <c r="EU241" i="1"/>
  <c r="EU223" i="1"/>
  <c r="EU232" i="1"/>
  <c r="EU229" i="1"/>
  <c r="EU233" i="1" s="1"/>
  <c r="EU237" i="1" s="1"/>
  <c r="EU242" i="1" s="1"/>
  <c r="EU231" i="1"/>
  <c r="CJ241" i="1"/>
  <c r="CJ223" i="1"/>
  <c r="CJ232" i="1"/>
  <c r="CJ229" i="1"/>
  <c r="CJ231" i="1"/>
  <c r="BN241" i="1"/>
  <c r="BN223" i="1"/>
  <c r="BN232" i="1"/>
  <c r="BN229" i="1"/>
  <c r="BN231" i="1"/>
  <c r="L241" i="1"/>
  <c r="L223" i="1"/>
  <c r="L232" i="1"/>
  <c r="L229" i="1"/>
  <c r="L231" i="1"/>
  <c r="BA241" i="1"/>
  <c r="BA223" i="1"/>
  <c r="BA229" i="1"/>
  <c r="BA231" i="1"/>
  <c r="BA232" i="1"/>
  <c r="BG241" i="1"/>
  <c r="BG223" i="1"/>
  <c r="BG232" i="1"/>
  <c r="BG229" i="1"/>
  <c r="BG231" i="1"/>
  <c r="DH241" i="1"/>
  <c r="DH223" i="1"/>
  <c r="DH229" i="1"/>
  <c r="DH232" i="1"/>
  <c r="DH231" i="1"/>
  <c r="DL241" i="1"/>
  <c r="DL223" i="1"/>
  <c r="DL231" i="1"/>
  <c r="DL232" i="1"/>
  <c r="DL229" i="1"/>
  <c r="V233" i="1" l="1"/>
  <c r="V237" i="1" s="1"/>
  <c r="V242" i="1" s="1"/>
  <c r="DK233" i="1"/>
  <c r="DK237" i="1" s="1"/>
  <c r="DK242" i="1" s="1"/>
  <c r="AH233" i="1"/>
  <c r="AH237" i="1" s="1"/>
  <c r="AH242" i="1" s="1"/>
  <c r="Q233" i="1"/>
  <c r="Q237" i="1" s="1"/>
  <c r="Q242" i="1" s="1"/>
  <c r="Q243" i="1" s="1"/>
  <c r="FF233" i="1"/>
  <c r="FF237" i="1" s="1"/>
  <c r="FF242" i="1" s="1"/>
  <c r="CE233" i="1"/>
  <c r="CE237" i="1" s="1"/>
  <c r="CE242" i="1" s="1"/>
  <c r="T233" i="1"/>
  <c r="T237" i="1" s="1"/>
  <c r="T242" i="1" s="1"/>
  <c r="EV233" i="1"/>
  <c r="EV237" i="1" s="1"/>
  <c r="EV242" i="1" s="1"/>
  <c r="EV243" i="1" s="1"/>
  <c r="AY233" i="1"/>
  <c r="AY237" i="1" s="1"/>
  <c r="AY242" i="1" s="1"/>
  <c r="AL233" i="1"/>
  <c r="AL237" i="1" s="1"/>
  <c r="AL242" i="1" s="1"/>
  <c r="BM233" i="1"/>
  <c r="BM237" i="1" s="1"/>
  <c r="BM242" i="1" s="1"/>
  <c r="FA233" i="1"/>
  <c r="FA237" i="1" s="1"/>
  <c r="FA242" i="1" s="1"/>
  <c r="FA243" i="1" s="1"/>
  <c r="CB233" i="1"/>
  <c r="CB237" i="1" s="1"/>
  <c r="CB242" i="1" s="1"/>
  <c r="CR233" i="1"/>
  <c r="CR237" i="1" s="1"/>
  <c r="CR242" i="1" s="1"/>
  <c r="FB233" i="1"/>
  <c r="FB237" i="1" s="1"/>
  <c r="FB242" i="1" s="1"/>
  <c r="BQ233" i="1"/>
  <c r="BQ237" i="1" s="1"/>
  <c r="BQ242" i="1" s="1"/>
  <c r="BQ243" i="1" s="1"/>
  <c r="CL233" i="1"/>
  <c r="CL237" i="1" s="1"/>
  <c r="CL242" i="1" s="1"/>
  <c r="CF233" i="1"/>
  <c r="CF237" i="1" s="1"/>
  <c r="CF242" i="1" s="1"/>
  <c r="AI233" i="1"/>
  <c r="AI237" i="1" s="1"/>
  <c r="AI242" i="1" s="1"/>
  <c r="BM243" i="1"/>
  <c r="BM272" i="1" s="1"/>
  <c r="AR233" i="1"/>
  <c r="AR237" i="1" s="1"/>
  <c r="AR242" i="1" s="1"/>
  <c r="CU233" i="1"/>
  <c r="CU237" i="1" s="1"/>
  <c r="CU242" i="1" s="1"/>
  <c r="BZ233" i="1"/>
  <c r="BZ237" i="1" s="1"/>
  <c r="BZ242" i="1" s="1"/>
  <c r="G233" i="1"/>
  <c r="G237" i="1" s="1"/>
  <c r="G242" i="1" s="1"/>
  <c r="G243" i="1" s="1"/>
  <c r="FJ233" i="1"/>
  <c r="FJ237" i="1" s="1"/>
  <c r="FJ242" i="1" s="1"/>
  <c r="AK233" i="1"/>
  <c r="AK237" i="1" s="1"/>
  <c r="AK242" i="1" s="1"/>
  <c r="AM233" i="1"/>
  <c r="AM237" i="1" s="1"/>
  <c r="AM242" i="1" s="1"/>
  <c r="FU233" i="1"/>
  <c r="FU237" i="1" s="1"/>
  <c r="FU242" i="1" s="1"/>
  <c r="FU243" i="1" s="1"/>
  <c r="BW233" i="1"/>
  <c r="BW237" i="1" s="1"/>
  <c r="BW242" i="1" s="1"/>
  <c r="R233" i="1"/>
  <c r="R237" i="1" s="1"/>
  <c r="R242" i="1" s="1"/>
  <c r="S233" i="1"/>
  <c r="S237" i="1" s="1"/>
  <c r="S242" i="1" s="1"/>
  <c r="CT233" i="1"/>
  <c r="CT237" i="1" s="1"/>
  <c r="CT242" i="1" s="1"/>
  <c r="CT243" i="1" s="1"/>
  <c r="DT233" i="1"/>
  <c r="DT237" i="1" s="1"/>
  <c r="DT242" i="1" s="1"/>
  <c r="BB233" i="1"/>
  <c r="BB237" i="1" s="1"/>
  <c r="BB242" i="1" s="1"/>
  <c r="FL233" i="1"/>
  <c r="FL237" i="1" s="1"/>
  <c r="FL242" i="1" s="1"/>
  <c r="BN233" i="1"/>
  <c r="BN237" i="1" s="1"/>
  <c r="BN242" i="1" s="1"/>
  <c r="BN243" i="1" s="1"/>
  <c r="BK233" i="1"/>
  <c r="BK237" i="1" s="1"/>
  <c r="BK242" i="1" s="1"/>
  <c r="FH233" i="1"/>
  <c r="FH237" i="1" s="1"/>
  <c r="FH242" i="1" s="1"/>
  <c r="DN233" i="1"/>
  <c r="DN237" i="1" s="1"/>
  <c r="DN242" i="1" s="1"/>
  <c r="AA233" i="1"/>
  <c r="AA237" i="1" s="1"/>
  <c r="AA242" i="1" s="1"/>
  <c r="AA243" i="1" s="1"/>
  <c r="EL233" i="1"/>
  <c r="EL237" i="1" s="1"/>
  <c r="EL242" i="1" s="1"/>
  <c r="EB272" i="1"/>
  <c r="EB248" i="1"/>
  <c r="EB254" i="1" s="1"/>
  <c r="EB257" i="1" s="1"/>
  <c r="CA272" i="1"/>
  <c r="CA248" i="1"/>
  <c r="CA254" i="1" s="1"/>
  <c r="CA257" i="1" s="1"/>
  <c r="EN272" i="1"/>
  <c r="EN248" i="1"/>
  <c r="EN254" i="1" s="1"/>
  <c r="EN257" i="1" s="1"/>
  <c r="DV272" i="1"/>
  <c r="DV248" i="1"/>
  <c r="DV254" i="1" s="1"/>
  <c r="DV257" i="1" s="1"/>
  <c r="AU272" i="1"/>
  <c r="AU248" i="1"/>
  <c r="AU254" i="1" s="1"/>
  <c r="AU257" i="1" s="1"/>
  <c r="AF272" i="1"/>
  <c r="AF248" i="1"/>
  <c r="AF254" i="1" s="1"/>
  <c r="AF257" i="1" s="1"/>
  <c r="Y272" i="1"/>
  <c r="Y248" i="1"/>
  <c r="Y254" i="1" s="1"/>
  <c r="Y257" i="1" s="1"/>
  <c r="BX272" i="1"/>
  <c r="BX248" i="1"/>
  <c r="BX254" i="1" s="1"/>
  <c r="BX257" i="1" s="1"/>
  <c r="DA272" i="1"/>
  <c r="DA248" i="1"/>
  <c r="DA254" i="1" s="1"/>
  <c r="DA257" i="1" s="1"/>
  <c r="CS272" i="1"/>
  <c r="CS248" i="1"/>
  <c r="CS254" i="1" s="1"/>
  <c r="CS257" i="1" s="1"/>
  <c r="DP272" i="1"/>
  <c r="DP248" i="1"/>
  <c r="DP254" i="1" s="1"/>
  <c r="DP257" i="1" s="1"/>
  <c r="AE272" i="1"/>
  <c r="AE248" i="1"/>
  <c r="AE254" i="1" s="1"/>
  <c r="AE257" i="1" s="1"/>
  <c r="EX272" i="1"/>
  <c r="EX248" i="1"/>
  <c r="EX254" i="1" s="1"/>
  <c r="EX257" i="1" s="1"/>
  <c r="DX272" i="1"/>
  <c r="DX248" i="1"/>
  <c r="DX254" i="1" s="1"/>
  <c r="DX257" i="1" s="1"/>
  <c r="CW272" i="1"/>
  <c r="CW248" i="1"/>
  <c r="CW254" i="1" s="1"/>
  <c r="CW257" i="1" s="1"/>
  <c r="FO272" i="1"/>
  <c r="FO248" i="1"/>
  <c r="FO254" i="1" s="1"/>
  <c r="FO257" i="1" s="1"/>
  <c r="BT272" i="1"/>
  <c r="BT248" i="1"/>
  <c r="BT254" i="1" s="1"/>
  <c r="BT257" i="1" s="1"/>
  <c r="CV272" i="1"/>
  <c r="CV248" i="1"/>
  <c r="CV254" i="1" s="1"/>
  <c r="CV257" i="1" s="1"/>
  <c r="CK233" i="1"/>
  <c r="CK237" i="1" s="1"/>
  <c r="CK242" i="1" s="1"/>
  <c r="EP272" i="1"/>
  <c r="EP248" i="1"/>
  <c r="EP254" i="1" s="1"/>
  <c r="EP257" i="1" s="1"/>
  <c r="BA233" i="1"/>
  <c r="BA237" i="1" s="1"/>
  <c r="BA242" i="1" s="1"/>
  <c r="L233" i="1"/>
  <c r="L237" i="1" s="1"/>
  <c r="L242" i="1" s="1"/>
  <c r="DO233" i="1"/>
  <c r="DO237" i="1" s="1"/>
  <c r="DO242" i="1" s="1"/>
  <c r="DO243" i="1" s="1"/>
  <c r="EF233" i="1"/>
  <c r="EF237" i="1" s="1"/>
  <c r="EF242" i="1" s="1"/>
  <c r="EF243" i="1" s="1"/>
  <c r="E233" i="1"/>
  <c r="E237" i="1" s="1"/>
  <c r="E242" i="1" s="1"/>
  <c r="ET233" i="1"/>
  <c r="ET237" i="1" s="1"/>
  <c r="ET242" i="1" s="1"/>
  <c r="ET243" i="1" s="1"/>
  <c r="EZ272" i="1"/>
  <c r="EZ248" i="1"/>
  <c r="EZ254" i="1" s="1"/>
  <c r="EZ257" i="1" s="1"/>
  <c r="DK243" i="1"/>
  <c r="BR233" i="1"/>
  <c r="BR237" i="1" s="1"/>
  <c r="BR242" i="1" s="1"/>
  <c r="BR243" i="1" s="1"/>
  <c r="DD233" i="1"/>
  <c r="DD237" i="1" s="1"/>
  <c r="DD242" i="1" s="1"/>
  <c r="DD243" i="1" s="1"/>
  <c r="BI233" i="1"/>
  <c r="BI237" i="1" s="1"/>
  <c r="BI242" i="1" s="1"/>
  <c r="BI243" i="1" s="1"/>
  <c r="FF243" i="1"/>
  <c r="U233" i="1"/>
  <c r="U237" i="1" s="1"/>
  <c r="U242" i="1" s="1"/>
  <c r="AJ233" i="1"/>
  <c r="AJ237" i="1" s="1"/>
  <c r="AJ242" i="1" s="1"/>
  <c r="AJ243" i="1" s="1"/>
  <c r="FD233" i="1"/>
  <c r="FD237" i="1" s="1"/>
  <c r="FD242" i="1" s="1"/>
  <c r="FD243" i="1" s="1"/>
  <c r="ES233" i="1"/>
  <c r="ES237" i="1" s="1"/>
  <c r="ES242" i="1" s="1"/>
  <c r="BW243" i="1"/>
  <c r="DZ233" i="1"/>
  <c r="DZ237" i="1" s="1"/>
  <c r="DZ242" i="1" s="1"/>
  <c r="DZ243" i="1" s="1"/>
  <c r="P233" i="1"/>
  <c r="P237" i="1" s="1"/>
  <c r="P242" i="1" s="1"/>
  <c r="P243" i="1" s="1"/>
  <c r="DI233" i="1"/>
  <c r="DI237" i="1" s="1"/>
  <c r="DI242" i="1" s="1"/>
  <c r="DI243" i="1" s="1"/>
  <c r="BU272" i="1"/>
  <c r="BU248" i="1"/>
  <c r="BU254" i="1" s="1"/>
  <c r="BU257" i="1" s="1"/>
  <c r="AO272" i="1"/>
  <c r="AO248" i="1"/>
  <c r="AO254" i="1" s="1"/>
  <c r="AO257" i="1" s="1"/>
  <c r="EJ233" i="1"/>
  <c r="EJ237" i="1" s="1"/>
  <c r="EJ242" i="1" s="1"/>
  <c r="DU243" i="1"/>
  <c r="X243" i="1"/>
  <c r="AS233" i="1"/>
  <c r="AS237" i="1" s="1"/>
  <c r="AS242" i="1" s="1"/>
  <c r="FV233" i="1"/>
  <c r="FV237" i="1" s="1"/>
  <c r="FV242" i="1" s="1"/>
  <c r="FV243" i="1" s="1"/>
  <c r="AQ233" i="1"/>
  <c r="AQ237" i="1" s="1"/>
  <c r="AQ242" i="1" s="1"/>
  <c r="AQ243" i="1" s="1"/>
  <c r="BB243" i="1"/>
  <c r="FT233" i="1"/>
  <c r="FT237" i="1" s="1"/>
  <c r="FT242" i="1" s="1"/>
  <c r="DW233" i="1"/>
  <c r="DW237" i="1" s="1"/>
  <c r="DW242" i="1" s="1"/>
  <c r="FL243" i="1"/>
  <c r="AX233" i="1"/>
  <c r="AX237" i="1" s="1"/>
  <c r="AX242" i="1" s="1"/>
  <c r="EK233" i="1"/>
  <c r="EK237" i="1" s="1"/>
  <c r="EK242" i="1" s="1"/>
  <c r="EK243" i="1" s="1"/>
  <c r="EE233" i="1"/>
  <c r="EE237" i="1" s="1"/>
  <c r="EE242" i="1" s="1"/>
  <c r="EE243" i="1" s="1"/>
  <c r="EA233" i="1"/>
  <c r="EA237" i="1" s="1"/>
  <c r="EA242" i="1" s="1"/>
  <c r="EA243" i="1" s="1"/>
  <c r="FE233" i="1"/>
  <c r="FE237" i="1" s="1"/>
  <c r="FE242" i="1" s="1"/>
  <c r="DQ233" i="1"/>
  <c r="DQ237" i="1" s="1"/>
  <c r="DQ242" i="1" s="1"/>
  <c r="K233" i="1"/>
  <c r="K237" i="1" s="1"/>
  <c r="K242" i="1" s="1"/>
  <c r="K243" i="1" s="1"/>
  <c r="ED233" i="1"/>
  <c r="ED237" i="1" s="1"/>
  <c r="ED242" i="1" s="1"/>
  <c r="ED243" i="1" s="1"/>
  <c r="AN233" i="1"/>
  <c r="AN237" i="1" s="1"/>
  <c r="AN242" i="1" s="1"/>
  <c r="AN243" i="1" s="1"/>
  <c r="F233" i="1"/>
  <c r="F237" i="1" s="1"/>
  <c r="F242" i="1" s="1"/>
  <c r="AI243" i="1"/>
  <c r="BZ243" i="1"/>
  <c r="FS318" i="1"/>
  <c r="FS273" i="1"/>
  <c r="FS286" i="1" s="1"/>
  <c r="FS258" i="1"/>
  <c r="FS264" i="1"/>
  <c r="FS268" i="1" s="1"/>
  <c r="AG233" i="1"/>
  <c r="AG237" i="1" s="1"/>
  <c r="AG242" i="1" s="1"/>
  <c r="AG243" i="1" s="1"/>
  <c r="AK243" i="1"/>
  <c r="FR272" i="1"/>
  <c r="FR248" i="1"/>
  <c r="FR254" i="1" s="1"/>
  <c r="FR257" i="1" s="1"/>
  <c r="AH243" i="1"/>
  <c r="CO233" i="1"/>
  <c r="CO237" i="1" s="1"/>
  <c r="CO242" i="1" s="1"/>
  <c r="CO243" i="1" s="1"/>
  <c r="FQ243" i="1"/>
  <c r="DE272" i="1"/>
  <c r="DE248" i="1"/>
  <c r="DE254" i="1" s="1"/>
  <c r="DE257" i="1" s="1"/>
  <c r="EC272" i="1"/>
  <c r="EC248" i="1"/>
  <c r="EC254" i="1" s="1"/>
  <c r="EC257" i="1" s="1"/>
  <c r="DB272" i="1"/>
  <c r="DB248" i="1"/>
  <c r="DB254" i="1" s="1"/>
  <c r="DB257" i="1" s="1"/>
  <c r="FB243" i="1"/>
  <c r="CF243" i="1"/>
  <c r="CU243" i="1"/>
  <c r="FS329" i="1"/>
  <c r="FS279" i="1"/>
  <c r="FS82" i="1"/>
  <c r="FS330" i="1"/>
  <c r="DC272" i="1"/>
  <c r="DC248" i="1"/>
  <c r="DC254" i="1" s="1"/>
  <c r="DC257" i="1" s="1"/>
  <c r="ER272" i="1"/>
  <c r="ER248" i="1"/>
  <c r="ER254" i="1" s="1"/>
  <c r="ER257" i="1" s="1"/>
  <c r="V243" i="1"/>
  <c r="DM233" i="1"/>
  <c r="DM237" i="1" s="1"/>
  <c r="DM242" i="1" s="1"/>
  <c r="O233" i="1"/>
  <c r="O237" i="1" s="1"/>
  <c r="O242" i="1" s="1"/>
  <c r="O243" i="1" s="1"/>
  <c r="R243" i="1"/>
  <c r="DH233" i="1"/>
  <c r="DH237" i="1" s="1"/>
  <c r="DH242" i="1" s="1"/>
  <c r="DH243" i="1" s="1"/>
  <c r="BG233" i="1"/>
  <c r="BG237" i="1" s="1"/>
  <c r="BG242" i="1" s="1"/>
  <c r="BG243" i="1" s="1"/>
  <c r="BA243" i="1"/>
  <c r="CJ233" i="1"/>
  <c r="CJ237" i="1" s="1"/>
  <c r="CJ242" i="1" s="1"/>
  <c r="CJ243" i="1" s="1"/>
  <c r="EU243" i="1"/>
  <c r="CM233" i="1"/>
  <c r="CM237" i="1" s="1"/>
  <c r="CM242" i="1" s="1"/>
  <c r="CM243" i="1" s="1"/>
  <c r="BO243" i="1"/>
  <c r="AW272" i="1"/>
  <c r="AW248" i="1"/>
  <c r="AW254" i="1" s="1"/>
  <c r="AW257" i="1" s="1"/>
  <c r="CK243" i="1"/>
  <c r="E243" i="1"/>
  <c r="BY233" i="1"/>
  <c r="BY237" i="1" s="1"/>
  <c r="BY242" i="1" s="1"/>
  <c r="BY243" i="1" s="1"/>
  <c r="BK243" i="1"/>
  <c r="FH243" i="1"/>
  <c r="DN243" i="1"/>
  <c r="BS233" i="1"/>
  <c r="BS237" i="1" s="1"/>
  <c r="BS242" i="1" s="1"/>
  <c r="BS243" i="1" s="1"/>
  <c r="FI233" i="1"/>
  <c r="FI237" i="1" s="1"/>
  <c r="FI242" i="1" s="1"/>
  <c r="FI243" i="1" s="1"/>
  <c r="EG233" i="1"/>
  <c r="EG237" i="1" s="1"/>
  <c r="EG242" i="1" s="1"/>
  <c r="EG243" i="1" s="1"/>
  <c r="EI233" i="1"/>
  <c r="EI237" i="1" s="1"/>
  <c r="EI242" i="1" s="1"/>
  <c r="EI243" i="1" s="1"/>
  <c r="C124" i="1"/>
  <c r="D233" i="1"/>
  <c r="D237" i="1" s="1"/>
  <c r="D242" i="1" s="1"/>
  <c r="D243" i="1" s="1"/>
  <c r="BF233" i="1"/>
  <c r="BF237" i="1" s="1"/>
  <c r="BF242" i="1" s="1"/>
  <c r="BF243" i="1" s="1"/>
  <c r="CN233" i="1"/>
  <c r="CN237" i="1" s="1"/>
  <c r="CN242" i="1" s="1"/>
  <c r="CN243" i="1" s="1"/>
  <c r="M233" i="1"/>
  <c r="M237" i="1" s="1"/>
  <c r="M242" i="1" s="1"/>
  <c r="M243" i="1" s="1"/>
  <c r="ES243" i="1"/>
  <c r="BE233" i="1"/>
  <c r="BE237" i="1" s="1"/>
  <c r="BE242" i="1" s="1"/>
  <c r="BE243" i="1" s="1"/>
  <c r="FK233" i="1"/>
  <c r="FK237" i="1" s="1"/>
  <c r="FK242" i="1" s="1"/>
  <c r="FK243" i="1" s="1"/>
  <c r="DR233" i="1"/>
  <c r="DR237" i="1" s="1"/>
  <c r="DR242" i="1" s="1"/>
  <c r="DR243" i="1" s="1"/>
  <c r="CQ233" i="1"/>
  <c r="CQ237" i="1" s="1"/>
  <c r="CQ242" i="1" s="1"/>
  <c r="CQ243" i="1" s="1"/>
  <c r="J233" i="1"/>
  <c r="J237" i="1" s="1"/>
  <c r="J242" i="1" s="1"/>
  <c r="J243" i="1" s="1"/>
  <c r="FN233" i="1"/>
  <c r="FN237" i="1" s="1"/>
  <c r="FN242" i="1" s="1"/>
  <c r="FN243" i="1" s="1"/>
  <c r="S243" i="1"/>
  <c r="AP233" i="1"/>
  <c r="AP237" i="1" s="1"/>
  <c r="AP242" i="1" s="1"/>
  <c r="AP243" i="1" s="1"/>
  <c r="DY318" i="1"/>
  <c r="DY258" i="1"/>
  <c r="DY273" i="1"/>
  <c r="DY286" i="1" s="1"/>
  <c r="DY264" i="1"/>
  <c r="DY268" i="1" s="1"/>
  <c r="EJ243" i="1"/>
  <c r="EO233" i="1"/>
  <c r="EO237" i="1" s="1"/>
  <c r="EO242" i="1" s="1"/>
  <c r="BH233" i="1"/>
  <c r="BH237" i="1" s="1"/>
  <c r="BH242" i="1" s="1"/>
  <c r="BH243" i="1"/>
  <c r="AS243" i="1"/>
  <c r="DS233" i="1"/>
  <c r="DS237" i="1" s="1"/>
  <c r="DS242" i="1" s="1"/>
  <c r="DS243" i="1" s="1"/>
  <c r="CZ243" i="1"/>
  <c r="FP233" i="1"/>
  <c r="FP237" i="1" s="1"/>
  <c r="FP242" i="1" s="1"/>
  <c r="FP243" i="1" s="1"/>
  <c r="CX272" i="1"/>
  <c r="CX248" i="1"/>
  <c r="CX254" i="1" s="1"/>
  <c r="CX257" i="1" s="1"/>
  <c r="FT243" i="1"/>
  <c r="CY233" i="1"/>
  <c r="CY237" i="1" s="1"/>
  <c r="CY242" i="1" s="1"/>
  <c r="CY243" i="1" s="1"/>
  <c r="AY243" i="1"/>
  <c r="AL243" i="1"/>
  <c r="BL233" i="1"/>
  <c r="BL237" i="1" s="1"/>
  <c r="BL242" i="1" s="1"/>
  <c r="BL243" i="1" s="1"/>
  <c r="AV233" i="1"/>
  <c r="AV237" i="1" s="1"/>
  <c r="AV242" i="1" s="1"/>
  <c r="AV243" i="1" s="1"/>
  <c r="FE243" i="1"/>
  <c r="BJ233" i="1"/>
  <c r="BJ237" i="1" s="1"/>
  <c r="BJ242" i="1" s="1"/>
  <c r="BJ243" i="1" s="1"/>
  <c r="CD233" i="1"/>
  <c r="CD237" i="1" s="1"/>
  <c r="CD242" i="1" s="1"/>
  <c r="CD243" i="1" s="1"/>
  <c r="DQ243" i="1"/>
  <c r="H233" i="1"/>
  <c r="H237" i="1" s="1"/>
  <c r="H242" i="1" s="1"/>
  <c r="H243" i="1" s="1"/>
  <c r="FM233" i="1"/>
  <c r="FM237" i="1" s="1"/>
  <c r="FM242" i="1" s="1"/>
  <c r="FX233" i="1"/>
  <c r="FX237" i="1" s="1"/>
  <c r="FX242" i="1" s="1"/>
  <c r="FX243" i="1" s="1"/>
  <c r="N233" i="1"/>
  <c r="N237" i="1" s="1"/>
  <c r="N242" i="1" s="1"/>
  <c r="N243" i="1" s="1"/>
  <c r="CB243" i="1"/>
  <c r="CR243" i="1"/>
  <c r="AC233" i="1"/>
  <c r="AC237" i="1" s="1"/>
  <c r="AC242" i="1" s="1"/>
  <c r="AC243" i="1" s="1"/>
  <c r="BP233" i="1"/>
  <c r="BP237" i="1" s="1"/>
  <c r="BP242" i="1" s="1"/>
  <c r="BP243" i="1" s="1"/>
  <c r="DL233" i="1"/>
  <c r="DL237" i="1" s="1"/>
  <c r="DL242" i="1" s="1"/>
  <c r="DL243" i="1" s="1"/>
  <c r="L243" i="1"/>
  <c r="EY272" i="1"/>
  <c r="EY248" i="1"/>
  <c r="EY254" i="1" s="1"/>
  <c r="EY257" i="1" s="1"/>
  <c r="CI272" i="1"/>
  <c r="CI248" i="1"/>
  <c r="CI254" i="1" s="1"/>
  <c r="CI257" i="1" s="1"/>
  <c r="W272" i="1"/>
  <c r="W248" i="1"/>
  <c r="W254" i="1" s="1"/>
  <c r="W257" i="1" s="1"/>
  <c r="BV233" i="1"/>
  <c r="BV237" i="1" s="1"/>
  <c r="BV242" i="1" s="1"/>
  <c r="BV243" i="1" s="1"/>
  <c r="DM243" i="1"/>
  <c r="U243" i="1"/>
  <c r="CE243" i="1"/>
  <c r="EH272" i="1"/>
  <c r="EH248" i="1"/>
  <c r="EH254" i="1" s="1"/>
  <c r="EH257" i="1" s="1"/>
  <c r="AD233" i="1"/>
  <c r="AD237" i="1" s="1"/>
  <c r="AD242" i="1" s="1"/>
  <c r="AD243" i="1" s="1"/>
  <c r="T243" i="1"/>
  <c r="FG233" i="1"/>
  <c r="FG237" i="1" s="1"/>
  <c r="FG242" i="1" s="1"/>
  <c r="FG243" i="1" s="1"/>
  <c r="AZ233" i="1"/>
  <c r="AZ237" i="1" s="1"/>
  <c r="AZ242" i="1" s="1"/>
  <c r="AZ243" i="1" s="1"/>
  <c r="BC233" i="1"/>
  <c r="BC237" i="1" s="1"/>
  <c r="BC242" i="1" s="1"/>
  <c r="BC243" i="1" s="1"/>
  <c r="CP233" i="1"/>
  <c r="CP237" i="1" s="1"/>
  <c r="CP242" i="1" s="1"/>
  <c r="CP243" i="1" s="1"/>
  <c r="DF233" i="1"/>
  <c r="DF237" i="1" s="1"/>
  <c r="DF242" i="1" s="1"/>
  <c r="DF243" i="1" s="1"/>
  <c r="DY329" i="1"/>
  <c r="DY279" i="1"/>
  <c r="DY275" i="1"/>
  <c r="DY82" i="1"/>
  <c r="DY330" i="1"/>
  <c r="Z272" i="1"/>
  <c r="Z248" i="1"/>
  <c r="Z254" i="1" s="1"/>
  <c r="Z257" i="1" s="1"/>
  <c r="CG233" i="1"/>
  <c r="CG237" i="1" s="1"/>
  <c r="CG242" i="1" s="1"/>
  <c r="CG243" i="1" s="1"/>
  <c r="EO243" i="1"/>
  <c r="DG233" i="1"/>
  <c r="DG237" i="1" s="1"/>
  <c r="DG242" i="1" s="1"/>
  <c r="DG243" i="1" s="1"/>
  <c r="EQ243" i="1"/>
  <c r="DJ233" i="1"/>
  <c r="DJ237" i="1" s="1"/>
  <c r="DJ242" i="1" s="1"/>
  <c r="DJ243" i="1" s="1"/>
  <c r="I233" i="1"/>
  <c r="I237" i="1" s="1"/>
  <c r="I242" i="1" s="1"/>
  <c r="I243" i="1" s="1"/>
  <c r="CC233" i="1"/>
  <c r="CC237" i="1" s="1"/>
  <c r="CC242" i="1" s="1"/>
  <c r="CC243" i="1" s="1"/>
  <c r="AT233" i="1"/>
  <c r="AT237" i="1" s="1"/>
  <c r="AT242" i="1" s="1"/>
  <c r="AT243" i="1" s="1"/>
  <c r="EL243" i="1"/>
  <c r="DT243" i="1"/>
  <c r="DW243" i="1"/>
  <c r="AX243" i="1"/>
  <c r="EW233" i="1"/>
  <c r="EW237" i="1" s="1"/>
  <c r="EW242" i="1" s="1"/>
  <c r="EW243" i="1" s="1"/>
  <c r="BD233" i="1"/>
  <c r="BD237" i="1" s="1"/>
  <c r="BD242" i="1" s="1"/>
  <c r="BD243" i="1" s="1"/>
  <c r="AB233" i="1"/>
  <c r="AB237" i="1" s="1"/>
  <c r="AB242" i="1" s="1"/>
  <c r="AB243" i="1" s="1"/>
  <c r="CL243" i="1"/>
  <c r="F243" i="1"/>
  <c r="CH233" i="1"/>
  <c r="CH237" i="1" s="1"/>
  <c r="CH242" i="1" s="1"/>
  <c r="CH243" i="1" s="1"/>
  <c r="FW233" i="1"/>
  <c r="FW237" i="1" s="1"/>
  <c r="FW242" i="1" s="1"/>
  <c r="FW243" i="1" s="1"/>
  <c r="FM243" i="1"/>
  <c r="EM233" i="1"/>
  <c r="EM237" i="1" s="1"/>
  <c r="EM242" i="1" s="1"/>
  <c r="EM243" i="1" s="1"/>
  <c r="AR243" i="1"/>
  <c r="FC233" i="1"/>
  <c r="FC237" i="1" s="1"/>
  <c r="FC242" i="1" s="1"/>
  <c r="FC243" i="1" s="1"/>
  <c r="FJ243" i="1"/>
  <c r="AM243" i="1"/>
  <c r="BM248" i="1" l="1"/>
  <c r="BM254" i="1" s="1"/>
  <c r="BM257" i="1" s="1"/>
  <c r="FS275" i="1"/>
  <c r="CC272" i="1"/>
  <c r="CC248" i="1"/>
  <c r="CC254" i="1" s="1"/>
  <c r="CC257" i="1" s="1"/>
  <c r="DF272" i="1"/>
  <c r="DF248" i="1"/>
  <c r="DF254" i="1" s="1"/>
  <c r="DF257" i="1" s="1"/>
  <c r="EM272" i="1"/>
  <c r="EM248" i="1"/>
  <c r="EM254" i="1" s="1"/>
  <c r="EM257" i="1" s="1"/>
  <c r="CH272" i="1"/>
  <c r="CH248" i="1"/>
  <c r="CH254" i="1" s="1"/>
  <c r="CH257" i="1" s="1"/>
  <c r="FG272" i="1"/>
  <c r="FG248" i="1"/>
  <c r="FG254" i="1" s="1"/>
  <c r="FG257" i="1" s="1"/>
  <c r="AC272" i="1"/>
  <c r="AC248" i="1"/>
  <c r="AC254" i="1" s="1"/>
  <c r="AC257" i="1" s="1"/>
  <c r="CQ272" i="1"/>
  <c r="CQ248" i="1"/>
  <c r="CQ254" i="1" s="1"/>
  <c r="CQ257" i="1" s="1"/>
  <c r="CN272" i="1"/>
  <c r="CN248" i="1"/>
  <c r="CN254" i="1" s="1"/>
  <c r="CN257" i="1" s="1"/>
  <c r="EI272" i="1"/>
  <c r="EI248" i="1"/>
  <c r="EI254" i="1" s="1"/>
  <c r="EI257" i="1" s="1"/>
  <c r="FD272" i="1"/>
  <c r="FD248" i="1"/>
  <c r="FD254" i="1" s="1"/>
  <c r="FD257" i="1" s="1"/>
  <c r="ET272" i="1"/>
  <c r="ET248" i="1"/>
  <c r="ET254" i="1" s="1"/>
  <c r="ET257" i="1" s="1"/>
  <c r="DO272" i="1"/>
  <c r="DO248" i="1"/>
  <c r="DO254" i="1" s="1"/>
  <c r="DO257" i="1" s="1"/>
  <c r="N272" i="1"/>
  <c r="N248" i="1"/>
  <c r="N254" i="1" s="1"/>
  <c r="N257" i="1" s="1"/>
  <c r="H272" i="1"/>
  <c r="H248" i="1"/>
  <c r="H254" i="1" s="1"/>
  <c r="H257" i="1" s="1"/>
  <c r="BJ272" i="1"/>
  <c r="BJ248" i="1"/>
  <c r="BJ254" i="1" s="1"/>
  <c r="BJ257" i="1" s="1"/>
  <c r="BL272" i="1"/>
  <c r="BL248" i="1"/>
  <c r="BL254" i="1" s="1"/>
  <c r="BL257" i="1" s="1"/>
  <c r="DS272" i="1"/>
  <c r="DS248" i="1"/>
  <c r="DS254" i="1" s="1"/>
  <c r="DS257" i="1" s="1"/>
  <c r="BF272" i="1"/>
  <c r="BF248" i="1"/>
  <c r="BF254" i="1" s="1"/>
  <c r="BF257" i="1" s="1"/>
  <c r="EG272" i="1"/>
  <c r="EG248" i="1"/>
  <c r="EG254" i="1" s="1"/>
  <c r="EG257" i="1" s="1"/>
  <c r="CM272" i="1"/>
  <c r="CM248" i="1"/>
  <c r="CM254" i="1" s="1"/>
  <c r="CM257" i="1" s="1"/>
  <c r="BG272" i="1"/>
  <c r="BG248" i="1"/>
  <c r="BG254" i="1" s="1"/>
  <c r="BG257" i="1" s="1"/>
  <c r="O272" i="1"/>
  <c r="O248" i="1"/>
  <c r="O254" i="1" s="1"/>
  <c r="O257" i="1" s="1"/>
  <c r="FC272" i="1"/>
  <c r="FC248" i="1"/>
  <c r="FC254" i="1" s="1"/>
  <c r="FC257" i="1" s="1"/>
  <c r="EW272" i="1"/>
  <c r="EW248" i="1"/>
  <c r="EW254" i="1" s="1"/>
  <c r="EW257" i="1" s="1"/>
  <c r="CG272" i="1"/>
  <c r="CG248" i="1"/>
  <c r="CG254" i="1" s="1"/>
  <c r="CG257" i="1" s="1"/>
  <c r="BV272" i="1"/>
  <c r="BV248" i="1"/>
  <c r="BV254" i="1" s="1"/>
  <c r="BV257" i="1" s="1"/>
  <c r="DL272" i="1"/>
  <c r="DL248" i="1"/>
  <c r="DL254" i="1" s="1"/>
  <c r="DL257" i="1" s="1"/>
  <c r="FX272" i="1"/>
  <c r="FX248" i="1"/>
  <c r="FX254" i="1" s="1"/>
  <c r="FX257" i="1" s="1"/>
  <c r="FP272" i="1"/>
  <c r="FP248" i="1"/>
  <c r="FP254" i="1" s="1"/>
  <c r="FP257" i="1" s="1"/>
  <c r="FN272" i="1"/>
  <c r="FN248" i="1"/>
  <c r="FN254" i="1" s="1"/>
  <c r="FN257" i="1" s="1"/>
  <c r="FK272" i="1"/>
  <c r="FK248" i="1"/>
  <c r="FK254" i="1" s="1"/>
  <c r="FK257" i="1" s="1"/>
  <c r="D272" i="1"/>
  <c r="D248" i="1"/>
  <c r="D254" i="1" s="1"/>
  <c r="D257" i="1" s="1"/>
  <c r="FI272" i="1"/>
  <c r="FI248" i="1"/>
  <c r="FI254" i="1" s="1"/>
  <c r="FI257" i="1" s="1"/>
  <c r="AB272" i="1"/>
  <c r="AB248" i="1"/>
  <c r="AB254" i="1" s="1"/>
  <c r="AB257" i="1" s="1"/>
  <c r="CP272" i="1"/>
  <c r="CP248" i="1"/>
  <c r="CP254" i="1" s="1"/>
  <c r="CP257" i="1" s="1"/>
  <c r="AD272" i="1"/>
  <c r="AD248" i="1"/>
  <c r="AD254" i="1" s="1"/>
  <c r="AD257" i="1" s="1"/>
  <c r="BP272" i="1"/>
  <c r="BP248" i="1"/>
  <c r="BP254" i="1" s="1"/>
  <c r="BP257" i="1" s="1"/>
  <c r="AP272" i="1"/>
  <c r="AP248" i="1"/>
  <c r="AP254" i="1" s="1"/>
  <c r="AP257" i="1" s="1"/>
  <c r="J272" i="1"/>
  <c r="J248" i="1"/>
  <c r="J254" i="1" s="1"/>
  <c r="J257" i="1" s="1"/>
  <c r="BS272" i="1"/>
  <c r="BS248" i="1"/>
  <c r="BS254" i="1" s="1"/>
  <c r="BS257" i="1" s="1"/>
  <c r="BY272" i="1"/>
  <c r="BY248" i="1"/>
  <c r="BY254" i="1" s="1"/>
  <c r="BY257" i="1" s="1"/>
  <c r="CJ272" i="1"/>
  <c r="CJ248" i="1"/>
  <c r="CJ254" i="1" s="1"/>
  <c r="CJ257" i="1" s="1"/>
  <c r="CO272" i="1"/>
  <c r="CO248" i="1"/>
  <c r="CO254" i="1" s="1"/>
  <c r="CO257" i="1" s="1"/>
  <c r="EA272" i="1"/>
  <c r="EA248" i="1"/>
  <c r="EA254" i="1" s="1"/>
  <c r="EA257" i="1" s="1"/>
  <c r="DI272" i="1"/>
  <c r="DI248" i="1"/>
  <c r="DI254" i="1" s="1"/>
  <c r="DI257" i="1" s="1"/>
  <c r="DD272" i="1"/>
  <c r="DD248" i="1"/>
  <c r="DD254" i="1" s="1"/>
  <c r="DD257" i="1" s="1"/>
  <c r="DJ272" i="1"/>
  <c r="DJ248" i="1"/>
  <c r="DJ254" i="1" s="1"/>
  <c r="DJ257" i="1" s="1"/>
  <c r="CI329" i="1"/>
  <c r="CI279" i="1"/>
  <c r="CI82" i="1"/>
  <c r="AG272" i="1"/>
  <c r="AG248" i="1"/>
  <c r="AG254" i="1" s="1"/>
  <c r="AG257" i="1" s="1"/>
  <c r="AN272" i="1"/>
  <c r="AN248" i="1"/>
  <c r="AN254" i="1" s="1"/>
  <c r="AN257" i="1" s="1"/>
  <c r="AV272" i="1"/>
  <c r="AV248" i="1"/>
  <c r="AV254" i="1" s="1"/>
  <c r="AV257" i="1" s="1"/>
  <c r="AY272" i="1"/>
  <c r="AY248" i="1"/>
  <c r="AY254" i="1" s="1"/>
  <c r="AY257" i="1" s="1"/>
  <c r="DY319" i="1"/>
  <c r="DY326" i="1" s="1"/>
  <c r="DY277" i="1"/>
  <c r="CF272" i="1"/>
  <c r="CF248" i="1"/>
  <c r="CF254" i="1" s="1"/>
  <c r="CF257" i="1" s="1"/>
  <c r="DR272" i="1"/>
  <c r="DR248" i="1"/>
  <c r="DR254" i="1" s="1"/>
  <c r="DR257" i="1" s="1"/>
  <c r="EK272" i="1"/>
  <c r="EK248" i="1"/>
  <c r="EK254" i="1" s="1"/>
  <c r="EK257" i="1" s="1"/>
  <c r="AJ272" i="1"/>
  <c r="AJ248" i="1"/>
  <c r="AJ254" i="1" s="1"/>
  <c r="AJ257" i="1" s="1"/>
  <c r="BI272" i="1"/>
  <c r="BI248" i="1"/>
  <c r="BI254" i="1" s="1"/>
  <c r="BI257" i="1" s="1"/>
  <c r="DH272" i="1"/>
  <c r="DH248" i="1"/>
  <c r="DH254" i="1" s="1"/>
  <c r="DH257" i="1" s="1"/>
  <c r="EP329" i="1"/>
  <c r="EP279" i="1"/>
  <c r="EP82" i="1"/>
  <c r="EP330" i="1"/>
  <c r="CV318" i="1"/>
  <c r="CV273" i="1"/>
  <c r="CV286" i="1" s="1"/>
  <c r="CV258" i="1"/>
  <c r="CV264" i="1"/>
  <c r="CV268" i="1" s="1"/>
  <c r="FO318" i="1"/>
  <c r="FO273" i="1"/>
  <c r="FO286" i="1" s="1"/>
  <c r="FO258" i="1"/>
  <c r="FO264" i="1"/>
  <c r="FO268" i="1" s="1"/>
  <c r="DX318" i="1"/>
  <c r="DX273" i="1"/>
  <c r="DX286" i="1" s="1"/>
  <c r="DX258" i="1"/>
  <c r="DX264" i="1"/>
  <c r="DX268" i="1" s="1"/>
  <c r="AE318" i="1"/>
  <c r="AE273" i="1"/>
  <c r="AE286" i="1" s="1"/>
  <c r="AE258" i="1"/>
  <c r="AE264" i="1"/>
  <c r="AE268" i="1" s="1"/>
  <c r="CS318" i="1"/>
  <c r="CS258" i="1"/>
  <c r="CS273" i="1"/>
  <c r="CS286" i="1" s="1"/>
  <c r="CS264" i="1"/>
  <c r="CS268" i="1" s="1"/>
  <c r="BX318" i="1"/>
  <c r="BX273" i="1"/>
  <c r="BX286" i="1" s="1"/>
  <c r="BX258" i="1"/>
  <c r="BX264" i="1"/>
  <c r="BX268" i="1" s="1"/>
  <c r="AF318" i="1"/>
  <c r="AF273" i="1"/>
  <c r="AF286" i="1" s="1"/>
  <c r="AF258" i="1"/>
  <c r="AF264" i="1"/>
  <c r="AF268" i="1" s="1"/>
  <c r="DV318" i="1"/>
  <c r="DV273" i="1"/>
  <c r="DV286" i="1" s="1"/>
  <c r="DV258" i="1"/>
  <c r="DV264" i="1"/>
  <c r="DV268" i="1" s="1"/>
  <c r="CA318" i="1"/>
  <c r="CA273" i="1"/>
  <c r="CA286" i="1" s="1"/>
  <c r="CA258" i="1"/>
  <c r="CA264" i="1"/>
  <c r="CA268" i="1" s="1"/>
  <c r="FJ272" i="1"/>
  <c r="FJ248" i="1"/>
  <c r="FJ254" i="1" s="1"/>
  <c r="FJ257" i="1" s="1"/>
  <c r="AX272" i="1"/>
  <c r="AX248" i="1"/>
  <c r="AX254" i="1" s="1"/>
  <c r="AX257" i="1" s="1"/>
  <c r="AT272" i="1"/>
  <c r="AT248" i="1"/>
  <c r="AT254" i="1" s="1"/>
  <c r="AT257" i="1" s="1"/>
  <c r="Z329" i="1"/>
  <c r="Z279" i="1"/>
  <c r="Z82" i="1"/>
  <c r="Z330" i="1"/>
  <c r="T272" i="1"/>
  <c r="T248" i="1"/>
  <c r="T254" i="1" s="1"/>
  <c r="T257" i="1" s="1"/>
  <c r="BR272" i="1"/>
  <c r="BR248" i="1"/>
  <c r="BR254" i="1" s="1"/>
  <c r="BR257" i="1" s="1"/>
  <c r="CB272" i="1"/>
  <c r="CB248" i="1"/>
  <c r="CB254" i="1" s="1"/>
  <c r="CB257" i="1" s="1"/>
  <c r="FW272" i="1"/>
  <c r="FW248" i="1"/>
  <c r="FW254" i="1" s="1"/>
  <c r="FW257" i="1" s="1"/>
  <c r="CL272" i="1"/>
  <c r="CL248" i="1"/>
  <c r="CL254" i="1" s="1"/>
  <c r="CL257" i="1" s="1"/>
  <c r="DT272" i="1"/>
  <c r="DT248" i="1"/>
  <c r="DT254" i="1" s="1"/>
  <c r="DT257" i="1" s="1"/>
  <c r="EQ272" i="1"/>
  <c r="EQ248" i="1"/>
  <c r="EQ254" i="1" s="1"/>
  <c r="BC272" i="1"/>
  <c r="BC248" i="1"/>
  <c r="BC254" i="1" s="1"/>
  <c r="BC257" i="1" s="1"/>
  <c r="EH318" i="1"/>
  <c r="EH273" i="1"/>
  <c r="EH286" i="1" s="1"/>
  <c r="EH258" i="1"/>
  <c r="EH264" i="1"/>
  <c r="EH268" i="1" s="1"/>
  <c r="DM272" i="1"/>
  <c r="DM248" i="1"/>
  <c r="DM254" i="1" s="1"/>
  <c r="DM257" i="1" s="1"/>
  <c r="CD272" i="1"/>
  <c r="CD248" i="1"/>
  <c r="CD254" i="1" s="1"/>
  <c r="CD257" i="1" s="1"/>
  <c r="CX318" i="1"/>
  <c r="CX273" i="1"/>
  <c r="CX286" i="1" s="1"/>
  <c r="CX258" i="1"/>
  <c r="CX264" i="1"/>
  <c r="CX268" i="1" s="1"/>
  <c r="I272" i="1"/>
  <c r="I248" i="1"/>
  <c r="I254" i="1" s="1"/>
  <c r="I257" i="1" s="1"/>
  <c r="BH272" i="1"/>
  <c r="BH248" i="1"/>
  <c r="BH254" i="1" s="1"/>
  <c r="BH257" i="1" s="1"/>
  <c r="ES272" i="1"/>
  <c r="ES248" i="1"/>
  <c r="ES254" i="1" s="1"/>
  <c r="ES257" i="1" s="1"/>
  <c r="FH272" i="1"/>
  <c r="FH248" i="1"/>
  <c r="FH254" i="1" s="1"/>
  <c r="FH257" i="1" s="1"/>
  <c r="CK272" i="1"/>
  <c r="CK248" i="1"/>
  <c r="CK254" i="1" s="1"/>
  <c r="CK257" i="1" s="1"/>
  <c r="ER318" i="1"/>
  <c r="ER273" i="1"/>
  <c r="ER286" i="1" s="1"/>
  <c r="ER258" i="1"/>
  <c r="ER264" i="1"/>
  <c r="ER268" i="1" s="1"/>
  <c r="CY272" i="1"/>
  <c r="CY248" i="1"/>
  <c r="CY254" i="1" s="1"/>
  <c r="CY257" i="1" s="1"/>
  <c r="EC329" i="1"/>
  <c r="EC279" i="1"/>
  <c r="EC82" i="1"/>
  <c r="EC330" i="1"/>
  <c r="DE329" i="1"/>
  <c r="DE279" i="1"/>
  <c r="DE82" i="1"/>
  <c r="DE330" i="1"/>
  <c r="ED272" i="1"/>
  <c r="ED248" i="1"/>
  <c r="ED254" i="1" s="1"/>
  <c r="ED257" i="1" s="1"/>
  <c r="AO318" i="1"/>
  <c r="AO258" i="1"/>
  <c r="AO273" i="1"/>
  <c r="AO286" i="1" s="1"/>
  <c r="AO264" i="1"/>
  <c r="AO268" i="1" s="1"/>
  <c r="DK272" i="1"/>
  <c r="DK248" i="1"/>
  <c r="DK254" i="1" s="1"/>
  <c r="DK257" i="1" s="1"/>
  <c r="AM272" i="1"/>
  <c r="AM248" i="1"/>
  <c r="AM254" i="1" s="1"/>
  <c r="AM257" i="1" s="1"/>
  <c r="AR272" i="1"/>
  <c r="AR248" i="1"/>
  <c r="AR254" i="1" s="1"/>
  <c r="AR257" i="1" s="1"/>
  <c r="EE272" i="1"/>
  <c r="EE248" i="1"/>
  <c r="EE254" i="1" s="1"/>
  <c r="EE257" i="1" s="1"/>
  <c r="EL272" i="1"/>
  <c r="EL248" i="1"/>
  <c r="EL254" i="1" s="1"/>
  <c r="EL257" i="1" s="1"/>
  <c r="Z318" i="1"/>
  <c r="Z273" i="1"/>
  <c r="Z286" i="1" s="1"/>
  <c r="Z258" i="1"/>
  <c r="Z264" i="1"/>
  <c r="Z268" i="1" s="1"/>
  <c r="BE272" i="1"/>
  <c r="BE248" i="1"/>
  <c r="BE254" i="1" s="1"/>
  <c r="BE257" i="1" s="1"/>
  <c r="EH329" i="1"/>
  <c r="EH279" i="1"/>
  <c r="EH82" i="1"/>
  <c r="EH330" i="1"/>
  <c r="W318" i="1"/>
  <c r="W273" i="1"/>
  <c r="W286" i="1" s="1"/>
  <c r="W258" i="1"/>
  <c r="W264" i="1"/>
  <c r="W268" i="1" s="1"/>
  <c r="EY318" i="1"/>
  <c r="EY273" i="1"/>
  <c r="EY286" i="1" s="1"/>
  <c r="EY258" i="1"/>
  <c r="EY264" i="1"/>
  <c r="EY268" i="1" s="1"/>
  <c r="CR272" i="1"/>
  <c r="CR248" i="1"/>
  <c r="CR254" i="1" s="1"/>
  <c r="CR257" i="1" s="1"/>
  <c r="CX329" i="1"/>
  <c r="CX279" i="1"/>
  <c r="CX82" i="1"/>
  <c r="CZ272" i="1"/>
  <c r="CZ248" i="1"/>
  <c r="CZ254" i="1" s="1"/>
  <c r="CZ257" i="1" s="1"/>
  <c r="DY300" i="1"/>
  <c r="DY309" i="1" s="1"/>
  <c r="FU272" i="1"/>
  <c r="FU248" i="1"/>
  <c r="FU254" i="1" s="1"/>
  <c r="FU257" i="1" s="1"/>
  <c r="FZ124" i="1"/>
  <c r="FZ125" i="1" s="1"/>
  <c r="C128" i="1"/>
  <c r="C157" i="1"/>
  <c r="C179" i="1"/>
  <c r="C183" i="1" s="1"/>
  <c r="C185" i="1" s="1"/>
  <c r="BK272" i="1"/>
  <c r="BK248" i="1"/>
  <c r="BK254" i="1" s="1"/>
  <c r="BK257" i="1" s="1"/>
  <c r="AW318" i="1"/>
  <c r="AW258" i="1"/>
  <c r="AW273" i="1"/>
  <c r="AW286" i="1" s="1"/>
  <c r="AW264" i="1"/>
  <c r="AW268" i="1" s="1"/>
  <c r="EU272" i="1"/>
  <c r="EU248" i="1"/>
  <c r="EU254" i="1" s="1"/>
  <c r="EU257" i="1" s="1"/>
  <c r="ER329" i="1"/>
  <c r="ER279" i="1"/>
  <c r="ER82" i="1"/>
  <c r="ER330" i="1"/>
  <c r="BM318" i="1"/>
  <c r="BM258" i="1"/>
  <c r="BM273" i="1"/>
  <c r="BM286" i="1" s="1"/>
  <c r="BM264" i="1"/>
  <c r="BM268" i="1" s="1"/>
  <c r="DB318" i="1"/>
  <c r="DB273" i="1"/>
  <c r="DB286" i="1" s="1"/>
  <c r="DB258" i="1"/>
  <c r="DB264" i="1"/>
  <c r="DB268" i="1" s="1"/>
  <c r="AA272" i="1"/>
  <c r="AA248" i="1"/>
  <c r="AA254" i="1" s="1"/>
  <c r="AA257" i="1" s="1"/>
  <c r="FQ272" i="1"/>
  <c r="FQ248" i="1"/>
  <c r="FQ254" i="1" s="1"/>
  <c r="FQ257" i="1" s="1"/>
  <c r="AH272" i="1"/>
  <c r="AH248" i="1"/>
  <c r="AH254" i="1" s="1"/>
  <c r="AH257" i="1" s="1"/>
  <c r="AK272" i="1"/>
  <c r="AK248" i="1"/>
  <c r="AK254" i="1" s="1"/>
  <c r="AK257" i="1" s="1"/>
  <c r="FS300" i="1"/>
  <c r="FS309" i="1" s="1"/>
  <c r="AI272" i="1"/>
  <c r="AI248" i="1"/>
  <c r="AI254" i="1" s="1"/>
  <c r="AI257" i="1" s="1"/>
  <c r="X272" i="1"/>
  <c r="X248" i="1"/>
  <c r="X254" i="1" s="1"/>
  <c r="X257" i="1" s="1"/>
  <c r="AO329" i="1"/>
  <c r="AO279" i="1"/>
  <c r="AO82" i="1"/>
  <c r="EZ318" i="1"/>
  <c r="EZ273" i="1"/>
  <c r="EZ286" i="1" s="1"/>
  <c r="EZ258" i="1"/>
  <c r="EZ264" i="1"/>
  <c r="EZ268" i="1" s="1"/>
  <c r="BN272" i="1"/>
  <c r="BN248" i="1"/>
  <c r="BN254" i="1" s="1"/>
  <c r="BN257" i="1" s="1"/>
  <c r="Q272" i="1"/>
  <c r="Q248" i="1"/>
  <c r="Q254" i="1" s="1"/>
  <c r="Q257" i="1" s="1"/>
  <c r="CV329" i="1"/>
  <c r="CV279" i="1"/>
  <c r="CV275" i="1"/>
  <c r="CV82" i="1"/>
  <c r="CV330" i="1"/>
  <c r="FO329" i="1"/>
  <c r="FO279" i="1"/>
  <c r="FO275" i="1"/>
  <c r="FO82" i="1"/>
  <c r="DX329" i="1"/>
  <c r="DX279" i="1"/>
  <c r="DX275" i="1"/>
  <c r="DX82" i="1"/>
  <c r="DX330" i="1"/>
  <c r="AE329" i="1"/>
  <c r="AE275" i="1"/>
  <c r="AE279" i="1"/>
  <c r="AE82" i="1"/>
  <c r="AE330" i="1"/>
  <c r="CS329" i="1"/>
  <c r="CS279" i="1"/>
  <c r="CS82" i="1"/>
  <c r="CS330" i="1"/>
  <c r="BX329" i="1"/>
  <c r="BX279" i="1"/>
  <c r="BX275" i="1"/>
  <c r="BX82" i="1"/>
  <c r="BX330" i="1"/>
  <c r="AF329" i="1"/>
  <c r="AF279" i="1"/>
  <c r="AF275" i="1"/>
  <c r="AF82" i="1"/>
  <c r="AF330" i="1"/>
  <c r="DV329" i="1"/>
  <c r="DV275" i="1"/>
  <c r="DV279" i="1"/>
  <c r="DV82" i="1"/>
  <c r="DV330" i="1"/>
  <c r="CA329" i="1"/>
  <c r="CA275" i="1"/>
  <c r="CA279" i="1"/>
  <c r="CA82" i="1"/>
  <c r="CA330" i="1"/>
  <c r="BD272" i="1"/>
  <c r="BD248" i="1"/>
  <c r="BD254" i="1" s="1"/>
  <c r="BD257" i="1" s="1"/>
  <c r="EO272" i="1"/>
  <c r="EO248" i="1"/>
  <c r="EO254" i="1" s="1"/>
  <c r="EO257" i="1" s="1"/>
  <c r="AZ272" i="1"/>
  <c r="AZ248" i="1"/>
  <c r="AZ254" i="1" s="1"/>
  <c r="AZ257" i="1" s="1"/>
  <c r="CE272" i="1"/>
  <c r="CE248" i="1"/>
  <c r="CE254" i="1" s="1"/>
  <c r="CE257" i="1" s="1"/>
  <c r="W329" i="1"/>
  <c r="W280" i="1"/>
  <c r="W279" i="1"/>
  <c r="W82" i="1"/>
  <c r="W330" i="1"/>
  <c r="EY329" i="1"/>
  <c r="EY279" i="1"/>
  <c r="EY82" i="1"/>
  <c r="EY330" i="1"/>
  <c r="EV272" i="1"/>
  <c r="EV248" i="1"/>
  <c r="EV254" i="1" s="1"/>
  <c r="EV257" i="1" s="1"/>
  <c r="AQ272" i="1"/>
  <c r="AQ248" i="1"/>
  <c r="AQ254" i="1" s="1"/>
  <c r="AQ257" i="1" s="1"/>
  <c r="S272" i="1"/>
  <c r="S248" i="1"/>
  <c r="S254" i="1" s="1"/>
  <c r="S257" i="1" s="1"/>
  <c r="P272" i="1"/>
  <c r="P248" i="1"/>
  <c r="P254" i="1" s="1"/>
  <c r="P257" i="1" s="1"/>
  <c r="AW329" i="1"/>
  <c r="AW279" i="1"/>
  <c r="AW82" i="1"/>
  <c r="AW330" i="1"/>
  <c r="R272" i="1"/>
  <c r="R248" i="1"/>
  <c r="R254" i="1" s="1"/>
  <c r="R257" i="1" s="1"/>
  <c r="DC318" i="1"/>
  <c r="DC273" i="1"/>
  <c r="DC286" i="1" s="1"/>
  <c r="DC258" i="1"/>
  <c r="DC264" i="1"/>
  <c r="DC268" i="1" s="1"/>
  <c r="G272" i="1"/>
  <c r="G248" i="1"/>
  <c r="G254" i="1" s="1"/>
  <c r="G257" i="1" s="1"/>
  <c r="BM329" i="1"/>
  <c r="BM279" i="1"/>
  <c r="BM275" i="1"/>
  <c r="BM82" i="1"/>
  <c r="BM330" i="1"/>
  <c r="BQ272" i="1"/>
  <c r="BQ248" i="1"/>
  <c r="BQ254" i="1" s="1"/>
  <c r="BQ257" i="1" s="1"/>
  <c r="DB329" i="1"/>
  <c r="DB279" i="1"/>
  <c r="DB82" i="1"/>
  <c r="DB330" i="1"/>
  <c r="DG272" i="1"/>
  <c r="DG248" i="1"/>
  <c r="DG254" i="1" s="1"/>
  <c r="DG257" i="1" s="1"/>
  <c r="FR318" i="1"/>
  <c r="FR273" i="1"/>
  <c r="FR286" i="1" s="1"/>
  <c r="FR258" i="1"/>
  <c r="FR264" i="1"/>
  <c r="FR268" i="1" s="1"/>
  <c r="K272" i="1"/>
  <c r="K248" i="1"/>
  <c r="K254" i="1" s="1"/>
  <c r="K257" i="1" s="1"/>
  <c r="BB272" i="1"/>
  <c r="BB248" i="1"/>
  <c r="BB254" i="1" s="1"/>
  <c r="BB257" i="1" s="1"/>
  <c r="FV272" i="1"/>
  <c r="FV248" i="1"/>
  <c r="FV254" i="1" s="1"/>
  <c r="FV257" i="1" s="1"/>
  <c r="DU272" i="1"/>
  <c r="DU248" i="1"/>
  <c r="DU254" i="1" s="1"/>
  <c r="DU257" i="1" s="1"/>
  <c r="BU318" i="1"/>
  <c r="BU258" i="1"/>
  <c r="BU273" i="1"/>
  <c r="BU286" i="1" s="1"/>
  <c r="BU264" i="1"/>
  <c r="BU268" i="1" s="1"/>
  <c r="BW272" i="1"/>
  <c r="BW248" i="1"/>
  <c r="BW254" i="1" s="1"/>
  <c r="BW257" i="1" s="1"/>
  <c r="EZ329" i="1"/>
  <c r="EZ279" i="1"/>
  <c r="EZ82" i="1"/>
  <c r="EZ330" i="1"/>
  <c r="EF272" i="1"/>
  <c r="EF248" i="1"/>
  <c r="EF254" i="1" s="1"/>
  <c r="EF257" i="1" s="1"/>
  <c r="BT318" i="1"/>
  <c r="BT273" i="1"/>
  <c r="BT286" i="1" s="1"/>
  <c r="BT258" i="1"/>
  <c r="BT264" i="1"/>
  <c r="BT268" i="1" s="1"/>
  <c r="CW318" i="1"/>
  <c r="CW258" i="1"/>
  <c r="CW273" i="1"/>
  <c r="CW286" i="1" s="1"/>
  <c r="CW264" i="1"/>
  <c r="CW268" i="1" s="1"/>
  <c r="EX318" i="1"/>
  <c r="EX273" i="1"/>
  <c r="EX286" i="1" s="1"/>
  <c r="EX258" i="1"/>
  <c r="EX264" i="1"/>
  <c r="EX268" i="1" s="1"/>
  <c r="DP318" i="1"/>
  <c r="DP273" i="1"/>
  <c r="DP286" i="1" s="1"/>
  <c r="DP258" i="1"/>
  <c r="DP264" i="1"/>
  <c r="DP268" i="1" s="1"/>
  <c r="DA318" i="1"/>
  <c r="DA258" i="1"/>
  <c r="DA273" i="1"/>
  <c r="DA286" i="1" s="1"/>
  <c r="DA264" i="1"/>
  <c r="DA268" i="1" s="1"/>
  <c r="Y318" i="1"/>
  <c r="Y258" i="1"/>
  <c r="Y273" i="1"/>
  <c r="Y286" i="1" s="1"/>
  <c r="Y264" i="1"/>
  <c r="Y268" i="1" s="1"/>
  <c r="AU318" i="1"/>
  <c r="AU273" i="1"/>
  <c r="AU286" i="1" s="1"/>
  <c r="AU258" i="1"/>
  <c r="AU264" i="1"/>
  <c r="AU268" i="1" s="1"/>
  <c r="EN318" i="1"/>
  <c r="EN273" i="1"/>
  <c r="EN286" i="1" s="1"/>
  <c r="EN258" i="1"/>
  <c r="EN264" i="1"/>
  <c r="EN268" i="1" s="1"/>
  <c r="EB318" i="1"/>
  <c r="EB273" i="1"/>
  <c r="EB286" i="1" s="1"/>
  <c r="EB258" i="1"/>
  <c r="EB264" i="1"/>
  <c r="EB268" i="1" s="1"/>
  <c r="FM272" i="1"/>
  <c r="FM248" i="1"/>
  <c r="FM254" i="1" s="1"/>
  <c r="FM257" i="1" s="1"/>
  <c r="F272" i="1"/>
  <c r="F248" i="1"/>
  <c r="F254" i="1" s="1"/>
  <c r="F257" i="1" s="1"/>
  <c r="DW272" i="1"/>
  <c r="DW248" i="1"/>
  <c r="DW254" i="1" s="1"/>
  <c r="DW257" i="1" s="1"/>
  <c r="CT272" i="1"/>
  <c r="CT248" i="1"/>
  <c r="CT254" i="1" s="1"/>
  <c r="CT257" i="1" s="1"/>
  <c r="U272" i="1"/>
  <c r="U248" i="1"/>
  <c r="U254" i="1" s="1"/>
  <c r="U257" i="1" s="1"/>
  <c r="CI318" i="1"/>
  <c r="CI273" i="1"/>
  <c r="CI286" i="1" s="1"/>
  <c r="CI258" i="1"/>
  <c r="CI264" i="1"/>
  <c r="CI268" i="1" s="1"/>
  <c r="L272" i="1"/>
  <c r="L248" i="1"/>
  <c r="L254" i="1" s="1"/>
  <c r="L257" i="1" s="1"/>
  <c r="FA272" i="1"/>
  <c r="FA248" i="1"/>
  <c r="FA254" i="1" s="1"/>
  <c r="FA257" i="1" s="1"/>
  <c r="DQ272" i="1"/>
  <c r="DQ248" i="1"/>
  <c r="DQ254" i="1" s="1"/>
  <c r="DQ257" i="1" s="1"/>
  <c r="FE272" i="1"/>
  <c r="FE248" i="1"/>
  <c r="FE254" i="1" s="1"/>
  <c r="FE257" i="1" s="1"/>
  <c r="AL272" i="1"/>
  <c r="AL248" i="1"/>
  <c r="AL254" i="1" s="1"/>
  <c r="AL257" i="1" s="1"/>
  <c r="FT272" i="1"/>
  <c r="FT248" i="1"/>
  <c r="FT254" i="1" s="1"/>
  <c r="FT257" i="1" s="1"/>
  <c r="AS272" i="1"/>
  <c r="AS248" i="1"/>
  <c r="AS254" i="1" s="1"/>
  <c r="AS257" i="1" s="1"/>
  <c r="EJ272" i="1"/>
  <c r="EJ248" i="1"/>
  <c r="EJ254" i="1" s="1"/>
  <c r="EJ257" i="1" s="1"/>
  <c r="DZ272" i="1"/>
  <c r="DZ248" i="1"/>
  <c r="DZ254" i="1" s="1"/>
  <c r="DZ257" i="1" s="1"/>
  <c r="DN272" i="1"/>
  <c r="DN248" i="1"/>
  <c r="DN254" i="1" s="1"/>
  <c r="DN257" i="1" s="1"/>
  <c r="E272" i="1"/>
  <c r="E248" i="1"/>
  <c r="E254" i="1" s="1"/>
  <c r="E257" i="1" s="1"/>
  <c r="BO272" i="1"/>
  <c r="BO248" i="1"/>
  <c r="BO254" i="1" s="1"/>
  <c r="BO257" i="1" s="1"/>
  <c r="BA272" i="1"/>
  <c r="BA248" i="1"/>
  <c r="BA254" i="1" s="1"/>
  <c r="BA257" i="1" s="1"/>
  <c r="M272" i="1"/>
  <c r="M248" i="1"/>
  <c r="M254" i="1" s="1"/>
  <c r="M257" i="1" s="1"/>
  <c r="V272" i="1"/>
  <c r="V248" i="1"/>
  <c r="V254" i="1" s="1"/>
  <c r="V257" i="1" s="1"/>
  <c r="DC329" i="1"/>
  <c r="DC279" i="1"/>
  <c r="DC82" i="1"/>
  <c r="DC330" i="1"/>
  <c r="CU272" i="1"/>
  <c r="CU248" i="1"/>
  <c r="CU254" i="1" s="1"/>
  <c r="CU257" i="1" s="1"/>
  <c r="FB272" i="1"/>
  <c r="FB248" i="1"/>
  <c r="FB254" i="1" s="1"/>
  <c r="FB257" i="1" s="1"/>
  <c r="EC318" i="1"/>
  <c r="EC258" i="1"/>
  <c r="EC273" i="1"/>
  <c r="EC286" i="1" s="1"/>
  <c r="EC264" i="1"/>
  <c r="EC268" i="1" s="1"/>
  <c r="DE318" i="1"/>
  <c r="DE258" i="1"/>
  <c r="DE273" i="1"/>
  <c r="DE286" i="1" s="1"/>
  <c r="DE264" i="1"/>
  <c r="DE268" i="1" s="1"/>
  <c r="FR329" i="1"/>
  <c r="FR279" i="1"/>
  <c r="FR82" i="1"/>
  <c r="FR330" i="1"/>
  <c r="FS319" i="1"/>
  <c r="FS326" i="1" s="1"/>
  <c r="FS277" i="1"/>
  <c r="BZ272" i="1"/>
  <c r="BZ248" i="1"/>
  <c r="BZ254" i="1" s="1"/>
  <c r="BZ257" i="1" s="1"/>
  <c r="FL272" i="1"/>
  <c r="FL248" i="1"/>
  <c r="FL254" i="1" s="1"/>
  <c r="FL257" i="1" s="1"/>
  <c r="BU329" i="1"/>
  <c r="BU279" i="1"/>
  <c r="BU82" i="1"/>
  <c r="BU330" i="1"/>
  <c r="FF272" i="1"/>
  <c r="FF248" i="1"/>
  <c r="FF254" i="1" s="1"/>
  <c r="FF257" i="1" s="1"/>
  <c r="EP318" i="1"/>
  <c r="EP273" i="1"/>
  <c r="EP286" i="1" s="1"/>
  <c r="EP258" i="1"/>
  <c r="EP264" i="1"/>
  <c r="EP268" i="1" s="1"/>
  <c r="BT329" i="1"/>
  <c r="BT279" i="1"/>
  <c r="BT82" i="1"/>
  <c r="BT330" i="1"/>
  <c r="CW329" i="1"/>
  <c r="CW279" i="1"/>
  <c r="CW82" i="1"/>
  <c r="CW330" i="1"/>
  <c r="EX329" i="1"/>
  <c r="EX279" i="1"/>
  <c r="EX82" i="1"/>
  <c r="EX330" i="1"/>
  <c r="DP329" i="1"/>
  <c r="DP279" i="1"/>
  <c r="DP82" i="1"/>
  <c r="DP330" i="1"/>
  <c r="DA329" i="1"/>
  <c r="DA279" i="1"/>
  <c r="DA82" i="1"/>
  <c r="DA330" i="1"/>
  <c r="Y329" i="1"/>
  <c r="Y279" i="1"/>
  <c r="Y82" i="1"/>
  <c r="AU329" i="1"/>
  <c r="AU279" i="1"/>
  <c r="AU82" i="1"/>
  <c r="AU330" i="1"/>
  <c r="EN329" i="1"/>
  <c r="EN279" i="1"/>
  <c r="EN82" i="1"/>
  <c r="EB329" i="1"/>
  <c r="EB279" i="1"/>
  <c r="EB82" i="1"/>
  <c r="BU275" i="1" l="1"/>
  <c r="AW275" i="1"/>
  <c r="DA275" i="1"/>
  <c r="CS275" i="1"/>
  <c r="CW275" i="1"/>
  <c r="Y275" i="1"/>
  <c r="DC275" i="1"/>
  <c r="AO275" i="1"/>
  <c r="CX275" i="1"/>
  <c r="FF318" i="1"/>
  <c r="FF273" i="1"/>
  <c r="FF286" i="1" s="1"/>
  <c r="FF258" i="1"/>
  <c r="FF264" i="1"/>
  <c r="FF268" i="1" s="1"/>
  <c r="BO329" i="1"/>
  <c r="BO279" i="1"/>
  <c r="BO82" i="1"/>
  <c r="CI319" i="1"/>
  <c r="CI277" i="1"/>
  <c r="EB300" i="1"/>
  <c r="EB309" i="1" s="1"/>
  <c r="EX300" i="1"/>
  <c r="EX309" i="1" s="1"/>
  <c r="K329" i="1"/>
  <c r="K279" i="1"/>
  <c r="K82" i="1"/>
  <c r="K330" i="1"/>
  <c r="P329" i="1"/>
  <c r="P279" i="1"/>
  <c r="P82" i="1"/>
  <c r="P330" i="1"/>
  <c r="Q318" i="1"/>
  <c r="Q258" i="1"/>
  <c r="Q273" i="1"/>
  <c r="Q286" i="1" s="1"/>
  <c r="Q264" i="1"/>
  <c r="Q268" i="1" s="1"/>
  <c r="BI318" i="1"/>
  <c r="BI258" i="1"/>
  <c r="BI273" i="1"/>
  <c r="BI286" i="1" s="1"/>
  <c r="BI264" i="1"/>
  <c r="BI268" i="1" s="1"/>
  <c r="EK318" i="1"/>
  <c r="EK258" i="1"/>
  <c r="EK273" i="1"/>
  <c r="EK286" i="1" s="1"/>
  <c r="EK264" i="1"/>
  <c r="EK268" i="1" s="1"/>
  <c r="CF318" i="1"/>
  <c r="CF273" i="1"/>
  <c r="CF286" i="1" s="1"/>
  <c r="CF258" i="1"/>
  <c r="CF264" i="1"/>
  <c r="CF268" i="1" s="1"/>
  <c r="AY318" i="1"/>
  <c r="AY273" i="1"/>
  <c r="AY286" i="1" s="1"/>
  <c r="AY258" i="1"/>
  <c r="AY264" i="1"/>
  <c r="AY268" i="1" s="1"/>
  <c r="AN318" i="1"/>
  <c r="AN273" i="1"/>
  <c r="AN286" i="1" s="1"/>
  <c r="AN258" i="1"/>
  <c r="AN264" i="1"/>
  <c r="AN268" i="1" s="1"/>
  <c r="DD318" i="1"/>
  <c r="DD273" i="1"/>
  <c r="DD286" i="1" s="1"/>
  <c r="DD258" i="1"/>
  <c r="DD264" i="1"/>
  <c r="DD268" i="1" s="1"/>
  <c r="EA318" i="1"/>
  <c r="EA273" i="1"/>
  <c r="EA286" i="1" s="1"/>
  <c r="EA258" i="1"/>
  <c r="EA264" i="1"/>
  <c r="EA268" i="1" s="1"/>
  <c r="CJ318" i="1"/>
  <c r="CJ273" i="1"/>
  <c r="CJ286" i="1" s="1"/>
  <c r="CJ258" i="1"/>
  <c r="CJ264" i="1"/>
  <c r="CJ268" i="1" s="1"/>
  <c r="BS318" i="1"/>
  <c r="BS273" i="1"/>
  <c r="BS286" i="1" s="1"/>
  <c r="BS258" i="1"/>
  <c r="BS264" i="1"/>
  <c r="BS268" i="1" s="1"/>
  <c r="AP318" i="1"/>
  <c r="AP273" i="1"/>
  <c r="AP286" i="1" s="1"/>
  <c r="AP258" i="1"/>
  <c r="AP264" i="1"/>
  <c r="AP268" i="1" s="1"/>
  <c r="AD318" i="1"/>
  <c r="AD273" i="1"/>
  <c r="AD286" i="1" s="1"/>
  <c r="AD258" i="1"/>
  <c r="AD264" i="1"/>
  <c r="AD268" i="1" s="1"/>
  <c r="AB318" i="1"/>
  <c r="AB273" i="1"/>
  <c r="AB286" i="1" s="1"/>
  <c r="AB258" i="1"/>
  <c r="AB264" i="1"/>
  <c r="AB268" i="1" s="1"/>
  <c r="D318" i="1"/>
  <c r="D273" i="1"/>
  <c r="D286" i="1" s="1"/>
  <c r="D258" i="1"/>
  <c r="D264" i="1"/>
  <c r="D268" i="1" s="1"/>
  <c r="FN318" i="1"/>
  <c r="FN273" i="1"/>
  <c r="FN286" i="1" s="1"/>
  <c r="FN258" i="1"/>
  <c r="FN264" i="1"/>
  <c r="FN268" i="1" s="1"/>
  <c r="FX318" i="1"/>
  <c r="FX273" i="1"/>
  <c r="FX286" i="1" s="1"/>
  <c r="FX258" i="1"/>
  <c r="FX264" i="1"/>
  <c r="FX268" i="1" s="1"/>
  <c r="BV318" i="1"/>
  <c r="BV273" i="1"/>
  <c r="BV286" i="1" s="1"/>
  <c r="BV258" i="1"/>
  <c r="BV264" i="1"/>
  <c r="BV268" i="1" s="1"/>
  <c r="EW318" i="1"/>
  <c r="EW258" i="1"/>
  <c r="EW273" i="1"/>
  <c r="EW286" i="1" s="1"/>
  <c r="EW264" i="1"/>
  <c r="EW268" i="1" s="1"/>
  <c r="O318" i="1"/>
  <c r="O273" i="1"/>
  <c r="O286" i="1" s="1"/>
  <c r="O258" i="1"/>
  <c r="O264" i="1"/>
  <c r="O268" i="1" s="1"/>
  <c r="CM318" i="1"/>
  <c r="CM273" i="1"/>
  <c r="CM286" i="1" s="1"/>
  <c r="CM258" i="1"/>
  <c r="CM264" i="1"/>
  <c r="CM268" i="1" s="1"/>
  <c r="BF318" i="1"/>
  <c r="BF273" i="1"/>
  <c r="BF286" i="1" s="1"/>
  <c r="BF258" i="1"/>
  <c r="BF264" i="1"/>
  <c r="BF268" i="1" s="1"/>
  <c r="BL318" i="1"/>
  <c r="BL273" i="1"/>
  <c r="BL286" i="1" s="1"/>
  <c r="BL258" i="1"/>
  <c r="BL264" i="1"/>
  <c r="BL268" i="1" s="1"/>
  <c r="H318" i="1"/>
  <c r="H273" i="1"/>
  <c r="H286" i="1" s="1"/>
  <c r="H258" i="1"/>
  <c r="H264" i="1"/>
  <c r="H268" i="1" s="1"/>
  <c r="DO318" i="1"/>
  <c r="DO273" i="1"/>
  <c r="DO286" i="1" s="1"/>
  <c r="DO258" i="1"/>
  <c r="DO264" i="1"/>
  <c r="DO268" i="1" s="1"/>
  <c r="FD318" i="1"/>
  <c r="FD273" i="1"/>
  <c r="FD286" i="1" s="1"/>
  <c r="FD258" i="1"/>
  <c r="FD264" i="1"/>
  <c r="FD268" i="1" s="1"/>
  <c r="CN318" i="1"/>
  <c r="CN273" i="1"/>
  <c r="CN286" i="1" s="1"/>
  <c r="CN258" i="1"/>
  <c r="CN264" i="1"/>
  <c r="CN268" i="1" s="1"/>
  <c r="AC318" i="1"/>
  <c r="AC258" i="1"/>
  <c r="AC273" i="1"/>
  <c r="AC286" i="1" s="1"/>
  <c r="AC264" i="1"/>
  <c r="AC268" i="1" s="1"/>
  <c r="CH318" i="1"/>
  <c r="CH273" i="1"/>
  <c r="CH286" i="1" s="1"/>
  <c r="CH258" i="1"/>
  <c r="CH264" i="1"/>
  <c r="CH268" i="1" s="1"/>
  <c r="DF318" i="1"/>
  <c r="DF273" i="1"/>
  <c r="DF286" i="1" s="1"/>
  <c r="DF258" i="1"/>
  <c r="DF264" i="1"/>
  <c r="DF268" i="1" s="1"/>
  <c r="EP319" i="1"/>
  <c r="EP326" i="1" s="1"/>
  <c r="EP277" i="1"/>
  <c r="CU318" i="1"/>
  <c r="CU273" i="1"/>
  <c r="CU286" i="1" s="1"/>
  <c r="CU258" i="1"/>
  <c r="CU264" i="1"/>
  <c r="CU268" i="1" s="1"/>
  <c r="EJ318" i="1"/>
  <c r="EJ273" i="1"/>
  <c r="EJ286" i="1" s="1"/>
  <c r="EJ258" i="1"/>
  <c r="EJ264" i="1"/>
  <c r="EJ268" i="1" s="1"/>
  <c r="FA318" i="1"/>
  <c r="FA258" i="1"/>
  <c r="FA273" i="1"/>
  <c r="FA286" i="1" s="1"/>
  <c r="FA264" i="1"/>
  <c r="FA268" i="1" s="1"/>
  <c r="FM318" i="1"/>
  <c r="FM258" i="1"/>
  <c r="FM273" i="1"/>
  <c r="FM286" i="1" s="1"/>
  <c r="FM264" i="1"/>
  <c r="FM268" i="1" s="1"/>
  <c r="BW329" i="1"/>
  <c r="BW279" i="1"/>
  <c r="BW82" i="1"/>
  <c r="BW330" i="1"/>
  <c r="FR300" i="1"/>
  <c r="FR309" i="1" s="1"/>
  <c r="BQ329" i="1"/>
  <c r="BQ279" i="1"/>
  <c r="BQ82" i="1"/>
  <c r="BQ330" i="1"/>
  <c r="AQ329" i="1"/>
  <c r="AQ279" i="1"/>
  <c r="AQ82" i="1"/>
  <c r="AQ330" i="1"/>
  <c r="EZ319" i="1"/>
  <c r="EZ326" i="1" s="1"/>
  <c r="EZ277" i="1"/>
  <c r="AI318" i="1"/>
  <c r="AI273" i="1"/>
  <c r="AI286" i="1" s="1"/>
  <c r="AI258" i="1"/>
  <c r="AI264" i="1"/>
  <c r="AI268" i="1" s="1"/>
  <c r="AK318" i="1"/>
  <c r="AK258" i="1"/>
  <c r="AK273" i="1"/>
  <c r="AK286" i="1" s="1"/>
  <c r="AK264" i="1"/>
  <c r="AK268" i="1" s="1"/>
  <c r="FQ318" i="1"/>
  <c r="FQ258" i="1"/>
  <c r="FQ273" i="1"/>
  <c r="FQ286" i="1" s="1"/>
  <c r="FQ264" i="1"/>
  <c r="FQ268" i="1" s="1"/>
  <c r="DB319" i="1"/>
  <c r="DB326" i="1" s="1"/>
  <c r="DB277" i="1"/>
  <c r="BM319" i="1"/>
  <c r="BM326" i="1" s="1"/>
  <c r="BM277" i="1"/>
  <c r="EU318" i="1"/>
  <c r="EU273" i="1"/>
  <c r="EU286" i="1" s="1"/>
  <c r="EU258" i="1"/>
  <c r="EU264" i="1"/>
  <c r="EU268" i="1" s="1"/>
  <c r="C188" i="1"/>
  <c r="FU318" i="1"/>
  <c r="FU258" i="1"/>
  <c r="FU273" i="1"/>
  <c r="FU286" i="1" s="1"/>
  <c r="FU264" i="1"/>
  <c r="FU268" i="1" s="1"/>
  <c r="CZ318" i="1"/>
  <c r="CZ273" i="1"/>
  <c r="CZ286" i="1" s="1"/>
  <c r="CZ258" i="1"/>
  <c r="CZ264" i="1"/>
  <c r="CZ268" i="1" s="1"/>
  <c r="CR318" i="1"/>
  <c r="CR273" i="1"/>
  <c r="CR286" i="1" s="1"/>
  <c r="CR258" i="1"/>
  <c r="CR264" i="1"/>
  <c r="CR268" i="1" s="1"/>
  <c r="EY300" i="1"/>
  <c r="EY309" i="1" s="1"/>
  <c r="W300" i="1"/>
  <c r="W309" i="1" s="1"/>
  <c r="Z319" i="1"/>
  <c r="Z277" i="1"/>
  <c r="EL318" i="1"/>
  <c r="EL273" i="1"/>
  <c r="EL286" i="1" s="1"/>
  <c r="EL258" i="1"/>
  <c r="EL264" i="1"/>
  <c r="EL268" i="1" s="1"/>
  <c r="AR318" i="1"/>
  <c r="AR273" i="1"/>
  <c r="AR286" i="1" s="1"/>
  <c r="AR258" i="1"/>
  <c r="AR264" i="1"/>
  <c r="AR268" i="1" s="1"/>
  <c r="DK318" i="1"/>
  <c r="DK273" i="1"/>
  <c r="DK286" i="1" s="1"/>
  <c r="DK258" i="1"/>
  <c r="DK264" i="1"/>
  <c r="DK268" i="1" s="1"/>
  <c r="ER319" i="1"/>
  <c r="ER277" i="1"/>
  <c r="CK318" i="1"/>
  <c r="CK258" i="1"/>
  <c r="CK273" i="1"/>
  <c r="CK286" i="1" s="1"/>
  <c r="CK264" i="1"/>
  <c r="CK268" i="1" s="1"/>
  <c r="ES318" i="1"/>
  <c r="ES258" i="1"/>
  <c r="ES273" i="1"/>
  <c r="ES286" i="1" s="1"/>
  <c r="ES264" i="1"/>
  <c r="ES268" i="1" s="1"/>
  <c r="I318" i="1"/>
  <c r="I258" i="1"/>
  <c r="I273" i="1"/>
  <c r="I286" i="1" s="1"/>
  <c r="I264" i="1"/>
  <c r="I268" i="1" s="1"/>
  <c r="CX300" i="1"/>
  <c r="CX309" i="1" s="1"/>
  <c r="DM318" i="1"/>
  <c r="DM258" i="1"/>
  <c r="DM273" i="1"/>
  <c r="DM286" i="1" s="1"/>
  <c r="DM264" i="1"/>
  <c r="DM268" i="1" s="1"/>
  <c r="EH300" i="1"/>
  <c r="EH309" i="1" s="1"/>
  <c r="CL318" i="1"/>
  <c r="CL273" i="1"/>
  <c r="CL286" i="1" s="1"/>
  <c r="CL258" i="1"/>
  <c r="CL264" i="1"/>
  <c r="CL268" i="1" s="1"/>
  <c r="CB318" i="1"/>
  <c r="CB273" i="1"/>
  <c r="CB286" i="1" s="1"/>
  <c r="CB258" i="1"/>
  <c r="CB264" i="1"/>
  <c r="CB268" i="1" s="1"/>
  <c r="T318" i="1"/>
  <c r="T273" i="1"/>
  <c r="T286" i="1" s="1"/>
  <c r="T258" i="1"/>
  <c r="T264" i="1"/>
  <c r="T268" i="1" s="1"/>
  <c r="AX329" i="1"/>
  <c r="AX279" i="1"/>
  <c r="AX82" i="1"/>
  <c r="AX330" i="1"/>
  <c r="CS300" i="1"/>
  <c r="CS309" i="1" s="1"/>
  <c r="EB275" i="1"/>
  <c r="EX275" i="1"/>
  <c r="FF329" i="1"/>
  <c r="FF275" i="1"/>
  <c r="FF279" i="1"/>
  <c r="FF82" i="1"/>
  <c r="FF330" i="1"/>
  <c r="FL318" i="1"/>
  <c r="FL273" i="1"/>
  <c r="FL286" i="1" s="1"/>
  <c r="FL258" i="1"/>
  <c r="FL264" i="1"/>
  <c r="FL268" i="1" s="1"/>
  <c r="FR275" i="1"/>
  <c r="CU329" i="1"/>
  <c r="CU279" i="1"/>
  <c r="CU82" i="1"/>
  <c r="CU330" i="1"/>
  <c r="V318" i="1"/>
  <c r="V273" i="1"/>
  <c r="V286" i="1" s="1"/>
  <c r="V258" i="1"/>
  <c r="V264" i="1"/>
  <c r="V268" i="1" s="1"/>
  <c r="BA318" i="1"/>
  <c r="BA258" i="1"/>
  <c r="BA273" i="1"/>
  <c r="BA286" i="1" s="1"/>
  <c r="BA264" i="1"/>
  <c r="BA268" i="1" s="1"/>
  <c r="E318" i="1"/>
  <c r="E258" i="1"/>
  <c r="E273" i="1"/>
  <c r="E286" i="1" s="1"/>
  <c r="E264" i="1"/>
  <c r="E268" i="1" s="1"/>
  <c r="DZ318" i="1"/>
  <c r="DZ273" i="1"/>
  <c r="DZ286" i="1" s="1"/>
  <c r="DZ258" i="1"/>
  <c r="DZ264" i="1"/>
  <c r="DZ268" i="1" s="1"/>
  <c r="EJ329" i="1"/>
  <c r="EJ279" i="1"/>
  <c r="EJ82" i="1"/>
  <c r="FT329" i="1"/>
  <c r="FT279" i="1"/>
  <c r="FT82" i="1"/>
  <c r="FT330" i="1"/>
  <c r="FE329" i="1"/>
  <c r="FE279" i="1"/>
  <c r="FE82" i="1"/>
  <c r="FE330" i="1"/>
  <c r="FA329" i="1"/>
  <c r="FA279" i="1"/>
  <c r="FA82" i="1"/>
  <c r="FA330" i="1"/>
  <c r="U329" i="1"/>
  <c r="U279" i="1"/>
  <c r="U82" i="1"/>
  <c r="U330" i="1"/>
  <c r="DW329" i="1"/>
  <c r="DW279" i="1"/>
  <c r="DW82" i="1"/>
  <c r="DW330" i="1"/>
  <c r="FM329" i="1"/>
  <c r="FM279" i="1"/>
  <c r="FM82" i="1"/>
  <c r="FM330" i="1"/>
  <c r="BU319" i="1"/>
  <c r="BU326" i="1" s="1"/>
  <c r="BU277" i="1"/>
  <c r="DU318" i="1"/>
  <c r="DU258" i="1"/>
  <c r="DU273" i="1"/>
  <c r="DU286" i="1" s="1"/>
  <c r="DU264" i="1"/>
  <c r="DU268" i="1" s="1"/>
  <c r="BB318" i="1"/>
  <c r="BB273" i="1"/>
  <c r="BB286" i="1" s="1"/>
  <c r="BB258" i="1"/>
  <c r="BB264" i="1"/>
  <c r="BB268" i="1" s="1"/>
  <c r="G329" i="1"/>
  <c r="G279" i="1"/>
  <c r="G82" i="1"/>
  <c r="G330" i="1"/>
  <c r="S318" i="1"/>
  <c r="S273" i="1"/>
  <c r="S286" i="1" s="1"/>
  <c r="S258" i="1"/>
  <c r="S264" i="1"/>
  <c r="S268" i="1" s="1"/>
  <c r="EV318" i="1"/>
  <c r="EV273" i="1"/>
  <c r="EV286" i="1" s="1"/>
  <c r="EV258" i="1"/>
  <c r="EV264" i="1"/>
  <c r="EV268" i="1" s="1"/>
  <c r="EY275" i="1"/>
  <c r="AZ329" i="1"/>
  <c r="AZ279" i="1"/>
  <c r="AZ82" i="1"/>
  <c r="BD329" i="1"/>
  <c r="BD279" i="1"/>
  <c r="BD82" i="1"/>
  <c r="BD330" i="1"/>
  <c r="Q329" i="1"/>
  <c r="Q279" i="1"/>
  <c r="Q275" i="1"/>
  <c r="Q82" i="1"/>
  <c r="AI329" i="1"/>
  <c r="AI279" i="1"/>
  <c r="AI82" i="1"/>
  <c r="AI330" i="1"/>
  <c r="AK329" i="1"/>
  <c r="AK279" i="1"/>
  <c r="AK82" i="1"/>
  <c r="AK330" i="1"/>
  <c r="FQ329" i="1"/>
  <c r="FQ279" i="1"/>
  <c r="FQ82" i="1"/>
  <c r="BM300" i="1"/>
  <c r="BM309" i="1" s="1"/>
  <c r="EU329" i="1"/>
  <c r="EU275" i="1"/>
  <c r="EU279" i="1"/>
  <c r="EU82" i="1"/>
  <c r="C159" i="1"/>
  <c r="C161" i="1" s="1"/>
  <c r="C163" i="1" s="1"/>
  <c r="FU329" i="1"/>
  <c r="FU279" i="1"/>
  <c r="FU275" i="1"/>
  <c r="FU82" i="1"/>
  <c r="CZ329" i="1"/>
  <c r="CZ279" i="1"/>
  <c r="CZ82" i="1"/>
  <c r="CR329" i="1"/>
  <c r="CR279" i="1"/>
  <c r="CR82" i="1"/>
  <c r="CR330" i="1"/>
  <c r="EH275" i="1"/>
  <c r="BE318" i="1"/>
  <c r="BE258" i="1"/>
  <c r="BE273" i="1"/>
  <c r="BE286" i="1" s="1"/>
  <c r="BE264" i="1"/>
  <c r="BE268" i="1" s="1"/>
  <c r="EL329" i="1"/>
  <c r="EL279" i="1"/>
  <c r="EL82" i="1"/>
  <c r="EL330" i="1"/>
  <c r="AR329" i="1"/>
  <c r="AR279" i="1"/>
  <c r="AR82" i="1"/>
  <c r="AR330" i="1"/>
  <c r="DK329" i="1"/>
  <c r="DK279" i="1"/>
  <c r="DK82" i="1"/>
  <c r="CK329" i="1"/>
  <c r="CK279" i="1"/>
  <c r="CK275" i="1"/>
  <c r="CK82" i="1"/>
  <c r="CK330" i="1"/>
  <c r="ES329" i="1"/>
  <c r="ES279" i="1"/>
  <c r="ES275" i="1"/>
  <c r="ES82" i="1"/>
  <c r="ES330" i="1"/>
  <c r="I329" i="1"/>
  <c r="I279" i="1"/>
  <c r="I275" i="1"/>
  <c r="I82" i="1"/>
  <c r="DM329" i="1"/>
  <c r="DM279" i="1"/>
  <c r="DM275" i="1"/>
  <c r="DM82" i="1"/>
  <c r="DM330" i="1"/>
  <c r="EQ329" i="1"/>
  <c r="EQ275" i="1"/>
  <c r="EQ279" i="1"/>
  <c r="EQ82" i="1"/>
  <c r="EQ330" i="1"/>
  <c r="CL329" i="1"/>
  <c r="CL279" i="1"/>
  <c r="CL82" i="1"/>
  <c r="CL330" i="1"/>
  <c r="CB329" i="1"/>
  <c r="CB279" i="1"/>
  <c r="CB82" i="1"/>
  <c r="CB330" i="1"/>
  <c r="T329" i="1"/>
  <c r="T279" i="1"/>
  <c r="T82" i="1"/>
  <c r="T330" i="1"/>
  <c r="Z275" i="1"/>
  <c r="AT318" i="1"/>
  <c r="AT273" i="1"/>
  <c r="AT286" i="1" s="1"/>
  <c r="AT258" i="1"/>
  <c r="AT264" i="1"/>
  <c r="AT268" i="1" s="1"/>
  <c r="FJ318" i="1"/>
  <c r="FJ273" i="1"/>
  <c r="FJ286" i="1" s="1"/>
  <c r="FJ258" i="1"/>
  <c r="FJ264" i="1"/>
  <c r="FJ268" i="1" s="1"/>
  <c r="CA300" i="1"/>
  <c r="CA309" i="1" s="1"/>
  <c r="DV300" i="1"/>
  <c r="DV309" i="1" s="1"/>
  <c r="AF300" i="1"/>
  <c r="AF309" i="1" s="1"/>
  <c r="BX300" i="1"/>
  <c r="BX309" i="1" s="1"/>
  <c r="AE300" i="1"/>
  <c r="AE309" i="1" s="1"/>
  <c r="DX300" i="1"/>
  <c r="DX309" i="1" s="1"/>
  <c r="FO300" i="1"/>
  <c r="FO309" i="1" s="1"/>
  <c r="CV300" i="1"/>
  <c r="CV309" i="1" s="1"/>
  <c r="BI329" i="1"/>
  <c r="BI279" i="1"/>
  <c r="BI275" i="1"/>
  <c r="BI82" i="1"/>
  <c r="BI330" i="1"/>
  <c r="EK329" i="1"/>
  <c r="EK279" i="1"/>
  <c r="EK275" i="1"/>
  <c r="EK82" i="1"/>
  <c r="EK330" i="1"/>
  <c r="CF329" i="1"/>
  <c r="CF279" i="1"/>
  <c r="CF275" i="1"/>
  <c r="CF82" i="1"/>
  <c r="CF330" i="1"/>
  <c r="AY329" i="1"/>
  <c r="AY275" i="1"/>
  <c r="AY279" i="1"/>
  <c r="AY82" i="1"/>
  <c r="AY330" i="1"/>
  <c r="AN329" i="1"/>
  <c r="AN279" i="1"/>
  <c r="AN275" i="1"/>
  <c r="AN82" i="1"/>
  <c r="AN330" i="1"/>
  <c r="DD329" i="1"/>
  <c r="DD279" i="1"/>
  <c r="DD275" i="1"/>
  <c r="DD82" i="1"/>
  <c r="DD330" i="1"/>
  <c r="EA329" i="1"/>
  <c r="EA275" i="1"/>
  <c r="EA279" i="1"/>
  <c r="EA82" i="1"/>
  <c r="EA330" i="1"/>
  <c r="CJ329" i="1"/>
  <c r="CJ279" i="1"/>
  <c r="CJ275" i="1"/>
  <c r="CJ82" i="1"/>
  <c r="BS329" i="1"/>
  <c r="BS275" i="1"/>
  <c r="BS279" i="1"/>
  <c r="BS82" i="1"/>
  <c r="AP329" i="1"/>
  <c r="AP279" i="1"/>
  <c r="AP275" i="1"/>
  <c r="AP82" i="1"/>
  <c r="AD329" i="1"/>
  <c r="AD275" i="1"/>
  <c r="AD279" i="1"/>
  <c r="AD82" i="1"/>
  <c r="AD330" i="1"/>
  <c r="AB329" i="1"/>
  <c r="AB279" i="1"/>
  <c r="AB275" i="1"/>
  <c r="AB82" i="1"/>
  <c r="AB330" i="1"/>
  <c r="D329" i="1"/>
  <c r="D279" i="1"/>
  <c r="D275" i="1"/>
  <c r="D82" i="1"/>
  <c r="D330" i="1"/>
  <c r="FN329" i="1"/>
  <c r="FN279" i="1"/>
  <c r="FN275" i="1"/>
  <c r="FN82" i="1"/>
  <c r="FX329" i="1"/>
  <c r="FX275" i="1"/>
  <c r="FX279" i="1"/>
  <c r="FX82" i="1"/>
  <c r="FX330" i="1"/>
  <c r="BV329" i="1"/>
  <c r="BV279" i="1"/>
  <c r="BV275" i="1"/>
  <c r="BV82" i="1"/>
  <c r="BV330" i="1"/>
  <c r="EW329" i="1"/>
  <c r="EW279" i="1"/>
  <c r="EW275" i="1"/>
  <c r="EW82" i="1"/>
  <c r="EW330" i="1"/>
  <c r="O329" i="1"/>
  <c r="O275" i="1"/>
  <c r="O279" i="1"/>
  <c r="O82" i="1"/>
  <c r="O330" i="1"/>
  <c r="CM329" i="1"/>
  <c r="CM279" i="1"/>
  <c r="CM275" i="1"/>
  <c r="CM82" i="1"/>
  <c r="BF329" i="1"/>
  <c r="BF279" i="1"/>
  <c r="BF275" i="1"/>
  <c r="BF82" i="1"/>
  <c r="BF330" i="1"/>
  <c r="BL329" i="1"/>
  <c r="BL279" i="1"/>
  <c r="BL275" i="1"/>
  <c r="BL82" i="1"/>
  <c r="BL330" i="1"/>
  <c r="H329" i="1"/>
  <c r="H279" i="1"/>
  <c r="H275" i="1"/>
  <c r="H82" i="1"/>
  <c r="H330" i="1"/>
  <c r="DO329" i="1"/>
  <c r="DO275" i="1"/>
  <c r="DO279" i="1"/>
  <c r="DO82" i="1"/>
  <c r="FD329" i="1"/>
  <c r="FD275" i="1"/>
  <c r="FD279" i="1"/>
  <c r="FD82" i="1"/>
  <c r="FD330" i="1"/>
  <c r="CN329" i="1"/>
  <c r="CN279" i="1"/>
  <c r="CN275" i="1"/>
  <c r="CN82" i="1"/>
  <c r="CN330" i="1"/>
  <c r="AC329" i="1"/>
  <c r="AC279" i="1"/>
  <c r="AC275" i="1"/>
  <c r="AC82" i="1"/>
  <c r="AC330" i="1"/>
  <c r="CH329" i="1"/>
  <c r="CH279" i="1"/>
  <c r="CH275" i="1"/>
  <c r="CH82" i="1"/>
  <c r="CH330" i="1"/>
  <c r="DF329" i="1"/>
  <c r="DF275" i="1"/>
  <c r="DF279" i="1"/>
  <c r="DF82" i="1"/>
  <c r="FT318" i="1"/>
  <c r="FT273" i="1"/>
  <c r="FT286" i="1" s="1"/>
  <c r="FT258" i="1"/>
  <c r="FT264" i="1"/>
  <c r="FT268" i="1" s="1"/>
  <c r="U318" i="1"/>
  <c r="U258" i="1"/>
  <c r="U273" i="1"/>
  <c r="U286" i="1" s="1"/>
  <c r="U264" i="1"/>
  <c r="U268" i="1" s="1"/>
  <c r="AU300" i="1"/>
  <c r="AU309" i="1" s="1"/>
  <c r="G318" i="1"/>
  <c r="G273" i="1"/>
  <c r="G286" i="1" s="1"/>
  <c r="G258" i="1"/>
  <c r="G264" i="1"/>
  <c r="G268" i="1" s="1"/>
  <c r="BD318" i="1"/>
  <c r="BD273" i="1"/>
  <c r="BD286" i="1" s="1"/>
  <c r="BD258" i="1"/>
  <c r="BD264" i="1"/>
  <c r="BD268" i="1" s="1"/>
  <c r="EP300" i="1"/>
  <c r="EP309" i="1" s="1"/>
  <c r="EC319" i="1"/>
  <c r="EC326" i="1" s="1"/>
  <c r="EC277" i="1"/>
  <c r="AS318" i="1"/>
  <c r="AS258" i="1"/>
  <c r="AS273" i="1"/>
  <c r="AS286" i="1" s="1"/>
  <c r="AS264" i="1"/>
  <c r="AS268" i="1" s="1"/>
  <c r="FR319" i="1"/>
  <c r="FR326" i="1" s="1"/>
  <c r="FR277" i="1"/>
  <c r="DC319" i="1"/>
  <c r="DC326" i="1" s="1"/>
  <c r="DC277" i="1"/>
  <c r="S329" i="1"/>
  <c r="S279" i="1"/>
  <c r="S82" i="1"/>
  <c r="W275" i="1"/>
  <c r="EO318" i="1"/>
  <c r="EO258" i="1"/>
  <c r="EO273" i="1"/>
  <c r="EO286" i="1" s="1"/>
  <c r="EO264" i="1"/>
  <c r="EO268" i="1" s="1"/>
  <c r="EZ300" i="1"/>
  <c r="EZ309" i="1" s="1"/>
  <c r="X318" i="1"/>
  <c r="X273" i="1"/>
  <c r="X286" i="1" s="1"/>
  <c r="X258" i="1"/>
  <c r="X264" i="1"/>
  <c r="X268" i="1" s="1"/>
  <c r="AH318" i="1"/>
  <c r="AH273" i="1"/>
  <c r="AH286" i="1" s="1"/>
  <c r="AH258" i="1"/>
  <c r="AH264" i="1"/>
  <c r="AH268" i="1" s="1"/>
  <c r="AA318" i="1"/>
  <c r="AA273" i="1"/>
  <c r="AA286" i="1" s="1"/>
  <c r="AA258" i="1"/>
  <c r="AA264" i="1"/>
  <c r="AA268" i="1" s="1"/>
  <c r="DB300" i="1"/>
  <c r="DB309" i="1" s="1"/>
  <c r="AW319" i="1"/>
  <c r="AW326" i="1" s="1"/>
  <c r="AW277" i="1"/>
  <c r="BK318" i="1"/>
  <c r="BK273" i="1"/>
  <c r="BK286" i="1" s="1"/>
  <c r="BK258" i="1"/>
  <c r="BK264" i="1"/>
  <c r="BK268" i="1" s="1"/>
  <c r="C207" i="1"/>
  <c r="FZ128" i="1"/>
  <c r="EY319" i="1"/>
  <c r="EY326" i="1" s="1"/>
  <c r="EY277" i="1"/>
  <c r="W319" i="1"/>
  <c r="W326" i="1" s="1"/>
  <c r="W277" i="1"/>
  <c r="BE329" i="1"/>
  <c r="BE279" i="1"/>
  <c r="BE82" i="1"/>
  <c r="BE330" i="1"/>
  <c r="Z300" i="1"/>
  <c r="Z309" i="1" s="1"/>
  <c r="EE318" i="1"/>
  <c r="EE273" i="1"/>
  <c r="EE286" i="1" s="1"/>
  <c r="EE258" i="1"/>
  <c r="EE264" i="1"/>
  <c r="EE268" i="1" s="1"/>
  <c r="AM318" i="1"/>
  <c r="AM273" i="1"/>
  <c r="AM286" i="1" s="1"/>
  <c r="AM258" i="1"/>
  <c r="AM264" i="1"/>
  <c r="AM268" i="1" s="1"/>
  <c r="AO319" i="1"/>
  <c r="AO326" i="1" s="1"/>
  <c r="AO277" i="1"/>
  <c r="ED318" i="1"/>
  <c r="ED273" i="1"/>
  <c r="ED286" i="1" s="1"/>
  <c r="ED258" i="1"/>
  <c r="ED264" i="1"/>
  <c r="ED268" i="1" s="1"/>
  <c r="DE275" i="1"/>
  <c r="EC275" i="1"/>
  <c r="CY318" i="1"/>
  <c r="CY273" i="1"/>
  <c r="CY286" i="1" s="1"/>
  <c r="CY258" i="1"/>
  <c r="CY264" i="1"/>
  <c r="CY268" i="1" s="1"/>
  <c r="ER300" i="1"/>
  <c r="ER309" i="1" s="1"/>
  <c r="FH318" i="1"/>
  <c r="FH273" i="1"/>
  <c r="FH286" i="1" s="1"/>
  <c r="FH258" i="1"/>
  <c r="FH264" i="1"/>
  <c r="FH268" i="1" s="1"/>
  <c r="BH318" i="1"/>
  <c r="BH273" i="1"/>
  <c r="BH286" i="1" s="1"/>
  <c r="BH258" i="1"/>
  <c r="BH264" i="1"/>
  <c r="BH268" i="1" s="1"/>
  <c r="CX319" i="1"/>
  <c r="CX326" i="1" s="1"/>
  <c r="CX277" i="1"/>
  <c r="CD318" i="1"/>
  <c r="CD273" i="1"/>
  <c r="CD286" i="1" s="1"/>
  <c r="CD258" i="1"/>
  <c r="CD264" i="1"/>
  <c r="CD268" i="1" s="1"/>
  <c r="EH319" i="1"/>
  <c r="EH326" i="1" s="1"/>
  <c r="EH277" i="1"/>
  <c r="BC318" i="1"/>
  <c r="BC273" i="1"/>
  <c r="BC286" i="1" s="1"/>
  <c r="BC258" i="1"/>
  <c r="BC264" i="1"/>
  <c r="BC268" i="1" s="1"/>
  <c r="BC319" i="1" s="1"/>
  <c r="DT318" i="1"/>
  <c r="DT273" i="1"/>
  <c r="DT286" i="1" s="1"/>
  <c r="DT258" i="1"/>
  <c r="DT264" i="1"/>
  <c r="DT268" i="1" s="1"/>
  <c r="FW318" i="1"/>
  <c r="FW273" i="1"/>
  <c r="FW286" i="1" s="1"/>
  <c r="FW258" i="1"/>
  <c r="FW264" i="1"/>
  <c r="FW268" i="1" s="1"/>
  <c r="BR318" i="1"/>
  <c r="BR273" i="1"/>
  <c r="BR286" i="1" s="1"/>
  <c r="BR258" i="1"/>
  <c r="BR264" i="1"/>
  <c r="BR268" i="1" s="1"/>
  <c r="AT329" i="1"/>
  <c r="AT275" i="1"/>
  <c r="AT279" i="1"/>
  <c r="AT82" i="1"/>
  <c r="AT330" i="1"/>
  <c r="FJ329" i="1"/>
  <c r="FJ279" i="1"/>
  <c r="FJ275" i="1"/>
  <c r="FJ82" i="1"/>
  <c r="FJ330" i="1"/>
  <c r="EP275" i="1"/>
  <c r="DH318" i="1"/>
  <c r="DH273" i="1"/>
  <c r="DH286" i="1" s="1"/>
  <c r="DH258" i="1"/>
  <c r="DH264" i="1"/>
  <c r="DH268" i="1" s="1"/>
  <c r="AJ318" i="1"/>
  <c r="AJ273" i="1"/>
  <c r="AJ286" i="1" s="1"/>
  <c r="AJ258" i="1"/>
  <c r="AJ264" i="1"/>
  <c r="AJ268" i="1" s="1"/>
  <c r="DR318" i="1"/>
  <c r="DR273" i="1"/>
  <c r="DR286" i="1" s="1"/>
  <c r="DR258" i="1"/>
  <c r="DR264" i="1"/>
  <c r="DR268" i="1" s="1"/>
  <c r="AV318" i="1"/>
  <c r="AV273" i="1"/>
  <c r="AV286" i="1" s="1"/>
  <c r="AV258" i="1"/>
  <c r="AV264" i="1"/>
  <c r="AV268" i="1" s="1"/>
  <c r="AG318" i="1"/>
  <c r="AG258" i="1"/>
  <c r="AG273" i="1"/>
  <c r="AG286" i="1" s="1"/>
  <c r="AG264" i="1"/>
  <c r="AG268" i="1" s="1"/>
  <c r="CI275" i="1"/>
  <c r="DJ318" i="1"/>
  <c r="DJ273" i="1"/>
  <c r="DJ286" i="1" s="1"/>
  <c r="DJ258" i="1"/>
  <c r="DJ264" i="1"/>
  <c r="DJ268" i="1" s="1"/>
  <c r="DI318" i="1"/>
  <c r="DI258" i="1"/>
  <c r="DI273" i="1"/>
  <c r="DI286" i="1" s="1"/>
  <c r="DI264" i="1"/>
  <c r="DI268" i="1" s="1"/>
  <c r="CO318" i="1"/>
  <c r="CO258" i="1"/>
  <c r="CO273" i="1"/>
  <c r="CO286" i="1" s="1"/>
  <c r="CO264" i="1"/>
  <c r="CO268" i="1" s="1"/>
  <c r="BY318" i="1"/>
  <c r="BY258" i="1"/>
  <c r="BY273" i="1"/>
  <c r="BY286" i="1" s="1"/>
  <c r="BY264" i="1"/>
  <c r="BY268" i="1" s="1"/>
  <c r="J318" i="1"/>
  <c r="J273" i="1"/>
  <c r="J286" i="1" s="1"/>
  <c r="J258" i="1"/>
  <c r="J264" i="1"/>
  <c r="J268" i="1" s="1"/>
  <c r="BP318" i="1"/>
  <c r="BP273" i="1"/>
  <c r="BP286" i="1" s="1"/>
  <c r="BP258" i="1"/>
  <c r="BP264" i="1"/>
  <c r="BP268" i="1" s="1"/>
  <c r="CP318" i="1"/>
  <c r="CP273" i="1"/>
  <c r="CP286" i="1" s="1"/>
  <c r="CP258" i="1"/>
  <c r="CP264" i="1"/>
  <c r="CP268" i="1" s="1"/>
  <c r="FI318" i="1"/>
  <c r="FI258" i="1"/>
  <c r="FI273" i="1"/>
  <c r="FI286" i="1" s="1"/>
  <c r="FI264" i="1"/>
  <c r="FI268" i="1" s="1"/>
  <c r="FK318" i="1"/>
  <c r="FK273" i="1"/>
  <c r="FK286" i="1" s="1"/>
  <c r="FK258" i="1"/>
  <c r="FK264" i="1"/>
  <c r="FK268" i="1" s="1"/>
  <c r="FP318" i="1"/>
  <c r="FP273" i="1"/>
  <c r="FP286" i="1" s="1"/>
  <c r="FP258" i="1"/>
  <c r="FP264" i="1"/>
  <c r="FP268" i="1" s="1"/>
  <c r="DL318" i="1"/>
  <c r="DL273" i="1"/>
  <c r="DL286" i="1" s="1"/>
  <c r="DL258" i="1"/>
  <c r="DL264" i="1"/>
  <c r="DL268" i="1" s="1"/>
  <c r="CG318" i="1"/>
  <c r="CG258" i="1"/>
  <c r="CG273" i="1"/>
  <c r="CG286" i="1" s="1"/>
  <c r="CG264" i="1"/>
  <c r="CG268" i="1" s="1"/>
  <c r="FC318" i="1"/>
  <c r="FC273" i="1"/>
  <c r="FC286" i="1" s="1"/>
  <c r="FC258" i="1"/>
  <c r="FC264" i="1"/>
  <c r="FC268" i="1" s="1"/>
  <c r="BG318" i="1"/>
  <c r="BG273" i="1"/>
  <c r="BG286" i="1" s="1"/>
  <c r="BG258" i="1"/>
  <c r="BG264" i="1"/>
  <c r="BG268" i="1" s="1"/>
  <c r="EG318" i="1"/>
  <c r="EG258" i="1"/>
  <c r="EG273" i="1"/>
  <c r="EG286" i="1" s="1"/>
  <c r="EG264" i="1"/>
  <c r="EG268" i="1" s="1"/>
  <c r="DS318" i="1"/>
  <c r="DS273" i="1"/>
  <c r="DS286" i="1" s="1"/>
  <c r="DS258" i="1"/>
  <c r="DS264" i="1"/>
  <c r="DS268" i="1" s="1"/>
  <c r="BJ318" i="1"/>
  <c r="BJ273" i="1"/>
  <c r="BJ286" i="1" s="1"/>
  <c r="BJ258" i="1"/>
  <c r="BJ264" i="1"/>
  <c r="BJ268" i="1" s="1"/>
  <c r="N318" i="1"/>
  <c r="N273" i="1"/>
  <c r="N286" i="1" s="1"/>
  <c r="N258" i="1"/>
  <c r="N264" i="1"/>
  <c r="N268" i="1" s="1"/>
  <c r="N319" i="1" s="1"/>
  <c r="ET318" i="1"/>
  <c r="ET273" i="1"/>
  <c r="ET286" i="1" s="1"/>
  <c r="ET258" i="1"/>
  <c r="ET264" i="1"/>
  <c r="ET268" i="1" s="1"/>
  <c r="EI318" i="1"/>
  <c r="EI273" i="1"/>
  <c r="EI286" i="1" s="1"/>
  <c r="EI258" i="1"/>
  <c r="EI264" i="1"/>
  <c r="EI268" i="1" s="1"/>
  <c r="CQ318" i="1"/>
  <c r="CQ273" i="1"/>
  <c r="CQ286" i="1" s="1"/>
  <c r="CQ258" i="1"/>
  <c r="CQ264" i="1"/>
  <c r="CQ268" i="1" s="1"/>
  <c r="FG318" i="1"/>
  <c r="FG273" i="1"/>
  <c r="FG286" i="1" s="1"/>
  <c r="FG258" i="1"/>
  <c r="FG264" i="1"/>
  <c r="FG268" i="1" s="1"/>
  <c r="EM318" i="1"/>
  <c r="EM273" i="1"/>
  <c r="EM286" i="1" s="1"/>
  <c r="EM258" i="1"/>
  <c r="EM264" i="1"/>
  <c r="EM268" i="1" s="1"/>
  <c r="CC318" i="1"/>
  <c r="CC258" i="1"/>
  <c r="CC273" i="1"/>
  <c r="CC286" i="1" s="1"/>
  <c r="CC264" i="1"/>
  <c r="CC268" i="1" s="1"/>
  <c r="BZ329" i="1"/>
  <c r="BZ279" i="1"/>
  <c r="BZ82" i="1"/>
  <c r="BZ330" i="1"/>
  <c r="M329" i="1"/>
  <c r="M279" i="1"/>
  <c r="M82" i="1"/>
  <c r="DN329" i="1"/>
  <c r="DN279" i="1"/>
  <c r="DN82" i="1"/>
  <c r="FE318" i="1"/>
  <c r="FE258" i="1"/>
  <c r="FE273" i="1"/>
  <c r="FE286" i="1" s="1"/>
  <c r="FE264" i="1"/>
  <c r="FE268" i="1" s="1"/>
  <c r="DW318" i="1"/>
  <c r="DW273" i="1"/>
  <c r="DW286" i="1" s="1"/>
  <c r="DW258" i="1"/>
  <c r="DW264" i="1"/>
  <c r="DW268" i="1" s="1"/>
  <c r="EN300" i="1"/>
  <c r="EN309" i="1" s="1"/>
  <c r="DP300" i="1"/>
  <c r="DP309" i="1" s="1"/>
  <c r="BT300" i="1"/>
  <c r="BT309" i="1" s="1"/>
  <c r="FV329" i="1"/>
  <c r="FV279" i="1"/>
  <c r="FV82" i="1"/>
  <c r="DC300" i="1"/>
  <c r="DC309" i="1" s="1"/>
  <c r="AZ318" i="1"/>
  <c r="AZ273" i="1"/>
  <c r="AZ286" i="1" s="1"/>
  <c r="AZ258" i="1"/>
  <c r="AZ264" i="1"/>
  <c r="AZ268" i="1" s="1"/>
  <c r="DP275" i="1"/>
  <c r="FL329" i="1"/>
  <c r="FL275" i="1"/>
  <c r="FL279" i="1"/>
  <c r="FL82" i="1"/>
  <c r="FL330" i="1"/>
  <c r="DE319" i="1"/>
  <c r="DE326" i="1" s="1"/>
  <c r="DE277" i="1"/>
  <c r="FB318" i="1"/>
  <c r="FB273" i="1"/>
  <c r="FB286" i="1" s="1"/>
  <c r="FB258" i="1"/>
  <c r="FB264" i="1"/>
  <c r="FB268" i="1" s="1"/>
  <c r="V329" i="1"/>
  <c r="V279" i="1"/>
  <c r="V275" i="1"/>
  <c r="V82" i="1"/>
  <c r="V330" i="1"/>
  <c r="BA329" i="1"/>
  <c r="BA279" i="1"/>
  <c r="BA82" i="1"/>
  <c r="E329" i="1"/>
  <c r="E279" i="1"/>
  <c r="E82" i="1"/>
  <c r="DZ329" i="1"/>
  <c r="DZ275" i="1"/>
  <c r="DZ279" i="1"/>
  <c r="DZ82" i="1"/>
  <c r="DZ330" i="1"/>
  <c r="AL318" i="1"/>
  <c r="AL273" i="1"/>
  <c r="AL286" i="1" s="1"/>
  <c r="AL258" i="1"/>
  <c r="AL264" i="1"/>
  <c r="AL268" i="1" s="1"/>
  <c r="DQ318" i="1"/>
  <c r="DQ258" i="1"/>
  <c r="DQ273" i="1"/>
  <c r="DQ286" i="1" s="1"/>
  <c r="DQ264" i="1"/>
  <c r="DQ268" i="1" s="1"/>
  <c r="L318" i="1"/>
  <c r="L273" i="1"/>
  <c r="L286" i="1" s="1"/>
  <c r="L258" i="1"/>
  <c r="L264" i="1"/>
  <c r="L268" i="1" s="1"/>
  <c r="CI300" i="1"/>
  <c r="CI309" i="1" s="1"/>
  <c r="CT318" i="1"/>
  <c r="CT273" i="1"/>
  <c r="CT286" i="1" s="1"/>
  <c r="CT258" i="1"/>
  <c r="CT264" i="1"/>
  <c r="CT268" i="1" s="1"/>
  <c r="F318" i="1"/>
  <c r="F273" i="1"/>
  <c r="F286" i="1" s="1"/>
  <c r="F258" i="1"/>
  <c r="F264" i="1"/>
  <c r="F268" i="1" s="1"/>
  <c r="EB319" i="1"/>
  <c r="EB326" i="1" s="1"/>
  <c r="EB277" i="1"/>
  <c r="EN319" i="1"/>
  <c r="EN326" i="1" s="1"/>
  <c r="EN277" i="1"/>
  <c r="AU319" i="1"/>
  <c r="AU326" i="1" s="1"/>
  <c r="AU277" i="1"/>
  <c r="Y319" i="1"/>
  <c r="Y326" i="1" s="1"/>
  <c r="Y277" i="1"/>
  <c r="DA319" i="1"/>
  <c r="DA326" i="1" s="1"/>
  <c r="DA277" i="1"/>
  <c r="DP319" i="1"/>
  <c r="DP326" i="1" s="1"/>
  <c r="DP277" i="1"/>
  <c r="EX319" i="1"/>
  <c r="EX326" i="1" s="1"/>
  <c r="EX277" i="1"/>
  <c r="CW319" i="1"/>
  <c r="CW326" i="1" s="1"/>
  <c r="CW277" i="1"/>
  <c r="BT319" i="1"/>
  <c r="BT326" i="1" s="1"/>
  <c r="BT277" i="1"/>
  <c r="EF318" i="1"/>
  <c r="EF273" i="1"/>
  <c r="EF286" i="1" s="1"/>
  <c r="EF258" i="1"/>
  <c r="EF264" i="1"/>
  <c r="EF268" i="1" s="1"/>
  <c r="BU300" i="1"/>
  <c r="BU309" i="1" s="1"/>
  <c r="DU329" i="1"/>
  <c r="DU279" i="1"/>
  <c r="DU275" i="1"/>
  <c r="DU82" i="1"/>
  <c r="DU330" i="1"/>
  <c r="BB329" i="1"/>
  <c r="BB279" i="1"/>
  <c r="BB82" i="1"/>
  <c r="BB330" i="1"/>
  <c r="DG318" i="1"/>
  <c r="DG273" i="1"/>
  <c r="DG286" i="1" s="1"/>
  <c r="DG258" i="1"/>
  <c r="DG264" i="1"/>
  <c r="DG268" i="1" s="1"/>
  <c r="R318" i="1"/>
  <c r="R273" i="1"/>
  <c r="R286" i="1" s="1"/>
  <c r="R258" i="1"/>
  <c r="R264" i="1"/>
  <c r="R268" i="1" s="1"/>
  <c r="EV329" i="1"/>
  <c r="EV279" i="1"/>
  <c r="EV82" i="1"/>
  <c r="EV330" i="1"/>
  <c r="CE318" i="1"/>
  <c r="CE273" i="1"/>
  <c r="CE286" i="1" s="1"/>
  <c r="CE258" i="1"/>
  <c r="CE264" i="1"/>
  <c r="CE268" i="1" s="1"/>
  <c r="BN318" i="1"/>
  <c r="BN273" i="1"/>
  <c r="BN286" i="1" s="1"/>
  <c r="BN258" i="1"/>
  <c r="BN264" i="1"/>
  <c r="BN268" i="1" s="1"/>
  <c r="EN275" i="1"/>
  <c r="AU275" i="1"/>
  <c r="BT275" i="1"/>
  <c r="BZ318" i="1"/>
  <c r="BZ273" i="1"/>
  <c r="BZ286" i="1" s="1"/>
  <c r="BZ258" i="1"/>
  <c r="BZ264" i="1"/>
  <c r="BZ268" i="1" s="1"/>
  <c r="DE300" i="1"/>
  <c r="DE309" i="1" s="1"/>
  <c r="EC300" i="1"/>
  <c r="EC309" i="1" s="1"/>
  <c r="FB329" i="1"/>
  <c r="FB279" i="1"/>
  <c r="FB275" i="1"/>
  <c r="FB82" i="1"/>
  <c r="FB330" i="1"/>
  <c r="M318" i="1"/>
  <c r="M258" i="1"/>
  <c r="M273" i="1"/>
  <c r="M286" i="1" s="1"/>
  <c r="M264" i="1"/>
  <c r="M268" i="1" s="1"/>
  <c r="BO318" i="1"/>
  <c r="BO273" i="1"/>
  <c r="BO286" i="1" s="1"/>
  <c r="BO258" i="1"/>
  <c r="BO264" i="1"/>
  <c r="BO268" i="1" s="1"/>
  <c r="DN318" i="1"/>
  <c r="DN264" i="1"/>
  <c r="DN268" i="1" s="1"/>
  <c r="DN273" i="1"/>
  <c r="DN286" i="1" s="1"/>
  <c r="DN258" i="1"/>
  <c r="AS329" i="1"/>
  <c r="AS279" i="1"/>
  <c r="AS275" i="1"/>
  <c r="AS82" i="1"/>
  <c r="AS330" i="1"/>
  <c r="AL329" i="1"/>
  <c r="AL279" i="1"/>
  <c r="AL275" i="1"/>
  <c r="AL82" i="1"/>
  <c r="AL330" i="1"/>
  <c r="DQ329" i="1"/>
  <c r="DQ279" i="1"/>
  <c r="DQ82" i="1"/>
  <c r="DQ330" i="1"/>
  <c r="L329" i="1"/>
  <c r="L279" i="1"/>
  <c r="L82" i="1"/>
  <c r="CI326" i="1"/>
  <c r="CT329" i="1"/>
  <c r="CT279" i="1"/>
  <c r="CT82" i="1"/>
  <c r="CT330" i="1"/>
  <c r="F329" i="1"/>
  <c r="F279" i="1"/>
  <c r="F82" i="1"/>
  <c r="F330" i="1"/>
  <c r="Y300" i="1"/>
  <c r="Y309" i="1" s="1"/>
  <c r="DA300" i="1"/>
  <c r="DA309" i="1" s="1"/>
  <c r="CW300" i="1"/>
  <c r="CW309" i="1" s="1"/>
  <c r="EF329" i="1"/>
  <c r="EF279" i="1"/>
  <c r="EF82" i="1"/>
  <c r="EZ275" i="1"/>
  <c r="BW318" i="1"/>
  <c r="BW273" i="1"/>
  <c r="BW286" i="1" s="1"/>
  <c r="BW258" i="1"/>
  <c r="BW264" i="1"/>
  <c r="BW268" i="1" s="1"/>
  <c r="FV318" i="1"/>
  <c r="FV273" i="1"/>
  <c r="FV286" i="1" s="1"/>
  <c r="FV258" i="1"/>
  <c r="FV264" i="1"/>
  <c r="FV268" i="1" s="1"/>
  <c r="K318" i="1"/>
  <c r="K273" i="1"/>
  <c r="K286" i="1" s="1"/>
  <c r="K258" i="1"/>
  <c r="K264" i="1"/>
  <c r="K268" i="1" s="1"/>
  <c r="DG329" i="1"/>
  <c r="DG279" i="1"/>
  <c r="DG82" i="1"/>
  <c r="DG330" i="1"/>
  <c r="DB275" i="1"/>
  <c r="BQ318" i="1"/>
  <c r="BQ258" i="1"/>
  <c r="BQ273" i="1"/>
  <c r="BQ286" i="1" s="1"/>
  <c r="BQ264" i="1"/>
  <c r="BQ268" i="1" s="1"/>
  <c r="R329" i="1"/>
  <c r="R279" i="1"/>
  <c r="R82" i="1"/>
  <c r="R330" i="1"/>
  <c r="P318" i="1"/>
  <c r="P273" i="1"/>
  <c r="P286" i="1" s="1"/>
  <c r="P258" i="1"/>
  <c r="P264" i="1"/>
  <c r="P268" i="1" s="1"/>
  <c r="AQ318" i="1"/>
  <c r="AQ273" i="1"/>
  <c r="AQ286" i="1" s="1"/>
  <c r="AQ258" i="1"/>
  <c r="AQ264" i="1"/>
  <c r="AQ268" i="1" s="1"/>
  <c r="CE329" i="1"/>
  <c r="CE279" i="1"/>
  <c r="CE82" i="1"/>
  <c r="CE330" i="1"/>
  <c r="EO329" i="1"/>
  <c r="EO279" i="1"/>
  <c r="EO275" i="1"/>
  <c r="EO82" i="1"/>
  <c r="EO330" i="1"/>
  <c r="BN329" i="1"/>
  <c r="BN275" i="1"/>
  <c r="BN279" i="1"/>
  <c r="BN82" i="1"/>
  <c r="X329" i="1"/>
  <c r="X279" i="1"/>
  <c r="X275" i="1"/>
  <c r="X82" i="1"/>
  <c r="X330" i="1"/>
  <c r="AH329" i="1"/>
  <c r="AH275" i="1"/>
  <c r="AH279" i="1"/>
  <c r="AH82" i="1"/>
  <c r="AA329" i="1"/>
  <c r="AA279" i="1"/>
  <c r="AA275" i="1"/>
  <c r="AA82" i="1"/>
  <c r="AA330" i="1"/>
  <c r="ER275" i="1"/>
  <c r="AW300" i="1"/>
  <c r="AW309" i="1" s="1"/>
  <c r="BK329" i="1"/>
  <c r="BK279" i="1"/>
  <c r="BK82" i="1"/>
  <c r="BK330" i="1"/>
  <c r="Z326" i="1"/>
  <c r="EE329" i="1"/>
  <c r="EE275" i="1"/>
  <c r="EE279" i="1"/>
  <c r="EE82" i="1"/>
  <c r="EE330" i="1"/>
  <c r="AM329" i="1"/>
  <c r="AM275" i="1"/>
  <c r="AM280" i="1"/>
  <c r="AM279" i="1"/>
  <c r="AM82" i="1"/>
  <c r="AM330" i="1"/>
  <c r="AO300" i="1"/>
  <c r="AO309" i="1" s="1"/>
  <c r="ED329" i="1"/>
  <c r="ED279" i="1"/>
  <c r="ED275" i="1"/>
  <c r="ED82" i="1"/>
  <c r="ED330" i="1"/>
  <c r="CY329" i="1"/>
  <c r="CY275" i="1"/>
  <c r="CY279" i="1"/>
  <c r="CY82" i="1"/>
  <c r="CY330" i="1"/>
  <c r="ER326" i="1"/>
  <c r="FH329" i="1"/>
  <c r="FH275" i="1"/>
  <c r="FH279" i="1"/>
  <c r="FH82" i="1"/>
  <c r="FH330" i="1"/>
  <c r="BH329" i="1"/>
  <c r="BH279" i="1"/>
  <c r="BH82" i="1"/>
  <c r="BH330" i="1"/>
  <c r="CD329" i="1"/>
  <c r="CD275" i="1"/>
  <c r="CD279" i="1"/>
  <c r="CD82" i="1"/>
  <c r="CD330" i="1"/>
  <c r="BC329" i="1"/>
  <c r="BC279" i="1"/>
  <c r="BC82" i="1"/>
  <c r="DT329" i="1"/>
  <c r="DT279" i="1"/>
  <c r="DT275" i="1"/>
  <c r="DT82" i="1"/>
  <c r="DT330" i="1"/>
  <c r="FW329" i="1"/>
  <c r="FW279" i="1"/>
  <c r="FW82" i="1"/>
  <c r="FW330" i="1"/>
  <c r="BR329" i="1"/>
  <c r="BR279" i="1"/>
  <c r="BR82" i="1"/>
  <c r="AX318" i="1"/>
  <c r="AX273" i="1"/>
  <c r="AX286" i="1" s="1"/>
  <c r="AX258" i="1"/>
  <c r="AX264" i="1"/>
  <c r="AX268" i="1" s="1"/>
  <c r="CA319" i="1"/>
  <c r="CA326" i="1" s="1"/>
  <c r="CA277" i="1"/>
  <c r="DV319" i="1"/>
  <c r="DV326" i="1" s="1"/>
  <c r="DV277" i="1"/>
  <c r="AF319" i="1"/>
  <c r="AF326" i="1" s="1"/>
  <c r="AF277" i="1"/>
  <c r="BX319" i="1"/>
  <c r="BX326" i="1" s="1"/>
  <c r="BX277" i="1"/>
  <c r="CS319" i="1"/>
  <c r="CS326" i="1" s="1"/>
  <c r="CS277" i="1"/>
  <c r="AE319" i="1"/>
  <c r="AE326" i="1" s="1"/>
  <c r="AE277" i="1"/>
  <c r="DX319" i="1"/>
  <c r="DX326" i="1" s="1"/>
  <c r="DX277" i="1"/>
  <c r="FO319" i="1"/>
  <c r="FO326" i="1" s="1"/>
  <c r="FO277" i="1"/>
  <c r="CV319" i="1"/>
  <c r="CV326" i="1" s="1"/>
  <c r="CV277" i="1"/>
  <c r="DH329" i="1"/>
  <c r="DH279" i="1"/>
  <c r="DH82" i="1"/>
  <c r="AJ329" i="1"/>
  <c r="AJ279" i="1"/>
  <c r="AJ82" i="1"/>
  <c r="AJ330" i="1"/>
  <c r="DR329" i="1"/>
  <c r="DR279" i="1"/>
  <c r="DR82" i="1"/>
  <c r="AV329" i="1"/>
  <c r="AV279" i="1"/>
  <c r="AV82" i="1"/>
  <c r="AV330" i="1"/>
  <c r="AG329" i="1"/>
  <c r="AG279" i="1"/>
  <c r="AG82" i="1"/>
  <c r="AG330" i="1"/>
  <c r="DJ329" i="1"/>
  <c r="DJ279" i="1"/>
  <c r="DJ82" i="1"/>
  <c r="DI329" i="1"/>
  <c r="DI279" i="1"/>
  <c r="DI275" i="1"/>
  <c r="DI82" i="1"/>
  <c r="CO329" i="1"/>
  <c r="CO279" i="1"/>
  <c r="CO275" i="1"/>
  <c r="CO82" i="1"/>
  <c r="CO330" i="1"/>
  <c r="BY329" i="1"/>
  <c r="BY279" i="1"/>
  <c r="BY275" i="1"/>
  <c r="BY82" i="1"/>
  <c r="J329" i="1"/>
  <c r="J279" i="1"/>
  <c r="J275" i="1"/>
  <c r="J82" i="1"/>
  <c r="BP329" i="1"/>
  <c r="BP279" i="1"/>
  <c r="BP275" i="1"/>
  <c r="BP82" i="1"/>
  <c r="BP330" i="1"/>
  <c r="CP329" i="1"/>
  <c r="CP275" i="1"/>
  <c r="CP279" i="1"/>
  <c r="CP82" i="1"/>
  <c r="FI329" i="1"/>
  <c r="FI279" i="1"/>
  <c r="FI275" i="1"/>
  <c r="FI82" i="1"/>
  <c r="FK329" i="1"/>
  <c r="FK275" i="1"/>
  <c r="FK279" i="1"/>
  <c r="FK82" i="1"/>
  <c r="FP329" i="1"/>
  <c r="FP275" i="1"/>
  <c r="FP279" i="1"/>
  <c r="FP82" i="1"/>
  <c r="DL329" i="1"/>
  <c r="DL279" i="1"/>
  <c r="DL82" i="1"/>
  <c r="CG329" i="1"/>
  <c r="CG279" i="1"/>
  <c r="CG275" i="1"/>
  <c r="CG82" i="1"/>
  <c r="CG330" i="1"/>
  <c r="FC329" i="1"/>
  <c r="FC279" i="1"/>
  <c r="FC275" i="1"/>
  <c r="FC82" i="1"/>
  <c r="FC330" i="1"/>
  <c r="BG329" i="1"/>
  <c r="BG279" i="1"/>
  <c r="BG82" i="1"/>
  <c r="EG329" i="1"/>
  <c r="EG279" i="1"/>
  <c r="EG275" i="1"/>
  <c r="EG82" i="1"/>
  <c r="EG330" i="1"/>
  <c r="DS329" i="1"/>
  <c r="DS279" i="1"/>
  <c r="DS275" i="1"/>
  <c r="DS82" i="1"/>
  <c r="BJ329" i="1"/>
  <c r="BJ279" i="1"/>
  <c r="BJ82" i="1"/>
  <c r="BJ330" i="1"/>
  <c r="N329" i="1"/>
  <c r="N275" i="1"/>
  <c r="N279" i="1"/>
  <c r="N82" i="1"/>
  <c r="N330" i="1"/>
  <c r="ET329" i="1"/>
  <c r="ET279" i="1"/>
  <c r="ET275" i="1"/>
  <c r="ET82" i="1"/>
  <c r="ET330" i="1"/>
  <c r="EI329" i="1"/>
  <c r="EI279" i="1"/>
  <c r="EI82" i="1"/>
  <c r="CQ329" i="1"/>
  <c r="CQ275" i="1"/>
  <c r="CQ279" i="1"/>
  <c r="CQ82" i="1"/>
  <c r="FG329" i="1"/>
  <c r="FG279" i="1"/>
  <c r="FG82" i="1"/>
  <c r="FG330" i="1"/>
  <c r="EM329" i="1"/>
  <c r="EM279" i="1"/>
  <c r="EM82" i="1"/>
  <c r="EM330" i="1"/>
  <c r="CC329" i="1"/>
  <c r="CC279" i="1"/>
  <c r="CC275" i="1"/>
  <c r="CC82" i="1"/>
  <c r="CC330" i="1"/>
  <c r="EM275" i="1" l="1"/>
  <c r="FG275" i="1"/>
  <c r="EI275" i="1"/>
  <c r="BJ275" i="1"/>
  <c r="BG275" i="1"/>
  <c r="BC275" i="1"/>
  <c r="BK275" i="1"/>
  <c r="CT275" i="1"/>
  <c r="DQ275" i="1"/>
  <c r="E275" i="1"/>
  <c r="BA275" i="1"/>
  <c r="EL275" i="1"/>
  <c r="AG275" i="1"/>
  <c r="BR275" i="1"/>
  <c r="T275" i="1"/>
  <c r="DJ275" i="1"/>
  <c r="BH275" i="1"/>
  <c r="DL275" i="1"/>
  <c r="FW275" i="1"/>
  <c r="F275" i="1"/>
  <c r="EV275" i="1"/>
  <c r="BB275" i="1"/>
  <c r="DK275" i="1"/>
  <c r="AR275" i="1"/>
  <c r="EF275" i="1"/>
  <c r="CB275" i="1"/>
  <c r="FQ275" i="1"/>
  <c r="FM275" i="1"/>
  <c r="AV275" i="1"/>
  <c r="DR275" i="1"/>
  <c r="L275" i="1"/>
  <c r="CL275" i="1"/>
  <c r="CR275" i="1"/>
  <c r="CZ275" i="1"/>
  <c r="AK275" i="1"/>
  <c r="FA275" i="1"/>
  <c r="DG275" i="1"/>
  <c r="AJ275" i="1"/>
  <c r="DH275" i="1"/>
  <c r="R275" i="1"/>
  <c r="BE275" i="1"/>
  <c r="EJ275" i="1"/>
  <c r="N326" i="1"/>
  <c r="CU275" i="1"/>
  <c r="C208" i="1"/>
  <c r="FZ208" i="1" s="1"/>
  <c r="FZ163" i="1"/>
  <c r="GB163" i="1" s="1"/>
  <c r="BQ300" i="1"/>
  <c r="BQ309" i="1" s="1"/>
  <c r="DN300" i="1"/>
  <c r="DN309" i="1" s="1"/>
  <c r="M300" i="1"/>
  <c r="M309" i="1" s="1"/>
  <c r="BZ300" i="1"/>
  <c r="BZ309" i="1" s="1"/>
  <c r="CE319" i="1"/>
  <c r="CE277" i="1"/>
  <c r="DQ300" i="1"/>
  <c r="DQ309" i="1" s="1"/>
  <c r="M275" i="1"/>
  <c r="CC300" i="1"/>
  <c r="CC309" i="1" s="1"/>
  <c r="EG300" i="1"/>
  <c r="EG309" i="1" s="1"/>
  <c r="CG300" i="1"/>
  <c r="CG309" i="1" s="1"/>
  <c r="FI300" i="1"/>
  <c r="FI309" i="1" s="1"/>
  <c r="BY300" i="1"/>
  <c r="BY309" i="1" s="1"/>
  <c r="CO300" i="1"/>
  <c r="CO309" i="1" s="1"/>
  <c r="DI300" i="1"/>
  <c r="DI309" i="1" s="1"/>
  <c r="AG319" i="1"/>
  <c r="AG277" i="1"/>
  <c r="AV319" i="1"/>
  <c r="AV326" i="1" s="1"/>
  <c r="AV277" i="1"/>
  <c r="DR319" i="1"/>
  <c r="DR277" i="1"/>
  <c r="AJ319" i="1"/>
  <c r="AJ326" i="1" s="1"/>
  <c r="AJ277" i="1"/>
  <c r="DH319" i="1"/>
  <c r="DH277" i="1"/>
  <c r="BR319" i="1"/>
  <c r="BR326" i="1" s="1"/>
  <c r="BR277" i="1"/>
  <c r="FW319" i="1"/>
  <c r="FW326" i="1" s="1"/>
  <c r="FW277" i="1"/>
  <c r="DT319" i="1"/>
  <c r="DT326" i="1" s="1"/>
  <c r="DT277" i="1"/>
  <c r="CD300" i="1"/>
  <c r="CD309" i="1" s="1"/>
  <c r="BH319" i="1"/>
  <c r="BH326" i="1" s="1"/>
  <c r="BH277" i="1"/>
  <c r="FH319" i="1"/>
  <c r="FH326" i="1" s="1"/>
  <c r="FH277" i="1"/>
  <c r="CY300" i="1"/>
  <c r="CY309" i="1" s="1"/>
  <c r="ED319" i="1"/>
  <c r="ED326" i="1" s="1"/>
  <c r="ED277" i="1"/>
  <c r="AM300" i="1"/>
  <c r="AM309" i="1" s="1"/>
  <c r="EE300" i="1"/>
  <c r="EE309" i="1" s="1"/>
  <c r="FZ207" i="1"/>
  <c r="GA207" i="1" s="1"/>
  <c r="EO319" i="1"/>
  <c r="EO277" i="1"/>
  <c r="AS319" i="1"/>
  <c r="AS277" i="1"/>
  <c r="BD319" i="1"/>
  <c r="BD277" i="1"/>
  <c r="G319" i="1"/>
  <c r="G277" i="1"/>
  <c r="FT300" i="1"/>
  <c r="FT309" i="1" s="1"/>
  <c r="AZ275" i="1"/>
  <c r="EV300" i="1"/>
  <c r="EV309" i="1" s="1"/>
  <c r="S300" i="1"/>
  <c r="S309" i="1" s="1"/>
  <c r="DU300" i="1"/>
  <c r="DU309" i="1" s="1"/>
  <c r="DW275" i="1"/>
  <c r="FE275" i="1"/>
  <c r="FT275" i="1"/>
  <c r="DZ300" i="1"/>
  <c r="DZ309" i="1" s="1"/>
  <c r="V300" i="1"/>
  <c r="V309" i="1" s="1"/>
  <c r="FL319" i="1"/>
  <c r="FL277" i="1"/>
  <c r="I300" i="1"/>
  <c r="I309" i="1" s="1"/>
  <c r="ES300" i="1"/>
  <c r="ES309" i="1" s="1"/>
  <c r="CK300" i="1"/>
  <c r="CK309" i="1" s="1"/>
  <c r="AR326" i="1"/>
  <c r="CZ319" i="1"/>
  <c r="CZ277" i="1"/>
  <c r="FU319" i="1"/>
  <c r="FU326" i="1" s="1"/>
  <c r="FU277" i="1"/>
  <c r="C213" i="1"/>
  <c r="FZ188" i="1"/>
  <c r="EU300" i="1"/>
  <c r="EU309" i="1" s="1"/>
  <c r="AI300" i="1"/>
  <c r="AI309" i="1" s="1"/>
  <c r="FM300" i="1"/>
  <c r="FM309" i="1" s="1"/>
  <c r="FA300" i="1"/>
  <c r="FA309" i="1" s="1"/>
  <c r="CJ326" i="1"/>
  <c r="BO275" i="1"/>
  <c r="FF319" i="1"/>
  <c r="FF326" i="1" s="1"/>
  <c r="FF277" i="1"/>
  <c r="AX319" i="1"/>
  <c r="AX326" i="1" s="1"/>
  <c r="AX277" i="1"/>
  <c r="AQ300" i="1"/>
  <c r="AQ309" i="1" s="1"/>
  <c r="P300" i="1"/>
  <c r="P309" i="1" s="1"/>
  <c r="K300" i="1"/>
  <c r="K309" i="1" s="1"/>
  <c r="FV300" i="1"/>
  <c r="FV309" i="1" s="1"/>
  <c r="BW300" i="1"/>
  <c r="BW309" i="1" s="1"/>
  <c r="DN319" i="1"/>
  <c r="DN277" i="1"/>
  <c r="BO300" i="1"/>
  <c r="BO309" i="1" s="1"/>
  <c r="BN300" i="1"/>
  <c r="BN309" i="1" s="1"/>
  <c r="R300" i="1"/>
  <c r="R309" i="1" s="1"/>
  <c r="DG300" i="1"/>
  <c r="DG309" i="1" s="1"/>
  <c r="EF300" i="1"/>
  <c r="EF309" i="1" s="1"/>
  <c r="F319" i="1"/>
  <c r="F326" i="1" s="1"/>
  <c r="F277" i="1"/>
  <c r="CT319" i="1"/>
  <c r="CT326" i="1" s="1"/>
  <c r="CT277" i="1"/>
  <c r="L300" i="1"/>
  <c r="L309" i="1" s="1"/>
  <c r="AL300" i="1"/>
  <c r="AL309" i="1" s="1"/>
  <c r="FB319" i="1"/>
  <c r="FB326" i="1" s="1"/>
  <c r="FB277" i="1"/>
  <c r="AZ300" i="1"/>
  <c r="AZ309" i="1" s="1"/>
  <c r="DW319" i="1"/>
  <c r="DW326" i="1" s="1"/>
  <c r="DW277" i="1"/>
  <c r="FE319" i="1"/>
  <c r="FE326" i="1" s="1"/>
  <c r="FE277" i="1"/>
  <c r="BZ275" i="1"/>
  <c r="EM300" i="1"/>
  <c r="EM309" i="1" s="1"/>
  <c r="FG300" i="1"/>
  <c r="FG309" i="1" s="1"/>
  <c r="CQ300" i="1"/>
  <c r="CQ309" i="1" s="1"/>
  <c r="EI300" i="1"/>
  <c r="EI309" i="1" s="1"/>
  <c r="ET300" i="1"/>
  <c r="ET309" i="1" s="1"/>
  <c r="N300" i="1"/>
  <c r="N309" i="1" s="1"/>
  <c r="BJ300" i="1"/>
  <c r="BJ309" i="1" s="1"/>
  <c r="DS300" i="1"/>
  <c r="DS309" i="1" s="1"/>
  <c r="BG300" i="1"/>
  <c r="BG309" i="1" s="1"/>
  <c r="FC300" i="1"/>
  <c r="FC309" i="1" s="1"/>
  <c r="DL300" i="1"/>
  <c r="DL309" i="1" s="1"/>
  <c r="FP300" i="1"/>
  <c r="FP309" i="1" s="1"/>
  <c r="FK300" i="1"/>
  <c r="FK309" i="1" s="1"/>
  <c r="CP300" i="1"/>
  <c r="CP309" i="1" s="1"/>
  <c r="BP300" i="1"/>
  <c r="BP309" i="1" s="1"/>
  <c r="J300" i="1"/>
  <c r="J309" i="1" s="1"/>
  <c r="DJ300" i="1"/>
  <c r="DJ309" i="1" s="1"/>
  <c r="AG300" i="1"/>
  <c r="AG309" i="1" s="1"/>
  <c r="BK319" i="1"/>
  <c r="BK326" i="1" s="1"/>
  <c r="BK277" i="1"/>
  <c r="AA319" i="1"/>
  <c r="AA326" i="1" s="1"/>
  <c r="AA277" i="1"/>
  <c r="AH319" i="1"/>
  <c r="AH326" i="1" s="1"/>
  <c r="AH277" i="1"/>
  <c r="X319" i="1"/>
  <c r="X326" i="1" s="1"/>
  <c r="X277" i="1"/>
  <c r="EO300" i="1"/>
  <c r="EO309" i="1" s="1"/>
  <c r="AS300" i="1"/>
  <c r="AS309" i="1" s="1"/>
  <c r="FJ300" i="1"/>
  <c r="FJ309" i="1" s="1"/>
  <c r="AT300" i="1"/>
  <c r="AT309" i="1" s="1"/>
  <c r="BB300" i="1"/>
  <c r="BB309" i="1" s="1"/>
  <c r="T300" i="1"/>
  <c r="T309" i="1" s="1"/>
  <c r="CB300" i="1"/>
  <c r="CB309" i="1" s="1"/>
  <c r="CL300" i="1"/>
  <c r="CL309" i="1" s="1"/>
  <c r="DM319" i="1"/>
  <c r="DM326" i="1" s="1"/>
  <c r="DM277" i="1"/>
  <c r="DK319" i="1"/>
  <c r="DK326" i="1" s="1"/>
  <c r="DK277" i="1"/>
  <c r="AR319" i="1"/>
  <c r="AR277" i="1"/>
  <c r="EL319" i="1"/>
  <c r="EL326" i="1" s="1"/>
  <c r="EL277" i="1"/>
  <c r="CR300" i="1"/>
  <c r="CR309" i="1" s="1"/>
  <c r="FU300" i="1"/>
  <c r="FU309" i="1" s="1"/>
  <c r="EJ300" i="1"/>
  <c r="EJ309" i="1" s="1"/>
  <c r="CU300" i="1"/>
  <c r="CU309" i="1" s="1"/>
  <c r="DF319" i="1"/>
  <c r="DF326" i="1" s="1"/>
  <c r="DF277" i="1"/>
  <c r="CH319" i="1"/>
  <c r="CH326" i="1" s="1"/>
  <c r="CH277" i="1"/>
  <c r="AC319" i="1"/>
  <c r="AC326" i="1" s="1"/>
  <c r="AC277" i="1"/>
  <c r="CN319" i="1"/>
  <c r="CN326" i="1" s="1"/>
  <c r="CN277" i="1"/>
  <c r="FD319" i="1"/>
  <c r="FD326" i="1" s="1"/>
  <c r="FD277" i="1"/>
  <c r="DO319" i="1"/>
  <c r="DO326" i="1" s="1"/>
  <c r="DO277" i="1"/>
  <c r="H319" i="1"/>
  <c r="H326" i="1" s="1"/>
  <c r="H277" i="1"/>
  <c r="BL319" i="1"/>
  <c r="BL326" i="1" s="1"/>
  <c r="BL277" i="1"/>
  <c r="BF319" i="1"/>
  <c r="BF326" i="1" s="1"/>
  <c r="BF277" i="1"/>
  <c r="CM319" i="1"/>
  <c r="CM326" i="1" s="1"/>
  <c r="CM277" i="1"/>
  <c r="O319" i="1"/>
  <c r="O326" i="1" s="1"/>
  <c r="O277" i="1"/>
  <c r="EW319" i="1"/>
  <c r="EW326" i="1" s="1"/>
  <c r="EW277" i="1"/>
  <c r="BV319" i="1"/>
  <c r="BV326" i="1" s="1"/>
  <c r="BV277" i="1"/>
  <c r="FX319" i="1"/>
  <c r="FX326" i="1" s="1"/>
  <c r="FX277" i="1"/>
  <c r="FN319" i="1"/>
  <c r="FN326" i="1" s="1"/>
  <c r="FN277" i="1"/>
  <c r="D319" i="1"/>
  <c r="D326" i="1" s="1"/>
  <c r="D277" i="1"/>
  <c r="AB319" i="1"/>
  <c r="AB326" i="1" s="1"/>
  <c r="AB277" i="1"/>
  <c r="AD319" i="1"/>
  <c r="AD326" i="1" s="1"/>
  <c r="AD277" i="1"/>
  <c r="AP319" i="1"/>
  <c r="AP326" i="1" s="1"/>
  <c r="AP277" i="1"/>
  <c r="BS319" i="1"/>
  <c r="BS326" i="1" s="1"/>
  <c r="BS277" i="1"/>
  <c r="CJ319" i="1"/>
  <c r="CJ277" i="1"/>
  <c r="EA319" i="1"/>
  <c r="EA326" i="1" s="1"/>
  <c r="EA277" i="1"/>
  <c r="DD319" i="1"/>
  <c r="DD326" i="1" s="1"/>
  <c r="DD277" i="1"/>
  <c r="AN319" i="1"/>
  <c r="AN326" i="1" s="1"/>
  <c r="AN277" i="1"/>
  <c r="AY319" i="1"/>
  <c r="AY326" i="1" s="1"/>
  <c r="AY277" i="1"/>
  <c r="CF319" i="1"/>
  <c r="CF326" i="1" s="1"/>
  <c r="CF277" i="1"/>
  <c r="EK319" i="1"/>
  <c r="EK326" i="1" s="1"/>
  <c r="EK277" i="1"/>
  <c r="BI319" i="1"/>
  <c r="BI326" i="1" s="1"/>
  <c r="BI277" i="1"/>
  <c r="Q319" i="1"/>
  <c r="Q326" i="1" s="1"/>
  <c r="Q277" i="1"/>
  <c r="DN326" i="1"/>
  <c r="BZ319" i="1"/>
  <c r="BZ326" i="1" s="1"/>
  <c r="BZ277" i="1"/>
  <c r="CE300" i="1"/>
  <c r="CE309" i="1" s="1"/>
  <c r="FE300" i="1"/>
  <c r="FE309" i="1" s="1"/>
  <c r="AV300" i="1"/>
  <c r="AV309" i="1" s="1"/>
  <c r="DR300" i="1"/>
  <c r="DR309" i="1" s="1"/>
  <c r="AJ300" i="1"/>
  <c r="AJ309" i="1" s="1"/>
  <c r="DH300" i="1"/>
  <c r="DH309" i="1" s="1"/>
  <c r="BR300" i="1"/>
  <c r="BR309" i="1" s="1"/>
  <c r="FW300" i="1"/>
  <c r="FW309" i="1" s="1"/>
  <c r="DT300" i="1"/>
  <c r="DT309" i="1" s="1"/>
  <c r="BC300" i="1"/>
  <c r="BC309" i="1" s="1"/>
  <c r="CD319" i="1"/>
  <c r="CD326" i="1" s="1"/>
  <c r="CD277" i="1"/>
  <c r="BH300" i="1"/>
  <c r="BH309" i="1" s="1"/>
  <c r="FH300" i="1"/>
  <c r="FH309" i="1" s="1"/>
  <c r="CY319" i="1"/>
  <c r="CY326" i="1" s="1"/>
  <c r="CY277" i="1"/>
  <c r="ED300" i="1"/>
  <c r="ED309" i="1" s="1"/>
  <c r="AM319" i="1"/>
  <c r="AM326" i="1" s="1"/>
  <c r="AM277" i="1"/>
  <c r="EE319" i="1"/>
  <c r="EE326" i="1" s="1"/>
  <c r="EE277" i="1"/>
  <c r="BD300" i="1"/>
  <c r="BD309" i="1" s="1"/>
  <c r="G300" i="1"/>
  <c r="G309" i="1" s="1"/>
  <c r="U319" i="1"/>
  <c r="U326" i="1" s="1"/>
  <c r="U277" i="1"/>
  <c r="FT319" i="1"/>
  <c r="FT326" i="1" s="1"/>
  <c r="FT277" i="1"/>
  <c r="BE319" i="1"/>
  <c r="BE326" i="1" s="1"/>
  <c r="BE277" i="1"/>
  <c r="BD275" i="1"/>
  <c r="EV319" i="1"/>
  <c r="EV326" i="1" s="1"/>
  <c r="EV277" i="1"/>
  <c r="S319" i="1"/>
  <c r="S326" i="1" s="1"/>
  <c r="S277" i="1"/>
  <c r="G275" i="1"/>
  <c r="DZ319" i="1"/>
  <c r="DZ326" i="1" s="1"/>
  <c r="DZ277" i="1"/>
  <c r="E319" i="1"/>
  <c r="E326" i="1" s="1"/>
  <c r="E277" i="1"/>
  <c r="BA319" i="1"/>
  <c r="BA326" i="1" s="1"/>
  <c r="BA277" i="1"/>
  <c r="V319" i="1"/>
  <c r="V326" i="1" s="1"/>
  <c r="V277" i="1"/>
  <c r="FL300" i="1"/>
  <c r="FL309" i="1" s="1"/>
  <c r="DM300" i="1"/>
  <c r="DM309" i="1" s="1"/>
  <c r="CZ300" i="1"/>
  <c r="CZ309" i="1" s="1"/>
  <c r="EU319" i="1"/>
  <c r="EU326" i="1" s="1"/>
  <c r="EU277" i="1"/>
  <c r="FQ319" i="1"/>
  <c r="FQ326" i="1" s="1"/>
  <c r="FQ277" i="1"/>
  <c r="AK319" i="1"/>
  <c r="AK326" i="1" s="1"/>
  <c r="AK277" i="1"/>
  <c r="AI319" i="1"/>
  <c r="AI326" i="1" s="1"/>
  <c r="AI277" i="1"/>
  <c r="AQ275" i="1"/>
  <c r="BQ275" i="1"/>
  <c r="BW275" i="1"/>
  <c r="AC300" i="1"/>
  <c r="AC309" i="1" s="1"/>
  <c r="EW300" i="1"/>
  <c r="EW309" i="1" s="1"/>
  <c r="EK300" i="1"/>
  <c r="EK309" i="1" s="1"/>
  <c r="BI300" i="1"/>
  <c r="BI309" i="1" s="1"/>
  <c r="Q300" i="1"/>
  <c r="Q309" i="1" s="1"/>
  <c r="K275" i="1"/>
  <c r="FF300" i="1"/>
  <c r="FF309" i="1" s="1"/>
  <c r="AX300" i="1"/>
  <c r="AX309" i="1" s="1"/>
  <c r="CE275" i="1"/>
  <c r="AQ319" i="1"/>
  <c r="AQ326" i="1" s="1"/>
  <c r="AQ277" i="1"/>
  <c r="P319" i="1"/>
  <c r="P326" i="1" s="1"/>
  <c r="P277" i="1"/>
  <c r="BQ319" i="1"/>
  <c r="BQ326" i="1" s="1"/>
  <c r="BQ277" i="1"/>
  <c r="K319" i="1"/>
  <c r="K326" i="1" s="1"/>
  <c r="K277" i="1"/>
  <c r="FV319" i="1"/>
  <c r="FV326" i="1" s="1"/>
  <c r="FV277" i="1"/>
  <c r="BW319" i="1"/>
  <c r="BW326" i="1" s="1"/>
  <c r="BW277" i="1"/>
  <c r="BO319" i="1"/>
  <c r="BO326" i="1" s="1"/>
  <c r="BO277" i="1"/>
  <c r="M319" i="1"/>
  <c r="M326" i="1" s="1"/>
  <c r="M277" i="1"/>
  <c r="BN319" i="1"/>
  <c r="BN326" i="1" s="1"/>
  <c r="BN277" i="1"/>
  <c r="CE326" i="1"/>
  <c r="R319" i="1"/>
  <c r="R326" i="1" s="1"/>
  <c r="R277" i="1"/>
  <c r="DG319" i="1"/>
  <c r="DG326" i="1" s="1"/>
  <c r="DG277" i="1"/>
  <c r="EF319" i="1"/>
  <c r="EF326" i="1" s="1"/>
  <c r="EF277" i="1"/>
  <c r="F300" i="1"/>
  <c r="F309" i="1" s="1"/>
  <c r="CT300" i="1"/>
  <c r="CT309" i="1" s="1"/>
  <c r="L319" i="1"/>
  <c r="L326" i="1" s="1"/>
  <c r="L277" i="1"/>
  <c r="DQ319" i="1"/>
  <c r="DQ326" i="1" s="1"/>
  <c r="DQ277" i="1"/>
  <c r="AL319" i="1"/>
  <c r="AL326" i="1" s="1"/>
  <c r="AL277" i="1"/>
  <c r="FB300" i="1"/>
  <c r="FB309" i="1" s="1"/>
  <c r="AZ319" i="1"/>
  <c r="AZ326" i="1" s="1"/>
  <c r="AZ277" i="1"/>
  <c r="FV275" i="1"/>
  <c r="DW300" i="1"/>
  <c r="DW309" i="1" s="1"/>
  <c r="DN275" i="1"/>
  <c r="CC319" i="1"/>
  <c r="CC326" i="1" s="1"/>
  <c r="CC277" i="1"/>
  <c r="EM319" i="1"/>
  <c r="EM326" i="1" s="1"/>
  <c r="EM277" i="1"/>
  <c r="FG319" i="1"/>
  <c r="FG326" i="1" s="1"/>
  <c r="FG277" i="1"/>
  <c r="CQ319" i="1"/>
  <c r="CQ326" i="1" s="1"/>
  <c r="CQ277" i="1"/>
  <c r="EI319" i="1"/>
  <c r="EI326" i="1" s="1"/>
  <c r="EI277" i="1"/>
  <c r="ET319" i="1"/>
  <c r="ET326" i="1" s="1"/>
  <c r="ET277" i="1"/>
  <c r="BJ319" i="1"/>
  <c r="BJ326" i="1" s="1"/>
  <c r="BJ277" i="1"/>
  <c r="DS319" i="1"/>
  <c r="DS326" i="1" s="1"/>
  <c r="DS277" i="1"/>
  <c r="EG319" i="1"/>
  <c r="EG326" i="1" s="1"/>
  <c r="EG277" i="1"/>
  <c r="BG319" i="1"/>
  <c r="BG326" i="1" s="1"/>
  <c r="BG277" i="1"/>
  <c r="FC319" i="1"/>
  <c r="FC326" i="1" s="1"/>
  <c r="FC277" i="1"/>
  <c r="CG319" i="1"/>
  <c r="CG326" i="1" s="1"/>
  <c r="CG277" i="1"/>
  <c r="DL319" i="1"/>
  <c r="DL326" i="1" s="1"/>
  <c r="DL277" i="1"/>
  <c r="FP319" i="1"/>
  <c r="FP326" i="1" s="1"/>
  <c r="FP277" i="1"/>
  <c r="FK319" i="1"/>
  <c r="FK326" i="1" s="1"/>
  <c r="FK277" i="1"/>
  <c r="FI319" i="1"/>
  <c r="FI326" i="1" s="1"/>
  <c r="FI277" i="1"/>
  <c r="CP319" i="1"/>
  <c r="CP326" i="1" s="1"/>
  <c r="CP277" i="1"/>
  <c r="BP319" i="1"/>
  <c r="BP326" i="1" s="1"/>
  <c r="BP277" i="1"/>
  <c r="J319" i="1"/>
  <c r="J326" i="1" s="1"/>
  <c r="J277" i="1"/>
  <c r="BY319" i="1"/>
  <c r="BY326" i="1" s="1"/>
  <c r="BY277" i="1"/>
  <c r="CO319" i="1"/>
  <c r="CO326" i="1" s="1"/>
  <c r="CO277" i="1"/>
  <c r="DI319" i="1"/>
  <c r="DI326" i="1" s="1"/>
  <c r="DI277" i="1"/>
  <c r="DJ319" i="1"/>
  <c r="DJ326" i="1" s="1"/>
  <c r="DJ277" i="1"/>
  <c r="AG326" i="1"/>
  <c r="DR326" i="1"/>
  <c r="DH326" i="1"/>
  <c r="BC326" i="1"/>
  <c r="FZ164" i="1"/>
  <c r="GB128" i="1"/>
  <c r="BK300" i="1"/>
  <c r="BK309" i="1" s="1"/>
  <c r="AA300" i="1"/>
  <c r="AA309" i="1" s="1"/>
  <c r="AH300" i="1"/>
  <c r="AH309" i="1" s="1"/>
  <c r="X300" i="1"/>
  <c r="X309" i="1" s="1"/>
  <c r="EO326" i="1"/>
  <c r="S275" i="1"/>
  <c r="AS326" i="1"/>
  <c r="BD326" i="1"/>
  <c r="G326" i="1"/>
  <c r="U300" i="1"/>
  <c r="U309" i="1" s="1"/>
  <c r="FJ319" i="1"/>
  <c r="FJ326" i="1" s="1"/>
  <c r="FJ277" i="1"/>
  <c r="AT319" i="1"/>
  <c r="AT326" i="1" s="1"/>
  <c r="AT277" i="1"/>
  <c r="BE300" i="1"/>
  <c r="BE309" i="1" s="1"/>
  <c r="AI275" i="1"/>
  <c r="BB319" i="1"/>
  <c r="BB326" i="1" s="1"/>
  <c r="BB277" i="1"/>
  <c r="DU319" i="1"/>
  <c r="DU326" i="1" s="1"/>
  <c r="DU277" i="1"/>
  <c r="U275" i="1"/>
  <c r="E300" i="1"/>
  <c r="E309" i="1" s="1"/>
  <c r="BA300" i="1"/>
  <c r="BA309" i="1" s="1"/>
  <c r="FL326" i="1"/>
  <c r="AX275" i="1"/>
  <c r="T319" i="1"/>
  <c r="T326" i="1" s="1"/>
  <c r="T277" i="1"/>
  <c r="CB319" i="1"/>
  <c r="CB326" i="1" s="1"/>
  <c r="CB277" i="1"/>
  <c r="CL319" i="1"/>
  <c r="CL326" i="1" s="1"/>
  <c r="CL277" i="1"/>
  <c r="I319" i="1"/>
  <c r="I326" i="1" s="1"/>
  <c r="I277" i="1"/>
  <c r="ES319" i="1"/>
  <c r="ES326" i="1" s="1"/>
  <c r="ES277" i="1"/>
  <c r="CK319" i="1"/>
  <c r="CK326" i="1" s="1"/>
  <c r="CK277" i="1"/>
  <c r="DK300" i="1"/>
  <c r="DK309" i="1" s="1"/>
  <c r="AR300" i="1"/>
  <c r="AR309" i="1" s="1"/>
  <c r="EL300" i="1"/>
  <c r="EL309" i="1" s="1"/>
  <c r="CR319" i="1"/>
  <c r="CR326" i="1" s="1"/>
  <c r="CR277" i="1"/>
  <c r="CZ326" i="1"/>
  <c r="FQ300" i="1"/>
  <c r="FQ309" i="1" s="1"/>
  <c r="AK300" i="1"/>
  <c r="AK309" i="1" s="1"/>
  <c r="FM319" i="1"/>
  <c r="FM326" i="1" s="1"/>
  <c r="FM277" i="1"/>
  <c r="FA319" i="1"/>
  <c r="FA326" i="1" s="1"/>
  <c r="FA277" i="1"/>
  <c r="EJ319" i="1"/>
  <c r="EJ326" i="1" s="1"/>
  <c r="EJ277" i="1"/>
  <c r="CU319" i="1"/>
  <c r="CU326" i="1" s="1"/>
  <c r="CU277" i="1"/>
  <c r="DF300" i="1"/>
  <c r="DF309" i="1" s="1"/>
  <c r="CH300" i="1"/>
  <c r="CH309" i="1" s="1"/>
  <c r="CN300" i="1"/>
  <c r="CN309" i="1" s="1"/>
  <c r="FD300" i="1"/>
  <c r="FD309" i="1" s="1"/>
  <c r="DO300" i="1"/>
  <c r="DO309" i="1" s="1"/>
  <c r="H300" i="1"/>
  <c r="H309" i="1" s="1"/>
  <c r="BL300" i="1"/>
  <c r="BL309" i="1" s="1"/>
  <c r="BF300" i="1"/>
  <c r="BF309" i="1" s="1"/>
  <c r="CM300" i="1"/>
  <c r="CM309" i="1" s="1"/>
  <c r="O300" i="1"/>
  <c r="O309" i="1" s="1"/>
  <c r="BV300" i="1"/>
  <c r="BV309" i="1" s="1"/>
  <c r="FX300" i="1"/>
  <c r="FX309" i="1" s="1"/>
  <c r="FN300" i="1"/>
  <c r="FN309" i="1" s="1"/>
  <c r="D300" i="1"/>
  <c r="D309" i="1" s="1"/>
  <c r="AB300" i="1"/>
  <c r="AB309" i="1" s="1"/>
  <c r="AD300" i="1"/>
  <c r="AD309" i="1" s="1"/>
  <c r="AP300" i="1"/>
  <c r="AP309" i="1" s="1"/>
  <c r="BS300" i="1"/>
  <c r="BS309" i="1" s="1"/>
  <c r="CJ300" i="1"/>
  <c r="CJ309" i="1" s="1"/>
  <c r="EA300" i="1"/>
  <c r="EA309" i="1" s="1"/>
  <c r="DD300" i="1"/>
  <c r="DD309" i="1" s="1"/>
  <c r="AN300" i="1"/>
  <c r="AN309" i="1" s="1"/>
  <c r="AY300" i="1"/>
  <c r="AY309" i="1" s="1"/>
  <c r="CF300" i="1"/>
  <c r="CF309" i="1" s="1"/>
  <c r="P275" i="1"/>
  <c r="C209" i="1" l="1"/>
  <c r="C211" i="1" l="1"/>
  <c r="C216" i="1" s="1"/>
  <c r="C221" i="1" s="1"/>
  <c r="FZ209" i="1"/>
  <c r="GB209" i="1" s="1"/>
  <c r="C330" i="1"/>
  <c r="FZ330" i="1" s="1"/>
  <c r="GA329" i="1" s="1"/>
  <c r="GA330" i="1" s="1"/>
  <c r="C37" i="1" s="1"/>
  <c r="C241" i="1" l="1"/>
  <c r="C223" i="1"/>
  <c r="FZ221" i="1"/>
  <c r="FZ223" i="1" s="1"/>
  <c r="C231" i="1"/>
  <c r="C232" i="1"/>
  <c r="C229" i="1"/>
  <c r="C233" i="1" l="1"/>
  <c r="C237" i="1" s="1"/>
  <c r="C242" i="1" s="1"/>
  <c r="FZ242" i="1" s="1"/>
  <c r="FZ241" i="1"/>
  <c r="FZ237" i="1" l="1"/>
  <c r="C243" i="1"/>
  <c r="C272" i="1" l="1"/>
  <c r="FZ243" i="1"/>
  <c r="C248" i="1"/>
  <c r="FZ248" i="1" l="1"/>
  <c r="C254" i="1"/>
  <c r="C257" i="1" s="1"/>
  <c r="C329" i="1"/>
  <c r="FZ272" i="1"/>
  <c r="C279" i="1"/>
  <c r="C82" i="1"/>
  <c r="FZ82" i="1" s="1"/>
  <c r="FZ279" i="1" l="1"/>
  <c r="GD272" i="1"/>
  <c r="GE273" i="1" s="1"/>
  <c r="C318" i="1"/>
  <c r="C273" i="1"/>
  <c r="C258" i="1"/>
  <c r="FZ257" i="1"/>
  <c r="C264" i="1"/>
  <c r="C268" i="1" l="1"/>
  <c r="FZ264" i="1"/>
  <c r="C286" i="1"/>
  <c r="FZ273" i="1"/>
  <c r="C275" i="1"/>
  <c r="GE274" i="1"/>
  <c r="FY289" i="1"/>
  <c r="FY304" i="1" s="1"/>
  <c r="FI295" i="1"/>
  <c r="C295" i="1"/>
  <c r="DN295" i="1"/>
  <c r="FL295" i="1"/>
  <c r="H295" i="1"/>
  <c r="BG295" i="1"/>
  <c r="CK295" i="1"/>
  <c r="AC295" i="1"/>
  <c r="CL295" i="1"/>
  <c r="EJ295" i="1"/>
  <c r="L295" i="1"/>
  <c r="BK295" i="1"/>
  <c r="BN295" i="1"/>
  <c r="DL295" i="1"/>
  <c r="FK295" i="1"/>
  <c r="AM295" i="1"/>
  <c r="AK295" i="1"/>
  <c r="DF295" i="1"/>
  <c r="DX295" i="1"/>
  <c r="FW295" i="1"/>
  <c r="AY295" i="1"/>
  <c r="FQ295" i="1"/>
  <c r="CX295" i="1"/>
  <c r="DP295" i="1"/>
  <c r="EI295" i="1"/>
  <c r="K295" i="1"/>
  <c r="FE295" i="1"/>
  <c r="FN295" i="1"/>
  <c r="AP295" i="1"/>
  <c r="BH295" i="1"/>
  <c r="DG295" i="1"/>
  <c r="CS295" i="1"/>
  <c r="EC295" i="1"/>
  <c r="CG295" i="1"/>
  <c r="CD295" i="1"/>
  <c r="CV295" i="1"/>
  <c r="EU295" i="1"/>
  <c r="W295" i="1"/>
  <c r="BO295" i="1"/>
  <c r="FM295" i="1"/>
  <c r="ET295" i="1"/>
  <c r="V295" i="1"/>
  <c r="BT295" i="1"/>
  <c r="CM295" i="1"/>
  <c r="R295" i="1"/>
  <c r="Q295" i="1"/>
  <c r="DM295" i="1"/>
  <c r="DR295" i="1"/>
  <c r="FP295" i="1"/>
  <c r="AR295" i="1"/>
  <c r="CQ295" i="1"/>
  <c r="FU295" i="1"/>
  <c r="BQ295" i="1"/>
  <c r="EG295" i="1"/>
  <c r="CT295" i="1"/>
  <c r="ER295" i="1"/>
  <c r="T295" i="1"/>
  <c r="BS295" i="1"/>
  <c r="BY295" i="1"/>
  <c r="EL295" i="1"/>
  <c r="FD295" i="1"/>
  <c r="AF295" i="1"/>
  <c r="CE295" i="1"/>
  <c r="DA295" i="1"/>
  <c r="AS295" i="1"/>
  <c r="ED295" i="1"/>
  <c r="EV295" i="1"/>
  <c r="FO295" i="1"/>
  <c r="AQ295" i="1"/>
  <c r="EW295" i="1"/>
  <c r="BV295" i="1"/>
  <c r="CN295" i="1"/>
  <c r="EM295" i="1"/>
  <c r="O295" i="1"/>
  <c r="BU295" i="1"/>
  <c r="DJ295" i="1"/>
  <c r="EB295" i="1"/>
  <c r="D295" i="1"/>
  <c r="BC295" i="1"/>
  <c r="DV295" i="1"/>
  <c r="FT295" i="1"/>
  <c r="AV295" i="1"/>
  <c r="CU295" i="1"/>
  <c r="AO295" i="1"/>
  <c r="DQ295" i="1"/>
  <c r="F295" i="1"/>
  <c r="CW295" i="1"/>
  <c r="E295" i="1"/>
  <c r="BB295" i="1"/>
  <c r="CZ295" i="1"/>
  <c r="DS295" i="1"/>
  <c r="AW295" i="1"/>
  <c r="EX295" i="1"/>
  <c r="Z295" i="1"/>
  <c r="BX295" i="1"/>
  <c r="DW295" i="1"/>
  <c r="AG295" i="1"/>
  <c r="AN295" i="1"/>
  <c r="ES295" i="1"/>
  <c r="DZ295" i="1"/>
  <c r="FX295" i="1"/>
  <c r="AZ295" i="1"/>
  <c r="CY295" i="1"/>
  <c r="DY295" i="1"/>
  <c r="FR295" i="1"/>
  <c r="AT295" i="1"/>
  <c r="BL295" i="1"/>
  <c r="DK295" i="1"/>
  <c r="CC295" i="1"/>
  <c r="BE295" i="1"/>
  <c r="FJ295" i="1"/>
  <c r="AL295" i="1"/>
  <c r="BD295" i="1"/>
  <c r="BW295" i="1"/>
  <c r="I295" i="1"/>
  <c r="Y295" i="1"/>
  <c r="BA295" i="1"/>
  <c r="DB295" i="1"/>
  <c r="DT295" i="1"/>
  <c r="FS295" i="1"/>
  <c r="AU295" i="1"/>
  <c r="X295" i="1"/>
  <c r="EP295" i="1"/>
  <c r="FH295" i="1"/>
  <c r="AJ295" i="1"/>
  <c r="CI295" i="1"/>
  <c r="EK295" i="1"/>
  <c r="FB295" i="1"/>
  <c r="AD295" i="1"/>
  <c r="CB295" i="1"/>
  <c r="EA295" i="1"/>
  <c r="EO295" i="1"/>
  <c r="J295" i="1"/>
  <c r="N295" i="1"/>
  <c r="EH295" i="1"/>
  <c r="AB295" i="1"/>
  <c r="BJ295" i="1"/>
  <c r="DH295" i="1"/>
  <c r="EN295" i="1"/>
  <c r="DE295" i="1"/>
  <c r="CH295" i="1"/>
  <c r="EF295" i="1"/>
  <c r="EY295" i="1"/>
  <c r="AA295" i="1"/>
  <c r="DU295" i="1"/>
  <c r="M295" i="1"/>
  <c r="FA295" i="1"/>
  <c r="BF295" i="1"/>
  <c r="DD295" i="1"/>
  <c r="FC295" i="1"/>
  <c r="AE295" i="1"/>
  <c r="U295" i="1"/>
  <c r="FF295" i="1"/>
  <c r="AH295" i="1"/>
  <c r="CF295" i="1"/>
  <c r="EE295" i="1"/>
  <c r="G295" i="1"/>
  <c r="BZ295" i="1"/>
  <c r="CR295" i="1"/>
  <c r="EQ295" i="1"/>
  <c r="S295" i="1"/>
  <c r="BR295" i="1"/>
  <c r="CJ295" i="1"/>
  <c r="DC295" i="1"/>
  <c r="DI295" i="1"/>
  <c r="BI295" i="1"/>
  <c r="CO295" i="1"/>
  <c r="EZ295" i="1"/>
  <c r="CA295" i="1"/>
  <c r="FV295" i="1"/>
  <c r="AX295" i="1"/>
  <c r="BP295" i="1"/>
  <c r="DO295" i="1"/>
  <c r="BM295" i="1"/>
  <c r="FG295" i="1"/>
  <c r="AI295" i="1"/>
  <c r="CP295" i="1"/>
  <c r="P295" i="1"/>
  <c r="DY282" i="1"/>
  <c r="DY285" i="1" s="1"/>
  <c r="FS282" i="1"/>
  <c r="FS285" i="1" s="1"/>
  <c r="DV282" i="1"/>
  <c r="DV285" i="1" s="1"/>
  <c r="CX282" i="1"/>
  <c r="CX285" i="1" s="1"/>
  <c r="CW282" i="1"/>
  <c r="CW285" i="1" s="1"/>
  <c r="CA282" i="1"/>
  <c r="CA285" i="1" s="1"/>
  <c r="AO282" i="1"/>
  <c r="AO285" i="1" s="1"/>
  <c r="AW282" i="1"/>
  <c r="AW285" i="1" s="1"/>
  <c r="DX282" i="1"/>
  <c r="DX285" i="1" s="1"/>
  <c r="AF282" i="1"/>
  <c r="AF285" i="1" s="1"/>
  <c r="CS282" i="1"/>
  <c r="CS285" i="1" s="1"/>
  <c r="BX282" i="1"/>
  <c r="BX285" i="1" s="1"/>
  <c r="Y282" i="1"/>
  <c r="Y285" i="1" s="1"/>
  <c r="BM282" i="1"/>
  <c r="BM285" i="1" s="1"/>
  <c r="AE282" i="1"/>
  <c r="AE285" i="1" s="1"/>
  <c r="BU282" i="1"/>
  <c r="BU285" i="1" s="1"/>
  <c r="DC282" i="1"/>
  <c r="DC285" i="1" s="1"/>
  <c r="FO282" i="1"/>
  <c r="FO285" i="1" s="1"/>
  <c r="DA282" i="1"/>
  <c r="DA285" i="1" s="1"/>
  <c r="CV282" i="1"/>
  <c r="CV285" i="1" s="1"/>
  <c r="FK281" i="1"/>
  <c r="BN282" i="1"/>
  <c r="BN285" i="1" s="1"/>
  <c r="DQ282" i="1"/>
  <c r="DQ285" i="1" s="1"/>
  <c r="AT282" i="1"/>
  <c r="AT285" i="1" s="1"/>
  <c r="FD282" i="1"/>
  <c r="FD285" i="1" s="1"/>
  <c r="AB282" i="1"/>
  <c r="AB285" i="1" s="1"/>
  <c r="EQ282" i="1"/>
  <c r="EQ285" i="1" s="1"/>
  <c r="AK282" i="1"/>
  <c r="AK285" i="1" s="1"/>
  <c r="FM282" i="1"/>
  <c r="FM285" i="1" s="1"/>
  <c r="EG282" i="1"/>
  <c r="EG285" i="1" s="1"/>
  <c r="BH282" i="1"/>
  <c r="BH285" i="1" s="1"/>
  <c r="CQ282" i="1"/>
  <c r="CQ285" i="1" s="1"/>
  <c r="CG282" i="1"/>
  <c r="CG285" i="1" s="1"/>
  <c r="FJ282" i="1"/>
  <c r="FJ285" i="1" s="1"/>
  <c r="FX282" i="1"/>
  <c r="FX285" i="1" s="1"/>
  <c r="CB282" i="1"/>
  <c r="CB285" i="1" s="1"/>
  <c r="EU282" i="1"/>
  <c r="EU285" i="1" s="1"/>
  <c r="EJ282" i="1"/>
  <c r="EJ285" i="1" s="1"/>
  <c r="EI282" i="1"/>
  <c r="EI285" i="1" s="1"/>
  <c r="BY282" i="1"/>
  <c r="BY285" i="1" s="1"/>
  <c r="ER282" i="1"/>
  <c r="ER285" i="1" s="1"/>
  <c r="R282" i="1"/>
  <c r="R285" i="1" s="1"/>
  <c r="EN282" i="1"/>
  <c r="EN285" i="1" s="1"/>
  <c r="BA282" i="1"/>
  <c r="BA285" i="1" s="1"/>
  <c r="BE282" i="1"/>
  <c r="BE285" i="1" s="1"/>
  <c r="FN282" i="1"/>
  <c r="FN285" i="1" s="1"/>
  <c r="BI282" i="1"/>
  <c r="BI285" i="1" s="1"/>
  <c r="I282" i="1"/>
  <c r="I285" i="1" s="1"/>
  <c r="DH282" i="1"/>
  <c r="DH285" i="1" s="1"/>
  <c r="ED282" i="1"/>
  <c r="ED285" i="1" s="1"/>
  <c r="BT282" i="1"/>
  <c r="BT285" i="1" s="1"/>
  <c r="EV282" i="1"/>
  <c r="EV285" i="1" s="1"/>
  <c r="BF282" i="1"/>
  <c r="BF285" i="1" s="1"/>
  <c r="FF282" i="1"/>
  <c r="FF285" i="1" s="1"/>
  <c r="FH282" i="1"/>
  <c r="FH285" i="1" s="1"/>
  <c r="DU282" i="1"/>
  <c r="DU285" i="1" s="1"/>
  <c r="W282" i="1"/>
  <c r="W285" i="1" s="1"/>
  <c r="H282" i="1"/>
  <c r="H285" i="1" s="1"/>
  <c r="AD282" i="1"/>
  <c r="AD285" i="1" s="1"/>
  <c r="DM282" i="1"/>
  <c r="DM285" i="1" s="1"/>
  <c r="CP282" i="1"/>
  <c r="CP285" i="1" s="1"/>
  <c r="CY282" i="1"/>
  <c r="CY285" i="1" s="1"/>
  <c r="N282" i="1"/>
  <c r="N285" i="1" s="1"/>
  <c r="FP282" i="1"/>
  <c r="FP285" i="1" s="1"/>
  <c r="AU282" i="1"/>
  <c r="AU285" i="1" s="1"/>
  <c r="D282" i="1"/>
  <c r="D285" i="1" s="1"/>
  <c r="CL282" i="1"/>
  <c r="CL285" i="1" s="1"/>
  <c r="FQ282" i="1"/>
  <c r="FQ285" i="1" s="1"/>
  <c r="CU282" i="1"/>
  <c r="CU285" i="1" s="1"/>
  <c r="ET282" i="1"/>
  <c r="ET285" i="1" s="1"/>
  <c r="DJ282" i="1"/>
  <c r="DJ285" i="1" s="1"/>
  <c r="AH282" i="1"/>
  <c r="AH285" i="1" s="1"/>
  <c r="CT282" i="1"/>
  <c r="CT285" i="1" s="1"/>
  <c r="FL282" i="1"/>
  <c r="FL285" i="1" s="1"/>
  <c r="EC282" i="1"/>
  <c r="EC285" i="1" s="1"/>
  <c r="DO282" i="1"/>
  <c r="DO285" i="1" s="1"/>
  <c r="AP282" i="1"/>
  <c r="AP285" i="1" s="1"/>
  <c r="ES282" i="1"/>
  <c r="ES285" i="1" s="1"/>
  <c r="EM282" i="1"/>
  <c r="EM285" i="1" s="1"/>
  <c r="FK282" i="1"/>
  <c r="FK285" i="1" s="1"/>
  <c r="AA282" i="1"/>
  <c r="AA285" i="1" s="1"/>
  <c r="DD282" i="1"/>
  <c r="DD285" i="1" s="1"/>
  <c r="BJ282" i="1"/>
  <c r="BJ285" i="1" s="1"/>
  <c r="BK282" i="1"/>
  <c r="BK285" i="1" s="1"/>
  <c r="E282" i="1"/>
  <c r="E285" i="1" s="1"/>
  <c r="DF282" i="1"/>
  <c r="DF285" i="1" s="1"/>
  <c r="CM282" i="1"/>
  <c r="CM285" i="1" s="1"/>
  <c r="BS282" i="1"/>
  <c r="BS285" i="1" s="1"/>
  <c r="CK282" i="1"/>
  <c r="CK285" i="1" s="1"/>
  <c r="EX282" i="1"/>
  <c r="EX285" i="1" s="1"/>
  <c r="AG282" i="1"/>
  <c r="AG285" i="1" s="1"/>
  <c r="EE282" i="1"/>
  <c r="EE285" i="1" s="1"/>
  <c r="DS282" i="1"/>
  <c r="DS285" i="1" s="1"/>
  <c r="J282" i="1"/>
  <c r="J285" i="1" s="1"/>
  <c r="FW282" i="1"/>
  <c r="FW285" i="1" s="1"/>
  <c r="EF282" i="1"/>
  <c r="EF285" i="1" s="1"/>
  <c r="V282" i="1"/>
  <c r="V285" i="1" s="1"/>
  <c r="CJ282" i="1"/>
  <c r="CJ285" i="1" s="1"/>
  <c r="Q282" i="1"/>
  <c r="Q285" i="1" s="1"/>
  <c r="EB282" i="1"/>
  <c r="EB285" i="1" s="1"/>
  <c r="DL282" i="1"/>
  <c r="DL285" i="1" s="1"/>
  <c r="DR282" i="1"/>
  <c r="DR285" i="1" s="1"/>
  <c r="AS282" i="1"/>
  <c r="AS285" i="1" s="1"/>
  <c r="BB282" i="1"/>
  <c r="BB285" i="1" s="1"/>
  <c r="DP282" i="1"/>
  <c r="DP285" i="1" s="1"/>
  <c r="EW282" i="1"/>
  <c r="EW285" i="1" s="1"/>
  <c r="AN282" i="1"/>
  <c r="AN285" i="1" s="1"/>
  <c r="AR282" i="1"/>
  <c r="AR285" i="1" s="1"/>
  <c r="EH282" i="1"/>
  <c r="EH285" i="1" s="1"/>
  <c r="BG282" i="1"/>
  <c r="BG285" i="1" s="1"/>
  <c r="DI282" i="1"/>
  <c r="DI285" i="1" s="1"/>
  <c r="BR282" i="1"/>
  <c r="BR285" i="1" s="1"/>
  <c r="EO282" i="1"/>
  <c r="EO285" i="1" s="1"/>
  <c r="DB282" i="1"/>
  <c r="DB285" i="1" s="1"/>
  <c r="EZ282" i="1"/>
  <c r="EZ285" i="1" s="1"/>
  <c r="CH282" i="1"/>
  <c r="CH285" i="1" s="1"/>
  <c r="EK282" i="1"/>
  <c r="EK285" i="1" s="1"/>
  <c r="CR282" i="1"/>
  <c r="CR285" i="1" s="1"/>
  <c r="FR282" i="1"/>
  <c r="FR285" i="1" s="1"/>
  <c r="CO282" i="1"/>
  <c r="CO285" i="1" s="1"/>
  <c r="AC282" i="1"/>
  <c r="AC285" i="1" s="1"/>
  <c r="EA282" i="1"/>
  <c r="EA285" i="1" s="1"/>
  <c r="EY282" i="1"/>
  <c r="EY285" i="1" s="1"/>
  <c r="BP282" i="1"/>
  <c r="BP285" i="1" s="1"/>
  <c r="DZ282" i="1"/>
  <c r="DZ285" i="1" s="1"/>
  <c r="BV282" i="1"/>
  <c r="BV285" i="1" s="1"/>
  <c r="T282" i="1"/>
  <c r="T285" i="1" s="1"/>
  <c r="F282" i="1"/>
  <c r="F285" i="1" s="1"/>
  <c r="CI282" i="1"/>
  <c r="CI285" i="1" s="1"/>
  <c r="DE282" i="1"/>
  <c r="DE285" i="1" s="1"/>
  <c r="FU282" i="1"/>
  <c r="FU285" i="1" s="1"/>
  <c r="AJ282" i="1"/>
  <c r="AJ285" i="1" s="1"/>
  <c r="X282" i="1"/>
  <c r="X285" i="1" s="1"/>
  <c r="L282" i="1"/>
  <c r="L285" i="1" s="1"/>
  <c r="EP282" i="1"/>
  <c r="EP285" i="1" s="1"/>
  <c r="CN282" i="1"/>
  <c r="CN285" i="1" s="1"/>
  <c r="O282" i="1"/>
  <c r="O285" i="1" s="1"/>
  <c r="CF282" i="1"/>
  <c r="CF285" i="1" s="1"/>
  <c r="DK282" i="1"/>
  <c r="DK285" i="1" s="1"/>
  <c r="CC282" i="1"/>
  <c r="CC285" i="1" s="1"/>
  <c r="DT282" i="1"/>
  <c r="DT285" i="1" s="1"/>
  <c r="AL282" i="1"/>
  <c r="AL285" i="1" s="1"/>
  <c r="FC282" i="1"/>
  <c r="FC285" i="1" s="1"/>
  <c r="AM282" i="1"/>
  <c r="AM285" i="1" s="1"/>
  <c r="FB282" i="1"/>
  <c r="FB285" i="1" s="1"/>
  <c r="CZ282" i="1"/>
  <c r="CZ285" i="1" s="1"/>
  <c r="FG282" i="1"/>
  <c r="FG285" i="1" s="1"/>
  <c r="CD282" i="1"/>
  <c r="CD285" i="1" s="1"/>
  <c r="AY282" i="1"/>
  <c r="AY285" i="1" s="1"/>
  <c r="EL282" i="1"/>
  <c r="EL285" i="1" s="1"/>
  <c r="FA282" i="1"/>
  <c r="FA285" i="1" s="1"/>
  <c r="FI282" i="1"/>
  <c r="FI285" i="1" s="1"/>
  <c r="AV282" i="1"/>
  <c r="AV285" i="1" s="1"/>
  <c r="BC282" i="1"/>
  <c r="BC285" i="1" s="1"/>
  <c r="DG282" i="1"/>
  <c r="DG285" i="1" s="1"/>
  <c r="BL282" i="1"/>
  <c r="BL285" i="1" s="1"/>
  <c r="Z282" i="1"/>
  <c r="Z285" i="1" s="1"/>
  <c r="P282" i="1"/>
  <c r="P285" i="1" s="1"/>
  <c r="BW282" i="1"/>
  <c r="BW285" i="1" s="1"/>
  <c r="FE282" i="1"/>
  <c r="FE285" i="1" s="1"/>
  <c r="U282" i="1"/>
  <c r="U285" i="1" s="1"/>
  <c r="AZ282" i="1"/>
  <c r="AZ285" i="1" s="1"/>
  <c r="G282" i="1"/>
  <c r="G285" i="1" s="1"/>
  <c r="BD282" i="1"/>
  <c r="BD285" i="1" s="1"/>
  <c r="BO282" i="1"/>
  <c r="BO285" i="1" s="1"/>
  <c r="AX282" i="1"/>
  <c r="AX285" i="1" s="1"/>
  <c r="BZ282" i="1"/>
  <c r="BZ285" i="1" s="1"/>
  <c r="FV282" i="1"/>
  <c r="FV285" i="1" s="1"/>
  <c r="AI282" i="1"/>
  <c r="AI285" i="1" s="1"/>
  <c r="DN282" i="1"/>
  <c r="DN285" i="1" s="1"/>
  <c r="FT282" i="1"/>
  <c r="FT285" i="1" s="1"/>
  <c r="K282" i="1"/>
  <c r="K285" i="1" s="1"/>
  <c r="M282" i="1"/>
  <c r="M285" i="1" s="1"/>
  <c r="AQ282" i="1"/>
  <c r="AQ285" i="1" s="1"/>
  <c r="S282" i="1"/>
  <c r="S285" i="1" s="1"/>
  <c r="CE282" i="1"/>
  <c r="CE285" i="1" s="1"/>
  <c r="BQ282" i="1"/>
  <c r="BQ285" i="1" s="1"/>
  <c r="DW282" i="1"/>
  <c r="DW285" i="1" s="1"/>
  <c r="EQ289" i="1" l="1"/>
  <c r="EQ304" i="1" s="1"/>
  <c r="FH289" i="1"/>
  <c r="FH304" i="1" s="1"/>
  <c r="AW289" i="1"/>
  <c r="AW304" i="1" s="1"/>
  <c r="FW289" i="1"/>
  <c r="FW304" i="1" s="1"/>
  <c r="BI289" i="1"/>
  <c r="BI304" i="1" s="1"/>
  <c r="CT289" i="1"/>
  <c r="CT304" i="1" s="1"/>
  <c r="FD289" i="1"/>
  <c r="FD304" i="1" s="1"/>
  <c r="CX289" i="1"/>
  <c r="CX304" i="1" s="1"/>
  <c r="CG289" i="1"/>
  <c r="CG304" i="1" s="1"/>
  <c r="DH289" i="1"/>
  <c r="DH304" i="1" s="1"/>
  <c r="BF289" i="1"/>
  <c r="BF304" i="1" s="1"/>
  <c r="DS289" i="1"/>
  <c r="DS304" i="1" s="1"/>
  <c r="DL289" i="1"/>
  <c r="DL304" i="1" s="1"/>
  <c r="DI289" i="1"/>
  <c r="DI304" i="1" s="1"/>
  <c r="DQ289" i="1"/>
  <c r="DQ304" i="1" s="1"/>
  <c r="AN289" i="1"/>
  <c r="AN304" i="1" s="1"/>
  <c r="FX289" i="1"/>
  <c r="FX304" i="1" s="1"/>
  <c r="BU289" i="1"/>
  <c r="BU304" i="1" s="1"/>
  <c r="K288" i="1"/>
  <c r="BL288" i="1"/>
  <c r="AQ288" i="1"/>
  <c r="DN288" i="1"/>
  <c r="AZ288" i="1"/>
  <c r="BC288" i="1"/>
  <c r="CZ288" i="1"/>
  <c r="AL288" i="1"/>
  <c r="L288" i="1"/>
  <c r="BV288" i="1"/>
  <c r="EA288" i="1"/>
  <c r="DB288" i="1"/>
  <c r="EW288" i="1"/>
  <c r="DR288" i="1"/>
  <c r="J288" i="1"/>
  <c r="DF288" i="1"/>
  <c r="DD288" i="1"/>
  <c r="FL288" i="1"/>
  <c r="D288" i="1"/>
  <c r="BQ288" i="1"/>
  <c r="M288" i="1"/>
  <c r="AI288" i="1"/>
  <c r="BO288" i="1"/>
  <c r="U288" i="1"/>
  <c r="Z288" i="1"/>
  <c r="AV288" i="1"/>
  <c r="AY288" i="1"/>
  <c r="FB288" i="1"/>
  <c r="DT288" i="1"/>
  <c r="O288" i="1"/>
  <c r="X288" i="1"/>
  <c r="CI288" i="1"/>
  <c r="DZ288" i="1"/>
  <c r="AC288" i="1"/>
  <c r="EK288" i="1"/>
  <c r="EO288" i="1"/>
  <c r="EH288" i="1"/>
  <c r="DP288" i="1"/>
  <c r="DL288" i="1"/>
  <c r="DL291" i="1"/>
  <c r="V288" i="1"/>
  <c r="DS288" i="1"/>
  <c r="CK288" i="1"/>
  <c r="E288" i="1"/>
  <c r="AA288" i="1"/>
  <c r="AP288" i="1"/>
  <c r="CT294" i="1"/>
  <c r="CT288" i="1"/>
  <c r="CU288" i="1"/>
  <c r="AU288" i="1"/>
  <c r="CP288" i="1"/>
  <c r="W288" i="1"/>
  <c r="BF288" i="1"/>
  <c r="DH294" i="1"/>
  <c r="DH288" i="1"/>
  <c r="BE288" i="1"/>
  <c r="ER288" i="1"/>
  <c r="EU288" i="1"/>
  <c r="CG288" i="1"/>
  <c r="FM288" i="1"/>
  <c r="FD288" i="1"/>
  <c r="FD291" i="1"/>
  <c r="ET289" i="1"/>
  <c r="ET304" i="1" s="1"/>
  <c r="CD289" i="1"/>
  <c r="CD304" i="1" s="1"/>
  <c r="FB289" i="1"/>
  <c r="FB304" i="1" s="1"/>
  <c r="FL289" i="1"/>
  <c r="FL304" i="1" s="1"/>
  <c r="AP289" i="1"/>
  <c r="AP304" i="1" s="1"/>
  <c r="CB289" i="1"/>
  <c r="CB304" i="1" s="1"/>
  <c r="FQ289" i="1"/>
  <c r="FQ304" i="1" s="1"/>
  <c r="DR289" i="1"/>
  <c r="DR304" i="1" s="1"/>
  <c r="CC289" i="1"/>
  <c r="CC304" i="1" s="1"/>
  <c r="BG289" i="1"/>
  <c r="BG304" i="1" s="1"/>
  <c r="AG289" i="1"/>
  <c r="AG304" i="1" s="1"/>
  <c r="ED289" i="1"/>
  <c r="ED304" i="1" s="1"/>
  <c r="FV289" i="1"/>
  <c r="FV304" i="1" s="1"/>
  <c r="BU288" i="1"/>
  <c r="BU291" i="1"/>
  <c r="FN289" i="1"/>
  <c r="FN304" i="1" s="1"/>
  <c r="CK289" i="1"/>
  <c r="CK304" i="1" s="1"/>
  <c r="FM289" i="1"/>
  <c r="FM304" i="1" s="1"/>
  <c r="AX289" i="1"/>
  <c r="AX304" i="1" s="1"/>
  <c r="BW289" i="1"/>
  <c r="BW304" i="1" s="1"/>
  <c r="CY289" i="1"/>
  <c r="CY304" i="1" s="1"/>
  <c r="BN289" i="1"/>
  <c r="BN304" i="1" s="1"/>
  <c r="AT289" i="1"/>
  <c r="AT304" i="1" s="1"/>
  <c r="BL289" i="1"/>
  <c r="BL304" i="1" s="1"/>
  <c r="DD289" i="1"/>
  <c r="DD304" i="1" s="1"/>
  <c r="Q289" i="1"/>
  <c r="Q304" i="1" s="1"/>
  <c r="FT289" i="1"/>
  <c r="FT304" i="1" s="1"/>
  <c r="EM289" i="1"/>
  <c r="EM304" i="1" s="1"/>
  <c r="AV289" i="1"/>
  <c r="AV304" i="1" s="1"/>
  <c r="J289" i="1"/>
  <c r="J304" i="1" s="1"/>
  <c r="BH289" i="1"/>
  <c r="BH304" i="1" s="1"/>
  <c r="AS289" i="1"/>
  <c r="AS304" i="1" s="1"/>
  <c r="BZ289" i="1"/>
  <c r="BZ304" i="1" s="1"/>
  <c r="AW288" i="1"/>
  <c r="AW291" i="1"/>
  <c r="EW289" i="1"/>
  <c r="EW304" i="1" s="1"/>
  <c r="CF289" i="1"/>
  <c r="CF304" i="1" s="1"/>
  <c r="I289" i="1"/>
  <c r="I304" i="1" s="1"/>
  <c r="CA288" i="1"/>
  <c r="CX288" i="1"/>
  <c r="CI289" i="1"/>
  <c r="CI304" i="1" s="1"/>
  <c r="W289" i="1"/>
  <c r="W304" i="1" s="1"/>
  <c r="DP289" i="1"/>
  <c r="DP304" i="1" s="1"/>
  <c r="AF289" i="1"/>
  <c r="AF304" i="1" s="1"/>
  <c r="EX289" i="1"/>
  <c r="EX304" i="1" s="1"/>
  <c r="CV289" i="1"/>
  <c r="CV304" i="1" s="1"/>
  <c r="EB289" i="1"/>
  <c r="EB304" i="1" s="1"/>
  <c r="DC289" i="1"/>
  <c r="DC304" i="1" s="1"/>
  <c r="EH289" i="1"/>
  <c r="EH304" i="1" s="1"/>
  <c r="DY289" i="1"/>
  <c r="DY304" i="1" s="1"/>
  <c r="C300" i="1"/>
  <c r="FZ286" i="1"/>
  <c r="GB286" i="1" s="1"/>
  <c r="CE288" i="1"/>
  <c r="FE288" i="1"/>
  <c r="CD288" i="1"/>
  <c r="CC288" i="1"/>
  <c r="F288" i="1"/>
  <c r="CO288" i="1"/>
  <c r="AR288" i="1"/>
  <c r="EB294" i="1"/>
  <c r="EB288" i="1"/>
  <c r="EE288" i="1"/>
  <c r="BK288" i="1"/>
  <c r="DO288" i="1"/>
  <c r="FQ288" i="1"/>
  <c r="DM288" i="1"/>
  <c r="EV288" i="1"/>
  <c r="BY288" i="1"/>
  <c r="CB288" i="1"/>
  <c r="CB291" i="1"/>
  <c r="AK288" i="1"/>
  <c r="AT288" i="1"/>
  <c r="CV288" i="1"/>
  <c r="DA288" i="1"/>
  <c r="DO289" i="1"/>
  <c r="DO304" i="1" s="1"/>
  <c r="CJ289" i="1"/>
  <c r="CJ304" i="1" s="1"/>
  <c r="EL289" i="1"/>
  <c r="EL304" i="1" s="1"/>
  <c r="G289" i="1"/>
  <c r="G304" i="1" s="1"/>
  <c r="AH289" i="1"/>
  <c r="AH304" i="1" s="1"/>
  <c r="FG289" i="1"/>
  <c r="FG304" i="1" s="1"/>
  <c r="CE289" i="1"/>
  <c r="CE304" i="1" s="1"/>
  <c r="EV289" i="1"/>
  <c r="EV304" i="1" s="1"/>
  <c r="DN289" i="1"/>
  <c r="DN304" i="1" s="1"/>
  <c r="S289" i="1"/>
  <c r="S304" i="1" s="1"/>
  <c r="AR289" i="1"/>
  <c r="AR304" i="1" s="1"/>
  <c r="FA289" i="1"/>
  <c r="FA304" i="1" s="1"/>
  <c r="AE288" i="1"/>
  <c r="K289" i="1"/>
  <c r="K304" i="1" s="1"/>
  <c r="EE289" i="1"/>
  <c r="EE304" i="1" s="1"/>
  <c r="BM288" i="1"/>
  <c r="DF289" i="1"/>
  <c r="DF304" i="1" s="1"/>
  <c r="O289" i="1"/>
  <c r="O304" i="1" s="1"/>
  <c r="BX288" i="1"/>
  <c r="CS288" i="1"/>
  <c r="BJ289" i="1"/>
  <c r="BJ304" i="1" s="1"/>
  <c r="CQ289" i="1"/>
  <c r="CQ304" i="1" s="1"/>
  <c r="BY289" i="1"/>
  <c r="BY304" i="1" s="1"/>
  <c r="AM289" i="1"/>
  <c r="AM304" i="1" s="1"/>
  <c r="AF288" i="1"/>
  <c r="FJ289" i="1"/>
  <c r="FJ304" i="1" s="1"/>
  <c r="CN289" i="1"/>
  <c r="CN304" i="1" s="1"/>
  <c r="EU289" i="1"/>
  <c r="EU304" i="1" s="1"/>
  <c r="AZ289" i="1"/>
  <c r="AZ304" i="1" s="1"/>
  <c r="DV288" i="1"/>
  <c r="DA289" i="1"/>
  <c r="DA304" i="1" s="1"/>
  <c r="FS288" i="1"/>
  <c r="CS289" i="1"/>
  <c r="CS304" i="1" s="1"/>
  <c r="CW289" i="1"/>
  <c r="CW304" i="1" s="1"/>
  <c r="AO289" i="1"/>
  <c r="AO304" i="1" s="1"/>
  <c r="EN289" i="1"/>
  <c r="EN304" i="1" s="1"/>
  <c r="DY288" i="1"/>
  <c r="FS289" i="1"/>
  <c r="FS304" i="1" s="1"/>
  <c r="FV288" i="1"/>
  <c r="FI288" i="1"/>
  <c r="AM288" i="1"/>
  <c r="CN288" i="1"/>
  <c r="AJ288" i="1"/>
  <c r="BP288" i="1"/>
  <c r="CH288" i="1"/>
  <c r="BR288" i="1"/>
  <c r="BB288" i="1"/>
  <c r="EF288" i="1"/>
  <c r="BS288" i="1"/>
  <c r="FK288" i="1"/>
  <c r="AH288" i="1"/>
  <c r="FP288" i="1"/>
  <c r="DU288" i="1"/>
  <c r="I288" i="1"/>
  <c r="BA288" i="1"/>
  <c r="CQ288" i="1"/>
  <c r="S288" i="1"/>
  <c r="FT288" i="1"/>
  <c r="BZ294" i="1"/>
  <c r="BZ288" i="1"/>
  <c r="G294" i="1"/>
  <c r="G288" i="1"/>
  <c r="BW288" i="1"/>
  <c r="DG288" i="1"/>
  <c r="FA288" i="1"/>
  <c r="FA294" i="1"/>
  <c r="FG288" i="1"/>
  <c r="FC288" i="1"/>
  <c r="DK288" i="1"/>
  <c r="EP288" i="1"/>
  <c r="FU288" i="1"/>
  <c r="T288" i="1"/>
  <c r="EY288" i="1"/>
  <c r="FR288" i="1"/>
  <c r="EZ288" i="1"/>
  <c r="DI288" i="1"/>
  <c r="AN288" i="1"/>
  <c r="AS288" i="1"/>
  <c r="Q288" i="1"/>
  <c r="Q294" i="1"/>
  <c r="FW288" i="1"/>
  <c r="AG288" i="1"/>
  <c r="CM288" i="1"/>
  <c r="BJ288" i="1"/>
  <c r="EM288" i="1"/>
  <c r="EC288" i="1"/>
  <c r="DJ288" i="1"/>
  <c r="CL288" i="1"/>
  <c r="N288" i="1"/>
  <c r="AD288" i="1"/>
  <c r="FH294" i="1"/>
  <c r="FH288" i="1"/>
  <c r="FH291" i="1"/>
  <c r="BT288" i="1"/>
  <c r="BI288" i="1"/>
  <c r="BI294" i="1"/>
  <c r="BI291" i="1"/>
  <c r="EN288" i="1"/>
  <c r="EI288" i="1"/>
  <c r="FX288" i="1"/>
  <c r="BH288" i="1"/>
  <c r="EQ291" i="1"/>
  <c r="EQ294" i="1"/>
  <c r="EQ288" i="1"/>
  <c r="DQ288" i="1"/>
  <c r="FC289" i="1"/>
  <c r="FC304" i="1" s="1"/>
  <c r="DJ289" i="1"/>
  <c r="DJ304" i="1" s="1"/>
  <c r="EO289" i="1"/>
  <c r="EO304" i="1" s="1"/>
  <c r="BB289" i="1"/>
  <c r="BB304" i="1" s="1"/>
  <c r="BV289" i="1"/>
  <c r="BV304" i="1" s="1"/>
  <c r="AY289" i="1"/>
  <c r="AY304" i="1" s="1"/>
  <c r="CZ289" i="1"/>
  <c r="CZ304" i="1" s="1"/>
  <c r="EJ289" i="1"/>
  <c r="EJ304" i="1" s="1"/>
  <c r="EF289" i="1"/>
  <c r="EF304" i="1" s="1"/>
  <c r="EI289" i="1"/>
  <c r="EI304" i="1" s="1"/>
  <c r="FI289" i="1"/>
  <c r="FI304" i="1" s="1"/>
  <c r="BR289" i="1"/>
  <c r="BR304" i="1" s="1"/>
  <c r="DG289" i="1"/>
  <c r="DG304" i="1" s="1"/>
  <c r="DU289" i="1"/>
  <c r="DU304" i="1" s="1"/>
  <c r="M289" i="1"/>
  <c r="M304" i="1" s="1"/>
  <c r="CH289" i="1"/>
  <c r="CH304" i="1" s="1"/>
  <c r="T289" i="1"/>
  <c r="T304" i="1" s="1"/>
  <c r="AI289" i="1"/>
  <c r="AI304" i="1" s="1"/>
  <c r="FE289" i="1"/>
  <c r="FE304" i="1" s="1"/>
  <c r="AQ289" i="1"/>
  <c r="AQ304" i="1" s="1"/>
  <c r="FK289" i="1"/>
  <c r="FK304" i="1" s="1"/>
  <c r="BK289" i="1"/>
  <c r="BK304" i="1" s="1"/>
  <c r="AL289" i="1"/>
  <c r="AL304" i="1" s="1"/>
  <c r="AC289" i="1"/>
  <c r="AC304" i="1" s="1"/>
  <c r="AD289" i="1"/>
  <c r="AD304" i="1" s="1"/>
  <c r="DK289" i="1"/>
  <c r="DK304" i="1" s="1"/>
  <c r="DW289" i="1"/>
  <c r="DW304" i="1" s="1"/>
  <c r="P289" i="1"/>
  <c r="P304" i="1" s="1"/>
  <c r="CP289" i="1"/>
  <c r="CP304" i="1" s="1"/>
  <c r="N289" i="1"/>
  <c r="N304" i="1" s="1"/>
  <c r="AJ289" i="1"/>
  <c r="AJ304" i="1" s="1"/>
  <c r="X289" i="1"/>
  <c r="X304" i="1" s="1"/>
  <c r="E289" i="1"/>
  <c r="E304" i="1" s="1"/>
  <c r="BE289" i="1"/>
  <c r="BE304" i="1" s="1"/>
  <c r="H289" i="1"/>
  <c r="H304" i="1" s="1"/>
  <c r="AB289" i="1"/>
  <c r="AB304" i="1" s="1"/>
  <c r="CL289" i="1"/>
  <c r="CL304" i="1" s="1"/>
  <c r="AK289" i="1"/>
  <c r="AK304" i="1" s="1"/>
  <c r="CU289" i="1"/>
  <c r="CU304" i="1" s="1"/>
  <c r="BX289" i="1"/>
  <c r="BX304" i="1" s="1"/>
  <c r="BM289" i="1"/>
  <c r="BM304" i="1" s="1"/>
  <c r="AU289" i="1"/>
  <c r="AU304" i="1" s="1"/>
  <c r="EZ289" i="1"/>
  <c r="EZ304" i="1" s="1"/>
  <c r="DX289" i="1"/>
  <c r="DX304" i="1" s="1"/>
  <c r="FR289" i="1"/>
  <c r="FR304" i="1" s="1"/>
  <c r="ER289" i="1"/>
  <c r="ER304" i="1" s="1"/>
  <c r="BT289" i="1"/>
  <c r="BT304" i="1" s="1"/>
  <c r="CA289" i="1"/>
  <c r="CA304" i="1" s="1"/>
  <c r="DE289" i="1"/>
  <c r="DE304" i="1" s="1"/>
  <c r="C282" i="1"/>
  <c r="FZ275" i="1"/>
  <c r="BD288" i="1"/>
  <c r="DW288" i="1"/>
  <c r="AX291" i="1"/>
  <c r="AX288" i="1"/>
  <c r="P288" i="1"/>
  <c r="EL288" i="1"/>
  <c r="CF294" i="1"/>
  <c r="CF288" i="1"/>
  <c r="DE288" i="1"/>
  <c r="CR288" i="1"/>
  <c r="BG294" i="1"/>
  <c r="BG288" i="1"/>
  <c r="BG291" i="1"/>
  <c r="CJ288" i="1"/>
  <c r="EX288" i="1"/>
  <c r="ES288" i="1"/>
  <c r="ET288" i="1"/>
  <c r="CY288" i="1"/>
  <c r="CY291" i="1"/>
  <c r="H288" i="1"/>
  <c r="FF288" i="1"/>
  <c r="ED288" i="1"/>
  <c r="FN288" i="1"/>
  <c r="R288" i="1"/>
  <c r="EJ288" i="1"/>
  <c r="FJ294" i="1"/>
  <c r="FJ288" i="1"/>
  <c r="EG288" i="1"/>
  <c r="AB288" i="1"/>
  <c r="BN288" i="1"/>
  <c r="R289" i="1"/>
  <c r="R304" i="1" s="1"/>
  <c r="DZ289" i="1"/>
  <c r="DZ304" i="1" s="1"/>
  <c r="D289" i="1"/>
  <c r="D304" i="1" s="1"/>
  <c r="EK289" i="1"/>
  <c r="EK304" i="1" s="1"/>
  <c r="FU289" i="1"/>
  <c r="FU304" i="1" s="1"/>
  <c r="FO288" i="1"/>
  <c r="EG289" i="1"/>
  <c r="EG304" i="1" s="1"/>
  <c r="BP289" i="1"/>
  <c r="BP304" i="1" s="1"/>
  <c r="BC289" i="1"/>
  <c r="BC304" i="1" s="1"/>
  <c r="F289" i="1"/>
  <c r="F304" i="1" s="1"/>
  <c r="BA289" i="1"/>
  <c r="BA304" i="1" s="1"/>
  <c r="DC288" i="1"/>
  <c r="ES289" i="1"/>
  <c r="ES304" i="1" s="1"/>
  <c r="BD289" i="1"/>
  <c r="BD304" i="1" s="1"/>
  <c r="FF289" i="1"/>
  <c r="FF304" i="1" s="1"/>
  <c r="BQ289" i="1"/>
  <c r="BQ304" i="1" s="1"/>
  <c r="AA289" i="1"/>
  <c r="AA304" i="1" s="1"/>
  <c r="Y288" i="1"/>
  <c r="BS289" i="1"/>
  <c r="BS304" i="1" s="1"/>
  <c r="CR289" i="1"/>
  <c r="CR304" i="1" s="1"/>
  <c r="U289" i="1"/>
  <c r="U304" i="1" s="1"/>
  <c r="BO289" i="1"/>
  <c r="BO304" i="1" s="1"/>
  <c r="CO289" i="1"/>
  <c r="CO304" i="1" s="1"/>
  <c r="FP289" i="1"/>
  <c r="FP304" i="1" s="1"/>
  <c r="DT289" i="1"/>
  <c r="DT304" i="1" s="1"/>
  <c r="L289" i="1"/>
  <c r="L304" i="1" s="1"/>
  <c r="V289" i="1"/>
  <c r="V304" i="1" s="1"/>
  <c r="DX288" i="1"/>
  <c r="CM289" i="1"/>
  <c r="CM304" i="1" s="1"/>
  <c r="EA289" i="1"/>
  <c r="EA304" i="1" s="1"/>
  <c r="DM289" i="1"/>
  <c r="DM304" i="1" s="1"/>
  <c r="AO288" i="1"/>
  <c r="AO294" i="1"/>
  <c r="CW288" i="1"/>
  <c r="EP289" i="1"/>
  <c r="EP304" i="1" s="1"/>
  <c r="EY289" i="1"/>
  <c r="EY304" i="1" s="1"/>
  <c r="Y289" i="1"/>
  <c r="Y304" i="1" s="1"/>
  <c r="DB289" i="1"/>
  <c r="DB304" i="1" s="1"/>
  <c r="EC289" i="1"/>
  <c r="EC304" i="1" s="1"/>
  <c r="DV289" i="1"/>
  <c r="DV304" i="1" s="1"/>
  <c r="AE289" i="1"/>
  <c r="AE304" i="1" s="1"/>
  <c r="FO289" i="1"/>
  <c r="FO304" i="1" s="1"/>
  <c r="Z289" i="1"/>
  <c r="Z304" i="1" s="1"/>
  <c r="C319" i="1"/>
  <c r="C326" i="1" s="1"/>
  <c r="C277" i="1"/>
  <c r="FZ277" i="1" s="1"/>
  <c r="CW291" i="1" l="1"/>
  <c r="CW294" i="1"/>
  <c r="ET294" i="1"/>
  <c r="ED294" i="1"/>
  <c r="H291" i="1"/>
  <c r="DQ294" i="1"/>
  <c r="BH291" i="1"/>
  <c r="FT294" i="1"/>
  <c r="FT297" i="1" s="1"/>
  <c r="FT299" i="1" s="1"/>
  <c r="I294" i="1"/>
  <c r="CD291" i="1"/>
  <c r="BF294" i="1"/>
  <c r="DQ291" i="1"/>
  <c r="DY294" i="1"/>
  <c r="CD294" i="1"/>
  <c r="DC294" i="1"/>
  <c r="EL291" i="1"/>
  <c r="FW294" i="1"/>
  <c r="FW297" i="1" s="1"/>
  <c r="FW299" i="1" s="1"/>
  <c r="AN294" i="1"/>
  <c r="FV291" i="1"/>
  <c r="CX294" i="1"/>
  <c r="CX297" i="1" s="1"/>
  <c r="CX299" i="1" s="1"/>
  <c r="FJ291" i="1"/>
  <c r="FN291" i="1"/>
  <c r="DE294" i="1"/>
  <c r="EL294" i="1"/>
  <c r="FS291" i="1"/>
  <c r="FN294" i="1"/>
  <c r="EN291" i="1"/>
  <c r="EM291" i="1"/>
  <c r="FW291" i="1"/>
  <c r="BW291" i="1"/>
  <c r="AH294" i="1"/>
  <c r="FV294" i="1"/>
  <c r="FV297" i="1" s="1"/>
  <c r="FV299" i="1" s="1"/>
  <c r="DY291" i="1"/>
  <c r="CC294" i="1"/>
  <c r="DS291" i="1"/>
  <c r="EX291" i="1"/>
  <c r="CF291" i="1"/>
  <c r="AX294" i="1"/>
  <c r="AS291" i="1"/>
  <c r="AN291" i="1"/>
  <c r="FT291" i="1"/>
  <c r="AM291" i="1"/>
  <c r="FS294" i="1"/>
  <c r="AT291" i="1"/>
  <c r="CC291" i="1"/>
  <c r="I291" i="1"/>
  <c r="ET291" i="1"/>
  <c r="EX294" i="1"/>
  <c r="EX297" i="1" s="1"/>
  <c r="EX299" i="1" s="1"/>
  <c r="BH294" i="1"/>
  <c r="BH297" i="1" s="1"/>
  <c r="BH299" i="1" s="1"/>
  <c r="EM294" i="1"/>
  <c r="AS294" i="1"/>
  <c r="AT294" i="1"/>
  <c r="AT297" i="1" s="1"/>
  <c r="AT299" i="1" s="1"/>
  <c r="CX291" i="1"/>
  <c r="AW294" i="1"/>
  <c r="FD294" i="1"/>
  <c r="BF291" i="1"/>
  <c r="DS294" i="1"/>
  <c r="FO294" i="1"/>
  <c r="AO291" i="1"/>
  <c r="DC291" i="1"/>
  <c r="BN291" i="1"/>
  <c r="DW291" i="1"/>
  <c r="Q291" i="1"/>
  <c r="DI294" i="1"/>
  <c r="DI297" i="1" s="1"/>
  <c r="CQ294" i="1"/>
  <c r="CQ297" i="1" s="1"/>
  <c r="CQ299" i="1" s="1"/>
  <c r="BN294" i="1"/>
  <c r="ED291" i="1"/>
  <c r="H294" i="1"/>
  <c r="BJ291" i="1"/>
  <c r="DI291" i="1"/>
  <c r="DH291" i="1"/>
  <c r="DW294" i="1"/>
  <c r="DW297" i="1" s="1"/>
  <c r="DW299" i="1" s="1"/>
  <c r="CN294" i="1"/>
  <c r="CN297" i="1" s="1"/>
  <c r="CN299" i="1" s="1"/>
  <c r="AF294" i="1"/>
  <c r="BU294" i="1"/>
  <c r="CT291" i="1"/>
  <c r="AP294" i="1"/>
  <c r="AP297" i="1" s="1"/>
  <c r="AP299" i="1" s="1"/>
  <c r="Y291" i="1"/>
  <c r="DP291" i="1"/>
  <c r="AB294" i="1"/>
  <c r="AB297" i="1" s="1"/>
  <c r="AB299" i="1" s="1"/>
  <c r="ES291" i="1"/>
  <c r="CJ291" i="1"/>
  <c r="N294" i="1"/>
  <c r="FG294" i="1"/>
  <c r="FG297" i="1" s="1"/>
  <c r="FG299" i="1" s="1"/>
  <c r="S294" i="1"/>
  <c r="S297" i="1" s="1"/>
  <c r="S299" i="1" s="1"/>
  <c r="BY294" i="1"/>
  <c r="CG291" i="1"/>
  <c r="AV291" i="1"/>
  <c r="DD294" i="1"/>
  <c r="DD297" i="1" s="1"/>
  <c r="CY294" i="1"/>
  <c r="CR291" i="1"/>
  <c r="P291" i="1"/>
  <c r="FX291" i="1"/>
  <c r="EN294" i="1"/>
  <c r="BT294" i="1"/>
  <c r="AG294" i="1"/>
  <c r="AG297" i="1" s="1"/>
  <c r="AG299" i="1" s="1"/>
  <c r="EZ291" i="1"/>
  <c r="FG291" i="1"/>
  <c r="FQ294" i="1"/>
  <c r="EB291" i="1"/>
  <c r="CG294" i="1"/>
  <c r="CG297" i="1" s="1"/>
  <c r="CG299" i="1" s="1"/>
  <c r="CK294" i="1"/>
  <c r="DL294" i="1"/>
  <c r="DX291" i="1"/>
  <c r="Y294" i="1"/>
  <c r="Y297" i="1" s="1"/>
  <c r="Y299" i="1" s="1"/>
  <c r="FO291" i="1"/>
  <c r="CJ294" i="1"/>
  <c r="FX294" i="1"/>
  <c r="FX297" i="1" s="1"/>
  <c r="FX299" i="1" s="1"/>
  <c r="DJ294" i="1"/>
  <c r="DJ297" i="1" s="1"/>
  <c r="DJ299" i="1" s="1"/>
  <c r="AG291" i="1"/>
  <c r="EZ294" i="1"/>
  <c r="DK294" i="1"/>
  <c r="DK297" i="1" s="1"/>
  <c r="DK299" i="1" s="1"/>
  <c r="BZ291" i="1"/>
  <c r="S291" i="1"/>
  <c r="CQ291" i="1"/>
  <c r="DU291" i="1"/>
  <c r="FI294" i="1"/>
  <c r="FI297" i="1" s="1"/>
  <c r="EE291" i="1"/>
  <c r="AR294" i="1"/>
  <c r="CE294" i="1"/>
  <c r="CE297" i="1" s="1"/>
  <c r="CE299" i="1" s="1"/>
  <c r="CK291" i="1"/>
  <c r="AO297" i="1"/>
  <c r="AO299" i="1" s="1"/>
  <c r="BN297" i="1"/>
  <c r="BN299" i="1" s="1"/>
  <c r="EQ297" i="1"/>
  <c r="EQ299" i="1" s="1"/>
  <c r="AD291" i="1"/>
  <c r="N297" i="1"/>
  <c r="N299" i="1" s="1"/>
  <c r="CL291" i="1"/>
  <c r="EC294" i="1"/>
  <c r="FR294" i="1"/>
  <c r="EY291" i="1"/>
  <c r="FU291" i="1"/>
  <c r="EP294" i="1"/>
  <c r="BZ297" i="1"/>
  <c r="BZ299" i="1" s="1"/>
  <c r="FP291" i="1"/>
  <c r="AH297" i="1"/>
  <c r="AH299" i="1" s="1"/>
  <c r="FK291" i="1"/>
  <c r="EF291" i="1"/>
  <c r="BB294" i="1"/>
  <c r="BR291" i="1"/>
  <c r="CH294" i="1"/>
  <c r="DY297" i="1"/>
  <c r="DY299" i="1" s="1"/>
  <c r="FS297" i="1"/>
  <c r="FS299" i="1" s="1"/>
  <c r="DV294" i="1"/>
  <c r="BM291" i="1"/>
  <c r="AK294" i="1"/>
  <c r="BY297" i="1"/>
  <c r="BY299" i="1" s="1"/>
  <c r="DM294" i="1"/>
  <c r="F291" i="1"/>
  <c r="CA291" i="1"/>
  <c r="EU294" i="1"/>
  <c r="ER291" i="1"/>
  <c r="W291" i="1"/>
  <c r="AU291" i="1"/>
  <c r="CU294" i="1"/>
  <c r="AA291" i="1"/>
  <c r="CK297" i="1"/>
  <c r="CK299" i="1" s="1"/>
  <c r="DS297" i="1"/>
  <c r="DS299" i="1" s="1"/>
  <c r="DL297" i="1"/>
  <c r="DL299" i="1" s="1"/>
  <c r="EH291" i="1"/>
  <c r="EO294" i="1"/>
  <c r="EK291" i="1"/>
  <c r="AC291" i="1"/>
  <c r="DZ291" i="1"/>
  <c r="CI291" i="1"/>
  <c r="X294" i="1"/>
  <c r="O291" i="1"/>
  <c r="DT294" i="1"/>
  <c r="AY294" i="1"/>
  <c r="U291" i="1"/>
  <c r="BO294" i="1"/>
  <c r="AI291" i="1"/>
  <c r="BQ291" i="1"/>
  <c r="D294" i="1"/>
  <c r="EA291" i="1"/>
  <c r="L294" i="1"/>
  <c r="CZ294" i="1"/>
  <c r="BC291" i="1"/>
  <c r="AZ294" i="1"/>
  <c r="AQ294" i="1"/>
  <c r="BL291" i="1"/>
  <c r="K294" i="1"/>
  <c r="R291" i="1"/>
  <c r="DC297" i="1"/>
  <c r="DC299" i="1" s="1"/>
  <c r="EG291" i="1"/>
  <c r="BG297" i="1"/>
  <c r="BG299" i="1" s="1"/>
  <c r="BD294" i="1"/>
  <c r="DQ297" i="1"/>
  <c r="DQ299" i="1" s="1"/>
  <c r="EN297" i="1"/>
  <c r="EN299" i="1" s="1"/>
  <c r="BT297" i="1"/>
  <c r="BT299" i="1" s="1"/>
  <c r="CM291" i="1"/>
  <c r="AN297" i="1"/>
  <c r="AN299" i="1" s="1"/>
  <c r="EZ297" i="1"/>
  <c r="EZ299" i="1" s="1"/>
  <c r="EY294" i="1"/>
  <c r="T291" i="1"/>
  <c r="FC291" i="1"/>
  <c r="FA297" i="1"/>
  <c r="FA299" i="1" s="1"/>
  <c r="DG294" i="1"/>
  <c r="G297" i="1"/>
  <c r="G299" i="1" s="1"/>
  <c r="BZ302" i="1"/>
  <c r="BA291" i="1"/>
  <c r="FP294" i="1"/>
  <c r="FK294" i="1"/>
  <c r="BS291" i="1"/>
  <c r="EF294" i="1"/>
  <c r="BP294" i="1"/>
  <c r="AJ291" i="1"/>
  <c r="AF297" i="1"/>
  <c r="AF299" i="1" s="1"/>
  <c r="CS294" i="1"/>
  <c r="BX294" i="1"/>
  <c r="AE294" i="1"/>
  <c r="DA294" i="1"/>
  <c r="CV294" i="1"/>
  <c r="BY302" i="1"/>
  <c r="FQ297" i="1"/>
  <c r="FQ299" i="1" s="1"/>
  <c r="DO294" i="1"/>
  <c r="BK291" i="1"/>
  <c r="EE294" i="1"/>
  <c r="AR297" i="1"/>
  <c r="AR299" i="1" s="1"/>
  <c r="CO291" i="1"/>
  <c r="CC297" i="1"/>
  <c r="CC299" i="1" s="1"/>
  <c r="FE294" i="1"/>
  <c r="AW297" i="1"/>
  <c r="AW299" i="1" s="1"/>
  <c r="BU297" i="1"/>
  <c r="BU299" i="1" s="1"/>
  <c r="BF297" i="1"/>
  <c r="BF299" i="1" s="1"/>
  <c r="CP294" i="1"/>
  <c r="V291" i="1"/>
  <c r="EH294" i="1"/>
  <c r="EO291" i="1"/>
  <c r="AC294" i="1"/>
  <c r="DZ294" i="1"/>
  <c r="Z294" i="1"/>
  <c r="U294" i="1"/>
  <c r="BQ294" i="1"/>
  <c r="FL291" i="1"/>
  <c r="DF291" i="1"/>
  <c r="J294" i="1"/>
  <c r="DR291" i="1"/>
  <c r="DB291" i="1"/>
  <c r="BV291" i="1"/>
  <c r="AL291" i="1"/>
  <c r="DN291" i="1"/>
  <c r="AO302" i="1"/>
  <c r="EG294" i="1"/>
  <c r="FJ297" i="1"/>
  <c r="FJ299" i="1" s="1"/>
  <c r="EJ291" i="1"/>
  <c r="R294" i="1"/>
  <c r="ED297" i="1"/>
  <c r="ED299" i="1" s="1"/>
  <c r="ET297" i="1"/>
  <c r="ET299" i="1" s="1"/>
  <c r="ES294" i="1"/>
  <c r="EL297" i="1"/>
  <c r="EL299" i="1" s="1"/>
  <c r="AX297" i="1"/>
  <c r="AX299" i="1" s="1"/>
  <c r="FZ282" i="1"/>
  <c r="C285" i="1"/>
  <c r="C289" i="1"/>
  <c r="EI291" i="1"/>
  <c r="BI297" i="1"/>
  <c r="BI299" i="1" s="1"/>
  <c r="AD294" i="1"/>
  <c r="N291" i="1"/>
  <c r="CL294" i="1"/>
  <c r="DJ291" i="1"/>
  <c r="BJ294" i="1"/>
  <c r="AS297" i="1"/>
  <c r="AS299" i="1" s="1"/>
  <c r="BA294" i="1"/>
  <c r="DU294" i="1"/>
  <c r="AH291" i="1"/>
  <c r="BB291" i="1"/>
  <c r="BR294" i="1"/>
  <c r="CH291" i="1"/>
  <c r="DV291" i="1"/>
  <c r="CS291" i="1"/>
  <c r="DA291" i="1"/>
  <c r="EV291" i="1"/>
  <c r="FQ302" i="1"/>
  <c r="CO294" i="1"/>
  <c r="F294" i="1"/>
  <c r="CD297" i="1"/>
  <c r="CD299" i="1" s="1"/>
  <c r="FE291" i="1"/>
  <c r="C309" i="1"/>
  <c r="FZ300" i="1"/>
  <c r="CA294" i="1"/>
  <c r="FD297" i="1"/>
  <c r="FD299" i="1" s="1"/>
  <c r="FM291" i="1"/>
  <c r="ER294" i="1"/>
  <c r="BE294" i="1"/>
  <c r="DH297" i="1"/>
  <c r="DH299" i="1" s="1"/>
  <c r="W294" i="1"/>
  <c r="AU294" i="1"/>
  <c r="CU291" i="1"/>
  <c r="AA294" i="1"/>
  <c r="E291" i="1"/>
  <c r="DP294" i="1"/>
  <c r="EK294" i="1"/>
  <c r="CI294" i="1"/>
  <c r="X291" i="1"/>
  <c r="O294" i="1"/>
  <c r="DT291" i="1"/>
  <c r="FB291" i="1"/>
  <c r="AY291" i="1"/>
  <c r="AV294" i="1"/>
  <c r="BO291" i="1"/>
  <c r="AI294" i="1"/>
  <c r="M291" i="1"/>
  <c r="D291" i="1"/>
  <c r="FL294" i="1"/>
  <c r="DD291" i="1"/>
  <c r="EW291" i="1"/>
  <c r="L291" i="1"/>
  <c r="CZ291" i="1"/>
  <c r="BC294" i="1"/>
  <c r="AZ291" i="1"/>
  <c r="AQ291" i="1"/>
  <c r="BL294" i="1"/>
  <c r="K291" i="1"/>
  <c r="FO297" i="1"/>
  <c r="FO299" i="1" s="1"/>
  <c r="FN297" i="1"/>
  <c r="FN299" i="1" s="1"/>
  <c r="FF294" i="1"/>
  <c r="DE297" i="1"/>
  <c r="DE299" i="1" s="1"/>
  <c r="H297" i="1"/>
  <c r="H299" i="1" s="1"/>
  <c r="CW297" i="1"/>
  <c r="CW299" i="1" s="1"/>
  <c r="DX294" i="1"/>
  <c r="AB291" i="1"/>
  <c r="EJ294" i="1"/>
  <c r="FF291" i="1"/>
  <c r="CY297" i="1"/>
  <c r="CY299" i="1" s="1"/>
  <c r="CJ297" i="1"/>
  <c r="CJ299" i="1" s="1"/>
  <c r="CR294" i="1"/>
  <c r="DE291" i="1"/>
  <c r="CF297" i="1"/>
  <c r="CF299" i="1" s="1"/>
  <c r="P294" i="1"/>
  <c r="AX302" i="1"/>
  <c r="BD291" i="1"/>
  <c r="EI294" i="1"/>
  <c r="BI302" i="1"/>
  <c r="BT291" i="1"/>
  <c r="FH297" i="1"/>
  <c r="FH299" i="1" s="1"/>
  <c r="EC291" i="1"/>
  <c r="EM297" i="1"/>
  <c r="EM299" i="1" s="1"/>
  <c r="CM294" i="1"/>
  <c r="Q297" i="1"/>
  <c r="Q299" i="1" s="1"/>
  <c r="FR291" i="1"/>
  <c r="T294" i="1"/>
  <c r="FU294" i="1"/>
  <c r="EP291" i="1"/>
  <c r="DK291" i="1"/>
  <c r="FC294" i="1"/>
  <c r="FA291" i="1"/>
  <c r="DG291" i="1"/>
  <c r="BW294" i="1"/>
  <c r="G291" i="1"/>
  <c r="I297" i="1"/>
  <c r="I299" i="1" s="1"/>
  <c r="BS294" i="1"/>
  <c r="BP291" i="1"/>
  <c r="AJ294" i="1"/>
  <c r="CN291" i="1"/>
  <c r="AM294" i="1"/>
  <c r="FI291" i="1"/>
  <c r="AF291" i="1"/>
  <c r="BX291" i="1"/>
  <c r="BM294" i="1"/>
  <c r="AE291" i="1"/>
  <c r="CV291" i="1"/>
  <c r="AK291" i="1"/>
  <c r="CB294" i="1"/>
  <c r="BY291" i="1"/>
  <c r="EV294" i="1"/>
  <c r="DM291" i="1"/>
  <c r="FQ291" i="1"/>
  <c r="DO291" i="1"/>
  <c r="BK294" i="1"/>
  <c r="EB297" i="1"/>
  <c r="EB299" i="1" s="1"/>
  <c r="AR291" i="1"/>
  <c r="CE291" i="1"/>
  <c r="AW302" i="1"/>
  <c r="FM294" i="1"/>
  <c r="EU291" i="1"/>
  <c r="BE291" i="1"/>
  <c r="CP291" i="1"/>
  <c r="CT297" i="1"/>
  <c r="CT299" i="1" s="1"/>
  <c r="AP291" i="1"/>
  <c r="E294" i="1"/>
  <c r="V294" i="1"/>
  <c r="DL302" i="1"/>
  <c r="FB294" i="1"/>
  <c r="Z291" i="1"/>
  <c r="M294" i="1"/>
  <c r="DF294" i="1"/>
  <c r="J291" i="1"/>
  <c r="DR294" i="1"/>
  <c r="EW294" i="1"/>
  <c r="DB294" i="1"/>
  <c r="EA294" i="1"/>
  <c r="BV294" i="1"/>
  <c r="AL294" i="1"/>
  <c r="DN294" i="1"/>
  <c r="DQ302" i="1" l="1"/>
  <c r="DQ307" i="1" s="1"/>
  <c r="DQ314" i="1" s="1"/>
  <c r="BU302" i="1"/>
  <c r="EQ302" i="1"/>
  <c r="FS302" i="1"/>
  <c r="EL302" i="1"/>
  <c r="ET302" i="1"/>
  <c r="FA302" i="1"/>
  <c r="DI299" i="1"/>
  <c r="DI302" i="1"/>
  <c r="FV302" i="1"/>
  <c r="DS302" i="1"/>
  <c r="CC302" i="1"/>
  <c r="DY302" i="1"/>
  <c r="FG302" i="1"/>
  <c r="CK302" i="1"/>
  <c r="AP302" i="1"/>
  <c r="Q302" i="1"/>
  <c r="CX302" i="1"/>
  <c r="FD302" i="1"/>
  <c r="FJ302" i="1"/>
  <c r="FH302" i="1"/>
  <c r="FI299" i="1"/>
  <c r="FI302" i="1"/>
  <c r="DD299" i="1"/>
  <c r="DD302" i="1"/>
  <c r="CD302" i="1"/>
  <c r="N302" i="1"/>
  <c r="H302" i="1"/>
  <c r="BF302" i="1"/>
  <c r="EB302" i="1"/>
  <c r="CF302" i="1"/>
  <c r="FX302" i="1"/>
  <c r="AT302" i="1"/>
  <c r="EN302" i="1"/>
  <c r="DN297" i="1"/>
  <c r="EW297" i="1"/>
  <c r="BC297" i="1"/>
  <c r="BA297" i="1"/>
  <c r="C294" i="1"/>
  <c r="C288" i="1"/>
  <c r="C291" i="1"/>
  <c r="FY291" i="1" s="1"/>
  <c r="FZ285" i="1"/>
  <c r="FO302" i="1"/>
  <c r="FO307" i="1" s="1"/>
  <c r="J297" i="1"/>
  <c r="EH297" i="1"/>
  <c r="FE297" i="1"/>
  <c r="AZ297" i="1"/>
  <c r="FB297" i="1"/>
  <c r="DX297" i="1"/>
  <c r="BE297" i="1"/>
  <c r="BR297" i="1"/>
  <c r="BJ297" i="1"/>
  <c r="EG297" i="1"/>
  <c r="AC297" i="1"/>
  <c r="EE297" i="1"/>
  <c r="CV297" i="1"/>
  <c r="CS297" i="1"/>
  <c r="EF297" i="1"/>
  <c r="DG297" i="1"/>
  <c r="AG302" i="1"/>
  <c r="DJ302" i="1"/>
  <c r="BD297" i="1"/>
  <c r="K297" i="1"/>
  <c r="AK297" i="1"/>
  <c r="DV297" i="1"/>
  <c r="BB297" i="1"/>
  <c r="FT302" i="1"/>
  <c r="FT307" i="1" s="1"/>
  <c r="G302" i="1"/>
  <c r="EP297" i="1"/>
  <c r="AN302" i="1"/>
  <c r="M297" i="1"/>
  <c r="V297" i="1"/>
  <c r="BK297" i="1"/>
  <c r="T297" i="1"/>
  <c r="EI297" i="1"/>
  <c r="CI297" i="1"/>
  <c r="DO297" i="1"/>
  <c r="AE297" i="1"/>
  <c r="FP297" i="1"/>
  <c r="EY297" i="1"/>
  <c r="AQ297" i="1"/>
  <c r="D297" i="1"/>
  <c r="CT302" i="1"/>
  <c r="FR297" i="1"/>
  <c r="EA297" i="1"/>
  <c r="FM297" i="1"/>
  <c r="CB297" i="1"/>
  <c r="O297" i="1"/>
  <c r="DB297" i="1"/>
  <c r="EV297" i="1"/>
  <c r="EZ302" i="1"/>
  <c r="AB302" i="1"/>
  <c r="AU297" i="1"/>
  <c r="W297" i="1"/>
  <c r="ER297" i="1"/>
  <c r="CG302" i="1"/>
  <c r="CA297" i="1"/>
  <c r="DU297" i="1"/>
  <c r="S302" i="1"/>
  <c r="AD297" i="1"/>
  <c r="CJ302" i="1"/>
  <c r="ES297" i="1"/>
  <c r="CY302" i="1"/>
  <c r="Y302" i="1"/>
  <c r="FN302" i="1"/>
  <c r="BG302" i="1"/>
  <c r="CW302" i="1"/>
  <c r="BQ297" i="1"/>
  <c r="BP297" i="1"/>
  <c r="AH302" i="1"/>
  <c r="I302" i="1"/>
  <c r="DC302" i="1"/>
  <c r="X297" i="1"/>
  <c r="EO297" i="1"/>
  <c r="CU297" i="1"/>
  <c r="AR302" i="1"/>
  <c r="DM297" i="1"/>
  <c r="BT302" i="1"/>
  <c r="DF297" i="1"/>
  <c r="EJ297" i="1"/>
  <c r="FL297" i="1"/>
  <c r="AA297" i="1"/>
  <c r="BH302" i="1"/>
  <c r="Z297" i="1"/>
  <c r="CP297" i="1"/>
  <c r="FK297" i="1"/>
  <c r="EU297" i="1"/>
  <c r="DR297" i="1"/>
  <c r="E297" i="1"/>
  <c r="DP297" i="1"/>
  <c r="F297" i="1"/>
  <c r="AJ297" i="1"/>
  <c r="FC297" i="1"/>
  <c r="P297" i="1"/>
  <c r="CR297" i="1"/>
  <c r="AL297" i="1"/>
  <c r="BV297" i="1"/>
  <c r="BM297" i="1"/>
  <c r="AM297" i="1"/>
  <c r="BS297" i="1"/>
  <c r="BW297" i="1"/>
  <c r="FU297" i="1"/>
  <c r="AS302" i="1"/>
  <c r="CM297" i="1"/>
  <c r="EX302" i="1"/>
  <c r="ED302" i="1"/>
  <c r="FF297" i="1"/>
  <c r="BL297" i="1"/>
  <c r="AI297" i="1"/>
  <c r="AV297" i="1"/>
  <c r="EK297" i="1"/>
  <c r="CO297" i="1"/>
  <c r="EM302" i="1"/>
  <c r="CL297" i="1"/>
  <c r="C304" i="1"/>
  <c r="FZ304" i="1" s="1"/>
  <c r="FZ289" i="1"/>
  <c r="FZ293" i="1" s="1"/>
  <c r="FZ295" i="1" s="1"/>
  <c r="DW302" i="1"/>
  <c r="R297" i="1"/>
  <c r="BN302" i="1"/>
  <c r="U297" i="1"/>
  <c r="DZ297" i="1"/>
  <c r="DH302" i="1"/>
  <c r="DA297" i="1"/>
  <c r="BX297" i="1"/>
  <c r="FW302" i="1"/>
  <c r="DE302" i="1"/>
  <c r="CZ297" i="1"/>
  <c r="L297" i="1"/>
  <c r="BO297" i="1"/>
  <c r="AY297" i="1"/>
  <c r="DT297" i="1"/>
  <c r="CE302" i="1"/>
  <c r="AF302" i="1"/>
  <c r="CN302" i="1"/>
  <c r="CH297" i="1"/>
  <c r="CQ302" i="1"/>
  <c r="DK302" i="1"/>
  <c r="EC297" i="1"/>
  <c r="DQ308" i="1" l="1"/>
  <c r="DQ311" i="1" s="1"/>
  <c r="FT314" i="1"/>
  <c r="FT308" i="1"/>
  <c r="FT311" i="1" s="1"/>
  <c r="FO314" i="1"/>
  <c r="FO308" i="1"/>
  <c r="FO311" i="1" s="1"/>
  <c r="CZ299" i="1"/>
  <c r="CZ302" i="1"/>
  <c r="CO299" i="1"/>
  <c r="CO302" i="1"/>
  <c r="BL299" i="1"/>
  <c r="BL302" i="1"/>
  <c r="BM299" i="1"/>
  <c r="BM302" i="1"/>
  <c r="BP299" i="1"/>
  <c r="BP302" i="1"/>
  <c r="ER299" i="1"/>
  <c r="ER302" i="1"/>
  <c r="CI299" i="1"/>
  <c r="CI302" i="1"/>
  <c r="BK299" i="1"/>
  <c r="BK302" i="1"/>
  <c r="EP299" i="1"/>
  <c r="EP302" i="1"/>
  <c r="DG299" i="1"/>
  <c r="DG302" i="1"/>
  <c r="J299" i="1"/>
  <c r="J302" i="1"/>
  <c r="BA299" i="1"/>
  <c r="BA302" i="1"/>
  <c r="EW299" i="1"/>
  <c r="EW302" i="1"/>
  <c r="AY299" i="1"/>
  <c r="AY302" i="1"/>
  <c r="DA299" i="1"/>
  <c r="DA302" i="1"/>
  <c r="U299" i="1"/>
  <c r="U302" i="1"/>
  <c r="R299" i="1"/>
  <c r="R302" i="1"/>
  <c r="BW299" i="1"/>
  <c r="BW302" i="1"/>
  <c r="AM299" i="1"/>
  <c r="AM302" i="1"/>
  <c r="AL299" i="1"/>
  <c r="AL302" i="1"/>
  <c r="AJ299" i="1"/>
  <c r="AJ302" i="1"/>
  <c r="DR299" i="1"/>
  <c r="DR302" i="1"/>
  <c r="EJ299" i="1"/>
  <c r="EJ302" i="1"/>
  <c r="DF299" i="1"/>
  <c r="DF302" i="1"/>
  <c r="BQ299" i="1"/>
  <c r="BQ302" i="1"/>
  <c r="ES299" i="1"/>
  <c r="ES302" i="1"/>
  <c r="AD299" i="1"/>
  <c r="AD302" i="1"/>
  <c r="AU299" i="1"/>
  <c r="AU302" i="1"/>
  <c r="DB299" i="1"/>
  <c r="DB302" i="1"/>
  <c r="FM299" i="1"/>
  <c r="FM302" i="1"/>
  <c r="D299" i="1"/>
  <c r="D302" i="1"/>
  <c r="EY299" i="1"/>
  <c r="EY302" i="1"/>
  <c r="AE299" i="1"/>
  <c r="AE302" i="1"/>
  <c r="M299" i="1"/>
  <c r="M302" i="1"/>
  <c r="BB299" i="1"/>
  <c r="BB302" i="1"/>
  <c r="DV299" i="1"/>
  <c r="DV302" i="1"/>
  <c r="EG299" i="1"/>
  <c r="EG302" i="1"/>
  <c r="BJ299" i="1"/>
  <c r="BJ302" i="1"/>
  <c r="BR299" i="1"/>
  <c r="BR302" i="1"/>
  <c r="CH299" i="1"/>
  <c r="CH302" i="1"/>
  <c r="CL299" i="1"/>
  <c r="CL302" i="1"/>
  <c r="CR299" i="1"/>
  <c r="CR302" i="1"/>
  <c r="FK299" i="1"/>
  <c r="FK302" i="1"/>
  <c r="FK307" i="1" s="1"/>
  <c r="AA299" i="1"/>
  <c r="AA302" i="1"/>
  <c r="X299" i="1"/>
  <c r="X302" i="1"/>
  <c r="DU299" i="1"/>
  <c r="DU302" i="1"/>
  <c r="CA299" i="1"/>
  <c r="CA302" i="1"/>
  <c r="CA307" i="1" s="1"/>
  <c r="EI299" i="1"/>
  <c r="EI302" i="1"/>
  <c r="CV299" i="1"/>
  <c r="CV302" i="1"/>
  <c r="BE299" i="1"/>
  <c r="BE302" i="1"/>
  <c r="FZ291" i="1"/>
  <c r="GB285" i="1"/>
  <c r="BC299" i="1"/>
  <c r="BC302" i="1"/>
  <c r="L299" i="1"/>
  <c r="L302" i="1"/>
  <c r="EK299" i="1"/>
  <c r="EK302" i="1"/>
  <c r="AI299" i="1"/>
  <c r="AI302" i="1"/>
  <c r="FF299" i="1"/>
  <c r="FF302" i="1"/>
  <c r="P299" i="1"/>
  <c r="P302" i="1"/>
  <c r="FC299" i="1"/>
  <c r="FC302" i="1"/>
  <c r="DP299" i="1"/>
  <c r="DP302" i="1"/>
  <c r="CP299" i="1"/>
  <c r="CP302" i="1"/>
  <c r="CP307" i="1" s="1"/>
  <c r="FL299" i="1"/>
  <c r="FL302" i="1"/>
  <c r="EO299" i="1"/>
  <c r="EO302" i="1"/>
  <c r="FR299" i="1"/>
  <c r="FR302" i="1"/>
  <c r="T299" i="1"/>
  <c r="T302" i="1"/>
  <c r="CS299" i="1"/>
  <c r="CS302" i="1"/>
  <c r="FB299" i="1"/>
  <c r="FB302" i="1"/>
  <c r="FB307" i="1" s="1"/>
  <c r="FE299" i="1"/>
  <c r="FE302" i="1"/>
  <c r="EH299" i="1"/>
  <c r="EH302" i="1"/>
  <c r="FZ288" i="1"/>
  <c r="DN299" i="1"/>
  <c r="DN302" i="1"/>
  <c r="AV299" i="1"/>
  <c r="AV302" i="1"/>
  <c r="CM299" i="1"/>
  <c r="CM302" i="1"/>
  <c r="F299" i="1"/>
  <c r="F302" i="1"/>
  <c r="Z299" i="1"/>
  <c r="Z302" i="1"/>
  <c r="DM299" i="1"/>
  <c r="DM302" i="1"/>
  <c r="EC299" i="1"/>
  <c r="EC302" i="1"/>
  <c r="DT299" i="1"/>
  <c r="DT302" i="1"/>
  <c r="BO299" i="1"/>
  <c r="BO302" i="1"/>
  <c r="BX299" i="1"/>
  <c r="BX302" i="1"/>
  <c r="DZ299" i="1"/>
  <c r="DZ302" i="1"/>
  <c r="FU299" i="1"/>
  <c r="FU302" i="1"/>
  <c r="BS299" i="1"/>
  <c r="BS302" i="1"/>
  <c r="BV299" i="1"/>
  <c r="BV302" i="1"/>
  <c r="E299" i="1"/>
  <c r="E302" i="1"/>
  <c r="EU299" i="1"/>
  <c r="EU302" i="1"/>
  <c r="CU299" i="1"/>
  <c r="CU302" i="1"/>
  <c r="W299" i="1"/>
  <c r="W302" i="1"/>
  <c r="EV299" i="1"/>
  <c r="EV302" i="1"/>
  <c r="O299" i="1"/>
  <c r="O302" i="1"/>
  <c r="CB299" i="1"/>
  <c r="CB302" i="1"/>
  <c r="EA299" i="1"/>
  <c r="EA302" i="1"/>
  <c r="AQ299" i="1"/>
  <c r="AQ302" i="1"/>
  <c r="FP299" i="1"/>
  <c r="FP302" i="1"/>
  <c r="FP307" i="1" s="1"/>
  <c r="DO299" i="1"/>
  <c r="DO302" i="1"/>
  <c r="V299" i="1"/>
  <c r="V302" i="1"/>
  <c r="AK299" i="1"/>
  <c r="AK302" i="1"/>
  <c r="K299" i="1"/>
  <c r="K302" i="1"/>
  <c r="BD299" i="1"/>
  <c r="BD302" i="1"/>
  <c r="EF299" i="1"/>
  <c r="EF302" i="1"/>
  <c r="EE299" i="1"/>
  <c r="EE302" i="1"/>
  <c r="AC299" i="1"/>
  <c r="AC302" i="1"/>
  <c r="DX299" i="1"/>
  <c r="DX302" i="1"/>
  <c r="AZ299" i="1"/>
  <c r="AZ302" i="1"/>
  <c r="C297" i="1"/>
  <c r="FP314" i="1" l="1"/>
  <c r="FP308" i="1"/>
  <c r="FP311" i="1" s="1"/>
  <c r="CA314" i="1"/>
  <c r="CA308" i="1"/>
  <c r="CA311" i="1" s="1"/>
  <c r="CP314" i="1"/>
  <c r="CP308" i="1"/>
  <c r="CP311" i="1" s="1"/>
  <c r="FK314" i="1"/>
  <c r="FK308" i="1"/>
  <c r="FK311" i="1" s="1"/>
  <c r="FB314" i="1"/>
  <c r="FB308" i="1"/>
  <c r="FB311" i="1" s="1"/>
  <c r="FY297" i="1"/>
  <c r="C299" i="1"/>
  <c r="GB288" i="1"/>
  <c r="C302" i="1"/>
  <c r="FY299" i="1" l="1"/>
  <c r="FZ299" i="1" s="1"/>
  <c r="GC308" i="1" s="1"/>
  <c r="FY302" i="1"/>
  <c r="FZ302" i="1" s="1"/>
  <c r="AI315" i="1" l="1"/>
  <c r="EQ315" i="1"/>
  <c r="AA315" i="1"/>
  <c r="FB315" i="1"/>
  <c r="AL315" i="1"/>
  <c r="DW315" i="1"/>
  <c r="DV315" i="1"/>
  <c r="DA315" i="1"/>
  <c r="DR315" i="1"/>
  <c r="CS315" i="1"/>
  <c r="AM315" i="1"/>
  <c r="CJ315" i="1"/>
  <c r="FA315" i="1"/>
  <c r="EA315" i="1"/>
  <c r="I315" i="1"/>
  <c r="ES315" i="1"/>
  <c r="CU315" i="1"/>
  <c r="EV315" i="1"/>
  <c r="CQ315" i="1"/>
  <c r="CD315" i="1"/>
  <c r="DX315" i="1"/>
  <c r="DN315" i="1"/>
  <c r="P315" i="1"/>
  <c r="BR315" i="1"/>
  <c r="M315" i="1"/>
  <c r="CB315" i="1"/>
  <c r="BW315" i="1"/>
  <c r="AN315" i="1"/>
  <c r="AV315" i="1"/>
  <c r="ED315" i="1"/>
  <c r="AR315" i="1"/>
  <c r="CG315" i="1"/>
  <c r="DF315" i="1"/>
  <c r="C315" i="1"/>
  <c r="DO315" i="1"/>
  <c r="G315" i="1"/>
  <c r="CH315" i="1"/>
  <c r="AJ315" i="1"/>
  <c r="CC315" i="1"/>
  <c r="EX315" i="1"/>
  <c r="EB315" i="1"/>
  <c r="FD315" i="1"/>
  <c r="R315" i="1"/>
  <c r="AP315" i="1"/>
  <c r="BN315" i="1"/>
  <c r="BA315" i="1"/>
  <c r="DQ315" i="1"/>
  <c r="EU315" i="1"/>
  <c r="H315" i="1"/>
  <c r="F315" i="1"/>
  <c r="BG315" i="1"/>
  <c r="CP315" i="1"/>
  <c r="S315" i="1"/>
  <c r="DU315" i="1"/>
  <c r="BD315" i="1"/>
  <c r="AG315" i="1"/>
  <c r="FP315" i="1"/>
  <c r="BP315" i="1"/>
  <c r="EE315" i="1"/>
  <c r="DE315" i="1"/>
  <c r="FH315" i="1"/>
  <c r="DK315" i="1"/>
  <c r="AW315" i="1"/>
  <c r="DJ315" i="1"/>
  <c r="EL315" i="1"/>
  <c r="CM315" i="1"/>
  <c r="FN315" i="1"/>
  <c r="BK315" i="1"/>
  <c r="FG315" i="1"/>
  <c r="CR315" i="1"/>
  <c r="EY315" i="1"/>
  <c r="EK315" i="1"/>
  <c r="FJ315" i="1"/>
  <c r="BX315" i="1"/>
  <c r="BC315" i="1"/>
  <c r="CE315" i="1"/>
  <c r="DM315" i="1"/>
  <c r="DG315" i="1"/>
  <c r="FK315" i="1"/>
  <c r="BM315" i="1"/>
  <c r="BZ315" i="1"/>
  <c r="EF315" i="1"/>
  <c r="CI315" i="1"/>
  <c r="BE315" i="1"/>
  <c r="Z315" i="1"/>
  <c r="D315" i="1"/>
  <c r="AF315" i="1"/>
  <c r="Q315" i="1"/>
  <c r="BH315" i="1"/>
  <c r="DL315" i="1"/>
  <c r="CA315" i="1"/>
  <c r="FF315" i="1"/>
  <c r="BJ315" i="1"/>
  <c r="AU315" i="1"/>
  <c r="FR315" i="1"/>
  <c r="BB315" i="1"/>
  <c r="EM315" i="1"/>
  <c r="T315" i="1"/>
  <c r="ET315" i="1"/>
  <c r="EI315" i="1"/>
  <c r="CL315" i="1"/>
  <c r="CZ315" i="1"/>
  <c r="V315" i="1"/>
  <c r="J315" i="1"/>
  <c r="BQ315" i="1"/>
  <c r="W315" i="1"/>
  <c r="AS315" i="1"/>
  <c r="AK315" i="1"/>
  <c r="EZ315" i="1"/>
  <c r="U315" i="1"/>
  <c r="AB315" i="1"/>
  <c r="FS315" i="1"/>
  <c r="DY315" i="1"/>
  <c r="E315" i="1"/>
  <c r="CN315" i="1"/>
  <c r="ER315" i="1"/>
  <c r="FM315" i="1"/>
  <c r="DP315" i="1"/>
  <c r="AC315" i="1"/>
  <c r="AX315" i="1"/>
  <c r="CF315" i="1"/>
  <c r="EN315" i="1"/>
  <c r="EP315" i="1"/>
  <c r="BL315" i="1"/>
  <c r="DS315" i="1"/>
  <c r="BU315" i="1"/>
  <c r="BY315" i="1"/>
  <c r="BT315" i="1"/>
  <c r="FE315" i="1"/>
  <c r="L315" i="1"/>
  <c r="FV315" i="1"/>
  <c r="AH315" i="1"/>
  <c r="DH315" i="1"/>
  <c r="X315" i="1"/>
  <c r="AT315" i="1"/>
  <c r="O315" i="1"/>
  <c r="BS315" i="1"/>
  <c r="K315" i="1"/>
  <c r="EJ315" i="1"/>
  <c r="DI315" i="1"/>
  <c r="DD315" i="1"/>
  <c r="FX315" i="1"/>
  <c r="AQ315" i="1"/>
  <c r="AY315" i="1"/>
  <c r="DB315" i="1"/>
  <c r="EG315" i="1"/>
  <c r="FQ315" i="1"/>
  <c r="EC315" i="1"/>
  <c r="DC315" i="1"/>
  <c r="BF315" i="1"/>
  <c r="EO315" i="1"/>
  <c r="Y315" i="1"/>
  <c r="DZ315" i="1"/>
  <c r="AO315" i="1"/>
  <c r="FO315" i="1"/>
  <c r="FU315" i="1"/>
  <c r="CV315" i="1"/>
  <c r="FW315" i="1"/>
  <c r="FL315" i="1"/>
  <c r="CO315" i="1"/>
  <c r="AE315" i="1"/>
  <c r="EH315" i="1"/>
  <c r="DT315" i="1"/>
  <c r="CY315" i="1"/>
  <c r="CW315" i="1"/>
  <c r="BV315" i="1"/>
  <c r="CT315" i="1"/>
  <c r="BO315" i="1"/>
  <c r="CX315" i="1"/>
  <c r="CK315" i="1"/>
  <c r="BI315" i="1"/>
  <c r="FC315" i="1"/>
  <c r="N315" i="1"/>
  <c r="AZ315" i="1"/>
  <c r="EW315" i="1"/>
  <c r="AD315" i="1"/>
  <c r="FT315" i="1"/>
  <c r="FI315" i="1"/>
  <c r="AX307" i="1"/>
  <c r="AX308" i="1" s="1"/>
  <c r="CK307" i="1"/>
  <c r="CK308" i="1" s="1"/>
  <c r="CF307" i="1"/>
  <c r="CF308" i="1" s="1"/>
  <c r="EB307" i="1"/>
  <c r="EB308" i="1" s="1"/>
  <c r="EL307" i="1"/>
  <c r="EL308" i="1" s="1"/>
  <c r="CX307" i="1"/>
  <c r="CX308" i="1" s="1"/>
  <c r="DS307" i="1"/>
  <c r="DS308" i="1" s="1"/>
  <c r="AP307" i="1"/>
  <c r="AP308" i="1" s="1"/>
  <c r="CD307" i="1"/>
  <c r="CD308" i="1" s="1"/>
  <c r="FH307" i="1"/>
  <c r="FH308" i="1" s="1"/>
  <c r="BZ307" i="1"/>
  <c r="BZ308" i="1" s="1"/>
  <c r="DL307" i="1"/>
  <c r="DL308" i="1" s="1"/>
  <c r="FJ307" i="1"/>
  <c r="FJ308" i="1" s="1"/>
  <c r="FS307" i="1"/>
  <c r="FS308" i="1" s="1"/>
  <c r="FQ307" i="1"/>
  <c r="FQ308" i="1" s="1"/>
  <c r="AT307" i="1"/>
  <c r="AT308" i="1" s="1"/>
  <c r="BF307" i="1"/>
  <c r="BF308" i="1" s="1"/>
  <c r="BY307" i="1"/>
  <c r="BY308" i="1" s="1"/>
  <c r="AW307" i="1"/>
  <c r="AW308" i="1" s="1"/>
  <c r="ET307" i="1"/>
  <c r="ET308" i="1" s="1"/>
  <c r="BI307" i="1"/>
  <c r="BI308" i="1" s="1"/>
  <c r="BU307" i="1"/>
  <c r="BU308" i="1" s="1"/>
  <c r="DY307" i="1"/>
  <c r="DY308" i="1" s="1"/>
  <c r="FG307" i="1"/>
  <c r="FG308" i="1" s="1"/>
  <c r="EQ307" i="1"/>
  <c r="EQ308" i="1" s="1"/>
  <c r="FI307" i="1"/>
  <c r="FI308" i="1" s="1"/>
  <c r="EN307" i="1"/>
  <c r="EN308" i="1" s="1"/>
  <c r="AO307" i="1"/>
  <c r="AO308" i="1" s="1"/>
  <c r="Q307" i="1"/>
  <c r="Q308" i="1" s="1"/>
  <c r="FV307" i="1"/>
  <c r="FV308" i="1" s="1"/>
  <c r="H307" i="1"/>
  <c r="H308" i="1" s="1"/>
  <c r="CC307" i="1"/>
  <c r="CC308" i="1" s="1"/>
  <c r="DI307" i="1"/>
  <c r="DI308" i="1" s="1"/>
  <c r="N307" i="1"/>
  <c r="N308" i="1" s="1"/>
  <c r="FD307" i="1"/>
  <c r="FD308" i="1" s="1"/>
  <c r="FA307" i="1"/>
  <c r="FA308" i="1" s="1"/>
  <c r="DD307" i="1"/>
  <c r="DD308" i="1" s="1"/>
  <c r="FX307" i="1"/>
  <c r="FX308" i="1" s="1"/>
  <c r="AB307" i="1"/>
  <c r="AB308" i="1" s="1"/>
  <c r="CT307" i="1"/>
  <c r="CT308" i="1" s="1"/>
  <c r="CN307" i="1"/>
  <c r="CN308" i="1" s="1"/>
  <c r="DE307" i="1"/>
  <c r="DE308" i="1" s="1"/>
  <c r="EZ307" i="1"/>
  <c r="EZ308" i="1" s="1"/>
  <c r="BN307" i="1"/>
  <c r="BN308" i="1" s="1"/>
  <c r="S307" i="1"/>
  <c r="S308" i="1" s="1"/>
  <c r="AN307" i="1"/>
  <c r="AN308" i="1" s="1"/>
  <c r="Y307" i="1"/>
  <c r="Y308" i="1" s="1"/>
  <c r="CQ307" i="1"/>
  <c r="CQ308" i="1" s="1"/>
  <c r="FN307" i="1"/>
  <c r="FN308" i="1" s="1"/>
  <c r="DJ307" i="1"/>
  <c r="DJ308" i="1" s="1"/>
  <c r="CE307" i="1"/>
  <c r="CE308" i="1" s="1"/>
  <c r="FW307" i="1"/>
  <c r="FW308" i="1" s="1"/>
  <c r="DC307" i="1"/>
  <c r="DC308" i="1" s="1"/>
  <c r="AG307" i="1"/>
  <c r="AG308" i="1" s="1"/>
  <c r="AF307" i="1"/>
  <c r="AF308" i="1" s="1"/>
  <c r="AH307" i="1"/>
  <c r="AH308" i="1" s="1"/>
  <c r="CG307" i="1"/>
  <c r="CG308" i="1" s="1"/>
  <c r="G307" i="1"/>
  <c r="G308" i="1" s="1"/>
  <c r="CJ307" i="1"/>
  <c r="CJ308" i="1" s="1"/>
  <c r="CY307" i="1"/>
  <c r="CY308" i="1" s="1"/>
  <c r="BT307" i="1"/>
  <c r="BT308" i="1" s="1"/>
  <c r="ED307" i="1"/>
  <c r="ED308" i="1" s="1"/>
  <c r="DH307" i="1"/>
  <c r="DH308" i="1" s="1"/>
  <c r="AS307" i="1"/>
  <c r="AS308" i="1" s="1"/>
  <c r="AR307" i="1"/>
  <c r="AR308" i="1" s="1"/>
  <c r="I307" i="1"/>
  <c r="I308" i="1" s="1"/>
  <c r="DW307" i="1"/>
  <c r="DW308" i="1" s="1"/>
  <c r="CW307" i="1"/>
  <c r="CW308" i="1" s="1"/>
  <c r="EX307" i="1"/>
  <c r="EX308" i="1" s="1"/>
  <c r="BG307" i="1"/>
  <c r="BG308" i="1" s="1"/>
  <c r="DK307" i="1"/>
  <c r="DK308" i="1" s="1"/>
  <c r="EM307" i="1"/>
  <c r="EM308" i="1" s="1"/>
  <c r="BH307" i="1"/>
  <c r="BH308" i="1" s="1"/>
  <c r="DX307" i="1"/>
  <c r="DX308" i="1" s="1"/>
  <c r="BO307" i="1"/>
  <c r="BO308" i="1" s="1"/>
  <c r="EG307" i="1"/>
  <c r="EG308" i="1" s="1"/>
  <c r="EJ307" i="1"/>
  <c r="EJ308" i="1" s="1"/>
  <c r="EU307" i="1"/>
  <c r="EU308" i="1" s="1"/>
  <c r="EH307" i="1"/>
  <c r="EH308" i="1" s="1"/>
  <c r="DB307" i="1"/>
  <c r="DB308" i="1" s="1"/>
  <c r="EW307" i="1"/>
  <c r="EW308" i="1" s="1"/>
  <c r="BD307" i="1"/>
  <c r="BD308" i="1" s="1"/>
  <c r="EF307" i="1"/>
  <c r="EF308" i="1" s="1"/>
  <c r="CB307" i="1"/>
  <c r="CB308" i="1" s="1"/>
  <c r="FF307" i="1"/>
  <c r="FF308" i="1" s="1"/>
  <c r="BJ307" i="1"/>
  <c r="BJ308" i="1" s="1"/>
  <c r="AL307" i="1"/>
  <c r="AL308" i="1" s="1"/>
  <c r="BP307" i="1"/>
  <c r="BP308" i="1" s="1"/>
  <c r="W307" i="1"/>
  <c r="W308" i="1" s="1"/>
  <c r="E307" i="1"/>
  <c r="E308" i="1" s="1"/>
  <c r="DM307" i="1"/>
  <c r="DM308" i="1" s="1"/>
  <c r="EO307" i="1"/>
  <c r="EO308" i="1" s="1"/>
  <c r="AA307" i="1"/>
  <c r="AA308" i="1" s="1"/>
  <c r="EY307" i="1"/>
  <c r="EY308" i="1" s="1"/>
  <c r="U307" i="1"/>
  <c r="U308" i="1" s="1"/>
  <c r="BK307" i="1"/>
  <c r="BK308" i="1" s="1"/>
  <c r="CZ307" i="1"/>
  <c r="CZ308" i="1" s="1"/>
  <c r="AV307" i="1"/>
  <c r="AV308" i="1" s="1"/>
  <c r="DP307" i="1"/>
  <c r="DP308" i="1" s="1"/>
  <c r="DV307" i="1"/>
  <c r="DV308" i="1" s="1"/>
  <c r="BA307" i="1"/>
  <c r="BA308" i="1" s="1"/>
  <c r="EI307" i="1"/>
  <c r="EI308" i="1" s="1"/>
  <c r="CI307" i="1"/>
  <c r="CI308" i="1" s="1"/>
  <c r="AZ307" i="1"/>
  <c r="AZ308" i="1" s="1"/>
  <c r="DR307" i="1"/>
  <c r="DR308" i="1" s="1"/>
  <c r="EE307" i="1"/>
  <c r="EE308" i="1" s="1"/>
  <c r="CU307" i="1"/>
  <c r="CU308" i="1" s="1"/>
  <c r="P307" i="1"/>
  <c r="P308" i="1" s="1"/>
  <c r="AK307" i="1"/>
  <c r="AK308" i="1" s="1"/>
  <c r="AI307" i="1"/>
  <c r="AI308" i="1" s="1"/>
  <c r="AU307" i="1"/>
  <c r="AU308" i="1" s="1"/>
  <c r="AJ307" i="1"/>
  <c r="AJ308" i="1" s="1"/>
  <c r="BM307" i="1"/>
  <c r="BM308" i="1" s="1"/>
  <c r="BV307" i="1"/>
  <c r="BV308" i="1" s="1"/>
  <c r="EC307" i="1"/>
  <c r="EC308" i="1" s="1"/>
  <c r="FR307" i="1"/>
  <c r="FR308" i="1" s="1"/>
  <c r="BC307" i="1"/>
  <c r="BC308" i="1" s="1"/>
  <c r="X307" i="1"/>
  <c r="X308" i="1" s="1"/>
  <c r="BB307" i="1"/>
  <c r="BB308" i="1" s="1"/>
  <c r="J307" i="1"/>
  <c r="J308" i="1" s="1"/>
  <c r="V307" i="1"/>
  <c r="V308" i="1" s="1"/>
  <c r="K307" i="1"/>
  <c r="K308" i="1" s="1"/>
  <c r="EV307" i="1"/>
  <c r="EV308" i="1" s="1"/>
  <c r="BX307" i="1"/>
  <c r="BX308" i="1" s="1"/>
  <c r="EK307" i="1"/>
  <c r="EK308" i="1" s="1"/>
  <c r="DU307" i="1"/>
  <c r="DU308" i="1" s="1"/>
  <c r="AD307" i="1"/>
  <c r="AD308" i="1" s="1"/>
  <c r="BW307" i="1"/>
  <c r="BW308" i="1" s="1"/>
  <c r="BL307" i="1"/>
  <c r="BL308" i="1" s="1"/>
  <c r="DZ307" i="1"/>
  <c r="DZ308" i="1" s="1"/>
  <c r="BS307" i="1"/>
  <c r="BS308" i="1" s="1"/>
  <c r="F307" i="1"/>
  <c r="F308" i="1" s="1"/>
  <c r="FE307" i="1"/>
  <c r="FE308" i="1" s="1"/>
  <c r="CR307" i="1"/>
  <c r="CR308" i="1" s="1"/>
  <c r="FM307" i="1"/>
  <c r="FM308" i="1" s="1"/>
  <c r="AY307" i="1"/>
  <c r="AY308" i="1" s="1"/>
  <c r="ER307" i="1"/>
  <c r="ER308" i="1" s="1"/>
  <c r="FC307" i="1"/>
  <c r="FC308" i="1" s="1"/>
  <c r="AE307" i="1"/>
  <c r="AE308" i="1" s="1"/>
  <c r="R307" i="1"/>
  <c r="R308" i="1" s="1"/>
  <c r="DF307" i="1"/>
  <c r="DF308" i="1" s="1"/>
  <c r="AC307" i="1"/>
  <c r="AC308" i="1" s="1"/>
  <c r="CS307" i="1"/>
  <c r="CS308" i="1" s="1"/>
  <c r="BR307" i="1"/>
  <c r="BR308" i="1" s="1"/>
  <c r="CM307" i="1"/>
  <c r="CM308" i="1" s="1"/>
  <c r="D307" i="1"/>
  <c r="D308" i="1" s="1"/>
  <c r="DA307" i="1"/>
  <c r="DA308" i="1" s="1"/>
  <c r="AQ307" i="1"/>
  <c r="AQ308" i="1" s="1"/>
  <c r="CL307" i="1"/>
  <c r="CL308" i="1" s="1"/>
  <c r="T307" i="1"/>
  <c r="T308" i="1" s="1"/>
  <c r="BQ307" i="1"/>
  <c r="BQ308" i="1" s="1"/>
  <c r="DG307" i="1"/>
  <c r="DG308" i="1" s="1"/>
  <c r="EA307" i="1"/>
  <c r="EA308" i="1" s="1"/>
  <c r="L307" i="1"/>
  <c r="L308" i="1" s="1"/>
  <c r="CH307" i="1"/>
  <c r="CH308" i="1" s="1"/>
  <c r="ES307" i="1"/>
  <c r="ES308" i="1" s="1"/>
  <c r="AM307" i="1"/>
  <c r="AM308" i="1" s="1"/>
  <c r="CO307" i="1"/>
  <c r="CO308" i="1" s="1"/>
  <c r="FU307" i="1"/>
  <c r="FU308" i="1" s="1"/>
  <c r="Z307" i="1"/>
  <c r="Z308" i="1" s="1"/>
  <c r="BE307" i="1"/>
  <c r="BE308" i="1" s="1"/>
  <c r="EP307" i="1"/>
  <c r="EP308" i="1" s="1"/>
  <c r="O307" i="1"/>
  <c r="O308" i="1" s="1"/>
  <c r="DO307" i="1"/>
  <c r="DO308" i="1" s="1"/>
  <c r="DT307" i="1"/>
  <c r="DT308" i="1" s="1"/>
  <c r="FL307" i="1"/>
  <c r="FL308" i="1" s="1"/>
  <c r="CV307" i="1"/>
  <c r="CV308" i="1" s="1"/>
  <c r="DN307" i="1"/>
  <c r="DN308" i="1" s="1"/>
  <c r="M307" i="1"/>
  <c r="M308" i="1" s="1"/>
  <c r="C307" i="1"/>
  <c r="C308" i="1" s="1"/>
  <c r="FL314" i="1" l="1"/>
  <c r="FL311" i="1"/>
  <c r="L314" i="1"/>
  <c r="L311" i="1"/>
  <c r="D314" i="1"/>
  <c r="D311" i="1"/>
  <c r="CR314" i="1"/>
  <c r="CR311" i="1"/>
  <c r="DU314" i="1"/>
  <c r="DU311" i="1"/>
  <c r="EE314" i="1"/>
  <c r="EE311" i="1"/>
  <c r="EI314" i="1"/>
  <c r="EI311" i="1"/>
  <c r="E314" i="1"/>
  <c r="E311" i="1"/>
  <c r="EU314" i="1"/>
  <c r="EU311" i="1"/>
  <c r="I314" i="1"/>
  <c r="I311" i="1"/>
  <c r="AG314" i="1"/>
  <c r="AG311" i="1"/>
  <c r="DE314" i="1"/>
  <c r="DE311" i="1"/>
  <c r="N314" i="1"/>
  <c r="N311" i="1"/>
  <c r="FI314" i="1"/>
  <c r="FI311" i="1"/>
  <c r="BY314" i="1"/>
  <c r="BY311" i="1"/>
  <c r="CK314" i="1"/>
  <c r="CK311" i="1"/>
  <c r="M314" i="1"/>
  <c r="M311" i="1"/>
  <c r="DT314" i="1"/>
  <c r="DT311" i="1"/>
  <c r="BE314" i="1"/>
  <c r="BE311" i="1"/>
  <c r="AM314" i="1"/>
  <c r="AM311" i="1"/>
  <c r="EA314" i="1"/>
  <c r="EA311" i="1"/>
  <c r="CL314" i="1"/>
  <c r="CL311" i="1"/>
  <c r="CM314" i="1"/>
  <c r="CM311" i="1"/>
  <c r="DF314" i="1"/>
  <c r="DF311" i="1"/>
  <c r="ER314" i="1"/>
  <c r="ER311" i="1"/>
  <c r="FE314" i="1"/>
  <c r="FE311" i="1"/>
  <c r="BL314" i="1"/>
  <c r="BL311" i="1"/>
  <c r="EK314" i="1"/>
  <c r="EK311" i="1"/>
  <c r="V314" i="1"/>
  <c r="V311" i="1"/>
  <c r="BC314" i="1"/>
  <c r="BC311" i="1"/>
  <c r="BM314" i="1"/>
  <c r="BM311" i="1"/>
  <c r="AK314" i="1"/>
  <c r="AK311" i="1"/>
  <c r="DR314" i="1"/>
  <c r="DR311" i="1"/>
  <c r="BA314" i="1"/>
  <c r="BA311" i="1"/>
  <c r="CZ314" i="1"/>
  <c r="CZ311" i="1"/>
  <c r="AA314" i="1"/>
  <c r="AA311" i="1"/>
  <c r="W314" i="1"/>
  <c r="W311" i="1"/>
  <c r="FF314" i="1"/>
  <c r="FF311" i="1"/>
  <c r="EW314" i="1"/>
  <c r="EW311" i="1"/>
  <c r="EJ314" i="1"/>
  <c r="EJ311" i="1"/>
  <c r="BH314" i="1"/>
  <c r="BH311" i="1"/>
  <c r="EX314" i="1"/>
  <c r="EX311" i="1"/>
  <c r="AR314" i="1"/>
  <c r="AR311" i="1"/>
  <c r="BT314" i="1"/>
  <c r="BT311" i="1"/>
  <c r="CG314" i="1"/>
  <c r="CG311" i="1"/>
  <c r="DC314" i="1"/>
  <c r="DC311" i="1"/>
  <c r="FN314" i="1"/>
  <c r="FN311" i="1"/>
  <c r="S314" i="1"/>
  <c r="S311" i="1"/>
  <c r="CN314" i="1"/>
  <c r="CN311" i="1"/>
  <c r="DD314" i="1"/>
  <c r="DD311" i="1"/>
  <c r="DI314" i="1"/>
  <c r="DI311" i="1"/>
  <c r="Q314" i="1"/>
  <c r="Q311" i="1"/>
  <c r="EQ314" i="1"/>
  <c r="EQ311" i="1"/>
  <c r="BI314" i="1"/>
  <c r="BI311" i="1"/>
  <c r="BF314" i="1"/>
  <c r="BF311" i="1"/>
  <c r="FJ314" i="1"/>
  <c r="FJ311" i="1"/>
  <c r="CD314" i="1"/>
  <c r="CD311" i="1"/>
  <c r="EL314" i="1"/>
  <c r="EL311" i="1"/>
  <c r="AX314" i="1"/>
  <c r="AX311" i="1"/>
  <c r="FZ307" i="1"/>
  <c r="GB307" i="1" s="1"/>
  <c r="GB309" i="1" s="1"/>
  <c r="C314" i="1"/>
  <c r="C311" i="1"/>
  <c r="CO314" i="1"/>
  <c r="CO311" i="1"/>
  <c r="T314" i="1"/>
  <c r="T311" i="1"/>
  <c r="AC314" i="1"/>
  <c r="AC311" i="1"/>
  <c r="DZ314" i="1"/>
  <c r="DZ311" i="1"/>
  <c r="X314" i="1"/>
  <c r="X311" i="1"/>
  <c r="AI314" i="1"/>
  <c r="AI311" i="1"/>
  <c r="AV314" i="1"/>
  <c r="AV311" i="1"/>
  <c r="BJ314" i="1"/>
  <c r="BJ311" i="1"/>
  <c r="BD314" i="1"/>
  <c r="BD311" i="1"/>
  <c r="BG314" i="1"/>
  <c r="BG311" i="1"/>
  <c r="ED314" i="1"/>
  <c r="ED311" i="1"/>
  <c r="DJ314" i="1"/>
  <c r="DJ311" i="1"/>
  <c r="FX314" i="1"/>
  <c r="FX311" i="1"/>
  <c r="FV314" i="1"/>
  <c r="FV311" i="1"/>
  <c r="BU314" i="1"/>
  <c r="BU311" i="1"/>
  <c r="FS314" i="1"/>
  <c r="FS311" i="1"/>
  <c r="CX314" i="1"/>
  <c r="CX311" i="1"/>
  <c r="DN314" i="1"/>
  <c r="DN311" i="1"/>
  <c r="DO314" i="1"/>
  <c r="DO311" i="1"/>
  <c r="Z314" i="1"/>
  <c r="Z311" i="1"/>
  <c r="ES314" i="1"/>
  <c r="ES311" i="1"/>
  <c r="DG314" i="1"/>
  <c r="DG311" i="1"/>
  <c r="AQ314" i="1"/>
  <c r="AQ311" i="1"/>
  <c r="BR314" i="1"/>
  <c r="BR311" i="1"/>
  <c r="R314" i="1"/>
  <c r="R311" i="1"/>
  <c r="AY314" i="1"/>
  <c r="AY311" i="1"/>
  <c r="F314" i="1"/>
  <c r="F311" i="1"/>
  <c r="BW314" i="1"/>
  <c r="BW311" i="1"/>
  <c r="BX314" i="1"/>
  <c r="BX311" i="1"/>
  <c r="J314" i="1"/>
  <c r="J311" i="1"/>
  <c r="FR314" i="1"/>
  <c r="FR311" i="1"/>
  <c r="AJ314" i="1"/>
  <c r="AJ311" i="1"/>
  <c r="P314" i="1"/>
  <c r="P311" i="1"/>
  <c r="AZ314" i="1"/>
  <c r="AZ311" i="1"/>
  <c r="DV314" i="1"/>
  <c r="DV311" i="1"/>
  <c r="BK314" i="1"/>
  <c r="BK311" i="1"/>
  <c r="EO314" i="1"/>
  <c r="EO311" i="1"/>
  <c r="BP314" i="1"/>
  <c r="BP311" i="1"/>
  <c r="CB314" i="1"/>
  <c r="CB311" i="1"/>
  <c r="DB314" i="1"/>
  <c r="DB311" i="1"/>
  <c r="EG314" i="1"/>
  <c r="EG311" i="1"/>
  <c r="EM314" i="1"/>
  <c r="EM311" i="1"/>
  <c r="CW314" i="1"/>
  <c r="CW311" i="1"/>
  <c r="AS314" i="1"/>
  <c r="AS311" i="1"/>
  <c r="CY314" i="1"/>
  <c r="CY311" i="1"/>
  <c r="AH314" i="1"/>
  <c r="AH311" i="1"/>
  <c r="FW314" i="1"/>
  <c r="FW311" i="1"/>
  <c r="CQ314" i="1"/>
  <c r="CQ311" i="1"/>
  <c r="BN314" i="1"/>
  <c r="BN311" i="1"/>
  <c r="CT314" i="1"/>
  <c r="CT311" i="1"/>
  <c r="FA314" i="1"/>
  <c r="FA311" i="1"/>
  <c r="CC314" i="1"/>
  <c r="CC311" i="1"/>
  <c r="AO314" i="1"/>
  <c r="AO311" i="1"/>
  <c r="FG314" i="1"/>
  <c r="FG311" i="1"/>
  <c r="ET314" i="1"/>
  <c r="ET311" i="1"/>
  <c r="AT314" i="1"/>
  <c r="AT311" i="1"/>
  <c r="DL314" i="1"/>
  <c r="DL311" i="1"/>
  <c r="AP314" i="1"/>
  <c r="AP311" i="1"/>
  <c r="EB314" i="1"/>
  <c r="EB311" i="1"/>
  <c r="EP314" i="1"/>
  <c r="EP311" i="1"/>
  <c r="FC314" i="1"/>
  <c r="FC311" i="1"/>
  <c r="K314" i="1"/>
  <c r="K311" i="1"/>
  <c r="BV314" i="1"/>
  <c r="BV311" i="1"/>
  <c r="EY314" i="1"/>
  <c r="EY311" i="1"/>
  <c r="DX314" i="1"/>
  <c r="DX311" i="1"/>
  <c r="G314" i="1"/>
  <c r="G311" i="1"/>
  <c r="AN314" i="1"/>
  <c r="AN311" i="1"/>
  <c r="FH314" i="1"/>
  <c r="FH311" i="1"/>
  <c r="CV314" i="1"/>
  <c r="CV311" i="1"/>
  <c r="O314" i="1"/>
  <c r="O311" i="1"/>
  <c r="FU314" i="1"/>
  <c r="FU311" i="1"/>
  <c r="CH314" i="1"/>
  <c r="CH311" i="1"/>
  <c r="BQ314" i="1"/>
  <c r="BQ311" i="1"/>
  <c r="DA314" i="1"/>
  <c r="DA311" i="1"/>
  <c r="CS314" i="1"/>
  <c r="CS311" i="1"/>
  <c r="AE314" i="1"/>
  <c r="AE311" i="1"/>
  <c r="FM314" i="1"/>
  <c r="FM311" i="1"/>
  <c r="BS314" i="1"/>
  <c r="BS311" i="1"/>
  <c r="AD314" i="1"/>
  <c r="AD311" i="1"/>
  <c r="EV314" i="1"/>
  <c r="EV311" i="1"/>
  <c r="BB314" i="1"/>
  <c r="BB311" i="1"/>
  <c r="EC314" i="1"/>
  <c r="EC311" i="1"/>
  <c r="AU314" i="1"/>
  <c r="AU311" i="1"/>
  <c r="CU314" i="1"/>
  <c r="CU311" i="1"/>
  <c r="CI314" i="1"/>
  <c r="CI311" i="1"/>
  <c r="DP314" i="1"/>
  <c r="DP311" i="1"/>
  <c r="U314" i="1"/>
  <c r="U311" i="1"/>
  <c r="DM314" i="1"/>
  <c r="DM311" i="1"/>
  <c r="AL314" i="1"/>
  <c r="AL311" i="1"/>
  <c r="EF314" i="1"/>
  <c r="EF311" i="1"/>
  <c r="EH314" i="1"/>
  <c r="EH311" i="1"/>
  <c r="BO314" i="1"/>
  <c r="BO311" i="1"/>
  <c r="DK314" i="1"/>
  <c r="DK311" i="1"/>
  <c r="DW314" i="1"/>
  <c r="DW311" i="1"/>
  <c r="DH314" i="1"/>
  <c r="DH311" i="1"/>
  <c r="CJ314" i="1"/>
  <c r="CJ311" i="1"/>
  <c r="AF314" i="1"/>
  <c r="AF311" i="1"/>
  <c r="CE314" i="1"/>
  <c r="CE311" i="1"/>
  <c r="Y314" i="1"/>
  <c r="Y311" i="1"/>
  <c r="EZ314" i="1"/>
  <c r="EZ311" i="1"/>
  <c r="AB314" i="1"/>
  <c r="AB311" i="1"/>
  <c r="FD314" i="1"/>
  <c r="FD311" i="1"/>
  <c r="H314" i="1"/>
  <c r="H311" i="1"/>
  <c r="EN314" i="1"/>
  <c r="EN311" i="1"/>
  <c r="DY314" i="1"/>
  <c r="DY311" i="1"/>
  <c r="AW314" i="1"/>
  <c r="AW311" i="1"/>
  <c r="FQ314" i="1"/>
  <c r="FQ311" i="1"/>
  <c r="BZ314" i="1"/>
  <c r="BZ311" i="1"/>
  <c r="DS314" i="1"/>
  <c r="DS311" i="1"/>
  <c r="CF314" i="1"/>
  <c r="CF3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Christel, Mary Lynn</author>
  </authors>
  <commentList>
    <comment ref="AD80" authorId="0" shapeId="0" xr:uid="{42F7AFBE-B5F2-4B37-AF71-5623973C6BB6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<sst xmlns="http://schemas.openxmlformats.org/spreadsheetml/2006/main" count="1722" uniqueCount="987">
  <si>
    <t>Inflation</t>
  </si>
  <si>
    <t>STATE</t>
  </si>
  <si>
    <t xml:space="preserve"> </t>
  </si>
  <si>
    <t>Prior Yr Base</t>
  </si>
  <si>
    <t>Prior Yr Online</t>
  </si>
  <si>
    <t>Current Yr Base</t>
  </si>
  <si>
    <t>Current Yr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</si>
  <si>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</si>
  <si>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</si>
  <si>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</si>
  <si>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</si>
  <si>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</si>
  <si>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</si>
  <si>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</si>
  <si>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</si>
  <si>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</si>
  <si>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</si>
  <si>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</si>
  <si>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</si>
  <si>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</si>
  <si>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</si>
  <si>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</si>
  <si>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</si>
  <si>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</si>
  <si>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</si>
  <si>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</si>
  <si>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</si>
  <si>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</si>
  <si>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</si>
  <si>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</si>
  <si>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</si>
  <si>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</si>
  <si>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</si>
  <si>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</si>
  <si>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</si>
  <si>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</si>
  <si>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</si>
  <si>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</si>
  <si>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</si>
  <si>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</si>
  <si>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</si>
  <si>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</si>
  <si>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</si>
  <si>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</si>
  <si>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</si>
  <si>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</si>
  <si>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</si>
  <si>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</si>
  <si>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</si>
  <si>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</si>
  <si>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</si>
  <si>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</si>
  <si>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</si>
  <si>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</si>
  <si>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</si>
  <si>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</si>
  <si>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</si>
  <si>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</si>
  <si>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</si>
  <si>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</si>
  <si>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</si>
  <si>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</si>
  <si>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</si>
  <si>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</si>
  <si>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</si>
  <si>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</si>
  <si>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</si>
  <si>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</si>
  <si>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</si>
  <si>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</si>
  <si>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</si>
  <si>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</si>
  <si>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</si>
  <si>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</si>
  <si>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</si>
  <si>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</si>
  <si>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</si>
  <si>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</si>
  <si>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</si>
  <si>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</si>
  <si>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</si>
  <si>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</si>
  <si>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</si>
  <si>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</si>
  <si>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</si>
  <si>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</si>
  <si>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</si>
  <si>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</si>
  <si>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</si>
  <si>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</si>
  <si>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</si>
  <si>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</si>
  <si>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</si>
  <si>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</si>
  <si>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</si>
  <si>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</si>
  <si>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</si>
  <si>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</si>
  <si>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</si>
  <si>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</si>
  <si>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</si>
  <si>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</si>
  <si>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</si>
  <si>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</si>
  <si>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</si>
  <si>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</si>
  <si>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</si>
  <si>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</si>
  <si>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</si>
  <si>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</si>
  <si>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</si>
  <si>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</si>
  <si>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</si>
  <si>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</si>
  <si>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</si>
  <si>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</si>
  <si>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</si>
  <si>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</si>
  <si>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</si>
  <si>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</si>
  <si>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</si>
  <si>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</si>
  <si>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</si>
  <si>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</si>
  <si>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</si>
  <si>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</si>
  <si>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</si>
  <si>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</si>
  <si>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</si>
  <si>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</si>
  <si>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</si>
  <si>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</si>
  <si>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</si>
  <si>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</si>
  <si>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</si>
  <si>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</si>
  <si>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</si>
  <si>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</si>
  <si>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</si>
  <si>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</si>
  <si>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</si>
  <si>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</si>
  <si>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</si>
  <si>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</si>
  <si>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</si>
  <si>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</si>
  <si>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</si>
  <si>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</si>
  <si>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</si>
  <si>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</si>
  <si>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</si>
  <si>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</si>
  <si>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</si>
  <si>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</si>
  <si>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</si>
  <si>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</si>
  <si>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</si>
  <si>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</si>
  <si>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</si>
  <si>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</si>
  <si>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</si>
  <si>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</si>
  <si>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</si>
  <si>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</si>
  <si>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</si>
  <si>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</si>
  <si>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</si>
  <si>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</si>
  <si>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</si>
  <si>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</si>
  <si>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</si>
  <si>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</si>
  <si>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</si>
  <si>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</si>
  <si>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</si>
  <si>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</si>
  <si>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</si>
  <si>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</si>
  <si>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</si>
  <si>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</si>
  <si>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</si>
  <si>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</si>
  <si>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</si>
  <si>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</si>
  <si>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</si>
  <si>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</si>
  <si>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</si>
  <si>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</si>
  <si>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</si>
  <si>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</si>
  <si>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</si>
  <si>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</si>
  <si>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</si>
  <si>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</si>
  <si>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</si>
  <si>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</si>
  <si>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</si>
  <si>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</si>
  <si>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</si>
  <si>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</si>
  <si>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</si>
  <si>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</si>
  <si>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</si>
  <si>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</si>
  <si>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</si>
  <si>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</si>
  <si>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</si>
  <si>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</si>
  <si>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</si>
  <si>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</si>
  <si>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</si>
  <si>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</si>
  <si>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</si>
  <si>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</si>
  <si>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</si>
  <si>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</si>
  <si>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</si>
  <si>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</si>
  <si>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</si>
  <si>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</si>
  <si>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</si>
  <si>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</si>
  <si>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</si>
  <si>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</si>
  <si>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</si>
  <si>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</si>
  <si>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</si>
  <si>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</si>
  <si>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</si>
  <si>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</si>
  <si>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</si>
  <si>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</si>
  <si>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</si>
  <si>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</si>
  <si>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</si>
  <si>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</si>
  <si>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</si>
  <si>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</si>
  <si>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</si>
  <si>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</si>
  <si>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</si>
  <si>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</si>
  <si>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</si>
  <si>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</si>
  <si>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</si>
  <si>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</si>
  <si>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</si>
  <si>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</si>
  <si>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</si>
  <si>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</si>
  <si>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</si>
  <si>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</si>
  <si>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</si>
  <si>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</si>
  <si>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</si>
  <si>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</si>
  <si>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</si>
  <si>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</si>
  <si>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</si>
  <si>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</si>
  <si>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</si>
  <si>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</si>
  <si>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</si>
  <si>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</si>
  <si>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</si>
  <si>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</si>
  <si>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</si>
  <si>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</si>
  <si>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</si>
  <si>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</si>
  <si>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</si>
  <si>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</si>
  <si>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</si>
  <si>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</si>
  <si>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</si>
  <si>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</si>
  <si>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</si>
  <si>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</si>
  <si>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</si>
  <si>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</si>
  <si>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</si>
  <si>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</si>
  <si>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</si>
  <si>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</si>
  <si>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</si>
  <si>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</si>
  <si>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</si>
  <si>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</si>
  <si>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</si>
  <si>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</si>
  <si>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</si>
  <si>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</si>
  <si>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</si>
  <si>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</si>
  <si>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</si>
  <si>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</si>
  <si>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</si>
  <si>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</si>
  <si>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</si>
  <si>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</si>
  <si>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</si>
  <si>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</si>
  <si>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</si>
  <si>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</si>
  <si>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</si>
  <si>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</si>
  <si>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</si>
  <si>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</si>
  <si>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</si>
  <si>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</si>
  <si>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</si>
  <si>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</si>
  <si>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</si>
  <si>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</si>
  <si>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</si>
  <si>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</si>
  <si>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</si>
  <si>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</si>
  <si>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</si>
  <si>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</si>
  <si>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</si>
  <si>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</si>
  <si>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</si>
  <si>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</si>
  <si>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</si>
  <si>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</si>
  <si>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</si>
  <si>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</si>
  <si>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</si>
  <si>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</si>
  <si>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</si>
  <si>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</si>
  <si>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</si>
  <si>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</si>
  <si>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</si>
  <si>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</si>
  <si>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</si>
  <si>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</si>
  <si>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</si>
  <si>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</si>
  <si>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</si>
  <si>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</si>
  <si>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</si>
  <si>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</si>
  <si>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</si>
  <si>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</si>
  <si>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</si>
  <si>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</si>
  <si>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</si>
  <si>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</si>
  <si>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</si>
  <si>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</si>
  <si>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</si>
  <si>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</si>
  <si>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</si>
  <si>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</si>
  <si>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</si>
  <si>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</si>
  <si>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</si>
  <si>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</si>
  <si>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</si>
  <si>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</si>
  <si>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</si>
  <si>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</si>
  <si>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</si>
  <si>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</si>
  <si>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</si>
  <si>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</si>
  <si>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</si>
  <si>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</si>
  <si>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</si>
  <si>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</si>
  <si>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</si>
  <si>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</si>
  <si>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</si>
  <si>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</si>
  <si>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</si>
  <si>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</si>
  <si>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</si>
  <si>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</si>
  <si>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</si>
  <si>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</si>
  <si>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</si>
  <si>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</si>
  <si>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</si>
  <si>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</si>
  <si>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</si>
  <si>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</si>
  <si>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</si>
  <si>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</si>
  <si>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</si>
  <si>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</si>
  <si>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</si>
  <si>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</si>
  <si>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</si>
  <si>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</si>
  <si>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</si>
  <si>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</si>
  <si>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</si>
  <si>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</si>
  <si>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</si>
  <si>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</si>
  <si>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</si>
  <si>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</si>
  <si>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</si>
  <si>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</si>
  <si>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</si>
  <si>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</si>
  <si>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</si>
  <si>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</si>
  <si>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</si>
  <si>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</si>
  <si>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</si>
  <si>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</si>
  <si>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</si>
  <si>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</si>
  <si>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</si>
  <si>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</si>
  <si>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</si>
  <si>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</si>
  <si>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</si>
  <si>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</si>
  <si>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</si>
  <si>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</si>
  <si>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</si>
  <si>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</si>
  <si>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</si>
  <si>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</si>
  <si>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</si>
  <si>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</si>
  <si>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FY21 Grades 1-12 FTE</t>
  </si>
  <si>
    <t>V1.1</t>
  </si>
  <si>
    <t>FY21 Kindergarten FTE</t>
  </si>
  <si>
    <t>V1.2</t>
  </si>
  <si>
    <t>FY21 Half-day Kindergarten FTE</t>
  </si>
  <si>
    <t>V2</t>
  </si>
  <si>
    <t>FY21 Special Education Preschool FTE</t>
  </si>
  <si>
    <t>V3</t>
  </si>
  <si>
    <t>FY21 October FTE Count (sum of line V1, V1.1 and line V2)</t>
  </si>
  <si>
    <t>V4</t>
  </si>
  <si>
    <t xml:space="preserve">FY21 Multi District On-line Pupil Count </t>
  </si>
  <si>
    <t>V4.1</t>
  </si>
  <si>
    <t>FY21 ASCENT Pupil Count</t>
  </si>
  <si>
    <t>V5</t>
  </si>
  <si>
    <t>FY21 October FTE Count (minus on-line and ASCENT pupil count)</t>
  </si>
  <si>
    <t>V6</t>
  </si>
  <si>
    <t>FY21 Free Lunch (grades 1 - 8) Count</t>
  </si>
  <si>
    <t>V7</t>
  </si>
  <si>
    <t>FY21 Free Lunch (grades K - 12) Count</t>
  </si>
  <si>
    <t>V8</t>
  </si>
  <si>
    <t xml:space="preserve">FY21 Percent At-risk  - State Average </t>
  </si>
  <si>
    <t>V9</t>
  </si>
  <si>
    <t>FY21 October Membership (grades 1 - 8)</t>
  </si>
  <si>
    <t>V10</t>
  </si>
  <si>
    <t xml:space="preserve">FY21 October Membership (grades K-12) </t>
  </si>
  <si>
    <t>V11</t>
  </si>
  <si>
    <t xml:space="preserve">FY21 Charter School FTE Count </t>
  </si>
  <si>
    <t>V12</t>
  </si>
  <si>
    <t>FY20 Funded Pupil Count</t>
  </si>
  <si>
    <t>V13</t>
  </si>
  <si>
    <t>FY20 October FTE Count (minus CPP, OODS, Online)</t>
  </si>
  <si>
    <t>V14</t>
  </si>
  <si>
    <t>FY19 October FTE Count (minus CPP, OODS, Online)</t>
  </si>
  <si>
    <t>V15</t>
  </si>
  <si>
    <t>FY18 October FTE Count (minus CPP, OODS, Online)</t>
  </si>
  <si>
    <t>V15.1</t>
  </si>
  <si>
    <t>FY17 October FTE Count (minus CPP, OODS, Online)</t>
  </si>
  <si>
    <t>V16.1</t>
  </si>
  <si>
    <t xml:space="preserve">FY21 Single District On-line Pupil Count </t>
  </si>
  <si>
    <t>V17</t>
  </si>
  <si>
    <t>FY21 Colorado Preschool Program Count FTE</t>
  </si>
  <si>
    <t>V18</t>
  </si>
  <si>
    <t>FY20 ELL Count (Dominant Language not English)</t>
  </si>
  <si>
    <t>V19</t>
  </si>
  <si>
    <t>FY21 Charter School Institute Grades K - 12 FTE</t>
  </si>
  <si>
    <t>V19.1</t>
  </si>
  <si>
    <t>FY21 Charter School Institute Kindergarten FTE</t>
  </si>
  <si>
    <t>V19.2</t>
  </si>
  <si>
    <t>FY20 Charter School Institute Half-day Kindergarten FTE</t>
  </si>
  <si>
    <t>V20</t>
  </si>
  <si>
    <t>FY21 Charter School Institute On-line Student FTE</t>
  </si>
  <si>
    <t>V20.5</t>
  </si>
  <si>
    <t>FY21 Charter School Institute CPP</t>
  </si>
  <si>
    <t>V20.6</t>
  </si>
  <si>
    <t>FY21 Charter School Institute ASCENT</t>
  </si>
  <si>
    <t>FUNDING ELEMENTS</t>
  </si>
  <si>
    <t>V21</t>
  </si>
  <si>
    <t xml:space="preserve">FY21 Base Funding </t>
  </si>
  <si>
    <t>V22</t>
  </si>
  <si>
    <t>FY21 Minimum Funding</t>
  </si>
  <si>
    <t>V22.5</t>
  </si>
  <si>
    <t>FY21 On-Line Funding</t>
  </si>
  <si>
    <t>V23</t>
  </si>
  <si>
    <t>FY21 Cost of Living Factor</t>
  </si>
  <si>
    <t>V24</t>
  </si>
  <si>
    <t>FY21 At-risk 'Base' Factor</t>
  </si>
  <si>
    <t>V26</t>
  </si>
  <si>
    <t>FY21 Minimum State Aid</t>
  </si>
  <si>
    <t>TAXES</t>
  </si>
  <si>
    <t>V30</t>
  </si>
  <si>
    <t xml:space="preserve">FY21 Specific Ownership Tax </t>
  </si>
  <si>
    <t>V31</t>
  </si>
  <si>
    <t xml:space="preserve">FY21 Assessed Valuation </t>
  </si>
  <si>
    <t>V32</t>
  </si>
  <si>
    <t>FY20 Mill Levy (FINAL)</t>
  </si>
  <si>
    <t>V33</t>
  </si>
  <si>
    <t>FY20 General Fund Property Tax (incl. Categorical Buyout)</t>
  </si>
  <si>
    <t>PRIOR YEAR FUNDING</t>
  </si>
  <si>
    <t>V40</t>
  </si>
  <si>
    <t>FY20 Total Program</t>
  </si>
  <si>
    <t>V41</t>
  </si>
  <si>
    <t>FY20 Total Program Per-Pupil Funding</t>
  </si>
  <si>
    <t>CATEGORICAL FUNDING (Updated throughout fiscal year as available)</t>
  </si>
  <si>
    <t>V50</t>
  </si>
  <si>
    <t>Transportation payments paid in FY20</t>
  </si>
  <si>
    <t>V51</t>
  </si>
  <si>
    <t>Vocational Education payments paid in FY20</t>
  </si>
  <si>
    <t>$                   -</t>
  </si>
  <si>
    <t>V52</t>
  </si>
  <si>
    <t>English Language Proficiency Act payments paid in FY20</t>
  </si>
  <si>
    <t>V53</t>
  </si>
  <si>
    <t>Special Education - Children with Disabilities</t>
  </si>
  <si>
    <t>payments paid in FY20</t>
  </si>
  <si>
    <t>V54</t>
  </si>
  <si>
    <t>Special Education - Gifted/Talented payments paid in FY20</t>
  </si>
  <si>
    <t>V55</t>
  </si>
  <si>
    <t>Small Attendance Center payments paid in FY20</t>
  </si>
  <si>
    <t>V56</t>
  </si>
  <si>
    <t>Total Categorical Funding</t>
  </si>
  <si>
    <t>sum of lines V50, V51, V52, V53,  V54 and V55</t>
  </si>
  <si>
    <t>OTHER</t>
  </si>
  <si>
    <t>V60</t>
  </si>
  <si>
    <t>CY19 Inflation</t>
  </si>
  <si>
    <t>V62</t>
  </si>
  <si>
    <t xml:space="preserve">FY21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</si>
  <si>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</si>
  <si>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</si>
  <si>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</si>
  <si>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</si>
  <si>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</si>
  <si>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FY21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</si>
  <si>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</si>
  <si>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</si>
  <si>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</si>
  <si>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</si>
  <si>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</si>
  <si>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</si>
  <si>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</si>
  <si>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</si>
  <si>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</si>
  <si>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</si>
  <si>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</si>
  <si>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</si>
  <si>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</si>
  <si>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FY21 October FTE Count (minus on-line)- enter line V5</t>
  </si>
  <si>
    <t>FC2</t>
  </si>
  <si>
    <t>FY20 October FTE Count - enter line V13</t>
  </si>
  <si>
    <t>FC3</t>
  </si>
  <si>
    <t>FY19 October FTE Count - enter line V14</t>
  </si>
  <si>
    <t>FC4</t>
  </si>
  <si>
    <t>FY18 October FTE Count - enter line V15</t>
  </si>
  <si>
    <t>FC4.1</t>
  </si>
  <si>
    <t>FY17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</si>
  <si>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</si>
  <si>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</si>
  <si>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</si>
  <si>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</si>
  <si>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</si>
  <si>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FY21 Full Day Kindergarten Factor</t>
  </si>
  <si>
    <t>FC6</t>
  </si>
  <si>
    <t>FY21 CPP Pupil Count - enter line V17</t>
  </si>
  <si>
    <t>FC6.1</t>
  </si>
  <si>
    <t>FY21 Charter Institute CPP Pupil Count - enter line V20.1</t>
  </si>
  <si>
    <t>FC6.5</t>
  </si>
  <si>
    <t>FY21 CHARTER INSTITUTE PUPIL COUNT - enter line V19</t>
  </si>
  <si>
    <t>FY6.6</t>
  </si>
  <si>
    <t xml:space="preserve">FY21 Charter Institute Full Day Kindergarten Factor </t>
  </si>
  <si>
    <t>FC7</t>
  </si>
  <si>
    <t>FY21 FUNDED PUPIL COUNT - enter line FC5, plus FC5.1, plus line FC6, plus FC6.5, plus FC6.6</t>
  </si>
  <si>
    <t>FC7.5</t>
  </si>
  <si>
    <t>FY21 ASCENT Pupil Count - enter line FC4.1</t>
  </si>
  <si>
    <t>FC7.6</t>
  </si>
  <si>
    <t>FY21 CHARTER INSTITUTE ASCENT Pupil Count - enter line V20.6</t>
  </si>
  <si>
    <t>FC8</t>
  </si>
  <si>
    <t xml:space="preserve">FY21 On-line Multi-District Pupil Count - enter line V4 </t>
  </si>
  <si>
    <t>FC8.5</t>
  </si>
  <si>
    <t>FY21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</si>
  <si>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</si>
  <si>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</si>
  <si>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</si>
  <si>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</si>
  <si>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</si>
  <si>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</si>
  <si>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</si>
  <si>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</si>
  <si>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</si>
  <si>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</si>
  <si>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</si>
  <si>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</si>
  <si>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</si>
  <si>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</si>
  <si>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</si>
  <si>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</si>
  <si>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</si>
  <si>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</si>
  <si>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</si>
  <si>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</si>
  <si>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</si>
  <si>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</si>
  <si>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</si>
  <si>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</si>
  <si>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</si>
  <si>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</si>
  <si>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</si>
  <si>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</si>
  <si>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</si>
  <si>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</si>
  <si>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</si>
  <si>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</si>
  <si>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</si>
  <si>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</si>
  <si>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</si>
  <si>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</si>
  <si>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</si>
  <si>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</si>
  <si>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</si>
  <si>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</si>
  <si>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</si>
  <si>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</si>
  <si>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</si>
  <si>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</si>
  <si>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</si>
  <si>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</si>
  <si>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</si>
  <si>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</si>
  <si>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</si>
  <si>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</si>
  <si>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</si>
  <si>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</si>
  <si>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</si>
  <si>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FY21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</si>
  <si>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</si>
  <si>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</si>
  <si>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</si>
  <si>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</si>
  <si>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</si>
  <si>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</si>
  <si>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</si>
  <si>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</si>
  <si>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</si>
  <si>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</si>
  <si>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</si>
  <si>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</si>
  <si>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</si>
  <si>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</si>
  <si>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</si>
  <si>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</si>
  <si>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</si>
  <si>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</si>
  <si>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</si>
  <si>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</si>
  <si>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</si>
  <si>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</si>
  <si>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</si>
  <si>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</si>
  <si>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</si>
  <si>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</si>
  <si>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</si>
  <si>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</si>
  <si>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</si>
  <si>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</si>
  <si>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</si>
  <si>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</si>
  <si>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</si>
  <si>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</si>
  <si>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</si>
  <si>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</si>
  <si>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</si>
  <si>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</si>
  <si>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</si>
  <si>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</si>
  <si>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</si>
  <si>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FY21 On-Line Count - enter line V4 plus line V20</t>
  </si>
  <si>
    <t>OL2</t>
  </si>
  <si>
    <t>FY21 Base Minimum Funding - enter line V22</t>
  </si>
  <si>
    <t>OL3</t>
  </si>
  <si>
    <t>TOTAL ON-LINE FORMULA FUNDING (enter line OL2 times line OL3)</t>
  </si>
  <si>
    <t>OL4</t>
  </si>
  <si>
    <t>FY21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</si>
  <si>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</si>
  <si>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</si>
  <si>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</si>
  <si>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</si>
  <si>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</si>
  <si>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</si>
  <si>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</si>
  <si>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</si>
  <si>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</si>
  <si>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</si>
  <si>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</si>
  <si>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</si>
  <si>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</si>
  <si>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</si>
  <si>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</si>
  <si>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</si>
  <si>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</si>
  <si>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</si>
  <si>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</si>
  <si>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</si>
  <si>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</si>
  <si>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</si>
  <si>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</si>
  <si>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</si>
  <si>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</si>
  <si>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</si>
  <si>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</si>
  <si>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</si>
  <si>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FY20 Total Program  -   enter line V40</t>
  </si>
  <si>
    <t>TB2</t>
  </si>
  <si>
    <t>CY17 Inflation  -   enter line V60</t>
  </si>
  <si>
    <t>TB3</t>
  </si>
  <si>
    <t>FY21 Enrollment Growth - enter</t>
  </si>
  <si>
    <t>(line FC9 minus line V12) divided by line V12</t>
  </si>
  <si>
    <t>TB4</t>
  </si>
  <si>
    <t>FY21 TABOR FORMULA FUNDING</t>
  </si>
  <si>
    <t xml:space="preserve">enter line TB1 times (1 plus line TB2 plus line TB3) </t>
  </si>
  <si>
    <t>MINIMUM FORMULA FUNDING</t>
  </si>
  <si>
    <t>MF1</t>
  </si>
  <si>
    <t>FY21 'Base' Minimum Funding - enter line V22</t>
  </si>
  <si>
    <t>MF2</t>
  </si>
  <si>
    <t>Total Funded Pupil Count (minus on-line) - enter line FC7</t>
  </si>
  <si>
    <t>MF3</t>
  </si>
  <si>
    <t>FY21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</si>
  <si>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</si>
  <si>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</si>
  <si>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</si>
  <si>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</si>
  <si>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</si>
  <si>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</si>
  <si>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</si>
  <si>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</si>
  <si>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</si>
  <si>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</si>
  <si>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</si>
  <si>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</si>
  <si>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</si>
  <si>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</si>
  <si>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</si>
  <si>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</si>
  <si>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</si>
  <si>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</si>
  <si>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</si>
  <si>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</si>
  <si>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</si>
  <si>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</si>
  <si>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</si>
  <si>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</si>
  <si>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</si>
  <si>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</si>
  <si>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</si>
  <si>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</si>
  <si>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</si>
  <si>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</si>
  <si>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</si>
  <si>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</si>
  <si>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</si>
  <si>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</si>
  <si>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</si>
  <si>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</si>
  <si>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</si>
  <si>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</si>
  <si>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</si>
  <si>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</si>
  <si>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</si>
  <si>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</si>
  <si>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</si>
  <si>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</si>
  <si>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</si>
  <si>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</si>
  <si>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</si>
  <si>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</si>
  <si>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</si>
  <si>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</si>
  <si>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</si>
  <si>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</si>
  <si>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</si>
  <si>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</si>
  <si>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</si>
  <si>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</si>
  <si>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</si>
  <si>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</si>
  <si>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</si>
  <si>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</si>
  <si>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</si>
  <si>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</si>
  <si>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</si>
  <si>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</si>
  <si>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</si>
  <si>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</si>
  <si>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</si>
  <si>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</si>
  <si>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</si>
  <si>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</si>
  <si>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</si>
  <si>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</si>
  <si>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</si>
  <si>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</si>
  <si>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</si>
  <si>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</si>
  <si>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</si>
  <si>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</si>
  <si>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</si>
  <si>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</si>
  <si>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</si>
  <si>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</si>
  <si>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</si>
  <si>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</si>
  <si>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</si>
  <si>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</si>
  <si>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</si>
  <si>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</si>
  <si>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</si>
  <si>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</si>
  <si>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</si>
  <si>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</si>
  <si>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</si>
  <si>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</si>
  <si>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</si>
  <si>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</si>
  <si>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</si>
  <si>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</si>
  <si>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</si>
  <si>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</si>
  <si>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</si>
  <si>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</si>
  <si>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</si>
  <si>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</si>
  <si>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</si>
  <si>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</si>
  <si>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</si>
  <si>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</si>
  <si>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</si>
  <si>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</si>
  <si>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</si>
  <si>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</si>
  <si>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</si>
  <si>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</si>
  <si>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</si>
  <si>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</si>
  <si>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</si>
  <si>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</si>
  <si>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</si>
  <si>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</si>
  <si>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</si>
  <si>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</si>
  <si>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</si>
  <si>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</si>
  <si>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</si>
  <si>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</si>
  <si>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</si>
  <si>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</si>
  <si>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</si>
  <si>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</si>
  <si>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</si>
  <si>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</si>
  <si>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</si>
  <si>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</si>
  <si>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</si>
  <si>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</si>
  <si>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</si>
  <si>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</si>
  <si>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</si>
  <si>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</si>
  <si>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</si>
  <si>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</si>
  <si>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</si>
  <si>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PROGRAM FUNDING AFTER RESCISSION</t>
  </si>
  <si>
    <t>RS1</t>
  </si>
  <si>
    <t>RESCISSION TO DISTRICT (GT11 multiplied by rescission percentage in cell GB302)</t>
  </si>
  <si>
    <t>Total Rescisssion Amount</t>
  </si>
  <si>
    <t>Rescission Percentaage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</si>
  <si>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</si>
  <si>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</si>
  <si>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</si>
  <si>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</si>
  <si>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</si>
  <si>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</si>
  <si>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</si>
  <si>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</si>
  <si>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</si>
  <si>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</si>
  <si>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</si>
  <si>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</si>
  <si>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</si>
  <si>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</si>
  <si>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</si>
  <si>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</si>
  <si>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</si>
  <si>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</si>
  <si>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</si>
  <si>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</si>
  <si>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</si>
  <si>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</si>
  <si>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</si>
  <si>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</si>
  <si>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</si>
  <si>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</si>
  <si>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</si>
  <si>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</si>
  <si>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</si>
  <si>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</si>
  <si>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</si>
  <si>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</si>
  <si>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</si>
  <si>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2020-21</t>
  </si>
  <si>
    <t xml:space="preserve">                                                    FUNDING PROJECTION</t>
  </si>
  <si>
    <t>*</t>
  </si>
  <si>
    <t xml:space="preserve">FY21 October FTE Count </t>
  </si>
  <si>
    <t xml:space="preserve">FY20 October FTE Count </t>
  </si>
  <si>
    <t>FY19 October FTE Count</t>
  </si>
  <si>
    <t xml:space="preserve">FY18 October FTE Count </t>
  </si>
  <si>
    <t>FY17 October FTE Count</t>
  </si>
  <si>
    <t>AVERAGED FUNDED PUPIL COUNT</t>
  </si>
  <si>
    <t xml:space="preserve">FY21 CPP Pupil Count </t>
  </si>
  <si>
    <t>FY21 CHARTER INSTITUTE PUPIL COUNT</t>
  </si>
  <si>
    <t>FY21 FUNDED PUPIL COUNT</t>
  </si>
  <si>
    <t>FC7.1</t>
  </si>
  <si>
    <t>ASCENT Pupil Count</t>
  </si>
  <si>
    <t>FY21 CHARTER INSTITUTE ONLINE PUPIL COUNT</t>
  </si>
  <si>
    <t xml:space="preserve">FY21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</si>
  <si>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</si>
  <si>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</si>
  <si>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</si>
  <si>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</si>
  <si>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</si>
  <si>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</si>
  <si>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</si>
  <si>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</si>
  <si>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</si>
  <si>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FY21 Charter School Institute Half-day Kindergarten FTE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</si>
  <si>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</si>
  <si>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</si>
  <si>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</si>
  <si>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</si>
  <si>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</si>
  <si>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</si>
  <si>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</si>
  <si>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</si>
  <si>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</si>
  <si>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</si>
  <si>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</si>
  <si>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TF10.</t>
  </si>
  <si>
    <t>TABOR Formula Funding</t>
  </si>
  <si>
    <t>TF11.</t>
  </si>
  <si>
    <t>TP2.</t>
  </si>
  <si>
    <t>Total Funding Beyond TABOR Formula</t>
  </si>
  <si>
    <t>GT1.</t>
  </si>
  <si>
    <t>V31.</t>
  </si>
  <si>
    <t>FY21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</si>
  <si>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</si>
  <si>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</si>
  <si>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</si>
  <si>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</si>
  <si>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</si>
  <si>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</si>
  <si>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</si>
  <si>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</si>
  <si>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</si>
  <si>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</si>
  <si>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</si>
  <si>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CATEGORICAL FUNDING</t>
  </si>
  <si>
    <t>REVISED TOTAL PROGRAM PER PUPIL FUNDING</t>
  </si>
  <si>
    <t>Transportation payments paid in FY21</t>
  </si>
  <si>
    <t>Vocational Education payments paid in FY21</t>
  </si>
  <si>
    <t>English Language Proficiency Act payments paid in FY21</t>
  </si>
  <si>
    <t>Charter Institute School Total Program Funding</t>
  </si>
  <si>
    <t>payments paid in FY21</t>
  </si>
  <si>
    <t xml:space="preserve">DISTRICT'S ADJUSTED TOTAL PROGRAM FUNDING </t>
  </si>
  <si>
    <t>Special Education - Gifted/Talented payments paid in FY21</t>
  </si>
  <si>
    <t xml:space="preserve">PROPERTY TAX REVENUES </t>
  </si>
  <si>
    <t>Small Attendance Center payments paid in FY19</t>
  </si>
  <si>
    <t xml:space="preserve">SPECIFIC OWNERSHIP TAX </t>
  </si>
  <si>
    <t>RESCISSION TO DISTRICT</t>
  </si>
  <si>
    <t>DISTRICT'S TOTAL PROGRAM AFTER RESCISSION</t>
  </si>
  <si>
    <t>CY17 Inflation</t>
  </si>
  <si>
    <t>FY21 At-Risk Pupil Count (hard coded)</t>
  </si>
  <si>
    <t>DISTRICT: JULESBURG 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</si>
</sst>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0.000000_)"/>
    <numFmt numFmtId="186" formatCode="0_)"/>
    <numFmt numFmtId="187" formatCode="#,##0.0000000000_);[Red]\(#,##0.0000000000\)"/>
    <numFmt numFmtId="188" formatCode="0.00000000%"/>
    <numFmt numFmtId="189" formatCode="0.00_);[Red]\-0.00_)"/>
  </numFmts>
  <fonts count="10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</cellStyleXfs>
  <cellXfs count="156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0" borderId="0" xfId="2" applyFont="1" applyAlignment="1">
      <alignment horizontal="left"/>
    </xf>
    <xf numFmtId="40" fontId="3" fillId="0" borderId="0" xfId="2" applyFont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2" fillId="0" borderId="0" xfId="2" applyAlignment="1">
      <alignment wrapText="1"/>
    </xf>
    <xf numFmtId="40" fontId="4" fillId="0" borderId="0" xfId="2" applyFont="1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166" fontId="2" fillId="0" borderId="0" xfId="2" applyNumberForma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0" borderId="0" xfId="2" applyNumberFormat="1"/>
    <xf numFmtId="169" fontId="2" fillId="0" borderId="0" xfId="2" applyNumberFormat="1"/>
    <xf numFmtId="170" fontId="2" fillId="0" borderId="0" xfId="2" applyNumberFormat="1"/>
    <xf numFmtId="37" fontId="2" fillId="0" borderId="0" xfId="2" applyNumberFormat="1"/>
    <xf numFmtId="171" fontId="2" fillId="0" borderId="0" xfId="2" applyNumberFormat="1"/>
    <xf numFmtId="166" fontId="2" fillId="0" borderId="0" xfId="2" applyNumberFormat="1" applyAlignment="1">
      <alignment horizontal="right"/>
    </xf>
    <xf numFmtId="0" fontId="2" fillId="0" borderId="0" xfId="2" applyNumberFormat="1"/>
    <xf numFmtId="168" fontId="2" fillId="0" borderId="0" xfId="3" applyNumberFormat="1"/>
    <xf numFmtId="166" fontId="2" fillId="0" borderId="0" xfId="3" applyNumberFormat="1"/>
    <xf numFmtId="172" fontId="2" fillId="0" borderId="0" xfId="2" applyNumberFormat="1"/>
    <xf numFmtId="40" fontId="4" fillId="0" borderId="0" xfId="2" applyFont="1"/>
    <xf numFmtId="164" fontId="2" fillId="0" borderId="0" xfId="2" applyNumberFormat="1"/>
    <xf numFmtId="173" fontId="2" fillId="0" borderId="0" xfId="4" applyNumberFormat="1" applyFont="1" applyBorder="1"/>
    <xf numFmtId="173" fontId="2" fillId="0" borderId="0" xfId="2" applyNumberFormat="1"/>
    <xf numFmtId="3" fontId="2" fillId="0" borderId="0" xfId="2" applyNumberFormat="1"/>
    <xf numFmtId="4" fontId="2" fillId="0" borderId="0" xfId="2" applyNumberFormat="1"/>
    <xf numFmtId="3" fontId="2" fillId="0" borderId="0" xfId="2" applyNumberFormat="1" applyAlignment="1">
      <alignment horizontal="center"/>
    </xf>
    <xf numFmtId="174" fontId="2" fillId="0" borderId="0" xfId="2" applyNumberFormat="1"/>
    <xf numFmtId="174" fontId="2" fillId="0" borderId="0" xfId="3" applyNumberFormat="1"/>
    <xf numFmtId="40" fontId="2" fillId="3" borderId="0" xfId="2" applyFill="1" applyAlignment="1">
      <alignment horizontal="center"/>
    </xf>
    <xf numFmtId="175" fontId="2" fillId="0" borderId="0" xfId="2" applyNumberForma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2" applyFont="1"/>
    <xf numFmtId="4" fontId="0" fillId="0" borderId="0" xfId="0" applyNumberFormat="1"/>
    <xf numFmtId="40" fontId="2" fillId="4" borderId="0" xfId="2" applyFill="1" applyAlignment="1">
      <alignment horizontal="center"/>
    </xf>
    <xf numFmtId="40" fontId="2" fillId="4" borderId="0" xfId="2" applyFill="1"/>
    <xf numFmtId="4" fontId="2" fillId="4" borderId="0" xfId="2" applyNumberFormat="1" applyFill="1"/>
    <xf numFmtId="176" fontId="2" fillId="5" borderId="0" xfId="2" applyNumberFormat="1" applyFill="1"/>
    <xf numFmtId="168" fontId="2" fillId="6" borderId="0" xfId="2" applyNumberFormat="1" applyFill="1"/>
    <xf numFmtId="176" fontId="2" fillId="0" borderId="0" xfId="2" applyNumberFormat="1"/>
    <xf numFmtId="167" fontId="2" fillId="7" borderId="0" xfId="2" applyNumberFormat="1" applyFill="1"/>
    <xf numFmtId="167" fontId="2" fillId="6" borderId="0" xfId="2" applyNumberFormat="1" applyFill="1"/>
    <xf numFmtId="176" fontId="4" fillId="0" borderId="0" xfId="2" applyNumberFormat="1" applyFont="1"/>
    <xf numFmtId="170" fontId="2" fillId="0" borderId="0" xfId="2" applyNumberFormat="1" applyAlignment="1">
      <alignment horizontal="right"/>
    </xf>
    <xf numFmtId="177" fontId="2" fillId="0" borderId="0" xfId="2" applyNumberFormat="1"/>
    <xf numFmtId="178" fontId="2" fillId="0" borderId="0" xfId="2" applyNumberFormat="1"/>
    <xf numFmtId="179" fontId="2" fillId="0" borderId="0" xfId="2" applyNumberFormat="1"/>
    <xf numFmtId="180" fontId="2" fillId="0" borderId="0" xfId="2" applyNumberFormat="1"/>
    <xf numFmtId="40" fontId="2" fillId="6" borderId="0" xfId="2" applyFill="1"/>
    <xf numFmtId="181" fontId="2" fillId="0" borderId="0" xfId="2" applyNumberFormat="1"/>
    <xf numFmtId="182" fontId="2" fillId="0" borderId="0" xfId="2" applyNumberFormat="1"/>
    <xf numFmtId="173" fontId="2" fillId="0" borderId="0" xfId="2" applyNumberFormat="1" applyAlignment="1">
      <alignment horizontal="center"/>
    </xf>
    <xf numFmtId="183" fontId="2" fillId="0" borderId="0" xfId="2" applyNumberFormat="1"/>
    <xf numFmtId="40" fontId="2" fillId="6" borderId="0" xfId="2" applyFill="1" applyAlignment="1">
      <alignment horizontal="right"/>
    </xf>
    <xf numFmtId="184" fontId="2" fillId="0" borderId="0" xfId="2" applyNumberFormat="1"/>
    <xf numFmtId="40" fontId="2" fillId="8" borderId="0" xfId="2" applyFill="1" applyAlignment="1">
      <alignment horizontal="center"/>
    </xf>
    <xf numFmtId="40" fontId="2" fillId="8" borderId="0" xfId="2" applyFill="1"/>
    <xf numFmtId="37" fontId="3" fillId="0" borderId="0" xfId="2" applyNumberFormat="1" applyFont="1"/>
    <xf numFmtId="185" fontId="2" fillId="0" borderId="0" xfId="2" applyNumberFormat="1"/>
    <xf numFmtId="172" fontId="2" fillId="9" borderId="0" xfId="2" applyNumberFormat="1" applyFill="1"/>
    <xf numFmtId="186" fontId="2" fillId="0" borderId="0" xfId="2" applyNumberFormat="1"/>
    <xf numFmtId="40" fontId="2" fillId="0" borderId="0" xfId="3"/>
    <xf numFmtId="40" fontId="2" fillId="9" borderId="0" xfId="2" applyFill="1"/>
    <xf numFmtId="40" fontId="2" fillId="10" borderId="0" xfId="2" applyFill="1"/>
    <xf numFmtId="187" fontId="2" fillId="0" borderId="0" xfId="2" applyNumberFormat="1"/>
    <xf numFmtId="188" fontId="2" fillId="0" borderId="0" xfId="1" applyNumberFormat="1" applyFont="1" applyProtection="1"/>
    <xf numFmtId="40" fontId="2" fillId="0" borderId="0" xfId="2" quotePrefix="1"/>
    <xf numFmtId="40" fontId="2" fillId="7" borderId="0" xfId="2" applyFill="1" applyAlignment="1">
      <alignment horizontal="center"/>
    </xf>
    <xf numFmtId="9" fontId="2" fillId="0" borderId="0" xfId="1" applyFont="1" applyProtection="1"/>
    <xf numFmtId="40" fontId="2" fillId="11" borderId="0" xfId="2" applyFill="1"/>
    <xf numFmtId="40" fontId="4" fillId="11" borderId="0" xfId="2" applyFont="1" applyFill="1"/>
    <xf numFmtId="40" fontId="2" fillId="12" borderId="0" xfId="2" applyFill="1"/>
    <xf numFmtId="40" fontId="2" fillId="11" borderId="0" xfId="2" applyFill="1" applyAlignment="1">
      <alignment horizontal="center"/>
    </xf>
    <xf numFmtId="49" fontId="2" fillId="0" borderId="0" xfId="2" quotePrefix="1" applyNumberFormat="1"/>
    <xf numFmtId="49" fontId="2" fillId="11" borderId="0" xfId="2" quotePrefix="1" applyNumberFormat="1" applyFill="1"/>
    <xf numFmtId="189" fontId="2" fillId="0" borderId="0" xfId="2" applyNumberFormat="1"/>
    <xf numFmtId="40" fontId="3" fillId="0" borderId="0" xfId="2" applyFont="1"/>
    <xf numFmtId="40" fontId="8" fillId="0" borderId="0" xfId="2" applyFont="1"/>
    <xf numFmtId="40" fontId="2" fillId="0" borderId="3" xfId="2" applyBorder="1" applyAlignment="1">
      <alignment horizontal="right"/>
    </xf>
    <xf numFmtId="40" fontId="2" fillId="0" borderId="0" xfId="5" applyAlignment="1">
      <alignment horizontal="center"/>
    </xf>
    <xf numFmtId="40" fontId="2" fillId="0" borderId="0" xfId="5"/>
    <xf numFmtId="167" fontId="2" fillId="0" borderId="0" xfId="5" applyNumberFormat="1" applyAlignment="1">
      <alignment horizontal="right"/>
    </xf>
    <xf numFmtId="167" fontId="2" fillId="0" borderId="0" xfId="5" applyNumberFormat="1"/>
    <xf numFmtId="40" fontId="2" fillId="13" borderId="0" xfId="2" applyFill="1" applyAlignment="1">
      <alignment horizontal="center"/>
    </xf>
    <xf numFmtId="40" fontId="3" fillId="0" borderId="0" xfId="2" applyFont="1" applyAlignment="1">
      <alignment horizontal="right"/>
    </xf>
    <xf numFmtId="40" fontId="3" fillId="0" borderId="3" xfId="2" applyFont="1" applyBorder="1" applyAlignment="1">
      <alignment horizontal="right"/>
    </xf>
    <xf numFmtId="166" fontId="2" fillId="0" borderId="0" xfId="5" applyNumberFormat="1" applyAlignment="1">
      <alignment horizontal="center"/>
    </xf>
    <xf numFmtId="166" fontId="2" fillId="0" borderId="0" xfId="5" applyNumberFormat="1"/>
    <xf numFmtId="168" fontId="2" fillId="0" borderId="0" xfId="5" applyNumberFormat="1"/>
    <xf numFmtId="166" fontId="3" fillId="0" borderId="0" xfId="2" applyNumberFormat="1" applyFont="1"/>
    <xf numFmtId="166" fontId="3" fillId="0" borderId="4" xfId="2" applyNumberFormat="1" applyFont="1" applyBorder="1"/>
    <xf numFmtId="167" fontId="8" fillId="0" borderId="0" xfId="2" applyNumberFormat="1" applyFont="1"/>
    <xf numFmtId="167" fontId="3" fillId="0" borderId="0" xfId="2" applyNumberFormat="1" applyFont="1"/>
    <xf numFmtId="40" fontId="3" fillId="0" borderId="3" xfId="2" applyFont="1" applyBorder="1"/>
    <xf numFmtId="40" fontId="8" fillId="0" borderId="3" xfId="2" applyFont="1" applyBorder="1"/>
    <xf numFmtId="167" fontId="8" fillId="0" borderId="3" xfId="2" applyNumberFormat="1" applyFont="1" applyBorder="1"/>
    <xf numFmtId="39" fontId="3" fillId="0" borderId="0" xfId="2" applyNumberFormat="1" applyFont="1"/>
    <xf numFmtId="167" fontId="3" fillId="0" borderId="3" xfId="2" applyNumberFormat="1" applyFont="1" applyBorder="1"/>
    <xf numFmtId="171" fontId="2" fillId="0" borderId="0" xfId="5" applyNumberFormat="1"/>
    <xf numFmtId="172" fontId="2" fillId="0" borderId="0" xfId="5" applyNumberFormat="1"/>
    <xf numFmtId="40" fontId="4" fillId="0" borderId="0" xfId="5" applyFont="1"/>
    <xf numFmtId="40" fontId="2" fillId="12" borderId="0" xfId="5" applyFill="1"/>
    <xf numFmtId="185" fontId="3" fillId="0" borderId="0" xfId="2" applyNumberFormat="1" applyFont="1"/>
    <xf numFmtId="173" fontId="2" fillId="0" borderId="0" xfId="5" applyNumberFormat="1"/>
    <xf numFmtId="173" fontId="3" fillId="0" borderId="0" xfId="2" applyNumberFormat="1" applyFont="1"/>
    <xf numFmtId="3" fontId="2" fillId="0" borderId="0" xfId="5" applyNumberFormat="1" applyAlignment="1">
      <alignment horizontal="center"/>
    </xf>
    <xf numFmtId="3" fontId="2" fillId="0" borderId="0" xfId="5" applyNumberFormat="1"/>
    <xf numFmtId="174" fontId="2" fillId="0" borderId="0" xfId="5" applyNumberFormat="1"/>
    <xf numFmtId="174" fontId="2" fillId="0" borderId="0" xfId="6" applyNumberFormat="1"/>
    <xf numFmtId="37" fontId="2" fillId="0" borderId="0" xfId="5" applyNumberFormat="1"/>
    <xf numFmtId="39" fontId="2" fillId="0" borderId="0" xfId="5" applyNumberFormat="1"/>
    <xf numFmtId="170" fontId="2" fillId="0" borderId="0" xfId="5" applyNumberFormat="1"/>
    <xf numFmtId="40" fontId="2" fillId="12" borderId="0" xfId="6" applyFill="1" applyAlignment="1">
      <alignment horizontal="left"/>
    </xf>
    <xf numFmtId="40" fontId="2" fillId="12" borderId="0" xfId="6" applyFill="1"/>
    <xf numFmtId="40" fontId="2" fillId="0" borderId="0" xfId="5" applyAlignment="1">
      <alignment horizontal="right"/>
    </xf>
    <xf numFmtId="49" fontId="2" fillId="12" borderId="0" xfId="5" quotePrefix="1" applyNumberFormat="1" applyFill="1"/>
    <xf numFmtId="40" fontId="2" fillId="4" borderId="0" xfId="5" applyFill="1" applyAlignment="1">
      <alignment horizontal="center"/>
    </xf>
    <xf numFmtId="40" fontId="2" fillId="4" borderId="0" xfId="5" applyFill="1"/>
    <xf numFmtId="40" fontId="2" fillId="2" borderId="0" xfId="5" applyFill="1"/>
    <xf numFmtId="176" fontId="2" fillId="5" borderId="0" xfId="5" applyNumberFormat="1" applyFill="1"/>
    <xf numFmtId="4" fontId="2" fillId="0" borderId="0" xfId="5" applyNumberFormat="1"/>
    <xf numFmtId="176" fontId="2" fillId="0" borderId="0" xfId="5" applyNumberFormat="1"/>
    <xf numFmtId="176" fontId="4" fillId="0" borderId="0" xfId="5" applyNumberFormat="1" applyFont="1"/>
    <xf numFmtId="166" fontId="2" fillId="0" borderId="0" xfId="5" applyNumberFormat="1" applyAlignment="1">
      <alignment horizontal="right"/>
    </xf>
    <xf numFmtId="170" fontId="2" fillId="0" borderId="0" xfId="5" applyNumberFormat="1" applyAlignment="1">
      <alignment horizontal="right"/>
    </xf>
    <xf numFmtId="178" fontId="2" fillId="0" borderId="0" xfId="5" applyNumberFormat="1"/>
    <xf numFmtId="175" fontId="2" fillId="0" borderId="0" xfId="5" applyNumberFormat="1"/>
    <xf numFmtId="181" fontId="2" fillId="0" borderId="0" xfId="5" applyNumberFormat="1"/>
    <xf numFmtId="182" fontId="2" fillId="0" borderId="0" xfId="5" applyNumberFormat="1"/>
    <xf numFmtId="173" fontId="2" fillId="0" borderId="0" xfId="5" applyNumberFormat="1" applyAlignment="1">
      <alignment horizontal="center"/>
    </xf>
    <xf numFmtId="183" fontId="2" fillId="0" borderId="0" xfId="5" applyNumberFormat="1"/>
    <xf numFmtId="184" fontId="2" fillId="0" borderId="0" xfId="5" applyNumberFormat="1"/>
    <xf numFmtId="165" fontId="2" fillId="0" borderId="0" xfId="5" applyNumberFormat="1"/>
    <xf numFmtId="40" fontId="2" fillId="8" borderId="0" xfId="5" applyFill="1" applyAlignment="1">
      <alignment horizontal="center"/>
    </xf>
    <xf numFmtId="40" fontId="2" fillId="8" borderId="0" xfId="5" applyFill="1"/>
    <xf numFmtId="40" fontId="4" fillId="0" borderId="0" xfId="5" applyFont="1" applyAlignment="1">
      <alignment wrapText="1"/>
    </xf>
    <xf numFmtId="185" fontId="2" fillId="0" borderId="0" xfId="5" applyNumberFormat="1"/>
    <xf numFmtId="40" fontId="2" fillId="0" borderId="0" xfId="6"/>
    <xf numFmtId="187" fontId="2" fillId="0" borderId="0" xfId="5" applyNumberFormat="1"/>
    <xf numFmtId="40" fontId="4" fillId="12" borderId="0" xfId="5" applyFont="1" applyFill="1"/>
    <xf numFmtId="40" fontId="2" fillId="12" borderId="0" xfId="5" applyFill="1" applyAlignment="1">
      <alignment horizontal="center"/>
    </xf>
    <xf numFmtId="49" fontId="2" fillId="0" borderId="0" xfId="5" quotePrefix="1" applyNumberFormat="1"/>
    <xf numFmtId="40" fontId="9" fillId="0" borderId="0" xfId="2" applyFont="1"/>
    <xf numFmtId="40" fontId="2" fillId="0" borderId="0" xfId="2" applyNumberFormat="1"/>
  </cellXfs>
  <cellStyles count="7">
    <cellStyle name="Comma0" xfId="4" xr:uid="{E4F8991A-2232-4CA3-9D53-5867DE6FCE8A}"/>
    <cellStyle name="Normal" xfId="0" builtinId="0"/>
    <cellStyle name="Normal 5" xfId="2" xr:uid="{E697C968-9EBC-4577-97A7-D1FE05103491}"/>
    <cellStyle name="Normal 5 2" xfId="3" xr:uid="{EC01B4AB-0AE9-456A-9777-FB85C317ED3A}"/>
    <cellStyle name="Normal 5 2 2" xfId="6" xr:uid="{3787C677-3531-40F9-9497-D2C847CCD9BF}"/>
    <cellStyle name="Normal 5 3" xfId="5" xr:uid="{9F04831C-D15F-428B-BCD0-AE89778AAB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56F3-3A57-47A5-811F-40026F584F19}">
  <sheetPr transitionEntry="1">
    <tabColor theme="9" tint="0.59999389629810485"/>
    <pageSetUpPr fitToPage="1"/>
  </sheetPr>
  <dimension ref="A1:IV380"/>
  <sheetViews>
    <sheetView tabSelected="1" zoomScale="90" zoomScaleNormal="9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8" sqref="C8"/>
    </sheetView>
  </sheetViews>
  <sheetFormatPr defaultColWidth="19.88671875" defaultRowHeight="15" x14ac:dyDescent="0.2"/>
  <cols>
    <col min="1" max="1" width="20.5546875" style="7" customWidth="1"/>
    <col min="2" max="2" width="67" style="7" customWidth="1"/>
    <col min="3" max="3" width="17" style="7" customWidth="1"/>
    <col min="4" max="181" width="19.88671875" style="7"/>
    <col min="182" max="186" width="21.88671875" style="7" customWidth="1"/>
    <col min="187" max="188" width="22.109375" style="7" customWidth="1"/>
    <col min="189" max="256" width="19.88671875" style="7"/>
    <col min="257" max="257" width="9.109375" style="7" bestFit="1" customWidth="1"/>
    <col min="258" max="258" width="67" style="7" customWidth="1"/>
    <col min="259" max="259" width="17" style="7" customWidth="1"/>
    <col min="260" max="437" width="19.88671875" style="7"/>
    <col min="438" max="442" width="21.88671875" style="7" customWidth="1"/>
    <col min="443" max="444" width="22.109375" style="7" customWidth="1"/>
    <col min="445" max="512" width="19.88671875" style="7"/>
    <col min="513" max="513" width="9.109375" style="7" bestFit="1" customWidth="1"/>
    <col min="514" max="514" width="67" style="7" customWidth="1"/>
    <col min="515" max="515" width="17" style="7" customWidth="1"/>
    <col min="516" max="693" width="19.88671875" style="7"/>
    <col min="694" max="698" width="21.88671875" style="7" customWidth="1"/>
    <col min="699" max="700" width="22.109375" style="7" customWidth="1"/>
    <col min="701" max="768" width="19.88671875" style="7"/>
    <col min="769" max="769" width="9.109375" style="7" bestFit="1" customWidth="1"/>
    <col min="770" max="770" width="67" style="7" customWidth="1"/>
    <col min="771" max="771" width="17" style="7" customWidth="1"/>
    <col min="772" max="949" width="19.88671875" style="7"/>
    <col min="950" max="954" width="21.88671875" style="7" customWidth="1"/>
    <col min="955" max="956" width="22.109375" style="7" customWidth="1"/>
    <col min="957" max="1024" width="19.88671875" style="7"/>
    <col min="1025" max="1025" width="9.109375" style="7" bestFit="1" customWidth="1"/>
    <col min="1026" max="1026" width="67" style="7" customWidth="1"/>
    <col min="1027" max="1027" width="17" style="7" customWidth="1"/>
    <col min="1028" max="1205" width="19.88671875" style="7"/>
    <col min="1206" max="1210" width="21.88671875" style="7" customWidth="1"/>
    <col min="1211" max="1212" width="22.109375" style="7" customWidth="1"/>
    <col min="1213" max="1280" width="19.88671875" style="7"/>
    <col min="1281" max="1281" width="9.109375" style="7" bestFit="1" customWidth="1"/>
    <col min="1282" max="1282" width="67" style="7" customWidth="1"/>
    <col min="1283" max="1283" width="17" style="7" customWidth="1"/>
    <col min="1284" max="1461" width="19.88671875" style="7"/>
    <col min="1462" max="1466" width="21.88671875" style="7" customWidth="1"/>
    <col min="1467" max="1468" width="22.109375" style="7" customWidth="1"/>
    <col min="1469" max="1536" width="19.88671875" style="7"/>
    <col min="1537" max="1537" width="9.109375" style="7" bestFit="1" customWidth="1"/>
    <col min="1538" max="1538" width="67" style="7" customWidth="1"/>
    <col min="1539" max="1539" width="17" style="7" customWidth="1"/>
    <col min="1540" max="1717" width="19.88671875" style="7"/>
    <col min="1718" max="1722" width="21.88671875" style="7" customWidth="1"/>
    <col min="1723" max="1724" width="22.109375" style="7" customWidth="1"/>
    <col min="1725" max="1792" width="19.88671875" style="7"/>
    <col min="1793" max="1793" width="9.109375" style="7" bestFit="1" customWidth="1"/>
    <col min="1794" max="1794" width="67" style="7" customWidth="1"/>
    <col min="1795" max="1795" width="17" style="7" customWidth="1"/>
    <col min="1796" max="1973" width="19.88671875" style="7"/>
    <col min="1974" max="1978" width="21.88671875" style="7" customWidth="1"/>
    <col min="1979" max="1980" width="22.109375" style="7" customWidth="1"/>
    <col min="1981" max="2048" width="19.88671875" style="7"/>
    <col min="2049" max="2049" width="9.109375" style="7" bestFit="1" customWidth="1"/>
    <col min="2050" max="2050" width="67" style="7" customWidth="1"/>
    <col min="2051" max="2051" width="17" style="7" customWidth="1"/>
    <col min="2052" max="2229" width="19.88671875" style="7"/>
    <col min="2230" max="2234" width="21.88671875" style="7" customWidth="1"/>
    <col min="2235" max="2236" width="22.109375" style="7" customWidth="1"/>
    <col min="2237" max="2304" width="19.88671875" style="7"/>
    <col min="2305" max="2305" width="9.109375" style="7" bestFit="1" customWidth="1"/>
    <col min="2306" max="2306" width="67" style="7" customWidth="1"/>
    <col min="2307" max="2307" width="17" style="7" customWidth="1"/>
    <col min="2308" max="2485" width="19.88671875" style="7"/>
    <col min="2486" max="2490" width="21.88671875" style="7" customWidth="1"/>
    <col min="2491" max="2492" width="22.109375" style="7" customWidth="1"/>
    <col min="2493" max="2560" width="19.88671875" style="7"/>
    <col min="2561" max="2561" width="9.109375" style="7" bestFit="1" customWidth="1"/>
    <col min="2562" max="2562" width="67" style="7" customWidth="1"/>
    <col min="2563" max="2563" width="17" style="7" customWidth="1"/>
    <col min="2564" max="2741" width="19.88671875" style="7"/>
    <col min="2742" max="2746" width="21.88671875" style="7" customWidth="1"/>
    <col min="2747" max="2748" width="22.109375" style="7" customWidth="1"/>
    <col min="2749" max="2816" width="19.88671875" style="7"/>
    <col min="2817" max="2817" width="9.109375" style="7" bestFit="1" customWidth="1"/>
    <col min="2818" max="2818" width="67" style="7" customWidth="1"/>
    <col min="2819" max="2819" width="17" style="7" customWidth="1"/>
    <col min="2820" max="2997" width="19.88671875" style="7"/>
    <col min="2998" max="3002" width="21.88671875" style="7" customWidth="1"/>
    <col min="3003" max="3004" width="22.109375" style="7" customWidth="1"/>
    <col min="3005" max="3072" width="19.88671875" style="7"/>
    <col min="3073" max="3073" width="9.109375" style="7" bestFit="1" customWidth="1"/>
    <col min="3074" max="3074" width="67" style="7" customWidth="1"/>
    <col min="3075" max="3075" width="17" style="7" customWidth="1"/>
    <col min="3076" max="3253" width="19.88671875" style="7"/>
    <col min="3254" max="3258" width="21.88671875" style="7" customWidth="1"/>
    <col min="3259" max="3260" width="22.109375" style="7" customWidth="1"/>
    <col min="3261" max="3328" width="19.88671875" style="7"/>
    <col min="3329" max="3329" width="9.109375" style="7" bestFit="1" customWidth="1"/>
    <col min="3330" max="3330" width="67" style="7" customWidth="1"/>
    <col min="3331" max="3331" width="17" style="7" customWidth="1"/>
    <col min="3332" max="3509" width="19.88671875" style="7"/>
    <col min="3510" max="3514" width="21.88671875" style="7" customWidth="1"/>
    <col min="3515" max="3516" width="22.109375" style="7" customWidth="1"/>
    <col min="3517" max="3584" width="19.88671875" style="7"/>
    <col min="3585" max="3585" width="9.109375" style="7" bestFit="1" customWidth="1"/>
    <col min="3586" max="3586" width="67" style="7" customWidth="1"/>
    <col min="3587" max="3587" width="17" style="7" customWidth="1"/>
    <col min="3588" max="3765" width="19.88671875" style="7"/>
    <col min="3766" max="3770" width="21.88671875" style="7" customWidth="1"/>
    <col min="3771" max="3772" width="22.109375" style="7" customWidth="1"/>
    <col min="3773" max="3840" width="19.88671875" style="7"/>
    <col min="3841" max="3841" width="9.109375" style="7" bestFit="1" customWidth="1"/>
    <col min="3842" max="3842" width="67" style="7" customWidth="1"/>
    <col min="3843" max="3843" width="17" style="7" customWidth="1"/>
    <col min="3844" max="4021" width="19.88671875" style="7"/>
    <col min="4022" max="4026" width="21.88671875" style="7" customWidth="1"/>
    <col min="4027" max="4028" width="22.109375" style="7" customWidth="1"/>
    <col min="4029" max="4096" width="19.88671875" style="7"/>
    <col min="4097" max="4097" width="9.109375" style="7" bestFit="1" customWidth="1"/>
    <col min="4098" max="4098" width="67" style="7" customWidth="1"/>
    <col min="4099" max="4099" width="17" style="7" customWidth="1"/>
    <col min="4100" max="4277" width="19.88671875" style="7"/>
    <col min="4278" max="4282" width="21.88671875" style="7" customWidth="1"/>
    <col min="4283" max="4284" width="22.109375" style="7" customWidth="1"/>
    <col min="4285" max="4352" width="19.88671875" style="7"/>
    <col min="4353" max="4353" width="9.109375" style="7" bestFit="1" customWidth="1"/>
    <col min="4354" max="4354" width="67" style="7" customWidth="1"/>
    <col min="4355" max="4355" width="17" style="7" customWidth="1"/>
    <col min="4356" max="4533" width="19.88671875" style="7"/>
    <col min="4534" max="4538" width="21.88671875" style="7" customWidth="1"/>
    <col min="4539" max="4540" width="22.109375" style="7" customWidth="1"/>
    <col min="4541" max="4608" width="19.88671875" style="7"/>
    <col min="4609" max="4609" width="9.109375" style="7" bestFit="1" customWidth="1"/>
    <col min="4610" max="4610" width="67" style="7" customWidth="1"/>
    <col min="4611" max="4611" width="17" style="7" customWidth="1"/>
    <col min="4612" max="4789" width="19.88671875" style="7"/>
    <col min="4790" max="4794" width="21.88671875" style="7" customWidth="1"/>
    <col min="4795" max="4796" width="22.109375" style="7" customWidth="1"/>
    <col min="4797" max="4864" width="19.88671875" style="7"/>
    <col min="4865" max="4865" width="9.109375" style="7" bestFit="1" customWidth="1"/>
    <col min="4866" max="4866" width="67" style="7" customWidth="1"/>
    <col min="4867" max="4867" width="17" style="7" customWidth="1"/>
    <col min="4868" max="5045" width="19.88671875" style="7"/>
    <col min="5046" max="5050" width="21.88671875" style="7" customWidth="1"/>
    <col min="5051" max="5052" width="22.109375" style="7" customWidth="1"/>
    <col min="5053" max="5120" width="19.88671875" style="7"/>
    <col min="5121" max="5121" width="9.109375" style="7" bestFit="1" customWidth="1"/>
    <col min="5122" max="5122" width="67" style="7" customWidth="1"/>
    <col min="5123" max="5123" width="17" style="7" customWidth="1"/>
    <col min="5124" max="5301" width="19.88671875" style="7"/>
    <col min="5302" max="5306" width="21.88671875" style="7" customWidth="1"/>
    <col min="5307" max="5308" width="22.109375" style="7" customWidth="1"/>
    <col min="5309" max="5376" width="19.88671875" style="7"/>
    <col min="5377" max="5377" width="9.109375" style="7" bestFit="1" customWidth="1"/>
    <col min="5378" max="5378" width="67" style="7" customWidth="1"/>
    <col min="5379" max="5379" width="17" style="7" customWidth="1"/>
    <col min="5380" max="5557" width="19.88671875" style="7"/>
    <col min="5558" max="5562" width="21.88671875" style="7" customWidth="1"/>
    <col min="5563" max="5564" width="22.109375" style="7" customWidth="1"/>
    <col min="5565" max="5632" width="19.88671875" style="7"/>
    <col min="5633" max="5633" width="9.109375" style="7" bestFit="1" customWidth="1"/>
    <col min="5634" max="5634" width="67" style="7" customWidth="1"/>
    <col min="5635" max="5635" width="17" style="7" customWidth="1"/>
    <col min="5636" max="5813" width="19.88671875" style="7"/>
    <col min="5814" max="5818" width="21.88671875" style="7" customWidth="1"/>
    <col min="5819" max="5820" width="22.109375" style="7" customWidth="1"/>
    <col min="5821" max="5888" width="19.88671875" style="7"/>
    <col min="5889" max="5889" width="9.109375" style="7" bestFit="1" customWidth="1"/>
    <col min="5890" max="5890" width="67" style="7" customWidth="1"/>
    <col min="5891" max="5891" width="17" style="7" customWidth="1"/>
    <col min="5892" max="6069" width="19.88671875" style="7"/>
    <col min="6070" max="6074" width="21.88671875" style="7" customWidth="1"/>
    <col min="6075" max="6076" width="22.109375" style="7" customWidth="1"/>
    <col min="6077" max="6144" width="19.88671875" style="7"/>
    <col min="6145" max="6145" width="9.109375" style="7" bestFit="1" customWidth="1"/>
    <col min="6146" max="6146" width="67" style="7" customWidth="1"/>
    <col min="6147" max="6147" width="17" style="7" customWidth="1"/>
    <col min="6148" max="6325" width="19.88671875" style="7"/>
    <col min="6326" max="6330" width="21.88671875" style="7" customWidth="1"/>
    <col min="6331" max="6332" width="22.109375" style="7" customWidth="1"/>
    <col min="6333" max="6400" width="19.88671875" style="7"/>
    <col min="6401" max="6401" width="9.109375" style="7" bestFit="1" customWidth="1"/>
    <col min="6402" max="6402" width="67" style="7" customWidth="1"/>
    <col min="6403" max="6403" width="17" style="7" customWidth="1"/>
    <col min="6404" max="6581" width="19.88671875" style="7"/>
    <col min="6582" max="6586" width="21.88671875" style="7" customWidth="1"/>
    <col min="6587" max="6588" width="22.109375" style="7" customWidth="1"/>
    <col min="6589" max="6656" width="19.88671875" style="7"/>
    <col min="6657" max="6657" width="9.109375" style="7" bestFit="1" customWidth="1"/>
    <col min="6658" max="6658" width="67" style="7" customWidth="1"/>
    <col min="6659" max="6659" width="17" style="7" customWidth="1"/>
    <col min="6660" max="6837" width="19.88671875" style="7"/>
    <col min="6838" max="6842" width="21.88671875" style="7" customWidth="1"/>
    <col min="6843" max="6844" width="22.109375" style="7" customWidth="1"/>
    <col min="6845" max="6912" width="19.88671875" style="7"/>
    <col min="6913" max="6913" width="9.109375" style="7" bestFit="1" customWidth="1"/>
    <col min="6914" max="6914" width="67" style="7" customWidth="1"/>
    <col min="6915" max="6915" width="17" style="7" customWidth="1"/>
    <col min="6916" max="7093" width="19.88671875" style="7"/>
    <col min="7094" max="7098" width="21.88671875" style="7" customWidth="1"/>
    <col min="7099" max="7100" width="22.109375" style="7" customWidth="1"/>
    <col min="7101" max="7168" width="19.88671875" style="7"/>
    <col min="7169" max="7169" width="9.109375" style="7" bestFit="1" customWidth="1"/>
    <col min="7170" max="7170" width="67" style="7" customWidth="1"/>
    <col min="7171" max="7171" width="17" style="7" customWidth="1"/>
    <col min="7172" max="7349" width="19.88671875" style="7"/>
    <col min="7350" max="7354" width="21.88671875" style="7" customWidth="1"/>
    <col min="7355" max="7356" width="22.109375" style="7" customWidth="1"/>
    <col min="7357" max="7424" width="19.88671875" style="7"/>
    <col min="7425" max="7425" width="9.109375" style="7" bestFit="1" customWidth="1"/>
    <col min="7426" max="7426" width="67" style="7" customWidth="1"/>
    <col min="7427" max="7427" width="17" style="7" customWidth="1"/>
    <col min="7428" max="7605" width="19.88671875" style="7"/>
    <col min="7606" max="7610" width="21.88671875" style="7" customWidth="1"/>
    <col min="7611" max="7612" width="22.109375" style="7" customWidth="1"/>
    <col min="7613" max="7680" width="19.88671875" style="7"/>
    <col min="7681" max="7681" width="9.109375" style="7" bestFit="1" customWidth="1"/>
    <col min="7682" max="7682" width="67" style="7" customWidth="1"/>
    <col min="7683" max="7683" width="17" style="7" customWidth="1"/>
    <col min="7684" max="7861" width="19.88671875" style="7"/>
    <col min="7862" max="7866" width="21.88671875" style="7" customWidth="1"/>
    <col min="7867" max="7868" width="22.109375" style="7" customWidth="1"/>
    <col min="7869" max="7936" width="19.88671875" style="7"/>
    <col min="7937" max="7937" width="9.109375" style="7" bestFit="1" customWidth="1"/>
    <col min="7938" max="7938" width="67" style="7" customWidth="1"/>
    <col min="7939" max="7939" width="17" style="7" customWidth="1"/>
    <col min="7940" max="8117" width="19.88671875" style="7"/>
    <col min="8118" max="8122" width="21.88671875" style="7" customWidth="1"/>
    <col min="8123" max="8124" width="22.109375" style="7" customWidth="1"/>
    <col min="8125" max="8192" width="19.88671875" style="7"/>
    <col min="8193" max="8193" width="9.109375" style="7" bestFit="1" customWidth="1"/>
    <col min="8194" max="8194" width="67" style="7" customWidth="1"/>
    <col min="8195" max="8195" width="17" style="7" customWidth="1"/>
    <col min="8196" max="8373" width="19.88671875" style="7"/>
    <col min="8374" max="8378" width="21.88671875" style="7" customWidth="1"/>
    <col min="8379" max="8380" width="22.109375" style="7" customWidth="1"/>
    <col min="8381" max="8448" width="19.88671875" style="7"/>
    <col min="8449" max="8449" width="9.109375" style="7" bestFit="1" customWidth="1"/>
    <col min="8450" max="8450" width="67" style="7" customWidth="1"/>
    <col min="8451" max="8451" width="17" style="7" customWidth="1"/>
    <col min="8452" max="8629" width="19.88671875" style="7"/>
    <col min="8630" max="8634" width="21.88671875" style="7" customWidth="1"/>
    <col min="8635" max="8636" width="22.109375" style="7" customWidth="1"/>
    <col min="8637" max="8704" width="19.88671875" style="7"/>
    <col min="8705" max="8705" width="9.109375" style="7" bestFit="1" customWidth="1"/>
    <col min="8706" max="8706" width="67" style="7" customWidth="1"/>
    <col min="8707" max="8707" width="17" style="7" customWidth="1"/>
    <col min="8708" max="8885" width="19.88671875" style="7"/>
    <col min="8886" max="8890" width="21.88671875" style="7" customWidth="1"/>
    <col min="8891" max="8892" width="22.109375" style="7" customWidth="1"/>
    <col min="8893" max="8960" width="19.88671875" style="7"/>
    <col min="8961" max="8961" width="9.109375" style="7" bestFit="1" customWidth="1"/>
    <col min="8962" max="8962" width="67" style="7" customWidth="1"/>
    <col min="8963" max="8963" width="17" style="7" customWidth="1"/>
    <col min="8964" max="9141" width="19.88671875" style="7"/>
    <col min="9142" max="9146" width="21.88671875" style="7" customWidth="1"/>
    <col min="9147" max="9148" width="22.109375" style="7" customWidth="1"/>
    <col min="9149" max="9216" width="19.88671875" style="7"/>
    <col min="9217" max="9217" width="9.109375" style="7" bestFit="1" customWidth="1"/>
    <col min="9218" max="9218" width="67" style="7" customWidth="1"/>
    <col min="9219" max="9219" width="17" style="7" customWidth="1"/>
    <col min="9220" max="9397" width="19.88671875" style="7"/>
    <col min="9398" max="9402" width="21.88671875" style="7" customWidth="1"/>
    <col min="9403" max="9404" width="22.109375" style="7" customWidth="1"/>
    <col min="9405" max="9472" width="19.88671875" style="7"/>
    <col min="9473" max="9473" width="9.109375" style="7" bestFit="1" customWidth="1"/>
    <col min="9474" max="9474" width="67" style="7" customWidth="1"/>
    <col min="9475" max="9475" width="17" style="7" customWidth="1"/>
    <col min="9476" max="9653" width="19.88671875" style="7"/>
    <col min="9654" max="9658" width="21.88671875" style="7" customWidth="1"/>
    <col min="9659" max="9660" width="22.109375" style="7" customWidth="1"/>
    <col min="9661" max="9728" width="19.88671875" style="7"/>
    <col min="9729" max="9729" width="9.109375" style="7" bestFit="1" customWidth="1"/>
    <col min="9730" max="9730" width="67" style="7" customWidth="1"/>
    <col min="9731" max="9731" width="17" style="7" customWidth="1"/>
    <col min="9732" max="9909" width="19.88671875" style="7"/>
    <col min="9910" max="9914" width="21.88671875" style="7" customWidth="1"/>
    <col min="9915" max="9916" width="22.109375" style="7" customWidth="1"/>
    <col min="9917" max="9984" width="19.88671875" style="7"/>
    <col min="9985" max="9985" width="9.109375" style="7" bestFit="1" customWidth="1"/>
    <col min="9986" max="9986" width="67" style="7" customWidth="1"/>
    <col min="9987" max="9987" width="17" style="7" customWidth="1"/>
    <col min="9988" max="10165" width="19.88671875" style="7"/>
    <col min="10166" max="10170" width="21.88671875" style="7" customWidth="1"/>
    <col min="10171" max="10172" width="22.109375" style="7" customWidth="1"/>
    <col min="10173" max="10240" width="19.88671875" style="7"/>
    <col min="10241" max="10241" width="9.109375" style="7" bestFit="1" customWidth="1"/>
    <col min="10242" max="10242" width="67" style="7" customWidth="1"/>
    <col min="10243" max="10243" width="17" style="7" customWidth="1"/>
    <col min="10244" max="10421" width="19.88671875" style="7"/>
    <col min="10422" max="10426" width="21.88671875" style="7" customWidth="1"/>
    <col min="10427" max="10428" width="22.109375" style="7" customWidth="1"/>
    <col min="10429" max="10496" width="19.88671875" style="7"/>
    <col min="10497" max="10497" width="9.109375" style="7" bestFit="1" customWidth="1"/>
    <col min="10498" max="10498" width="67" style="7" customWidth="1"/>
    <col min="10499" max="10499" width="17" style="7" customWidth="1"/>
    <col min="10500" max="10677" width="19.88671875" style="7"/>
    <col min="10678" max="10682" width="21.88671875" style="7" customWidth="1"/>
    <col min="10683" max="10684" width="22.109375" style="7" customWidth="1"/>
    <col min="10685" max="10752" width="19.88671875" style="7"/>
    <col min="10753" max="10753" width="9.109375" style="7" bestFit="1" customWidth="1"/>
    <col min="10754" max="10754" width="67" style="7" customWidth="1"/>
    <col min="10755" max="10755" width="17" style="7" customWidth="1"/>
    <col min="10756" max="10933" width="19.88671875" style="7"/>
    <col min="10934" max="10938" width="21.88671875" style="7" customWidth="1"/>
    <col min="10939" max="10940" width="22.109375" style="7" customWidth="1"/>
    <col min="10941" max="11008" width="19.88671875" style="7"/>
    <col min="11009" max="11009" width="9.109375" style="7" bestFit="1" customWidth="1"/>
    <col min="11010" max="11010" width="67" style="7" customWidth="1"/>
    <col min="11011" max="11011" width="17" style="7" customWidth="1"/>
    <col min="11012" max="11189" width="19.88671875" style="7"/>
    <col min="11190" max="11194" width="21.88671875" style="7" customWidth="1"/>
    <col min="11195" max="11196" width="22.109375" style="7" customWidth="1"/>
    <col min="11197" max="11264" width="19.88671875" style="7"/>
    <col min="11265" max="11265" width="9.109375" style="7" bestFit="1" customWidth="1"/>
    <col min="11266" max="11266" width="67" style="7" customWidth="1"/>
    <col min="11267" max="11267" width="17" style="7" customWidth="1"/>
    <col min="11268" max="11445" width="19.88671875" style="7"/>
    <col min="11446" max="11450" width="21.88671875" style="7" customWidth="1"/>
    <col min="11451" max="11452" width="22.109375" style="7" customWidth="1"/>
    <col min="11453" max="11520" width="19.88671875" style="7"/>
    <col min="11521" max="11521" width="9.109375" style="7" bestFit="1" customWidth="1"/>
    <col min="11522" max="11522" width="67" style="7" customWidth="1"/>
    <col min="11523" max="11523" width="17" style="7" customWidth="1"/>
    <col min="11524" max="11701" width="19.88671875" style="7"/>
    <col min="11702" max="11706" width="21.88671875" style="7" customWidth="1"/>
    <col min="11707" max="11708" width="22.109375" style="7" customWidth="1"/>
    <col min="11709" max="11776" width="19.88671875" style="7"/>
    <col min="11777" max="11777" width="9.109375" style="7" bestFit="1" customWidth="1"/>
    <col min="11778" max="11778" width="67" style="7" customWidth="1"/>
    <col min="11779" max="11779" width="17" style="7" customWidth="1"/>
    <col min="11780" max="11957" width="19.88671875" style="7"/>
    <col min="11958" max="11962" width="21.88671875" style="7" customWidth="1"/>
    <col min="11963" max="11964" width="22.109375" style="7" customWidth="1"/>
    <col min="11965" max="12032" width="19.88671875" style="7"/>
    <col min="12033" max="12033" width="9.109375" style="7" bestFit="1" customWidth="1"/>
    <col min="12034" max="12034" width="67" style="7" customWidth="1"/>
    <col min="12035" max="12035" width="17" style="7" customWidth="1"/>
    <col min="12036" max="12213" width="19.88671875" style="7"/>
    <col min="12214" max="12218" width="21.88671875" style="7" customWidth="1"/>
    <col min="12219" max="12220" width="22.109375" style="7" customWidth="1"/>
    <col min="12221" max="12288" width="19.88671875" style="7"/>
    <col min="12289" max="12289" width="9.109375" style="7" bestFit="1" customWidth="1"/>
    <col min="12290" max="12290" width="67" style="7" customWidth="1"/>
    <col min="12291" max="12291" width="17" style="7" customWidth="1"/>
    <col min="12292" max="12469" width="19.88671875" style="7"/>
    <col min="12470" max="12474" width="21.88671875" style="7" customWidth="1"/>
    <col min="12475" max="12476" width="22.109375" style="7" customWidth="1"/>
    <col min="12477" max="12544" width="19.88671875" style="7"/>
    <col min="12545" max="12545" width="9.109375" style="7" bestFit="1" customWidth="1"/>
    <col min="12546" max="12546" width="67" style="7" customWidth="1"/>
    <col min="12547" max="12547" width="17" style="7" customWidth="1"/>
    <col min="12548" max="12725" width="19.88671875" style="7"/>
    <col min="12726" max="12730" width="21.88671875" style="7" customWidth="1"/>
    <col min="12731" max="12732" width="22.109375" style="7" customWidth="1"/>
    <col min="12733" max="12800" width="19.88671875" style="7"/>
    <col min="12801" max="12801" width="9.109375" style="7" bestFit="1" customWidth="1"/>
    <col min="12802" max="12802" width="67" style="7" customWidth="1"/>
    <col min="12803" max="12803" width="17" style="7" customWidth="1"/>
    <col min="12804" max="12981" width="19.88671875" style="7"/>
    <col min="12982" max="12986" width="21.88671875" style="7" customWidth="1"/>
    <col min="12987" max="12988" width="22.109375" style="7" customWidth="1"/>
    <col min="12989" max="13056" width="19.88671875" style="7"/>
    <col min="13057" max="13057" width="9.109375" style="7" bestFit="1" customWidth="1"/>
    <col min="13058" max="13058" width="67" style="7" customWidth="1"/>
    <col min="13059" max="13059" width="17" style="7" customWidth="1"/>
    <col min="13060" max="13237" width="19.88671875" style="7"/>
    <col min="13238" max="13242" width="21.88671875" style="7" customWidth="1"/>
    <col min="13243" max="13244" width="22.109375" style="7" customWidth="1"/>
    <col min="13245" max="13312" width="19.88671875" style="7"/>
    <col min="13313" max="13313" width="9.109375" style="7" bestFit="1" customWidth="1"/>
    <col min="13314" max="13314" width="67" style="7" customWidth="1"/>
    <col min="13315" max="13315" width="17" style="7" customWidth="1"/>
    <col min="13316" max="13493" width="19.88671875" style="7"/>
    <col min="13494" max="13498" width="21.88671875" style="7" customWidth="1"/>
    <col min="13499" max="13500" width="22.109375" style="7" customWidth="1"/>
    <col min="13501" max="13568" width="19.88671875" style="7"/>
    <col min="13569" max="13569" width="9.109375" style="7" bestFit="1" customWidth="1"/>
    <col min="13570" max="13570" width="67" style="7" customWidth="1"/>
    <col min="13571" max="13571" width="17" style="7" customWidth="1"/>
    <col min="13572" max="13749" width="19.88671875" style="7"/>
    <col min="13750" max="13754" width="21.88671875" style="7" customWidth="1"/>
    <col min="13755" max="13756" width="22.109375" style="7" customWidth="1"/>
    <col min="13757" max="13824" width="19.88671875" style="7"/>
    <col min="13825" max="13825" width="9.109375" style="7" bestFit="1" customWidth="1"/>
    <col min="13826" max="13826" width="67" style="7" customWidth="1"/>
    <col min="13827" max="13827" width="17" style="7" customWidth="1"/>
    <col min="13828" max="14005" width="19.88671875" style="7"/>
    <col min="14006" max="14010" width="21.88671875" style="7" customWidth="1"/>
    <col min="14011" max="14012" width="22.109375" style="7" customWidth="1"/>
    <col min="14013" max="14080" width="19.88671875" style="7"/>
    <col min="14081" max="14081" width="9.109375" style="7" bestFit="1" customWidth="1"/>
    <col min="14082" max="14082" width="67" style="7" customWidth="1"/>
    <col min="14083" max="14083" width="17" style="7" customWidth="1"/>
    <col min="14084" max="14261" width="19.88671875" style="7"/>
    <col min="14262" max="14266" width="21.88671875" style="7" customWidth="1"/>
    <col min="14267" max="14268" width="22.109375" style="7" customWidth="1"/>
    <col min="14269" max="14336" width="19.88671875" style="7"/>
    <col min="14337" max="14337" width="9.109375" style="7" bestFit="1" customWidth="1"/>
    <col min="14338" max="14338" width="67" style="7" customWidth="1"/>
    <col min="14339" max="14339" width="17" style="7" customWidth="1"/>
    <col min="14340" max="14517" width="19.88671875" style="7"/>
    <col min="14518" max="14522" width="21.88671875" style="7" customWidth="1"/>
    <col min="14523" max="14524" width="22.109375" style="7" customWidth="1"/>
    <col min="14525" max="14592" width="19.88671875" style="7"/>
    <col min="14593" max="14593" width="9.109375" style="7" bestFit="1" customWidth="1"/>
    <col min="14594" max="14594" width="67" style="7" customWidth="1"/>
    <col min="14595" max="14595" width="17" style="7" customWidth="1"/>
    <col min="14596" max="14773" width="19.88671875" style="7"/>
    <col min="14774" max="14778" width="21.88671875" style="7" customWidth="1"/>
    <col min="14779" max="14780" width="22.109375" style="7" customWidth="1"/>
    <col min="14781" max="14848" width="19.88671875" style="7"/>
    <col min="14849" max="14849" width="9.109375" style="7" bestFit="1" customWidth="1"/>
    <col min="14850" max="14850" width="67" style="7" customWidth="1"/>
    <col min="14851" max="14851" width="17" style="7" customWidth="1"/>
    <col min="14852" max="15029" width="19.88671875" style="7"/>
    <col min="15030" max="15034" width="21.88671875" style="7" customWidth="1"/>
    <col min="15035" max="15036" width="22.109375" style="7" customWidth="1"/>
    <col min="15037" max="15104" width="19.88671875" style="7"/>
    <col min="15105" max="15105" width="9.109375" style="7" bestFit="1" customWidth="1"/>
    <col min="15106" max="15106" width="67" style="7" customWidth="1"/>
    <col min="15107" max="15107" width="17" style="7" customWidth="1"/>
    <col min="15108" max="15285" width="19.88671875" style="7"/>
    <col min="15286" max="15290" width="21.88671875" style="7" customWidth="1"/>
    <col min="15291" max="15292" width="22.109375" style="7" customWidth="1"/>
    <col min="15293" max="15360" width="19.88671875" style="7"/>
    <col min="15361" max="15361" width="9.109375" style="7" bestFit="1" customWidth="1"/>
    <col min="15362" max="15362" width="67" style="7" customWidth="1"/>
    <col min="15363" max="15363" width="17" style="7" customWidth="1"/>
    <col min="15364" max="15541" width="19.88671875" style="7"/>
    <col min="15542" max="15546" width="21.88671875" style="7" customWidth="1"/>
    <col min="15547" max="15548" width="22.109375" style="7" customWidth="1"/>
    <col min="15549" max="15616" width="19.88671875" style="7"/>
    <col min="15617" max="15617" width="9.109375" style="7" bestFit="1" customWidth="1"/>
    <col min="15618" max="15618" width="67" style="7" customWidth="1"/>
    <col min="15619" max="15619" width="17" style="7" customWidth="1"/>
    <col min="15620" max="15797" width="19.88671875" style="7"/>
    <col min="15798" max="15802" width="21.88671875" style="7" customWidth="1"/>
    <col min="15803" max="15804" width="22.109375" style="7" customWidth="1"/>
    <col min="15805" max="15872" width="19.88671875" style="7"/>
    <col min="15873" max="15873" width="9.109375" style="7" bestFit="1" customWidth="1"/>
    <col min="15874" max="15874" width="67" style="7" customWidth="1"/>
    <col min="15875" max="15875" width="17" style="7" customWidth="1"/>
    <col min="15876" max="16053" width="19.88671875" style="7"/>
    <col min="16054" max="16058" width="21.88671875" style="7" customWidth="1"/>
    <col min="16059" max="16060" width="22.109375" style="7" customWidth="1"/>
    <col min="16061" max="16128" width="19.88671875" style="7"/>
    <col min="16129" max="16129" width="9.109375" style="7" bestFit="1" customWidth="1"/>
    <col min="16130" max="16130" width="67" style="7" customWidth="1"/>
    <col min="16131" max="16131" width="17" style="7" customWidth="1"/>
    <col min="16132" max="16309" width="19.88671875" style="7"/>
    <col min="16310" max="16314" width="21.88671875" style="7" customWidth="1"/>
    <col min="16315" max="16316" width="22.109375" style="7" customWidth="1"/>
    <col min="16317" max="16384" width="19.88671875" style="7"/>
  </cols>
  <sheetData>
    <row r="1" spans="1:256" ht="15.75" x14ac:dyDescent="0.25">
      <c r="A1" s="1" t="s">
        <v>0</v>
      </c>
      <c r="B1" s="2">
        <v>1.9E-2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>
        <f>5138836.19*B1</f>
        <v>97637.887610000005</v>
      </c>
      <c r="DG1" s="6">
        <f>5138836.19+DF1</f>
        <v>5236474.07761</v>
      </c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G1" s="7" t="s">
        <v>2</v>
      </c>
    </row>
    <row r="2" spans="1:256" ht="15.75" x14ac:dyDescent="0.25">
      <c r="A2" s="1" t="s">
        <v>3</v>
      </c>
      <c r="B2" s="8">
        <v>6951.53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56" ht="15.75" x14ac:dyDescent="0.25">
      <c r="A3" s="1" t="s">
        <v>4</v>
      </c>
      <c r="B3" s="8">
        <v>8382</v>
      </c>
      <c r="C3" s="4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56" ht="15.75" x14ac:dyDescent="0.25">
      <c r="A4" s="1" t="s">
        <v>5</v>
      </c>
      <c r="B4" s="7">
        <f>ROUND(B2*(1+B1),2)</f>
        <v>7083.61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56" ht="15.75" x14ac:dyDescent="0.25">
      <c r="A5" s="1" t="s">
        <v>6</v>
      </c>
      <c r="B5" s="7">
        <f>ROUND(B3*(1+B1),0)</f>
        <v>8541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</row>
    <row r="6" spans="1:256" x14ac:dyDescent="0.2">
      <c r="A6" s="10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</row>
    <row r="7" spans="1:256" s="11" customFormat="1" ht="45.75" x14ac:dyDescent="0.25">
      <c r="B7" s="12"/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x14ac:dyDescent="0.2">
      <c r="A8" s="6" t="s">
        <v>429</v>
      </c>
      <c r="B8" s="7" t="s">
        <v>430</v>
      </c>
      <c r="C8" s="16">
        <v>8135</v>
      </c>
      <c r="D8" s="16">
        <v>33030</v>
      </c>
      <c r="E8" s="16">
        <v>5213.5</v>
      </c>
      <c r="F8" s="16">
        <v>17232</v>
      </c>
      <c r="G8" s="16">
        <v>1045.5</v>
      </c>
      <c r="H8" s="16">
        <v>935.5</v>
      </c>
      <c r="I8" s="16">
        <v>7251.5</v>
      </c>
      <c r="J8" s="16">
        <v>2019.5</v>
      </c>
      <c r="K8" s="16">
        <v>215</v>
      </c>
      <c r="L8" s="16">
        <v>2076</v>
      </c>
      <c r="M8" s="16">
        <v>1043</v>
      </c>
      <c r="N8" s="16">
        <v>48907</v>
      </c>
      <c r="O8" s="16">
        <v>12821.5</v>
      </c>
      <c r="P8" s="16">
        <v>203</v>
      </c>
      <c r="Q8" s="16">
        <v>33184</v>
      </c>
      <c r="R8" s="16">
        <v>4743</v>
      </c>
      <c r="S8" s="16">
        <v>1470.5</v>
      </c>
      <c r="T8" s="16">
        <v>122</v>
      </c>
      <c r="U8" s="16">
        <v>49</v>
      </c>
      <c r="V8" s="16">
        <v>242</v>
      </c>
      <c r="W8" s="16">
        <v>123.5</v>
      </c>
      <c r="X8" s="16">
        <v>44</v>
      </c>
      <c r="Y8" s="16">
        <v>2213.5</v>
      </c>
      <c r="Z8" s="16">
        <v>191</v>
      </c>
      <c r="AA8" s="16">
        <v>27873</v>
      </c>
      <c r="AB8" s="16">
        <v>26802.5</v>
      </c>
      <c r="AC8" s="16">
        <v>820</v>
      </c>
      <c r="AD8" s="16">
        <v>1109</v>
      </c>
      <c r="AE8" s="16">
        <v>86</v>
      </c>
      <c r="AF8" s="16">
        <v>150</v>
      </c>
      <c r="AG8" s="16">
        <v>595.5</v>
      </c>
      <c r="AH8" s="16">
        <v>926</v>
      </c>
      <c r="AI8" s="16">
        <v>297</v>
      </c>
      <c r="AJ8" s="16">
        <v>130.5</v>
      </c>
      <c r="AK8" s="16">
        <v>181.5</v>
      </c>
      <c r="AL8" s="16">
        <v>223</v>
      </c>
      <c r="AM8" s="16">
        <v>377.5</v>
      </c>
      <c r="AN8" s="16">
        <v>299.5</v>
      </c>
      <c r="AO8" s="16">
        <v>4176</v>
      </c>
      <c r="AP8" s="16">
        <v>78825.5</v>
      </c>
      <c r="AQ8" s="16">
        <v>198</v>
      </c>
      <c r="AR8" s="16">
        <v>57423.5</v>
      </c>
      <c r="AS8" s="16">
        <v>5986</v>
      </c>
      <c r="AT8" s="16">
        <v>1917.5</v>
      </c>
      <c r="AU8" s="16">
        <v>206</v>
      </c>
      <c r="AV8" s="16">
        <v>260</v>
      </c>
      <c r="AW8" s="16">
        <v>234</v>
      </c>
      <c r="AX8" s="16">
        <v>57</v>
      </c>
      <c r="AY8" s="16">
        <v>397.5</v>
      </c>
      <c r="AZ8" s="16">
        <v>10032.5</v>
      </c>
      <c r="BA8" s="16">
        <v>8136</v>
      </c>
      <c r="BB8" s="16">
        <v>7012</v>
      </c>
      <c r="BC8" s="16">
        <v>21186.5</v>
      </c>
      <c r="BD8" s="16">
        <v>4779.5</v>
      </c>
      <c r="BE8" s="16">
        <v>1235</v>
      </c>
      <c r="BF8" s="16">
        <v>23290</v>
      </c>
      <c r="BG8" s="16">
        <v>860.5</v>
      </c>
      <c r="BH8" s="16">
        <v>557</v>
      </c>
      <c r="BI8" s="16">
        <v>227</v>
      </c>
      <c r="BJ8" s="16">
        <v>5859.5</v>
      </c>
      <c r="BK8" s="16">
        <v>26509</v>
      </c>
      <c r="BL8" s="16">
        <v>157</v>
      </c>
      <c r="BM8" s="16">
        <v>218</v>
      </c>
      <c r="BN8" s="16">
        <v>2972.5</v>
      </c>
      <c r="BO8" s="16">
        <v>1162</v>
      </c>
      <c r="BP8" s="16">
        <v>161</v>
      </c>
      <c r="BQ8" s="16">
        <v>4851.5</v>
      </c>
      <c r="BR8" s="16">
        <v>4062</v>
      </c>
      <c r="BS8" s="16">
        <v>1001</v>
      </c>
      <c r="BT8" s="16">
        <v>379</v>
      </c>
      <c r="BU8" s="16">
        <v>371</v>
      </c>
      <c r="BV8" s="16">
        <v>1153</v>
      </c>
      <c r="BW8" s="16">
        <v>1865</v>
      </c>
      <c r="BX8" s="16">
        <v>52.5</v>
      </c>
      <c r="BY8" s="16">
        <v>458.5</v>
      </c>
      <c r="BZ8" s="16">
        <v>185</v>
      </c>
      <c r="CA8" s="16">
        <v>126.5</v>
      </c>
      <c r="CB8" s="16">
        <v>71734.5</v>
      </c>
      <c r="CC8" s="16">
        <v>167</v>
      </c>
      <c r="CD8" s="16">
        <v>35</v>
      </c>
      <c r="CE8" s="16">
        <v>134</v>
      </c>
      <c r="CF8" s="16">
        <v>118</v>
      </c>
      <c r="CG8" s="16">
        <v>175</v>
      </c>
      <c r="CH8" s="16">
        <v>97</v>
      </c>
      <c r="CI8" s="16">
        <v>622</v>
      </c>
      <c r="CJ8" s="16">
        <v>851</v>
      </c>
      <c r="CK8" s="16">
        <v>6154</v>
      </c>
      <c r="CL8" s="16">
        <v>1216.5</v>
      </c>
      <c r="CM8" s="16">
        <v>712.5</v>
      </c>
      <c r="CN8" s="16">
        <v>26739.5</v>
      </c>
      <c r="CO8" s="16">
        <v>13376</v>
      </c>
      <c r="CP8" s="16">
        <v>931</v>
      </c>
      <c r="CQ8" s="16">
        <v>717.5</v>
      </c>
      <c r="CR8" s="16">
        <v>184</v>
      </c>
      <c r="CS8" s="16">
        <v>296</v>
      </c>
      <c r="CT8" s="16">
        <v>78</v>
      </c>
      <c r="CU8" s="16">
        <v>561</v>
      </c>
      <c r="CV8" s="16">
        <v>35</v>
      </c>
      <c r="CW8" s="16">
        <v>167</v>
      </c>
      <c r="CX8" s="16">
        <v>395</v>
      </c>
      <c r="CY8" s="16">
        <v>36</v>
      </c>
      <c r="CZ8" s="16">
        <v>1814.5</v>
      </c>
      <c r="DA8" s="16">
        <v>159</v>
      </c>
      <c r="DB8" s="16">
        <v>284</v>
      </c>
      <c r="DC8" s="16">
        <v>124</v>
      </c>
      <c r="DD8" s="16">
        <v>139.5</v>
      </c>
      <c r="DE8" s="16">
        <v>322.5</v>
      </c>
      <c r="DF8" s="16">
        <v>18705</v>
      </c>
      <c r="DG8" s="16">
        <v>75</v>
      </c>
      <c r="DH8" s="16">
        <v>1728</v>
      </c>
      <c r="DI8" s="16">
        <v>2302.5</v>
      </c>
      <c r="DJ8" s="16">
        <v>569</v>
      </c>
      <c r="DK8" s="16">
        <v>405</v>
      </c>
      <c r="DL8" s="16">
        <v>5179.5</v>
      </c>
      <c r="DM8" s="16">
        <v>207</v>
      </c>
      <c r="DN8" s="16">
        <v>1163.5</v>
      </c>
      <c r="DO8" s="16">
        <v>2900.5</v>
      </c>
      <c r="DP8" s="16">
        <v>183</v>
      </c>
      <c r="DQ8" s="16">
        <v>635.5</v>
      </c>
      <c r="DR8" s="16">
        <v>1279</v>
      </c>
      <c r="DS8" s="16">
        <v>665.5</v>
      </c>
      <c r="DT8" s="16">
        <v>155.5</v>
      </c>
      <c r="DU8" s="16">
        <v>344</v>
      </c>
      <c r="DV8" s="16">
        <v>189</v>
      </c>
      <c r="DW8" s="16">
        <v>287</v>
      </c>
      <c r="DX8" s="16">
        <v>160</v>
      </c>
      <c r="DY8" s="16">
        <v>301</v>
      </c>
      <c r="DZ8" s="16">
        <v>655.5</v>
      </c>
      <c r="EA8" s="16">
        <v>510.5</v>
      </c>
      <c r="EB8" s="16">
        <v>542.5</v>
      </c>
      <c r="EC8" s="16">
        <v>282</v>
      </c>
      <c r="ED8" s="16">
        <v>1484.5</v>
      </c>
      <c r="EE8" s="16">
        <v>158.5</v>
      </c>
      <c r="EF8" s="16">
        <v>1317</v>
      </c>
      <c r="EG8" s="16">
        <v>235.5</v>
      </c>
      <c r="EH8" s="16">
        <v>220</v>
      </c>
      <c r="EI8" s="16">
        <v>13547.5</v>
      </c>
      <c r="EJ8" s="16">
        <v>9226</v>
      </c>
      <c r="EK8" s="16">
        <v>596</v>
      </c>
      <c r="EL8" s="16">
        <v>420.5</v>
      </c>
      <c r="EM8" s="16">
        <v>353</v>
      </c>
      <c r="EN8" s="16">
        <v>1067.5</v>
      </c>
      <c r="EO8" s="16">
        <v>300.5</v>
      </c>
      <c r="EP8" s="16">
        <v>326.5</v>
      </c>
      <c r="EQ8" s="16">
        <v>2387.5</v>
      </c>
      <c r="ER8" s="16">
        <v>248.5</v>
      </c>
      <c r="ES8" s="16">
        <v>117.5</v>
      </c>
      <c r="ET8" s="16">
        <v>199</v>
      </c>
      <c r="EU8" s="16">
        <v>517</v>
      </c>
      <c r="EV8" s="16">
        <v>66</v>
      </c>
      <c r="EW8" s="16">
        <v>804</v>
      </c>
      <c r="EX8" s="16">
        <v>148</v>
      </c>
      <c r="EY8" s="16">
        <v>987</v>
      </c>
      <c r="EZ8" s="16">
        <v>117</v>
      </c>
      <c r="FA8" s="16">
        <v>3072</v>
      </c>
      <c r="FB8" s="16">
        <v>288.5</v>
      </c>
      <c r="FC8" s="16">
        <v>1815.5</v>
      </c>
      <c r="FD8" s="16">
        <v>345</v>
      </c>
      <c r="FE8" s="16">
        <v>74</v>
      </c>
      <c r="FF8" s="16">
        <v>194</v>
      </c>
      <c r="FG8" s="16">
        <v>128</v>
      </c>
      <c r="FH8" s="16">
        <v>65</v>
      </c>
      <c r="FI8" s="16">
        <v>1666.5</v>
      </c>
      <c r="FJ8" s="16">
        <v>1789</v>
      </c>
      <c r="FK8" s="16">
        <v>2226</v>
      </c>
      <c r="FL8" s="16">
        <v>6795.5</v>
      </c>
      <c r="FM8" s="16">
        <v>3336</v>
      </c>
      <c r="FN8" s="16">
        <v>19761</v>
      </c>
      <c r="FO8" s="16">
        <v>960</v>
      </c>
      <c r="FP8" s="16">
        <v>1954</v>
      </c>
      <c r="FQ8" s="16">
        <v>850</v>
      </c>
      <c r="FR8" s="16">
        <v>153</v>
      </c>
      <c r="FS8" s="16">
        <v>193</v>
      </c>
      <c r="FT8" s="16">
        <v>51</v>
      </c>
      <c r="FU8" s="16">
        <v>773</v>
      </c>
      <c r="FV8" s="16">
        <v>635</v>
      </c>
      <c r="FW8" s="16">
        <v>167</v>
      </c>
      <c r="FX8" s="16">
        <v>50.5</v>
      </c>
      <c r="FY8" s="17"/>
      <c r="FZ8" s="17">
        <f>SUM(C8:FY8)</f>
        <v>770910.5</v>
      </c>
      <c r="GA8" s="17"/>
      <c r="GB8" s="17"/>
      <c r="GC8" s="6"/>
      <c r="GD8" s="17"/>
      <c r="GE8" s="17"/>
      <c r="GF8" s="17"/>
    </row>
    <row r="9" spans="1:256" x14ac:dyDescent="0.2">
      <c r="A9" s="6" t="s">
        <v>431</v>
      </c>
      <c r="B9" s="7" t="s">
        <v>432</v>
      </c>
      <c r="C9" s="18">
        <v>553</v>
      </c>
      <c r="D9" s="18">
        <v>2152</v>
      </c>
      <c r="E9" s="18">
        <v>365</v>
      </c>
      <c r="F9" s="18">
        <v>1369</v>
      </c>
      <c r="G9" s="18">
        <v>79</v>
      </c>
      <c r="H9" s="18">
        <v>63</v>
      </c>
      <c r="I9" s="18">
        <v>555.5</v>
      </c>
      <c r="J9" s="18">
        <v>145</v>
      </c>
      <c r="K9" s="18">
        <v>12</v>
      </c>
      <c r="L9" s="18">
        <v>157</v>
      </c>
      <c r="M9" s="18">
        <v>77</v>
      </c>
      <c r="N9" s="18">
        <v>3269.5</v>
      </c>
      <c r="O9" s="18">
        <v>866</v>
      </c>
      <c r="P9" s="18">
        <v>16</v>
      </c>
      <c r="Q9" s="18">
        <v>2503</v>
      </c>
      <c r="R9" s="18">
        <v>206</v>
      </c>
      <c r="S9" s="18">
        <v>96</v>
      </c>
      <c r="T9" s="18">
        <v>10</v>
      </c>
      <c r="U9" s="18">
        <v>6</v>
      </c>
      <c r="V9" s="18">
        <v>19</v>
      </c>
      <c r="W9" s="18">
        <v>7.5</v>
      </c>
      <c r="X9" s="18">
        <v>2</v>
      </c>
      <c r="Y9" s="18">
        <v>25</v>
      </c>
      <c r="Z9" s="18">
        <v>11</v>
      </c>
      <c r="AA9" s="18">
        <v>1978</v>
      </c>
      <c r="AB9" s="18">
        <v>1518.5</v>
      </c>
      <c r="AC9" s="18">
        <v>67</v>
      </c>
      <c r="AD9" s="18">
        <v>76</v>
      </c>
      <c r="AE9" s="18">
        <v>6</v>
      </c>
      <c r="AF9" s="18">
        <v>14</v>
      </c>
      <c r="AG9" s="18">
        <v>38</v>
      </c>
      <c r="AH9" s="18">
        <v>65</v>
      </c>
      <c r="AI9" s="18">
        <v>37</v>
      </c>
      <c r="AJ9" s="18">
        <v>13</v>
      </c>
      <c r="AK9" s="18">
        <v>11</v>
      </c>
      <c r="AL9" s="18">
        <v>18</v>
      </c>
      <c r="AM9" s="18">
        <v>14</v>
      </c>
      <c r="AN9" s="18">
        <v>16</v>
      </c>
      <c r="AO9" s="18">
        <v>261.5</v>
      </c>
      <c r="AP9" s="18">
        <v>6231.5</v>
      </c>
      <c r="AQ9" s="18">
        <v>14</v>
      </c>
      <c r="AR9" s="18">
        <v>3943</v>
      </c>
      <c r="AS9" s="18">
        <v>403</v>
      </c>
      <c r="AT9" s="18">
        <v>139</v>
      </c>
      <c r="AU9" s="18">
        <v>21</v>
      </c>
      <c r="AV9" s="18">
        <v>19</v>
      </c>
      <c r="AW9" s="18">
        <v>15</v>
      </c>
      <c r="AX9" s="18">
        <v>6</v>
      </c>
      <c r="AY9" s="18">
        <v>35</v>
      </c>
      <c r="AZ9" s="18">
        <v>838.5</v>
      </c>
      <c r="BA9" s="18">
        <v>644</v>
      </c>
      <c r="BB9" s="18">
        <v>736</v>
      </c>
      <c r="BC9" s="18">
        <v>1541</v>
      </c>
      <c r="BD9" s="18">
        <v>371.5</v>
      </c>
      <c r="BE9" s="18">
        <v>77</v>
      </c>
      <c r="BF9" s="18">
        <v>1442</v>
      </c>
      <c r="BG9" s="18">
        <v>80</v>
      </c>
      <c r="BH9" s="18">
        <v>21</v>
      </c>
      <c r="BI9" s="18">
        <v>16</v>
      </c>
      <c r="BJ9" s="18">
        <v>334.5</v>
      </c>
      <c r="BK9" s="18">
        <v>1727</v>
      </c>
      <c r="BL9" s="18">
        <v>3</v>
      </c>
      <c r="BM9" s="18">
        <v>11</v>
      </c>
      <c r="BN9" s="18">
        <v>247</v>
      </c>
      <c r="BO9" s="18">
        <v>123</v>
      </c>
      <c r="BP9" s="18">
        <v>15</v>
      </c>
      <c r="BQ9" s="18">
        <v>293</v>
      </c>
      <c r="BR9" s="18">
        <v>292.5</v>
      </c>
      <c r="BS9" s="18">
        <v>78</v>
      </c>
      <c r="BT9" s="18">
        <v>26</v>
      </c>
      <c r="BU9" s="18">
        <v>26</v>
      </c>
      <c r="BV9" s="18">
        <v>74</v>
      </c>
      <c r="BW9" s="18">
        <v>134</v>
      </c>
      <c r="BX9" s="18">
        <v>3</v>
      </c>
      <c r="BY9" s="18">
        <v>41</v>
      </c>
      <c r="BZ9" s="18">
        <v>10</v>
      </c>
      <c r="CA9" s="18">
        <v>9</v>
      </c>
      <c r="CB9" s="18">
        <v>5135</v>
      </c>
      <c r="CC9" s="18">
        <v>18</v>
      </c>
      <c r="CD9" s="18">
        <v>2</v>
      </c>
      <c r="CE9" s="18">
        <v>6</v>
      </c>
      <c r="CF9" s="18">
        <v>17</v>
      </c>
      <c r="CG9" s="18">
        <v>15</v>
      </c>
      <c r="CH9" s="18">
        <v>4</v>
      </c>
      <c r="CI9" s="18">
        <v>52</v>
      </c>
      <c r="CJ9" s="18">
        <v>74</v>
      </c>
      <c r="CK9" s="18">
        <v>520.5</v>
      </c>
      <c r="CL9" s="18">
        <v>98</v>
      </c>
      <c r="CM9" s="18">
        <v>45.5</v>
      </c>
      <c r="CN9" s="18">
        <v>1858.5</v>
      </c>
      <c r="CO9" s="18">
        <v>1016.5</v>
      </c>
      <c r="CP9" s="18">
        <v>58.5</v>
      </c>
      <c r="CQ9" s="18">
        <v>55</v>
      </c>
      <c r="CR9" s="18">
        <v>19</v>
      </c>
      <c r="CS9" s="18">
        <v>23</v>
      </c>
      <c r="CT9" s="18">
        <v>10</v>
      </c>
      <c r="CU9" s="18">
        <v>29</v>
      </c>
      <c r="CV9" s="18">
        <v>2</v>
      </c>
      <c r="CW9" s="18">
        <v>26.5</v>
      </c>
      <c r="CX9" s="18">
        <v>36</v>
      </c>
      <c r="CY9" s="18">
        <v>3</v>
      </c>
      <c r="CZ9" s="18">
        <v>146</v>
      </c>
      <c r="DA9" s="18">
        <v>13</v>
      </c>
      <c r="DB9" s="18">
        <v>22</v>
      </c>
      <c r="DC9" s="18">
        <v>14</v>
      </c>
      <c r="DD9" s="18">
        <v>19</v>
      </c>
      <c r="DE9" s="18">
        <v>13</v>
      </c>
      <c r="DF9" s="18">
        <v>1503.5</v>
      </c>
      <c r="DG9" s="18">
        <v>7</v>
      </c>
      <c r="DH9" s="18">
        <v>150</v>
      </c>
      <c r="DI9" s="18">
        <v>187.5</v>
      </c>
      <c r="DJ9" s="18">
        <v>43</v>
      </c>
      <c r="DK9" s="18">
        <v>32</v>
      </c>
      <c r="DL9" s="18">
        <v>368</v>
      </c>
      <c r="DM9" s="18">
        <v>26</v>
      </c>
      <c r="DN9" s="18">
        <v>86</v>
      </c>
      <c r="DO9" s="18">
        <v>225</v>
      </c>
      <c r="DP9" s="18">
        <v>13</v>
      </c>
      <c r="DQ9" s="18">
        <v>59</v>
      </c>
      <c r="DR9" s="18">
        <v>96</v>
      </c>
      <c r="DS9" s="18">
        <v>48.5</v>
      </c>
      <c r="DT9" s="18">
        <v>8</v>
      </c>
      <c r="DU9" s="18">
        <v>23</v>
      </c>
      <c r="DV9" s="18">
        <v>16</v>
      </c>
      <c r="DW9" s="18">
        <v>25</v>
      </c>
      <c r="DX9" s="18">
        <v>12</v>
      </c>
      <c r="DY9" s="18">
        <v>13</v>
      </c>
      <c r="DZ9" s="18">
        <v>65</v>
      </c>
      <c r="EA9" s="18">
        <v>47</v>
      </c>
      <c r="EB9" s="18">
        <v>41</v>
      </c>
      <c r="EC9" s="18">
        <v>11</v>
      </c>
      <c r="ED9" s="18">
        <v>94</v>
      </c>
      <c r="EE9" s="18">
        <v>13</v>
      </c>
      <c r="EF9" s="18">
        <v>102</v>
      </c>
      <c r="EG9" s="18">
        <v>20</v>
      </c>
      <c r="EH9" s="18">
        <v>28</v>
      </c>
      <c r="EI9" s="18">
        <v>1008</v>
      </c>
      <c r="EJ9" s="18">
        <v>690</v>
      </c>
      <c r="EK9" s="18">
        <v>46.5</v>
      </c>
      <c r="EL9" s="18">
        <v>35</v>
      </c>
      <c r="EM9" s="18">
        <v>29</v>
      </c>
      <c r="EN9" s="18">
        <v>55</v>
      </c>
      <c r="EO9" s="18">
        <v>30</v>
      </c>
      <c r="EP9" s="18">
        <v>27</v>
      </c>
      <c r="EQ9" s="18">
        <v>137</v>
      </c>
      <c r="ER9" s="18">
        <v>29</v>
      </c>
      <c r="ES9" s="18">
        <v>15</v>
      </c>
      <c r="ET9" s="18">
        <v>18</v>
      </c>
      <c r="EU9" s="18">
        <v>44</v>
      </c>
      <c r="EV9" s="18">
        <v>9</v>
      </c>
      <c r="EW9" s="18">
        <v>63</v>
      </c>
      <c r="EX9" s="18">
        <v>14</v>
      </c>
      <c r="EY9" s="18">
        <v>13</v>
      </c>
      <c r="EZ9" s="18">
        <v>6</v>
      </c>
      <c r="FA9" s="18">
        <v>241</v>
      </c>
      <c r="FB9" s="18">
        <v>24</v>
      </c>
      <c r="FC9" s="18">
        <v>137</v>
      </c>
      <c r="FD9" s="18">
        <v>31</v>
      </c>
      <c r="FE9" s="18">
        <v>13</v>
      </c>
      <c r="FF9" s="18">
        <v>15</v>
      </c>
      <c r="FG9" s="18">
        <v>11</v>
      </c>
      <c r="FH9" s="18">
        <v>5</v>
      </c>
      <c r="FI9" s="18">
        <v>125</v>
      </c>
      <c r="FJ9" s="18">
        <v>155</v>
      </c>
      <c r="FK9" s="18">
        <v>207</v>
      </c>
      <c r="FL9" s="18">
        <v>481</v>
      </c>
      <c r="FM9" s="18">
        <v>260</v>
      </c>
      <c r="FN9" s="18">
        <v>1657.5</v>
      </c>
      <c r="FO9" s="18">
        <v>77</v>
      </c>
      <c r="FP9" s="18">
        <v>159</v>
      </c>
      <c r="FQ9" s="18">
        <v>43</v>
      </c>
      <c r="FR9" s="18">
        <v>11</v>
      </c>
      <c r="FS9" s="18">
        <v>13</v>
      </c>
      <c r="FT9" s="18">
        <v>3</v>
      </c>
      <c r="FU9" s="18">
        <v>69</v>
      </c>
      <c r="FV9" s="18">
        <v>56</v>
      </c>
      <c r="FW9" s="18">
        <v>10</v>
      </c>
      <c r="FX9" s="18">
        <v>5</v>
      </c>
      <c r="FY9" s="17"/>
      <c r="FZ9" s="17">
        <f t="shared" ref="FZ9:FZ17" si="0">SUM(C9:FX9)</f>
        <v>55528.5</v>
      </c>
      <c r="GA9" s="17"/>
      <c r="GB9" s="17"/>
      <c r="GC9" s="6"/>
      <c r="GD9" s="17"/>
      <c r="GE9" s="17"/>
      <c r="GF9" s="17"/>
    </row>
    <row r="10" spans="1:256" x14ac:dyDescent="0.2">
      <c r="A10" s="6" t="s">
        <v>433</v>
      </c>
      <c r="B10" s="7" t="s">
        <v>434</v>
      </c>
      <c r="C10" s="18">
        <v>0</v>
      </c>
      <c r="D10" s="18">
        <v>1</v>
      </c>
      <c r="E10" s="18">
        <v>0</v>
      </c>
      <c r="F10" s="18">
        <v>0</v>
      </c>
      <c r="G10" s="18">
        <v>0</v>
      </c>
      <c r="H10" s="18">
        <v>0</v>
      </c>
      <c r="I10" s="18">
        <v>5.5</v>
      </c>
      <c r="J10" s="18">
        <v>0</v>
      </c>
      <c r="K10" s="18">
        <v>0</v>
      </c>
      <c r="L10" s="18">
        <v>0</v>
      </c>
      <c r="M10" s="18">
        <v>0</v>
      </c>
      <c r="N10" s="18">
        <v>25.5</v>
      </c>
      <c r="O10" s="18">
        <v>0</v>
      </c>
      <c r="P10" s="18">
        <v>0</v>
      </c>
      <c r="Q10" s="18">
        <v>33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3.5</v>
      </c>
      <c r="X10" s="18">
        <v>0</v>
      </c>
      <c r="Y10" s="18">
        <v>0</v>
      </c>
      <c r="Z10" s="18">
        <v>0</v>
      </c>
      <c r="AA10" s="18">
        <v>39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3.5</v>
      </c>
      <c r="AP10" s="18">
        <v>0.5</v>
      </c>
      <c r="AQ10" s="18">
        <v>0</v>
      </c>
      <c r="AR10" s="18">
        <v>57.5</v>
      </c>
      <c r="AS10" s="18">
        <v>0</v>
      </c>
      <c r="AT10" s="18">
        <v>2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11.5</v>
      </c>
      <c r="BA10" s="18">
        <v>0</v>
      </c>
      <c r="BB10" s="18">
        <v>0</v>
      </c>
      <c r="BC10" s="18">
        <v>5</v>
      </c>
      <c r="BD10" s="18">
        <v>8.5</v>
      </c>
      <c r="BE10" s="18">
        <v>0</v>
      </c>
      <c r="BF10" s="18">
        <v>201</v>
      </c>
      <c r="BG10" s="18">
        <v>0</v>
      </c>
      <c r="BH10" s="18">
        <v>0</v>
      </c>
      <c r="BI10" s="18">
        <v>0</v>
      </c>
      <c r="BJ10" s="18">
        <v>14.5</v>
      </c>
      <c r="BK10" s="18">
        <v>42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1</v>
      </c>
      <c r="BR10" s="18">
        <v>0.5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112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7.5</v>
      </c>
      <c r="CL10" s="18">
        <v>0</v>
      </c>
      <c r="CM10" s="18">
        <v>6.5</v>
      </c>
      <c r="CN10" s="18">
        <v>55.5</v>
      </c>
      <c r="CO10" s="18">
        <v>29.5</v>
      </c>
      <c r="CP10" s="18">
        <v>0.5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0.5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15.5</v>
      </c>
      <c r="DG10" s="18">
        <v>0</v>
      </c>
      <c r="DH10" s="18">
        <v>6</v>
      </c>
      <c r="DI10" s="18">
        <v>3.5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1.5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7</v>
      </c>
      <c r="EK10" s="18">
        <v>0.5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3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2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28.5</v>
      </c>
      <c r="FM10" s="18">
        <v>0</v>
      </c>
      <c r="FN10" s="18">
        <v>7.5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7"/>
      <c r="FZ10" s="17">
        <f t="shared" si="0"/>
        <v>743</v>
      </c>
      <c r="GA10" s="17"/>
      <c r="GB10" s="17"/>
      <c r="GC10" s="6"/>
      <c r="GD10" s="17"/>
      <c r="GE10" s="17"/>
      <c r="GF10" s="17"/>
    </row>
    <row r="11" spans="1:256" x14ac:dyDescent="0.2">
      <c r="A11" s="19" t="s">
        <v>435</v>
      </c>
      <c r="B11" s="17" t="s">
        <v>436</v>
      </c>
      <c r="C11" s="20">
        <v>28.5</v>
      </c>
      <c r="D11" s="20">
        <v>176</v>
      </c>
      <c r="E11" s="20">
        <v>41.5</v>
      </c>
      <c r="F11" s="20">
        <v>96</v>
      </c>
      <c r="G11" s="20">
        <v>5.5</v>
      </c>
      <c r="H11" s="20">
        <v>11.5</v>
      </c>
      <c r="I11" s="20">
        <v>41.5</v>
      </c>
      <c r="J11" s="20">
        <v>8.5</v>
      </c>
      <c r="K11" s="20">
        <v>0.5</v>
      </c>
      <c r="L11" s="20">
        <v>20</v>
      </c>
      <c r="M11" s="20">
        <v>10.5</v>
      </c>
      <c r="N11" s="20">
        <v>266</v>
      </c>
      <c r="O11" s="20">
        <v>56</v>
      </c>
      <c r="P11" s="20">
        <v>7.5</v>
      </c>
      <c r="Q11" s="20">
        <v>211</v>
      </c>
      <c r="R11" s="20">
        <v>4.5</v>
      </c>
      <c r="S11" s="20">
        <v>3.5</v>
      </c>
      <c r="T11" s="20">
        <v>2.5</v>
      </c>
      <c r="U11" s="20">
        <v>0.5</v>
      </c>
      <c r="V11" s="20">
        <v>4.5</v>
      </c>
      <c r="W11" s="20">
        <v>0.5</v>
      </c>
      <c r="X11" s="20">
        <v>0</v>
      </c>
      <c r="Y11" s="20">
        <v>6.5</v>
      </c>
      <c r="Z11" s="20">
        <v>1.5</v>
      </c>
      <c r="AA11" s="20">
        <v>149.5</v>
      </c>
      <c r="AB11" s="20">
        <v>133</v>
      </c>
      <c r="AC11" s="20">
        <v>4.5</v>
      </c>
      <c r="AD11" s="20">
        <v>3.5</v>
      </c>
      <c r="AE11" s="20">
        <v>0</v>
      </c>
      <c r="AF11" s="20">
        <v>0.5</v>
      </c>
      <c r="AG11" s="20">
        <v>2</v>
      </c>
      <c r="AH11" s="20">
        <v>3</v>
      </c>
      <c r="AI11" s="20">
        <v>1.5</v>
      </c>
      <c r="AJ11" s="20">
        <v>1.5</v>
      </c>
      <c r="AK11" s="20">
        <v>0.5</v>
      </c>
      <c r="AL11" s="20">
        <v>1</v>
      </c>
      <c r="AM11" s="20">
        <v>1.5</v>
      </c>
      <c r="AN11" s="20">
        <v>1</v>
      </c>
      <c r="AO11" s="20">
        <v>17.5</v>
      </c>
      <c r="AP11" s="20">
        <v>333.5</v>
      </c>
      <c r="AQ11" s="20">
        <v>0.5</v>
      </c>
      <c r="AR11" s="20">
        <v>291</v>
      </c>
      <c r="AS11" s="20">
        <v>46.5</v>
      </c>
      <c r="AT11" s="20">
        <v>11</v>
      </c>
      <c r="AU11" s="20">
        <v>2.5</v>
      </c>
      <c r="AV11" s="20">
        <v>2.5</v>
      </c>
      <c r="AW11" s="20">
        <v>1.5</v>
      </c>
      <c r="AX11" s="20">
        <v>1</v>
      </c>
      <c r="AY11" s="20">
        <v>0.5</v>
      </c>
      <c r="AZ11" s="20">
        <v>38</v>
      </c>
      <c r="BA11" s="20">
        <v>56.5</v>
      </c>
      <c r="BB11" s="20">
        <v>64</v>
      </c>
      <c r="BC11" s="20">
        <v>83</v>
      </c>
      <c r="BD11" s="20">
        <v>13</v>
      </c>
      <c r="BE11" s="20">
        <v>0.5</v>
      </c>
      <c r="BF11" s="20">
        <v>44</v>
      </c>
      <c r="BG11" s="20">
        <v>1</v>
      </c>
      <c r="BH11" s="20">
        <v>1</v>
      </c>
      <c r="BI11" s="20">
        <v>0</v>
      </c>
      <c r="BJ11" s="20">
        <v>15</v>
      </c>
      <c r="BK11" s="20">
        <v>70</v>
      </c>
      <c r="BL11" s="20">
        <v>0</v>
      </c>
      <c r="BM11" s="20">
        <v>2</v>
      </c>
      <c r="BN11" s="20">
        <v>34</v>
      </c>
      <c r="BO11" s="20">
        <v>6.5</v>
      </c>
      <c r="BP11" s="20">
        <v>1</v>
      </c>
      <c r="BQ11" s="20">
        <v>27</v>
      </c>
      <c r="BR11" s="20">
        <v>26</v>
      </c>
      <c r="BS11" s="20">
        <v>3</v>
      </c>
      <c r="BT11" s="20">
        <v>4</v>
      </c>
      <c r="BU11" s="20">
        <v>3.5</v>
      </c>
      <c r="BV11" s="20">
        <v>5</v>
      </c>
      <c r="BW11" s="20">
        <v>3.5</v>
      </c>
      <c r="BX11" s="20">
        <v>0</v>
      </c>
      <c r="BY11" s="20">
        <v>0.5</v>
      </c>
      <c r="BZ11" s="20">
        <v>1</v>
      </c>
      <c r="CA11" s="20">
        <v>0</v>
      </c>
      <c r="CB11" s="20">
        <v>278</v>
      </c>
      <c r="CC11" s="20">
        <v>3</v>
      </c>
      <c r="CD11" s="20">
        <v>2</v>
      </c>
      <c r="CE11" s="20">
        <v>0.5</v>
      </c>
      <c r="CF11" s="20">
        <v>2</v>
      </c>
      <c r="CG11" s="20">
        <v>2</v>
      </c>
      <c r="CH11" s="20">
        <v>0</v>
      </c>
      <c r="CI11" s="20">
        <v>7</v>
      </c>
      <c r="CJ11" s="20">
        <v>7</v>
      </c>
      <c r="CK11" s="20">
        <v>21.5</v>
      </c>
      <c r="CL11" s="20">
        <v>4.5</v>
      </c>
      <c r="CM11" s="20">
        <v>4.5</v>
      </c>
      <c r="CN11" s="20">
        <v>92</v>
      </c>
      <c r="CO11" s="20">
        <v>92.5</v>
      </c>
      <c r="CP11" s="20">
        <v>3.5</v>
      </c>
      <c r="CQ11" s="20">
        <v>12</v>
      </c>
      <c r="CR11" s="20">
        <v>1</v>
      </c>
      <c r="CS11" s="20">
        <v>0</v>
      </c>
      <c r="CT11" s="20">
        <v>2</v>
      </c>
      <c r="CU11" s="20">
        <v>0</v>
      </c>
      <c r="CV11" s="20">
        <v>0</v>
      </c>
      <c r="CW11" s="20">
        <v>2</v>
      </c>
      <c r="CX11" s="20">
        <v>6</v>
      </c>
      <c r="CY11" s="20">
        <v>0</v>
      </c>
      <c r="CZ11" s="20">
        <v>13</v>
      </c>
      <c r="DA11" s="20">
        <v>1.5</v>
      </c>
      <c r="DB11" s="20">
        <v>2.5</v>
      </c>
      <c r="DC11" s="20">
        <v>2.5</v>
      </c>
      <c r="DD11" s="20">
        <v>0.5</v>
      </c>
      <c r="DE11" s="20">
        <v>0</v>
      </c>
      <c r="DF11" s="20">
        <v>135</v>
      </c>
      <c r="DG11" s="20">
        <v>0</v>
      </c>
      <c r="DH11" s="20">
        <v>13</v>
      </c>
      <c r="DI11" s="20">
        <v>9</v>
      </c>
      <c r="DJ11" s="20">
        <v>2</v>
      </c>
      <c r="DK11" s="20">
        <v>1</v>
      </c>
      <c r="DL11" s="20">
        <v>28</v>
      </c>
      <c r="DM11" s="20">
        <v>1.5</v>
      </c>
      <c r="DN11" s="20">
        <v>11</v>
      </c>
      <c r="DO11" s="20">
        <v>23</v>
      </c>
      <c r="DP11" s="20">
        <v>2</v>
      </c>
      <c r="DQ11" s="20">
        <v>7</v>
      </c>
      <c r="DR11" s="20">
        <v>9.5</v>
      </c>
      <c r="DS11" s="20">
        <v>1.5</v>
      </c>
      <c r="DT11" s="20">
        <v>1.5</v>
      </c>
      <c r="DU11" s="20">
        <v>2.5</v>
      </c>
      <c r="DV11" s="20">
        <v>0</v>
      </c>
      <c r="DW11" s="20">
        <v>0</v>
      </c>
      <c r="DX11" s="20">
        <v>1.5</v>
      </c>
      <c r="DY11" s="20">
        <v>3</v>
      </c>
      <c r="DZ11" s="20">
        <v>5</v>
      </c>
      <c r="EA11" s="20">
        <v>2.5</v>
      </c>
      <c r="EB11" s="20">
        <v>9.5</v>
      </c>
      <c r="EC11" s="20">
        <v>8</v>
      </c>
      <c r="ED11" s="20">
        <v>5.5</v>
      </c>
      <c r="EE11" s="20">
        <v>0</v>
      </c>
      <c r="EF11" s="20">
        <v>27</v>
      </c>
      <c r="EG11" s="20">
        <v>1.5</v>
      </c>
      <c r="EH11" s="20">
        <v>0.5</v>
      </c>
      <c r="EI11" s="20">
        <v>19</v>
      </c>
      <c r="EJ11" s="20">
        <v>26</v>
      </c>
      <c r="EK11" s="20">
        <v>0.5</v>
      </c>
      <c r="EL11" s="20">
        <v>2.5</v>
      </c>
      <c r="EM11" s="20">
        <v>0</v>
      </c>
      <c r="EN11" s="20">
        <v>4</v>
      </c>
      <c r="EO11" s="20">
        <v>1.5</v>
      </c>
      <c r="EP11" s="20">
        <v>0.5</v>
      </c>
      <c r="EQ11" s="20">
        <v>8.5</v>
      </c>
      <c r="ER11" s="20">
        <v>0.5</v>
      </c>
      <c r="ES11" s="20">
        <v>0</v>
      </c>
      <c r="ET11" s="20">
        <v>0</v>
      </c>
      <c r="EU11" s="20">
        <v>4</v>
      </c>
      <c r="EV11" s="20">
        <v>0</v>
      </c>
      <c r="EW11" s="20">
        <v>5.5</v>
      </c>
      <c r="EX11" s="20">
        <v>0</v>
      </c>
      <c r="EY11" s="20">
        <v>2</v>
      </c>
      <c r="EZ11" s="20">
        <v>3</v>
      </c>
      <c r="FA11" s="20">
        <v>20</v>
      </c>
      <c r="FB11" s="20">
        <v>1</v>
      </c>
      <c r="FC11" s="20">
        <v>5</v>
      </c>
      <c r="FD11" s="20">
        <v>5</v>
      </c>
      <c r="FE11" s="20">
        <v>0</v>
      </c>
      <c r="FF11" s="20">
        <v>1.5</v>
      </c>
      <c r="FG11" s="20">
        <v>0</v>
      </c>
      <c r="FH11" s="20">
        <v>0</v>
      </c>
      <c r="FI11" s="20">
        <v>6</v>
      </c>
      <c r="FJ11" s="20">
        <v>10.5</v>
      </c>
      <c r="FK11" s="20">
        <v>9.5</v>
      </c>
      <c r="FL11" s="20">
        <v>39.5</v>
      </c>
      <c r="FM11" s="20">
        <v>20.5</v>
      </c>
      <c r="FN11" s="20">
        <v>72.5</v>
      </c>
      <c r="FO11" s="20">
        <v>7.5</v>
      </c>
      <c r="FP11" s="20">
        <v>15.5</v>
      </c>
      <c r="FQ11" s="20">
        <v>5.5</v>
      </c>
      <c r="FR11" s="20">
        <v>1</v>
      </c>
      <c r="FS11" s="20">
        <v>0.5</v>
      </c>
      <c r="FT11" s="20">
        <v>0</v>
      </c>
      <c r="FU11" s="20">
        <v>7</v>
      </c>
      <c r="FV11" s="20">
        <v>7.5</v>
      </c>
      <c r="FW11" s="20">
        <v>1.5</v>
      </c>
      <c r="FX11" s="20">
        <v>0.5</v>
      </c>
      <c r="FY11" s="18"/>
      <c r="FZ11" s="17">
        <f t="shared" si="0"/>
        <v>3708</v>
      </c>
      <c r="GA11" s="17"/>
      <c r="GB11" s="17"/>
      <c r="GC11" s="17"/>
      <c r="GD11" s="17"/>
      <c r="GE11" s="17"/>
      <c r="GF11" s="17"/>
      <c r="GH11" s="17"/>
      <c r="GI11" s="17"/>
      <c r="GJ11" s="17"/>
      <c r="GK11" s="17"/>
      <c r="GL11" s="17"/>
      <c r="GM11" s="17"/>
    </row>
    <row r="12" spans="1:256" x14ac:dyDescent="0.2">
      <c r="A12" s="6" t="s">
        <v>437</v>
      </c>
      <c r="B12" s="7" t="s">
        <v>438</v>
      </c>
      <c r="C12" s="20">
        <f t="shared" ref="C12:BN12" si="1">C8+C9+C11</f>
        <v>8716.5</v>
      </c>
      <c r="D12" s="20">
        <f t="shared" si="1"/>
        <v>35358</v>
      </c>
      <c r="E12" s="20">
        <f t="shared" si="1"/>
        <v>5620</v>
      </c>
      <c r="F12" s="20">
        <f t="shared" si="1"/>
        <v>18697</v>
      </c>
      <c r="G12" s="20">
        <f t="shared" si="1"/>
        <v>1130</v>
      </c>
      <c r="H12" s="20">
        <f t="shared" si="1"/>
        <v>1010</v>
      </c>
      <c r="I12" s="20">
        <f t="shared" si="1"/>
        <v>7848.5</v>
      </c>
      <c r="J12" s="20">
        <f t="shared" si="1"/>
        <v>2173</v>
      </c>
      <c r="K12" s="20">
        <f t="shared" si="1"/>
        <v>227.5</v>
      </c>
      <c r="L12" s="20">
        <f t="shared" si="1"/>
        <v>2253</v>
      </c>
      <c r="M12" s="20">
        <f t="shared" si="1"/>
        <v>1130.5</v>
      </c>
      <c r="N12" s="20">
        <f t="shared" si="1"/>
        <v>52442.5</v>
      </c>
      <c r="O12" s="20">
        <f t="shared" si="1"/>
        <v>13743.5</v>
      </c>
      <c r="P12" s="20">
        <f t="shared" si="1"/>
        <v>226.5</v>
      </c>
      <c r="Q12" s="20">
        <f t="shared" si="1"/>
        <v>35898</v>
      </c>
      <c r="R12" s="20">
        <f t="shared" si="1"/>
        <v>4953.5</v>
      </c>
      <c r="S12" s="20">
        <f t="shared" si="1"/>
        <v>1570</v>
      </c>
      <c r="T12" s="20">
        <f t="shared" si="1"/>
        <v>134.5</v>
      </c>
      <c r="U12" s="20">
        <f t="shared" si="1"/>
        <v>55.5</v>
      </c>
      <c r="V12" s="20">
        <f t="shared" si="1"/>
        <v>265.5</v>
      </c>
      <c r="W12" s="20">
        <f t="shared" si="1"/>
        <v>131.5</v>
      </c>
      <c r="X12" s="20">
        <f t="shared" si="1"/>
        <v>46</v>
      </c>
      <c r="Y12" s="20">
        <f t="shared" si="1"/>
        <v>2245</v>
      </c>
      <c r="Z12" s="20">
        <f t="shared" si="1"/>
        <v>203.5</v>
      </c>
      <c r="AA12" s="20">
        <f t="shared" si="1"/>
        <v>30000.5</v>
      </c>
      <c r="AB12" s="20">
        <f t="shared" si="1"/>
        <v>28454</v>
      </c>
      <c r="AC12" s="20">
        <f t="shared" si="1"/>
        <v>891.5</v>
      </c>
      <c r="AD12" s="20">
        <f t="shared" si="1"/>
        <v>1188.5</v>
      </c>
      <c r="AE12" s="20">
        <f t="shared" si="1"/>
        <v>92</v>
      </c>
      <c r="AF12" s="20">
        <f t="shared" si="1"/>
        <v>164.5</v>
      </c>
      <c r="AG12" s="20">
        <f t="shared" si="1"/>
        <v>635.5</v>
      </c>
      <c r="AH12" s="20">
        <f t="shared" si="1"/>
        <v>994</v>
      </c>
      <c r="AI12" s="20">
        <f t="shared" si="1"/>
        <v>335.5</v>
      </c>
      <c r="AJ12" s="20">
        <f t="shared" si="1"/>
        <v>145</v>
      </c>
      <c r="AK12" s="20">
        <f t="shared" si="1"/>
        <v>193</v>
      </c>
      <c r="AL12" s="20">
        <f t="shared" si="1"/>
        <v>242</v>
      </c>
      <c r="AM12" s="20">
        <f t="shared" si="1"/>
        <v>393</v>
      </c>
      <c r="AN12" s="20">
        <f t="shared" si="1"/>
        <v>316.5</v>
      </c>
      <c r="AO12" s="20">
        <f t="shared" si="1"/>
        <v>4455</v>
      </c>
      <c r="AP12" s="20">
        <f t="shared" si="1"/>
        <v>85390.5</v>
      </c>
      <c r="AQ12" s="20">
        <f t="shared" si="1"/>
        <v>212.5</v>
      </c>
      <c r="AR12" s="20">
        <f t="shared" si="1"/>
        <v>61657.5</v>
      </c>
      <c r="AS12" s="20">
        <f t="shared" si="1"/>
        <v>6435.5</v>
      </c>
      <c r="AT12" s="20">
        <f t="shared" si="1"/>
        <v>2067.5</v>
      </c>
      <c r="AU12" s="20">
        <f t="shared" si="1"/>
        <v>229.5</v>
      </c>
      <c r="AV12" s="20">
        <f t="shared" si="1"/>
        <v>281.5</v>
      </c>
      <c r="AW12" s="20">
        <f t="shared" si="1"/>
        <v>250.5</v>
      </c>
      <c r="AX12" s="20">
        <f t="shared" si="1"/>
        <v>64</v>
      </c>
      <c r="AY12" s="20">
        <f t="shared" si="1"/>
        <v>433</v>
      </c>
      <c r="AZ12" s="20">
        <f t="shared" si="1"/>
        <v>10909</v>
      </c>
      <c r="BA12" s="20">
        <f t="shared" si="1"/>
        <v>8836.5</v>
      </c>
      <c r="BB12" s="20">
        <f t="shared" si="1"/>
        <v>7812</v>
      </c>
      <c r="BC12" s="20">
        <f t="shared" si="1"/>
        <v>22810.5</v>
      </c>
      <c r="BD12" s="20">
        <f t="shared" si="1"/>
        <v>5164</v>
      </c>
      <c r="BE12" s="20">
        <f t="shared" si="1"/>
        <v>1312.5</v>
      </c>
      <c r="BF12" s="20">
        <f t="shared" si="1"/>
        <v>24776</v>
      </c>
      <c r="BG12" s="20">
        <f t="shared" si="1"/>
        <v>941.5</v>
      </c>
      <c r="BH12" s="20">
        <f t="shared" si="1"/>
        <v>579</v>
      </c>
      <c r="BI12" s="20">
        <f t="shared" si="1"/>
        <v>243</v>
      </c>
      <c r="BJ12" s="20">
        <f t="shared" si="1"/>
        <v>6209</v>
      </c>
      <c r="BK12" s="20">
        <f t="shared" si="1"/>
        <v>28306</v>
      </c>
      <c r="BL12" s="20">
        <f t="shared" si="1"/>
        <v>160</v>
      </c>
      <c r="BM12" s="20">
        <f t="shared" si="1"/>
        <v>231</v>
      </c>
      <c r="BN12" s="20">
        <f t="shared" si="1"/>
        <v>3253.5</v>
      </c>
      <c r="BO12" s="20">
        <f t="shared" ref="BO12:DZ12" si="2">BO8+BO9+BO11</f>
        <v>1291.5</v>
      </c>
      <c r="BP12" s="20">
        <f t="shared" si="2"/>
        <v>177</v>
      </c>
      <c r="BQ12" s="20">
        <f t="shared" si="2"/>
        <v>5171.5</v>
      </c>
      <c r="BR12" s="20">
        <f t="shared" si="2"/>
        <v>4380.5</v>
      </c>
      <c r="BS12" s="20">
        <f t="shared" si="2"/>
        <v>1082</v>
      </c>
      <c r="BT12" s="20">
        <f t="shared" si="2"/>
        <v>409</v>
      </c>
      <c r="BU12" s="20">
        <f t="shared" si="2"/>
        <v>400.5</v>
      </c>
      <c r="BV12" s="20">
        <f t="shared" si="2"/>
        <v>1232</v>
      </c>
      <c r="BW12" s="20">
        <f t="shared" si="2"/>
        <v>2002.5</v>
      </c>
      <c r="BX12" s="20">
        <f t="shared" si="2"/>
        <v>55.5</v>
      </c>
      <c r="BY12" s="20">
        <f t="shared" si="2"/>
        <v>500</v>
      </c>
      <c r="BZ12" s="20">
        <f t="shared" si="2"/>
        <v>196</v>
      </c>
      <c r="CA12" s="20">
        <f t="shared" si="2"/>
        <v>135.5</v>
      </c>
      <c r="CB12" s="20">
        <f t="shared" si="2"/>
        <v>77147.5</v>
      </c>
      <c r="CC12" s="20">
        <f t="shared" si="2"/>
        <v>188</v>
      </c>
      <c r="CD12" s="20">
        <f t="shared" si="2"/>
        <v>39</v>
      </c>
      <c r="CE12" s="20">
        <f t="shared" si="2"/>
        <v>140.5</v>
      </c>
      <c r="CF12" s="20">
        <f t="shared" si="2"/>
        <v>137</v>
      </c>
      <c r="CG12" s="20">
        <f t="shared" si="2"/>
        <v>192</v>
      </c>
      <c r="CH12" s="20">
        <f t="shared" si="2"/>
        <v>101</v>
      </c>
      <c r="CI12" s="20">
        <f t="shared" si="2"/>
        <v>681</v>
      </c>
      <c r="CJ12" s="20">
        <f t="shared" si="2"/>
        <v>932</v>
      </c>
      <c r="CK12" s="20">
        <f t="shared" si="2"/>
        <v>6696</v>
      </c>
      <c r="CL12" s="20">
        <f t="shared" si="2"/>
        <v>1319</v>
      </c>
      <c r="CM12" s="20">
        <f t="shared" si="2"/>
        <v>762.5</v>
      </c>
      <c r="CN12" s="20">
        <f t="shared" si="2"/>
        <v>28690</v>
      </c>
      <c r="CO12" s="20">
        <f t="shared" si="2"/>
        <v>14485</v>
      </c>
      <c r="CP12" s="20">
        <f t="shared" si="2"/>
        <v>993</v>
      </c>
      <c r="CQ12" s="20">
        <f t="shared" si="2"/>
        <v>784.5</v>
      </c>
      <c r="CR12" s="20">
        <f t="shared" si="2"/>
        <v>204</v>
      </c>
      <c r="CS12" s="20">
        <f t="shared" si="2"/>
        <v>319</v>
      </c>
      <c r="CT12" s="20">
        <f t="shared" si="2"/>
        <v>90</v>
      </c>
      <c r="CU12" s="20">
        <f t="shared" si="2"/>
        <v>590</v>
      </c>
      <c r="CV12" s="20">
        <f t="shared" si="2"/>
        <v>37</v>
      </c>
      <c r="CW12" s="20">
        <f t="shared" si="2"/>
        <v>195.5</v>
      </c>
      <c r="CX12" s="20">
        <f t="shared" si="2"/>
        <v>437</v>
      </c>
      <c r="CY12" s="20">
        <f t="shared" si="2"/>
        <v>39</v>
      </c>
      <c r="CZ12" s="20">
        <f t="shared" si="2"/>
        <v>1973.5</v>
      </c>
      <c r="DA12" s="20">
        <f t="shared" si="2"/>
        <v>173.5</v>
      </c>
      <c r="DB12" s="20">
        <f t="shared" si="2"/>
        <v>308.5</v>
      </c>
      <c r="DC12" s="20">
        <f t="shared" si="2"/>
        <v>140.5</v>
      </c>
      <c r="DD12" s="20">
        <f t="shared" si="2"/>
        <v>159</v>
      </c>
      <c r="DE12" s="20">
        <f t="shared" si="2"/>
        <v>335.5</v>
      </c>
      <c r="DF12" s="20">
        <f t="shared" si="2"/>
        <v>20343.5</v>
      </c>
      <c r="DG12" s="20">
        <f t="shared" si="2"/>
        <v>82</v>
      </c>
      <c r="DH12" s="20">
        <f t="shared" si="2"/>
        <v>1891</v>
      </c>
      <c r="DI12" s="20">
        <f t="shared" si="2"/>
        <v>2499</v>
      </c>
      <c r="DJ12" s="20">
        <f t="shared" si="2"/>
        <v>614</v>
      </c>
      <c r="DK12" s="20">
        <f t="shared" si="2"/>
        <v>438</v>
      </c>
      <c r="DL12" s="20">
        <f t="shared" si="2"/>
        <v>5575.5</v>
      </c>
      <c r="DM12" s="20">
        <f t="shared" si="2"/>
        <v>234.5</v>
      </c>
      <c r="DN12" s="20">
        <f t="shared" si="2"/>
        <v>1260.5</v>
      </c>
      <c r="DO12" s="20">
        <f t="shared" si="2"/>
        <v>3148.5</v>
      </c>
      <c r="DP12" s="20">
        <f t="shared" si="2"/>
        <v>198</v>
      </c>
      <c r="DQ12" s="20">
        <f t="shared" si="2"/>
        <v>701.5</v>
      </c>
      <c r="DR12" s="20">
        <f t="shared" si="2"/>
        <v>1384.5</v>
      </c>
      <c r="DS12" s="20">
        <f t="shared" si="2"/>
        <v>715.5</v>
      </c>
      <c r="DT12" s="20">
        <f t="shared" si="2"/>
        <v>165</v>
      </c>
      <c r="DU12" s="20">
        <f t="shared" si="2"/>
        <v>369.5</v>
      </c>
      <c r="DV12" s="20">
        <f t="shared" si="2"/>
        <v>205</v>
      </c>
      <c r="DW12" s="20">
        <f t="shared" si="2"/>
        <v>312</v>
      </c>
      <c r="DX12" s="20">
        <f t="shared" si="2"/>
        <v>173.5</v>
      </c>
      <c r="DY12" s="20">
        <f t="shared" si="2"/>
        <v>317</v>
      </c>
      <c r="DZ12" s="20">
        <f t="shared" si="2"/>
        <v>725.5</v>
      </c>
      <c r="EA12" s="20">
        <f t="shared" ref="EA12:FX12" si="3">EA8+EA9+EA11</f>
        <v>560</v>
      </c>
      <c r="EB12" s="20">
        <f t="shared" si="3"/>
        <v>593</v>
      </c>
      <c r="EC12" s="20">
        <f t="shared" si="3"/>
        <v>301</v>
      </c>
      <c r="ED12" s="20">
        <f t="shared" si="3"/>
        <v>1584</v>
      </c>
      <c r="EE12" s="20">
        <f t="shared" si="3"/>
        <v>171.5</v>
      </c>
      <c r="EF12" s="20">
        <f t="shared" si="3"/>
        <v>1446</v>
      </c>
      <c r="EG12" s="20">
        <f t="shared" si="3"/>
        <v>257</v>
      </c>
      <c r="EH12" s="20">
        <f t="shared" si="3"/>
        <v>248.5</v>
      </c>
      <c r="EI12" s="20">
        <f t="shared" si="3"/>
        <v>14574.5</v>
      </c>
      <c r="EJ12" s="20">
        <f t="shared" si="3"/>
        <v>9942</v>
      </c>
      <c r="EK12" s="20">
        <f t="shared" si="3"/>
        <v>643</v>
      </c>
      <c r="EL12" s="20">
        <f t="shared" si="3"/>
        <v>458</v>
      </c>
      <c r="EM12" s="20">
        <f t="shared" si="3"/>
        <v>382</v>
      </c>
      <c r="EN12" s="20">
        <f t="shared" si="3"/>
        <v>1126.5</v>
      </c>
      <c r="EO12" s="20">
        <f t="shared" si="3"/>
        <v>332</v>
      </c>
      <c r="EP12" s="20">
        <f t="shared" si="3"/>
        <v>354</v>
      </c>
      <c r="EQ12" s="20">
        <f t="shared" si="3"/>
        <v>2533</v>
      </c>
      <c r="ER12" s="20">
        <f t="shared" si="3"/>
        <v>278</v>
      </c>
      <c r="ES12" s="20">
        <f t="shared" si="3"/>
        <v>132.5</v>
      </c>
      <c r="ET12" s="20">
        <f t="shared" si="3"/>
        <v>217</v>
      </c>
      <c r="EU12" s="20">
        <f t="shared" si="3"/>
        <v>565</v>
      </c>
      <c r="EV12" s="20">
        <f t="shared" si="3"/>
        <v>75</v>
      </c>
      <c r="EW12" s="20">
        <f t="shared" si="3"/>
        <v>872.5</v>
      </c>
      <c r="EX12" s="20">
        <f t="shared" si="3"/>
        <v>162</v>
      </c>
      <c r="EY12" s="20">
        <f t="shared" si="3"/>
        <v>1002</v>
      </c>
      <c r="EZ12" s="20">
        <f t="shared" si="3"/>
        <v>126</v>
      </c>
      <c r="FA12" s="20">
        <f t="shared" si="3"/>
        <v>3333</v>
      </c>
      <c r="FB12" s="20">
        <f t="shared" si="3"/>
        <v>313.5</v>
      </c>
      <c r="FC12" s="20">
        <f t="shared" si="3"/>
        <v>1957.5</v>
      </c>
      <c r="FD12" s="20">
        <f t="shared" si="3"/>
        <v>381</v>
      </c>
      <c r="FE12" s="20">
        <f t="shared" si="3"/>
        <v>87</v>
      </c>
      <c r="FF12" s="20">
        <f t="shared" si="3"/>
        <v>210.5</v>
      </c>
      <c r="FG12" s="20">
        <f t="shared" si="3"/>
        <v>139</v>
      </c>
      <c r="FH12" s="20">
        <f t="shared" si="3"/>
        <v>70</v>
      </c>
      <c r="FI12" s="20">
        <f t="shared" si="3"/>
        <v>1797.5</v>
      </c>
      <c r="FJ12" s="20">
        <f t="shared" si="3"/>
        <v>1954.5</v>
      </c>
      <c r="FK12" s="20">
        <f t="shared" si="3"/>
        <v>2442.5</v>
      </c>
      <c r="FL12" s="20">
        <f t="shared" si="3"/>
        <v>7316</v>
      </c>
      <c r="FM12" s="20">
        <f t="shared" si="3"/>
        <v>3616.5</v>
      </c>
      <c r="FN12" s="20">
        <f t="shared" si="3"/>
        <v>21491</v>
      </c>
      <c r="FO12" s="20">
        <f t="shared" si="3"/>
        <v>1044.5</v>
      </c>
      <c r="FP12" s="20">
        <f t="shared" si="3"/>
        <v>2128.5</v>
      </c>
      <c r="FQ12" s="20">
        <f t="shared" si="3"/>
        <v>898.5</v>
      </c>
      <c r="FR12" s="20">
        <f t="shared" si="3"/>
        <v>165</v>
      </c>
      <c r="FS12" s="20">
        <f t="shared" si="3"/>
        <v>206.5</v>
      </c>
      <c r="FT12" s="20">
        <f t="shared" si="3"/>
        <v>54</v>
      </c>
      <c r="FU12" s="20">
        <f t="shared" si="3"/>
        <v>849</v>
      </c>
      <c r="FV12" s="20">
        <f t="shared" si="3"/>
        <v>698.5</v>
      </c>
      <c r="FW12" s="20">
        <f t="shared" si="3"/>
        <v>178.5</v>
      </c>
      <c r="FX12" s="20">
        <f t="shared" si="3"/>
        <v>56</v>
      </c>
      <c r="FY12" s="17"/>
      <c r="FZ12" s="17">
        <f t="shared" si="0"/>
        <v>830147</v>
      </c>
      <c r="GA12" s="17"/>
      <c r="GB12" s="17"/>
      <c r="GC12" s="17"/>
      <c r="GD12" s="17"/>
      <c r="GE12" s="17"/>
      <c r="GF12" s="17"/>
    </row>
    <row r="13" spans="1:256" x14ac:dyDescent="0.2">
      <c r="A13" s="6" t="s">
        <v>439</v>
      </c>
      <c r="B13" s="7" t="s">
        <v>440</v>
      </c>
      <c r="C13" s="20">
        <v>2509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4491.5</v>
      </c>
      <c r="S13" s="20">
        <v>3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1835</v>
      </c>
      <c r="Z13" s="20">
        <v>0</v>
      </c>
      <c r="AA13" s="20">
        <v>0</v>
      </c>
      <c r="AB13" s="20">
        <v>906.5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250</v>
      </c>
      <c r="AQ13" s="20">
        <v>0</v>
      </c>
      <c r="AR13" s="20">
        <v>1088.5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307.5</v>
      </c>
      <c r="BD13" s="20">
        <v>0</v>
      </c>
      <c r="BE13" s="20">
        <v>0</v>
      </c>
      <c r="BF13" s="20">
        <v>914</v>
      </c>
      <c r="BG13" s="20">
        <v>0</v>
      </c>
      <c r="BH13" s="20">
        <v>23.5</v>
      </c>
      <c r="BI13" s="20">
        <v>7</v>
      </c>
      <c r="BJ13" s="20">
        <v>0</v>
      </c>
      <c r="BK13" s="20">
        <v>10911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353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2310</v>
      </c>
      <c r="CL13" s="20">
        <v>13</v>
      </c>
      <c r="CM13" s="20">
        <v>50</v>
      </c>
      <c r="CN13" s="20">
        <v>246</v>
      </c>
      <c r="CO13" s="20">
        <v>0</v>
      </c>
      <c r="CP13" s="20">
        <v>0</v>
      </c>
      <c r="CQ13" s="20">
        <v>0</v>
      </c>
      <c r="CR13" s="20">
        <v>0</v>
      </c>
      <c r="CS13" s="20">
        <v>0</v>
      </c>
      <c r="CT13" s="20">
        <v>0</v>
      </c>
      <c r="CU13" s="20">
        <v>517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0</v>
      </c>
      <c r="DD13" s="20">
        <v>0</v>
      </c>
      <c r="DE13" s="20">
        <v>0</v>
      </c>
      <c r="DF13" s="20">
        <v>0</v>
      </c>
      <c r="DG13" s="20">
        <v>1</v>
      </c>
      <c r="DH13" s="20">
        <v>0</v>
      </c>
      <c r="DI13" s="20">
        <v>1.5</v>
      </c>
      <c r="DJ13" s="20">
        <v>1</v>
      </c>
      <c r="DK13" s="20">
        <v>0.5</v>
      </c>
      <c r="DL13" s="20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  <c r="EG13" s="20">
        <v>0</v>
      </c>
      <c r="EH13" s="20">
        <v>0</v>
      </c>
      <c r="EI13" s="20">
        <v>0</v>
      </c>
      <c r="EJ13" s="20">
        <v>228.5</v>
      </c>
      <c r="EK13" s="20">
        <v>0</v>
      </c>
      <c r="EL13" s="20">
        <v>0</v>
      </c>
      <c r="EM13" s="20">
        <v>0</v>
      </c>
      <c r="EN13" s="20">
        <v>117</v>
      </c>
      <c r="EO13" s="20">
        <v>0</v>
      </c>
      <c r="EP13" s="20">
        <v>0</v>
      </c>
      <c r="EQ13" s="20">
        <v>0</v>
      </c>
      <c r="ER13" s="20">
        <v>0</v>
      </c>
      <c r="ES13" s="20">
        <v>0</v>
      </c>
      <c r="ET13" s="20">
        <v>0</v>
      </c>
      <c r="EU13" s="20">
        <v>0</v>
      </c>
      <c r="EV13" s="20">
        <v>0</v>
      </c>
      <c r="EW13" s="20">
        <v>0</v>
      </c>
      <c r="EX13" s="20">
        <v>0</v>
      </c>
      <c r="EY13" s="20">
        <v>777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>
        <v>0</v>
      </c>
      <c r="FI13" s="20">
        <v>0</v>
      </c>
      <c r="FJ13" s="20">
        <v>0</v>
      </c>
      <c r="FK13" s="20">
        <v>0</v>
      </c>
      <c r="FL13" s="20">
        <v>0</v>
      </c>
      <c r="FM13" s="20">
        <v>0</v>
      </c>
      <c r="FN13" s="20">
        <v>0</v>
      </c>
      <c r="FO13" s="20">
        <v>0</v>
      </c>
      <c r="FP13" s="20">
        <v>0</v>
      </c>
      <c r="FQ13" s="20">
        <v>0</v>
      </c>
      <c r="FR13" s="20">
        <v>0</v>
      </c>
      <c r="FS13" s="20">
        <v>0</v>
      </c>
      <c r="FT13" s="20">
        <v>0</v>
      </c>
      <c r="FU13" s="20">
        <v>0</v>
      </c>
      <c r="FV13" s="20">
        <v>0</v>
      </c>
      <c r="FW13" s="20">
        <v>0</v>
      </c>
      <c r="FX13" s="20">
        <v>0</v>
      </c>
      <c r="FY13" s="18"/>
      <c r="FZ13" s="17">
        <f t="shared" si="0"/>
        <v>27862</v>
      </c>
      <c r="GA13" s="17"/>
      <c r="GB13" s="17"/>
      <c r="GC13" s="17"/>
      <c r="GD13" s="17"/>
      <c r="GE13" s="17"/>
      <c r="GF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 x14ac:dyDescent="0.2">
      <c r="A14" s="6" t="s">
        <v>441</v>
      </c>
      <c r="B14" s="7" t="s">
        <v>442</v>
      </c>
      <c r="C14" s="21">
        <v>1</v>
      </c>
      <c r="D14" s="21">
        <v>5</v>
      </c>
      <c r="E14" s="21">
        <v>0</v>
      </c>
      <c r="F14" s="21">
        <v>0</v>
      </c>
      <c r="G14" s="21">
        <v>1</v>
      </c>
      <c r="H14" s="21">
        <v>1.5</v>
      </c>
      <c r="I14" s="21">
        <v>9</v>
      </c>
      <c r="J14" s="21">
        <v>0</v>
      </c>
      <c r="K14" s="21">
        <v>0</v>
      </c>
      <c r="L14" s="21">
        <v>0</v>
      </c>
      <c r="M14" s="21">
        <v>0</v>
      </c>
      <c r="N14" s="21">
        <v>18</v>
      </c>
      <c r="O14" s="21">
        <v>0</v>
      </c>
      <c r="P14" s="21">
        <v>1</v>
      </c>
      <c r="Q14" s="21">
        <v>109.5</v>
      </c>
      <c r="R14" s="21">
        <v>1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1</v>
      </c>
      <c r="AA14" s="21">
        <v>0</v>
      </c>
      <c r="AB14" s="21">
        <v>4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72</v>
      </c>
      <c r="AQ14" s="21">
        <v>0</v>
      </c>
      <c r="AR14" s="21">
        <v>8</v>
      </c>
      <c r="AS14" s="21">
        <v>1.5</v>
      </c>
      <c r="AT14" s="21">
        <v>2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0.5</v>
      </c>
      <c r="BC14" s="21">
        <v>7.5</v>
      </c>
      <c r="BD14" s="21">
        <v>0</v>
      </c>
      <c r="BE14" s="21">
        <v>0</v>
      </c>
      <c r="BF14" s="21">
        <v>15</v>
      </c>
      <c r="BG14" s="21">
        <v>0</v>
      </c>
      <c r="BH14" s="21">
        <v>1.5</v>
      </c>
      <c r="BI14" s="21">
        <v>0</v>
      </c>
      <c r="BJ14" s="21">
        <v>3.5</v>
      </c>
      <c r="BK14" s="21">
        <v>25</v>
      </c>
      <c r="BL14" s="21">
        <v>8</v>
      </c>
      <c r="BM14" s="21">
        <v>2</v>
      </c>
      <c r="BN14" s="21">
        <v>5</v>
      </c>
      <c r="BO14" s="21">
        <v>0</v>
      </c>
      <c r="BP14" s="21">
        <v>0</v>
      </c>
      <c r="BQ14" s="21">
        <v>1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1">
        <v>0</v>
      </c>
      <c r="BZ14" s="21">
        <v>0</v>
      </c>
      <c r="CA14" s="21">
        <v>0</v>
      </c>
      <c r="CB14" s="21">
        <v>33.5</v>
      </c>
      <c r="CC14" s="21">
        <v>0</v>
      </c>
      <c r="CD14" s="21">
        <v>0</v>
      </c>
      <c r="CE14" s="21">
        <v>0</v>
      </c>
      <c r="CF14" s="21">
        <v>0</v>
      </c>
      <c r="CG14" s="21">
        <v>0</v>
      </c>
      <c r="CH14" s="21">
        <v>0</v>
      </c>
      <c r="CI14" s="21">
        <v>0</v>
      </c>
      <c r="CJ14" s="21">
        <v>0</v>
      </c>
      <c r="CK14" s="21">
        <v>0</v>
      </c>
      <c r="CL14" s="21">
        <v>0</v>
      </c>
      <c r="CM14" s="21">
        <v>0</v>
      </c>
      <c r="CN14" s="21">
        <v>78.5</v>
      </c>
      <c r="CO14" s="21">
        <v>22</v>
      </c>
      <c r="CP14" s="21">
        <v>1</v>
      </c>
      <c r="CQ14" s="21">
        <v>0</v>
      </c>
      <c r="CR14" s="21">
        <v>0</v>
      </c>
      <c r="CS14" s="21">
        <v>0</v>
      </c>
      <c r="CT14" s="21">
        <v>0</v>
      </c>
      <c r="CU14" s="21">
        <v>2</v>
      </c>
      <c r="CV14" s="21">
        <v>0</v>
      </c>
      <c r="CW14" s="21">
        <v>0</v>
      </c>
      <c r="CX14" s="21">
        <v>0</v>
      </c>
      <c r="CY14" s="21">
        <v>0</v>
      </c>
      <c r="CZ14" s="21">
        <v>0</v>
      </c>
      <c r="DA14" s="21">
        <v>0</v>
      </c>
      <c r="DB14" s="21">
        <v>0</v>
      </c>
      <c r="DC14" s="21">
        <v>0</v>
      </c>
      <c r="DD14" s="21">
        <v>0</v>
      </c>
      <c r="DE14" s="21">
        <v>0</v>
      </c>
      <c r="DF14" s="21">
        <v>22</v>
      </c>
      <c r="DG14" s="21">
        <v>0</v>
      </c>
      <c r="DH14" s="21">
        <v>1</v>
      </c>
      <c r="DI14" s="21">
        <v>0</v>
      </c>
      <c r="DJ14" s="21">
        <v>0</v>
      </c>
      <c r="DK14" s="21">
        <v>0</v>
      </c>
      <c r="DL14" s="21">
        <v>0</v>
      </c>
      <c r="DM14" s="21">
        <v>0</v>
      </c>
      <c r="DN14" s="21">
        <v>0</v>
      </c>
      <c r="DO14" s="21">
        <v>0</v>
      </c>
      <c r="DP14" s="21">
        <v>0</v>
      </c>
      <c r="DQ14" s="21">
        <v>0</v>
      </c>
      <c r="DR14" s="21">
        <v>0</v>
      </c>
      <c r="DS14" s="21">
        <v>0</v>
      </c>
      <c r="DT14" s="21">
        <v>0</v>
      </c>
      <c r="DU14" s="21">
        <v>0</v>
      </c>
      <c r="DV14" s="21">
        <v>0</v>
      </c>
      <c r="DW14" s="21">
        <v>0</v>
      </c>
      <c r="DX14" s="21">
        <v>0</v>
      </c>
      <c r="DY14" s="21">
        <v>0</v>
      </c>
      <c r="DZ14" s="21">
        <v>1</v>
      </c>
      <c r="EA14" s="21">
        <v>0</v>
      </c>
      <c r="EB14" s="21">
        <v>0</v>
      </c>
      <c r="EC14" s="21">
        <v>0</v>
      </c>
      <c r="ED14" s="21">
        <v>0</v>
      </c>
      <c r="EE14" s="21">
        <v>0</v>
      </c>
      <c r="EF14" s="21">
        <v>2.5</v>
      </c>
      <c r="EG14" s="21">
        <v>0</v>
      </c>
      <c r="EH14" s="21">
        <v>1</v>
      </c>
      <c r="EI14" s="21">
        <v>1</v>
      </c>
      <c r="EJ14" s="21">
        <v>12</v>
      </c>
      <c r="EK14" s="21">
        <v>0</v>
      </c>
      <c r="EL14" s="21">
        <v>0</v>
      </c>
      <c r="EM14" s="21">
        <v>0</v>
      </c>
      <c r="EN14" s="21">
        <v>0</v>
      </c>
      <c r="EO14" s="21">
        <v>0</v>
      </c>
      <c r="EP14" s="21">
        <v>0</v>
      </c>
      <c r="EQ14" s="21">
        <v>0</v>
      </c>
      <c r="ER14" s="21">
        <v>1</v>
      </c>
      <c r="ES14" s="21">
        <v>0</v>
      </c>
      <c r="ET14" s="21">
        <v>0</v>
      </c>
      <c r="EU14" s="21">
        <v>0</v>
      </c>
      <c r="EV14" s="21">
        <v>1</v>
      </c>
      <c r="EW14" s="21">
        <v>0</v>
      </c>
      <c r="EX14" s="21">
        <v>0</v>
      </c>
      <c r="EY14" s="21">
        <v>0</v>
      </c>
      <c r="EZ14" s="21">
        <v>0</v>
      </c>
      <c r="FA14" s="21">
        <v>2</v>
      </c>
      <c r="FB14" s="21">
        <v>0</v>
      </c>
      <c r="FC14" s="21">
        <v>0</v>
      </c>
      <c r="FD14" s="21">
        <v>0</v>
      </c>
      <c r="FE14" s="21">
        <v>0</v>
      </c>
      <c r="FF14" s="21">
        <v>0</v>
      </c>
      <c r="FG14" s="21">
        <v>0</v>
      </c>
      <c r="FH14" s="21">
        <v>0</v>
      </c>
      <c r="FI14" s="21">
        <v>1</v>
      </c>
      <c r="FJ14" s="21">
        <v>0</v>
      </c>
      <c r="FK14" s="21">
        <v>0</v>
      </c>
      <c r="FL14" s="21">
        <v>0</v>
      </c>
      <c r="FM14" s="21">
        <v>0</v>
      </c>
      <c r="FN14" s="21">
        <v>8</v>
      </c>
      <c r="FO14" s="21">
        <v>0</v>
      </c>
      <c r="FP14" s="21">
        <v>0</v>
      </c>
      <c r="FQ14" s="21">
        <v>0</v>
      </c>
      <c r="FR14" s="21">
        <v>0</v>
      </c>
      <c r="FS14" s="21">
        <v>0</v>
      </c>
      <c r="FT14" s="21">
        <v>0</v>
      </c>
      <c r="FU14" s="21">
        <v>0</v>
      </c>
      <c r="FV14" s="21">
        <v>0</v>
      </c>
      <c r="FW14" s="21">
        <v>0</v>
      </c>
      <c r="FX14" s="21">
        <v>0</v>
      </c>
      <c r="FY14" s="21">
        <v>0</v>
      </c>
      <c r="FZ14" s="17">
        <f t="shared" si="0"/>
        <v>495</v>
      </c>
      <c r="GA14" s="17"/>
      <c r="GB14" s="17"/>
      <c r="GC14" s="17"/>
      <c r="GD14" s="17"/>
      <c r="GE14" s="17"/>
      <c r="GF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x14ac:dyDescent="0.2">
      <c r="A15" s="6" t="s">
        <v>443</v>
      </c>
      <c r="B15" s="7" t="s">
        <v>444</v>
      </c>
      <c r="C15" s="17">
        <f t="shared" ref="C15:BN15" si="4">C12-C13-C14</f>
        <v>6206.5</v>
      </c>
      <c r="D15" s="17">
        <f t="shared" si="4"/>
        <v>35353</v>
      </c>
      <c r="E15" s="17">
        <f t="shared" si="4"/>
        <v>5620</v>
      </c>
      <c r="F15" s="17">
        <f t="shared" si="4"/>
        <v>18697</v>
      </c>
      <c r="G15" s="17">
        <f t="shared" si="4"/>
        <v>1129</v>
      </c>
      <c r="H15" s="17">
        <f t="shared" si="4"/>
        <v>1008.5</v>
      </c>
      <c r="I15" s="17">
        <f t="shared" si="4"/>
        <v>7839.5</v>
      </c>
      <c r="J15" s="17">
        <f t="shared" si="4"/>
        <v>2173</v>
      </c>
      <c r="K15" s="17">
        <f t="shared" si="4"/>
        <v>227.5</v>
      </c>
      <c r="L15" s="17">
        <f t="shared" si="4"/>
        <v>2253</v>
      </c>
      <c r="M15" s="17">
        <f t="shared" si="4"/>
        <v>1130.5</v>
      </c>
      <c r="N15" s="17">
        <f t="shared" si="4"/>
        <v>52424.5</v>
      </c>
      <c r="O15" s="17">
        <f t="shared" si="4"/>
        <v>13743.5</v>
      </c>
      <c r="P15" s="17">
        <f t="shared" si="4"/>
        <v>225.5</v>
      </c>
      <c r="Q15" s="17">
        <f t="shared" si="4"/>
        <v>35788.5</v>
      </c>
      <c r="R15" s="17">
        <f t="shared" si="4"/>
        <v>461</v>
      </c>
      <c r="S15" s="17">
        <f t="shared" si="4"/>
        <v>1567</v>
      </c>
      <c r="T15" s="17">
        <f t="shared" si="4"/>
        <v>134.5</v>
      </c>
      <c r="U15" s="17">
        <f t="shared" si="4"/>
        <v>55.5</v>
      </c>
      <c r="V15" s="17">
        <f t="shared" si="4"/>
        <v>265.5</v>
      </c>
      <c r="W15" s="17">
        <f t="shared" si="4"/>
        <v>131.5</v>
      </c>
      <c r="X15" s="17">
        <f t="shared" si="4"/>
        <v>46</v>
      </c>
      <c r="Y15" s="17">
        <f t="shared" si="4"/>
        <v>410</v>
      </c>
      <c r="Z15" s="17">
        <f t="shared" si="4"/>
        <v>202.5</v>
      </c>
      <c r="AA15" s="17">
        <f t="shared" si="4"/>
        <v>30000.5</v>
      </c>
      <c r="AB15" s="17">
        <f t="shared" si="4"/>
        <v>27543.5</v>
      </c>
      <c r="AC15" s="17">
        <f t="shared" si="4"/>
        <v>891.5</v>
      </c>
      <c r="AD15" s="17">
        <f t="shared" si="4"/>
        <v>1188.5</v>
      </c>
      <c r="AE15" s="17">
        <f t="shared" si="4"/>
        <v>92</v>
      </c>
      <c r="AF15" s="17">
        <f t="shared" si="4"/>
        <v>164.5</v>
      </c>
      <c r="AG15" s="17">
        <f t="shared" si="4"/>
        <v>635.5</v>
      </c>
      <c r="AH15" s="17">
        <f t="shared" si="4"/>
        <v>994</v>
      </c>
      <c r="AI15" s="17">
        <f t="shared" si="4"/>
        <v>335.5</v>
      </c>
      <c r="AJ15" s="17">
        <f t="shared" si="4"/>
        <v>145</v>
      </c>
      <c r="AK15" s="17">
        <f t="shared" si="4"/>
        <v>193</v>
      </c>
      <c r="AL15" s="17">
        <f t="shared" si="4"/>
        <v>242</v>
      </c>
      <c r="AM15" s="17">
        <f t="shared" si="4"/>
        <v>393</v>
      </c>
      <c r="AN15" s="17">
        <f t="shared" si="4"/>
        <v>316.5</v>
      </c>
      <c r="AO15" s="17">
        <f t="shared" si="4"/>
        <v>4455</v>
      </c>
      <c r="AP15" s="17">
        <f t="shared" si="4"/>
        <v>85068.5</v>
      </c>
      <c r="AQ15" s="17">
        <f t="shared" si="4"/>
        <v>212.5</v>
      </c>
      <c r="AR15" s="17">
        <f t="shared" si="4"/>
        <v>60561</v>
      </c>
      <c r="AS15" s="17">
        <f t="shared" si="4"/>
        <v>6434</v>
      </c>
      <c r="AT15" s="17">
        <f t="shared" si="4"/>
        <v>2065.5</v>
      </c>
      <c r="AU15" s="17">
        <f t="shared" si="4"/>
        <v>229.5</v>
      </c>
      <c r="AV15" s="17">
        <f t="shared" si="4"/>
        <v>281.5</v>
      </c>
      <c r="AW15" s="17">
        <f t="shared" si="4"/>
        <v>250.5</v>
      </c>
      <c r="AX15" s="17">
        <f t="shared" si="4"/>
        <v>64</v>
      </c>
      <c r="AY15" s="17">
        <f t="shared" si="4"/>
        <v>433</v>
      </c>
      <c r="AZ15" s="17">
        <f t="shared" si="4"/>
        <v>10909</v>
      </c>
      <c r="BA15" s="17">
        <f t="shared" si="4"/>
        <v>8836.5</v>
      </c>
      <c r="BB15" s="17">
        <f t="shared" si="4"/>
        <v>7811.5</v>
      </c>
      <c r="BC15" s="17">
        <f t="shared" si="4"/>
        <v>22495.5</v>
      </c>
      <c r="BD15" s="17">
        <f t="shared" si="4"/>
        <v>5164</v>
      </c>
      <c r="BE15" s="17">
        <f t="shared" si="4"/>
        <v>1312.5</v>
      </c>
      <c r="BF15" s="17">
        <f t="shared" si="4"/>
        <v>23847</v>
      </c>
      <c r="BG15" s="17">
        <f t="shared" si="4"/>
        <v>941.5</v>
      </c>
      <c r="BH15" s="17">
        <f t="shared" si="4"/>
        <v>554</v>
      </c>
      <c r="BI15" s="17">
        <f t="shared" si="4"/>
        <v>236</v>
      </c>
      <c r="BJ15" s="17">
        <f t="shared" si="4"/>
        <v>6205.5</v>
      </c>
      <c r="BK15" s="17">
        <f t="shared" si="4"/>
        <v>17370</v>
      </c>
      <c r="BL15" s="17">
        <f t="shared" si="4"/>
        <v>152</v>
      </c>
      <c r="BM15" s="17">
        <f t="shared" si="4"/>
        <v>229</v>
      </c>
      <c r="BN15" s="17">
        <f t="shared" si="4"/>
        <v>3248.5</v>
      </c>
      <c r="BO15" s="17">
        <f t="shared" ref="BO15:DZ15" si="5">BO12-BO13-BO14</f>
        <v>1291.5</v>
      </c>
      <c r="BP15" s="17">
        <f t="shared" si="5"/>
        <v>177</v>
      </c>
      <c r="BQ15" s="17">
        <f t="shared" si="5"/>
        <v>5170.5</v>
      </c>
      <c r="BR15" s="17">
        <f t="shared" si="5"/>
        <v>4380.5</v>
      </c>
      <c r="BS15" s="17">
        <f t="shared" si="5"/>
        <v>1082</v>
      </c>
      <c r="BT15" s="17">
        <f t="shared" si="5"/>
        <v>409</v>
      </c>
      <c r="BU15" s="17">
        <f t="shared" si="5"/>
        <v>400.5</v>
      </c>
      <c r="BV15" s="17">
        <f t="shared" si="5"/>
        <v>1232</v>
      </c>
      <c r="BW15" s="17">
        <f t="shared" si="5"/>
        <v>2002.5</v>
      </c>
      <c r="BX15" s="17">
        <f t="shared" si="5"/>
        <v>55.5</v>
      </c>
      <c r="BY15" s="17">
        <f t="shared" si="5"/>
        <v>500</v>
      </c>
      <c r="BZ15" s="17">
        <f t="shared" si="5"/>
        <v>196</v>
      </c>
      <c r="CA15" s="17">
        <f t="shared" si="5"/>
        <v>135.5</v>
      </c>
      <c r="CB15" s="17">
        <f t="shared" si="5"/>
        <v>76761</v>
      </c>
      <c r="CC15" s="17">
        <f t="shared" si="5"/>
        <v>188</v>
      </c>
      <c r="CD15" s="17">
        <f t="shared" si="5"/>
        <v>39</v>
      </c>
      <c r="CE15" s="17">
        <f t="shared" si="5"/>
        <v>140.5</v>
      </c>
      <c r="CF15" s="17">
        <f t="shared" si="5"/>
        <v>137</v>
      </c>
      <c r="CG15" s="17">
        <f t="shared" si="5"/>
        <v>192</v>
      </c>
      <c r="CH15" s="17">
        <f t="shared" si="5"/>
        <v>101</v>
      </c>
      <c r="CI15" s="17">
        <f t="shared" si="5"/>
        <v>681</v>
      </c>
      <c r="CJ15" s="17">
        <f t="shared" si="5"/>
        <v>932</v>
      </c>
      <c r="CK15" s="17">
        <f t="shared" si="5"/>
        <v>4386</v>
      </c>
      <c r="CL15" s="17">
        <f t="shared" si="5"/>
        <v>1306</v>
      </c>
      <c r="CM15" s="17">
        <f t="shared" si="5"/>
        <v>712.5</v>
      </c>
      <c r="CN15" s="17">
        <f t="shared" si="5"/>
        <v>28365.5</v>
      </c>
      <c r="CO15" s="17">
        <f t="shared" si="5"/>
        <v>14463</v>
      </c>
      <c r="CP15" s="17">
        <f t="shared" si="5"/>
        <v>992</v>
      </c>
      <c r="CQ15" s="17">
        <f t="shared" si="5"/>
        <v>784.5</v>
      </c>
      <c r="CR15" s="17">
        <f t="shared" si="5"/>
        <v>204</v>
      </c>
      <c r="CS15" s="17">
        <f t="shared" si="5"/>
        <v>319</v>
      </c>
      <c r="CT15" s="17">
        <f t="shared" si="5"/>
        <v>90</v>
      </c>
      <c r="CU15" s="17">
        <f t="shared" si="5"/>
        <v>71</v>
      </c>
      <c r="CV15" s="17">
        <f t="shared" si="5"/>
        <v>37</v>
      </c>
      <c r="CW15" s="17">
        <f t="shared" si="5"/>
        <v>195.5</v>
      </c>
      <c r="CX15" s="17">
        <f t="shared" si="5"/>
        <v>437</v>
      </c>
      <c r="CY15" s="17">
        <f t="shared" si="5"/>
        <v>39</v>
      </c>
      <c r="CZ15" s="17">
        <f t="shared" si="5"/>
        <v>1973.5</v>
      </c>
      <c r="DA15" s="17">
        <f t="shared" si="5"/>
        <v>173.5</v>
      </c>
      <c r="DB15" s="17">
        <f t="shared" si="5"/>
        <v>308.5</v>
      </c>
      <c r="DC15" s="17">
        <f t="shared" si="5"/>
        <v>140.5</v>
      </c>
      <c r="DD15" s="17">
        <f t="shared" si="5"/>
        <v>159</v>
      </c>
      <c r="DE15" s="17">
        <f t="shared" si="5"/>
        <v>335.5</v>
      </c>
      <c r="DF15" s="17">
        <f t="shared" si="5"/>
        <v>20321.5</v>
      </c>
      <c r="DG15" s="17">
        <f t="shared" si="5"/>
        <v>81</v>
      </c>
      <c r="DH15" s="17">
        <f t="shared" si="5"/>
        <v>1890</v>
      </c>
      <c r="DI15" s="17">
        <f t="shared" si="5"/>
        <v>2497.5</v>
      </c>
      <c r="DJ15" s="17">
        <f t="shared" si="5"/>
        <v>613</v>
      </c>
      <c r="DK15" s="17">
        <f t="shared" si="5"/>
        <v>437.5</v>
      </c>
      <c r="DL15" s="17">
        <f t="shared" si="5"/>
        <v>5575.5</v>
      </c>
      <c r="DM15" s="17">
        <f t="shared" si="5"/>
        <v>234.5</v>
      </c>
      <c r="DN15" s="17">
        <f t="shared" si="5"/>
        <v>1260.5</v>
      </c>
      <c r="DO15" s="17">
        <f t="shared" si="5"/>
        <v>3148.5</v>
      </c>
      <c r="DP15" s="17">
        <f t="shared" si="5"/>
        <v>198</v>
      </c>
      <c r="DQ15" s="17">
        <f t="shared" si="5"/>
        <v>701.5</v>
      </c>
      <c r="DR15" s="17">
        <f t="shared" si="5"/>
        <v>1384.5</v>
      </c>
      <c r="DS15" s="17">
        <f t="shared" si="5"/>
        <v>715.5</v>
      </c>
      <c r="DT15" s="17">
        <f t="shared" si="5"/>
        <v>165</v>
      </c>
      <c r="DU15" s="17">
        <f t="shared" si="5"/>
        <v>369.5</v>
      </c>
      <c r="DV15" s="17">
        <f t="shared" si="5"/>
        <v>205</v>
      </c>
      <c r="DW15" s="17">
        <f t="shared" si="5"/>
        <v>312</v>
      </c>
      <c r="DX15" s="17">
        <f t="shared" si="5"/>
        <v>173.5</v>
      </c>
      <c r="DY15" s="17">
        <f t="shared" si="5"/>
        <v>317</v>
      </c>
      <c r="DZ15" s="17">
        <f t="shared" si="5"/>
        <v>724.5</v>
      </c>
      <c r="EA15" s="17">
        <f t="shared" ref="EA15:FX15" si="6">EA12-EA13-EA14</f>
        <v>560</v>
      </c>
      <c r="EB15" s="17">
        <f t="shared" si="6"/>
        <v>593</v>
      </c>
      <c r="EC15" s="17">
        <f t="shared" si="6"/>
        <v>301</v>
      </c>
      <c r="ED15" s="17">
        <f t="shared" si="6"/>
        <v>1584</v>
      </c>
      <c r="EE15" s="17">
        <f t="shared" si="6"/>
        <v>171.5</v>
      </c>
      <c r="EF15" s="17">
        <f t="shared" si="6"/>
        <v>1443.5</v>
      </c>
      <c r="EG15" s="17">
        <f t="shared" si="6"/>
        <v>257</v>
      </c>
      <c r="EH15" s="17">
        <f t="shared" si="6"/>
        <v>247.5</v>
      </c>
      <c r="EI15" s="17">
        <f t="shared" si="6"/>
        <v>14573.5</v>
      </c>
      <c r="EJ15" s="17">
        <f t="shared" si="6"/>
        <v>9701.5</v>
      </c>
      <c r="EK15" s="17">
        <f t="shared" si="6"/>
        <v>643</v>
      </c>
      <c r="EL15" s="17">
        <f t="shared" si="6"/>
        <v>458</v>
      </c>
      <c r="EM15" s="17">
        <f t="shared" si="6"/>
        <v>382</v>
      </c>
      <c r="EN15" s="17">
        <f t="shared" si="6"/>
        <v>1009.5</v>
      </c>
      <c r="EO15" s="17">
        <f t="shared" si="6"/>
        <v>332</v>
      </c>
      <c r="EP15" s="17">
        <f t="shared" si="6"/>
        <v>354</v>
      </c>
      <c r="EQ15" s="17">
        <f t="shared" si="6"/>
        <v>2533</v>
      </c>
      <c r="ER15" s="17">
        <f t="shared" si="6"/>
        <v>277</v>
      </c>
      <c r="ES15" s="17">
        <f t="shared" si="6"/>
        <v>132.5</v>
      </c>
      <c r="ET15" s="17">
        <f t="shared" si="6"/>
        <v>217</v>
      </c>
      <c r="EU15" s="17">
        <f t="shared" si="6"/>
        <v>565</v>
      </c>
      <c r="EV15" s="17">
        <f t="shared" si="6"/>
        <v>74</v>
      </c>
      <c r="EW15" s="17">
        <f t="shared" si="6"/>
        <v>872.5</v>
      </c>
      <c r="EX15" s="17">
        <f t="shared" si="6"/>
        <v>162</v>
      </c>
      <c r="EY15" s="17">
        <f t="shared" si="6"/>
        <v>225</v>
      </c>
      <c r="EZ15" s="17">
        <f t="shared" si="6"/>
        <v>126</v>
      </c>
      <c r="FA15" s="17">
        <f t="shared" si="6"/>
        <v>3331</v>
      </c>
      <c r="FB15" s="17">
        <f t="shared" si="6"/>
        <v>313.5</v>
      </c>
      <c r="FC15" s="17">
        <f t="shared" si="6"/>
        <v>1957.5</v>
      </c>
      <c r="FD15" s="17">
        <f t="shared" si="6"/>
        <v>381</v>
      </c>
      <c r="FE15" s="17">
        <f t="shared" si="6"/>
        <v>87</v>
      </c>
      <c r="FF15" s="17">
        <f t="shared" si="6"/>
        <v>210.5</v>
      </c>
      <c r="FG15" s="17">
        <f t="shared" si="6"/>
        <v>139</v>
      </c>
      <c r="FH15" s="17">
        <f t="shared" si="6"/>
        <v>70</v>
      </c>
      <c r="FI15" s="17">
        <f t="shared" si="6"/>
        <v>1796.5</v>
      </c>
      <c r="FJ15" s="17">
        <f t="shared" si="6"/>
        <v>1954.5</v>
      </c>
      <c r="FK15" s="17">
        <f t="shared" si="6"/>
        <v>2442.5</v>
      </c>
      <c r="FL15" s="17">
        <f t="shared" si="6"/>
        <v>7316</v>
      </c>
      <c r="FM15" s="17">
        <f t="shared" si="6"/>
        <v>3616.5</v>
      </c>
      <c r="FN15" s="17">
        <f t="shared" si="6"/>
        <v>21483</v>
      </c>
      <c r="FO15" s="17">
        <f t="shared" si="6"/>
        <v>1044.5</v>
      </c>
      <c r="FP15" s="17">
        <f t="shared" si="6"/>
        <v>2128.5</v>
      </c>
      <c r="FQ15" s="17">
        <f t="shared" si="6"/>
        <v>898.5</v>
      </c>
      <c r="FR15" s="17">
        <f t="shared" si="6"/>
        <v>165</v>
      </c>
      <c r="FS15" s="17">
        <f t="shared" si="6"/>
        <v>206.5</v>
      </c>
      <c r="FT15" s="17">
        <f t="shared" si="6"/>
        <v>54</v>
      </c>
      <c r="FU15" s="17">
        <f t="shared" si="6"/>
        <v>849</v>
      </c>
      <c r="FV15" s="17">
        <f t="shared" si="6"/>
        <v>698.5</v>
      </c>
      <c r="FW15" s="17">
        <f t="shared" si="6"/>
        <v>178.5</v>
      </c>
      <c r="FX15" s="17">
        <f t="shared" si="6"/>
        <v>56</v>
      </c>
      <c r="FY15" s="17"/>
      <c r="FZ15" s="17">
        <f t="shared" si="0"/>
        <v>801790</v>
      </c>
      <c r="GA15" s="17"/>
      <c r="GB15" s="17"/>
      <c r="GC15" s="17"/>
      <c r="GD15" s="17"/>
      <c r="GE15" s="17"/>
      <c r="GF15" s="17"/>
      <c r="GN15" s="22"/>
      <c r="GO15" s="22"/>
    </row>
    <row r="16" spans="1:256" x14ac:dyDescent="0.2">
      <c r="A16" s="6" t="s">
        <v>445</v>
      </c>
      <c r="B16" s="17" t="s">
        <v>446</v>
      </c>
      <c r="C16" s="23">
        <v>2453</v>
      </c>
      <c r="D16" s="23">
        <v>8484</v>
      </c>
      <c r="E16" s="23">
        <v>2612</v>
      </c>
      <c r="F16" s="23">
        <v>3249</v>
      </c>
      <c r="G16" s="23">
        <v>200</v>
      </c>
      <c r="H16" s="23">
        <v>113</v>
      </c>
      <c r="I16" s="23">
        <v>3471</v>
      </c>
      <c r="J16" s="23">
        <v>963</v>
      </c>
      <c r="K16" s="23">
        <v>72</v>
      </c>
      <c r="L16" s="23">
        <v>718</v>
      </c>
      <c r="M16" s="23">
        <v>480</v>
      </c>
      <c r="N16" s="23">
        <v>7598</v>
      </c>
      <c r="O16" s="23">
        <v>1282</v>
      </c>
      <c r="P16" s="23">
        <v>57</v>
      </c>
      <c r="Q16" s="23">
        <v>15966</v>
      </c>
      <c r="R16" s="23">
        <v>797</v>
      </c>
      <c r="S16" s="23">
        <v>497</v>
      </c>
      <c r="T16" s="23">
        <v>34</v>
      </c>
      <c r="U16" s="23">
        <v>14</v>
      </c>
      <c r="V16" s="23">
        <v>84</v>
      </c>
      <c r="W16" s="23">
        <v>40</v>
      </c>
      <c r="X16" s="23">
        <v>15</v>
      </c>
      <c r="Y16" s="23">
        <v>424</v>
      </c>
      <c r="Z16" s="23">
        <v>38</v>
      </c>
      <c r="AA16" s="23">
        <v>4709</v>
      </c>
      <c r="AB16" s="23">
        <v>2868</v>
      </c>
      <c r="AC16" s="18">
        <v>123</v>
      </c>
      <c r="AD16" s="18">
        <v>238</v>
      </c>
      <c r="AE16" s="18">
        <v>13</v>
      </c>
      <c r="AF16" s="18">
        <v>28</v>
      </c>
      <c r="AG16" s="18">
        <v>76</v>
      </c>
      <c r="AH16" s="23">
        <v>259</v>
      </c>
      <c r="AI16" s="23">
        <v>82</v>
      </c>
      <c r="AJ16" s="23">
        <v>57</v>
      </c>
      <c r="AK16" s="23">
        <v>98</v>
      </c>
      <c r="AL16" s="23">
        <v>132</v>
      </c>
      <c r="AM16" s="23">
        <v>147</v>
      </c>
      <c r="AN16" s="23">
        <v>92</v>
      </c>
      <c r="AO16" s="23">
        <v>1349</v>
      </c>
      <c r="AP16" s="23">
        <v>28535</v>
      </c>
      <c r="AQ16" s="23">
        <v>47</v>
      </c>
      <c r="AR16" s="23">
        <v>3366</v>
      </c>
      <c r="AS16" s="23">
        <v>1121</v>
      </c>
      <c r="AT16" s="23">
        <v>194</v>
      </c>
      <c r="AU16" s="23">
        <v>31</v>
      </c>
      <c r="AV16" s="23">
        <v>73</v>
      </c>
      <c r="AW16" s="23">
        <v>35</v>
      </c>
      <c r="AX16" s="23">
        <v>21</v>
      </c>
      <c r="AY16" s="23">
        <v>92</v>
      </c>
      <c r="AZ16" s="23">
        <v>5110</v>
      </c>
      <c r="BA16" s="23">
        <v>2125</v>
      </c>
      <c r="BB16" s="23">
        <v>1637</v>
      </c>
      <c r="BC16" s="23">
        <v>8271</v>
      </c>
      <c r="BD16" s="23">
        <v>381</v>
      </c>
      <c r="BE16" s="23">
        <v>219</v>
      </c>
      <c r="BF16" s="23">
        <v>1849</v>
      </c>
      <c r="BG16" s="23">
        <v>269</v>
      </c>
      <c r="BH16" s="23">
        <v>76</v>
      </c>
      <c r="BI16" s="23">
        <v>84</v>
      </c>
      <c r="BJ16" s="23">
        <v>313</v>
      </c>
      <c r="BK16" s="23">
        <v>3531</v>
      </c>
      <c r="BL16" s="23">
        <v>25</v>
      </c>
      <c r="BM16" s="23">
        <v>63</v>
      </c>
      <c r="BN16" s="23">
        <v>1049</v>
      </c>
      <c r="BO16" s="23">
        <v>317</v>
      </c>
      <c r="BP16" s="23">
        <v>50</v>
      </c>
      <c r="BQ16" s="23">
        <v>912</v>
      </c>
      <c r="BR16" s="23">
        <v>1106</v>
      </c>
      <c r="BS16" s="23">
        <v>368</v>
      </c>
      <c r="BT16" s="23">
        <v>64</v>
      </c>
      <c r="BU16" s="23">
        <v>56</v>
      </c>
      <c r="BV16" s="23">
        <v>166</v>
      </c>
      <c r="BW16" s="23">
        <v>234</v>
      </c>
      <c r="BX16" s="23">
        <v>7</v>
      </c>
      <c r="BY16" s="23">
        <v>266</v>
      </c>
      <c r="BZ16" s="23">
        <v>55</v>
      </c>
      <c r="CA16" s="23">
        <v>29</v>
      </c>
      <c r="CB16" s="23">
        <v>12445</v>
      </c>
      <c r="CC16" s="23">
        <v>46</v>
      </c>
      <c r="CD16" s="23">
        <v>16</v>
      </c>
      <c r="CE16" s="23">
        <v>33</v>
      </c>
      <c r="CF16" s="23">
        <v>32</v>
      </c>
      <c r="CG16" s="23">
        <v>41</v>
      </c>
      <c r="CH16" s="23">
        <v>37</v>
      </c>
      <c r="CI16" s="23">
        <v>202</v>
      </c>
      <c r="CJ16" s="23">
        <v>238</v>
      </c>
      <c r="CK16" s="23">
        <v>1267</v>
      </c>
      <c r="CL16" s="23">
        <v>215</v>
      </c>
      <c r="CM16" s="23">
        <v>226</v>
      </c>
      <c r="CN16" s="23">
        <v>3877</v>
      </c>
      <c r="CO16" s="23">
        <v>2385</v>
      </c>
      <c r="CP16" s="18">
        <v>206</v>
      </c>
      <c r="CQ16" s="18">
        <v>400</v>
      </c>
      <c r="CR16" s="18">
        <v>79</v>
      </c>
      <c r="CS16" s="18">
        <v>55</v>
      </c>
      <c r="CT16" s="23">
        <v>41</v>
      </c>
      <c r="CU16" s="23">
        <v>86</v>
      </c>
      <c r="CV16" s="23">
        <v>6</v>
      </c>
      <c r="CW16" s="23">
        <v>37</v>
      </c>
      <c r="CX16" s="23">
        <v>107</v>
      </c>
      <c r="CY16" s="23">
        <v>12</v>
      </c>
      <c r="CZ16" s="23">
        <v>528</v>
      </c>
      <c r="DA16" s="23">
        <v>23</v>
      </c>
      <c r="DB16" s="23">
        <v>40</v>
      </c>
      <c r="DC16" s="23">
        <v>19</v>
      </c>
      <c r="DD16" s="23">
        <v>40</v>
      </c>
      <c r="DE16" s="23">
        <v>50</v>
      </c>
      <c r="DF16" s="23">
        <v>5717</v>
      </c>
      <c r="DG16" s="23">
        <v>16</v>
      </c>
      <c r="DH16" s="23">
        <v>461</v>
      </c>
      <c r="DI16" s="23">
        <v>853</v>
      </c>
      <c r="DJ16" s="23">
        <v>190</v>
      </c>
      <c r="DK16" s="23">
        <v>114</v>
      </c>
      <c r="DL16" s="23">
        <v>1584</v>
      </c>
      <c r="DM16" s="18">
        <v>69</v>
      </c>
      <c r="DN16" s="18">
        <v>356</v>
      </c>
      <c r="DO16" s="23">
        <v>979</v>
      </c>
      <c r="DP16" s="23">
        <v>40</v>
      </c>
      <c r="DQ16" s="23">
        <v>123</v>
      </c>
      <c r="DR16" s="23">
        <v>608</v>
      </c>
      <c r="DS16" s="23">
        <v>321</v>
      </c>
      <c r="DT16" s="23">
        <v>68</v>
      </c>
      <c r="DU16" s="23">
        <v>115</v>
      </c>
      <c r="DV16" s="23">
        <v>37</v>
      </c>
      <c r="DW16" s="23">
        <v>80</v>
      </c>
      <c r="DX16" s="23">
        <v>34</v>
      </c>
      <c r="DY16" s="23">
        <v>30</v>
      </c>
      <c r="DZ16" s="23">
        <v>77</v>
      </c>
      <c r="EA16" s="23">
        <v>123</v>
      </c>
      <c r="EB16" s="18">
        <v>173</v>
      </c>
      <c r="EC16" s="18">
        <v>53</v>
      </c>
      <c r="ED16" s="18">
        <v>23</v>
      </c>
      <c r="EE16" s="23">
        <v>55</v>
      </c>
      <c r="EF16" s="23">
        <v>507</v>
      </c>
      <c r="EG16" s="23">
        <v>71</v>
      </c>
      <c r="EH16" s="23">
        <v>52</v>
      </c>
      <c r="EI16" s="23">
        <v>7038</v>
      </c>
      <c r="EJ16" s="23">
        <v>2347</v>
      </c>
      <c r="EK16" s="23">
        <v>112</v>
      </c>
      <c r="EL16" s="23">
        <v>109</v>
      </c>
      <c r="EM16" s="23">
        <v>111</v>
      </c>
      <c r="EN16" s="23">
        <v>402</v>
      </c>
      <c r="EO16" s="23">
        <v>79</v>
      </c>
      <c r="EP16" s="23">
        <v>47</v>
      </c>
      <c r="EQ16" s="23">
        <v>220</v>
      </c>
      <c r="ER16" s="23">
        <v>35</v>
      </c>
      <c r="ES16" s="23">
        <v>59</v>
      </c>
      <c r="ET16" s="23">
        <v>76</v>
      </c>
      <c r="EU16" s="23">
        <v>307</v>
      </c>
      <c r="EV16" s="23">
        <v>26</v>
      </c>
      <c r="EW16" s="23">
        <v>67</v>
      </c>
      <c r="EX16" s="23">
        <v>24</v>
      </c>
      <c r="EY16" s="23">
        <v>217</v>
      </c>
      <c r="EZ16" s="23">
        <v>25</v>
      </c>
      <c r="FA16" s="23">
        <v>531</v>
      </c>
      <c r="FB16" s="23">
        <v>90</v>
      </c>
      <c r="FC16" s="23">
        <v>308</v>
      </c>
      <c r="FD16" s="23">
        <v>111</v>
      </c>
      <c r="FE16" s="23">
        <v>23</v>
      </c>
      <c r="FF16" s="23">
        <v>55</v>
      </c>
      <c r="FG16" s="23">
        <v>27</v>
      </c>
      <c r="FH16" s="23">
        <v>24</v>
      </c>
      <c r="FI16" s="23">
        <v>501</v>
      </c>
      <c r="FJ16" s="23">
        <v>272</v>
      </c>
      <c r="FK16" s="23">
        <v>554</v>
      </c>
      <c r="FL16" s="23">
        <v>537</v>
      </c>
      <c r="FM16" s="23">
        <v>502</v>
      </c>
      <c r="FN16" s="23">
        <v>7762</v>
      </c>
      <c r="FO16" s="23">
        <v>252</v>
      </c>
      <c r="FP16" s="23">
        <v>696</v>
      </c>
      <c r="FQ16" s="23">
        <v>232</v>
      </c>
      <c r="FR16" s="23">
        <v>17</v>
      </c>
      <c r="FS16" s="23">
        <v>23</v>
      </c>
      <c r="FT16" s="23">
        <v>17</v>
      </c>
      <c r="FU16" s="23">
        <v>280</v>
      </c>
      <c r="FV16" s="23">
        <v>162</v>
      </c>
      <c r="FW16" s="23">
        <v>40</v>
      </c>
      <c r="FX16" s="23">
        <v>16</v>
      </c>
      <c r="FY16" s="23">
        <v>2374</v>
      </c>
      <c r="FZ16" s="17">
        <f t="shared" si="0"/>
        <v>182130</v>
      </c>
      <c r="GA16" s="17"/>
      <c r="GB16" s="17"/>
      <c r="GC16" s="17"/>
      <c r="GD16" s="17"/>
      <c r="GE16" s="17"/>
      <c r="GF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x14ac:dyDescent="0.2">
      <c r="A17" s="19" t="s">
        <v>447</v>
      </c>
      <c r="B17" s="17" t="s">
        <v>448</v>
      </c>
      <c r="C17" s="24">
        <v>3868</v>
      </c>
      <c r="D17" s="24">
        <v>12966</v>
      </c>
      <c r="E17" s="24">
        <v>3972</v>
      </c>
      <c r="F17" s="24">
        <v>4794</v>
      </c>
      <c r="G17" s="24">
        <v>309</v>
      </c>
      <c r="H17" s="24">
        <v>177</v>
      </c>
      <c r="I17" s="24">
        <v>5429</v>
      </c>
      <c r="J17" s="24">
        <v>1417</v>
      </c>
      <c r="K17" s="24">
        <v>91</v>
      </c>
      <c r="L17" s="24">
        <v>1176</v>
      </c>
      <c r="M17" s="24">
        <v>826</v>
      </c>
      <c r="N17" s="24">
        <v>12085</v>
      </c>
      <c r="O17" s="24">
        <v>2013</v>
      </c>
      <c r="P17" s="24">
        <v>88</v>
      </c>
      <c r="Q17" s="24">
        <v>24019</v>
      </c>
      <c r="R17" s="24">
        <v>1440</v>
      </c>
      <c r="S17" s="24">
        <v>683</v>
      </c>
      <c r="T17" s="24">
        <v>46</v>
      </c>
      <c r="U17" s="24">
        <v>25</v>
      </c>
      <c r="V17" s="24">
        <v>117</v>
      </c>
      <c r="W17" s="24">
        <v>57</v>
      </c>
      <c r="X17" s="24">
        <v>20</v>
      </c>
      <c r="Y17" s="24">
        <v>1442</v>
      </c>
      <c r="Z17" s="24">
        <v>64</v>
      </c>
      <c r="AA17" s="24">
        <v>7415</v>
      </c>
      <c r="AB17" s="24">
        <v>4650</v>
      </c>
      <c r="AC17" s="24">
        <v>204</v>
      </c>
      <c r="AD17" s="24">
        <v>341</v>
      </c>
      <c r="AE17" s="24">
        <v>22</v>
      </c>
      <c r="AF17" s="24">
        <v>42</v>
      </c>
      <c r="AG17" s="24">
        <v>122</v>
      </c>
      <c r="AH17" s="24">
        <v>417</v>
      </c>
      <c r="AI17" s="24">
        <v>122</v>
      </c>
      <c r="AJ17" s="24">
        <v>91</v>
      </c>
      <c r="AK17" s="24">
        <v>155</v>
      </c>
      <c r="AL17" s="24">
        <v>201</v>
      </c>
      <c r="AM17" s="24">
        <v>208</v>
      </c>
      <c r="AN17" s="24">
        <v>133</v>
      </c>
      <c r="AO17" s="24">
        <v>2032</v>
      </c>
      <c r="AP17" s="24">
        <v>45477</v>
      </c>
      <c r="AQ17" s="24">
        <v>82</v>
      </c>
      <c r="AR17" s="24">
        <v>5517</v>
      </c>
      <c r="AS17" s="24">
        <v>1737</v>
      </c>
      <c r="AT17" s="24">
        <v>298</v>
      </c>
      <c r="AU17" s="24">
        <v>65</v>
      </c>
      <c r="AV17" s="24">
        <v>104</v>
      </c>
      <c r="AW17" s="24">
        <v>58</v>
      </c>
      <c r="AX17" s="24">
        <v>31</v>
      </c>
      <c r="AY17" s="24">
        <v>168</v>
      </c>
      <c r="AZ17" s="24">
        <v>7528</v>
      </c>
      <c r="BA17" s="24">
        <v>3224</v>
      </c>
      <c r="BB17" s="24">
        <v>2433</v>
      </c>
      <c r="BC17" s="24">
        <v>12611</v>
      </c>
      <c r="BD17" s="24">
        <v>571</v>
      </c>
      <c r="BE17" s="24">
        <v>335</v>
      </c>
      <c r="BF17" s="24">
        <v>2858</v>
      </c>
      <c r="BG17" s="24">
        <v>418</v>
      </c>
      <c r="BH17" s="24">
        <v>118</v>
      </c>
      <c r="BI17" s="24">
        <v>147</v>
      </c>
      <c r="BJ17" s="24">
        <v>483</v>
      </c>
      <c r="BK17" s="24">
        <v>8089</v>
      </c>
      <c r="BL17" s="24">
        <v>40</v>
      </c>
      <c r="BM17" s="24">
        <v>106</v>
      </c>
      <c r="BN17" s="24">
        <v>1523</v>
      </c>
      <c r="BO17" s="24">
        <v>488</v>
      </c>
      <c r="BP17" s="24">
        <v>76</v>
      </c>
      <c r="BQ17" s="24">
        <v>1383</v>
      </c>
      <c r="BR17" s="24">
        <v>1619</v>
      </c>
      <c r="BS17" s="24">
        <v>542</v>
      </c>
      <c r="BT17" s="24">
        <v>89</v>
      </c>
      <c r="BU17" s="24">
        <v>87</v>
      </c>
      <c r="BV17" s="24">
        <v>248</v>
      </c>
      <c r="BW17" s="24">
        <v>363</v>
      </c>
      <c r="BX17" s="24">
        <v>11</v>
      </c>
      <c r="BY17" s="24">
        <v>383</v>
      </c>
      <c r="BZ17" s="24">
        <v>73</v>
      </c>
      <c r="CA17" s="24">
        <v>42</v>
      </c>
      <c r="CB17" s="24">
        <v>19303</v>
      </c>
      <c r="CC17" s="24">
        <v>69</v>
      </c>
      <c r="CD17" s="24">
        <v>28</v>
      </c>
      <c r="CE17" s="24">
        <v>49</v>
      </c>
      <c r="CF17" s="24">
        <v>55</v>
      </c>
      <c r="CG17" s="24">
        <v>70</v>
      </c>
      <c r="CH17" s="24">
        <v>53</v>
      </c>
      <c r="CI17" s="24">
        <v>307</v>
      </c>
      <c r="CJ17" s="24">
        <v>400</v>
      </c>
      <c r="CK17" s="24">
        <v>1862</v>
      </c>
      <c r="CL17" s="24">
        <v>321</v>
      </c>
      <c r="CM17" s="24">
        <v>348</v>
      </c>
      <c r="CN17" s="24">
        <v>6124</v>
      </c>
      <c r="CO17" s="24">
        <v>3690</v>
      </c>
      <c r="CP17" s="24">
        <v>340</v>
      </c>
      <c r="CQ17" s="24">
        <v>578</v>
      </c>
      <c r="CR17" s="24">
        <v>102</v>
      </c>
      <c r="CS17" s="24">
        <v>84</v>
      </c>
      <c r="CT17" s="24">
        <v>64</v>
      </c>
      <c r="CU17" s="24">
        <v>135</v>
      </c>
      <c r="CV17" s="24">
        <v>10</v>
      </c>
      <c r="CW17" s="24">
        <v>66</v>
      </c>
      <c r="CX17" s="24">
        <v>166</v>
      </c>
      <c r="CY17" s="24">
        <v>19</v>
      </c>
      <c r="CZ17" s="24">
        <v>739</v>
      </c>
      <c r="DA17" s="24">
        <v>33</v>
      </c>
      <c r="DB17" s="24">
        <v>66</v>
      </c>
      <c r="DC17" s="24">
        <v>28</v>
      </c>
      <c r="DD17" s="24">
        <v>53</v>
      </c>
      <c r="DE17" s="24">
        <v>89</v>
      </c>
      <c r="DF17" s="24">
        <v>8870</v>
      </c>
      <c r="DG17" s="24">
        <v>29</v>
      </c>
      <c r="DH17" s="24">
        <v>687</v>
      </c>
      <c r="DI17" s="24">
        <v>1234</v>
      </c>
      <c r="DJ17" s="24">
        <v>267</v>
      </c>
      <c r="DK17" s="24">
        <v>180</v>
      </c>
      <c r="DL17" s="24">
        <v>2517</v>
      </c>
      <c r="DM17" s="24">
        <v>108</v>
      </c>
      <c r="DN17" s="24">
        <v>516</v>
      </c>
      <c r="DO17" s="24">
        <v>1420</v>
      </c>
      <c r="DP17" s="24">
        <v>58</v>
      </c>
      <c r="DQ17" s="24">
        <v>194</v>
      </c>
      <c r="DR17" s="24">
        <v>971</v>
      </c>
      <c r="DS17" s="24">
        <v>486</v>
      </c>
      <c r="DT17" s="24">
        <v>116</v>
      </c>
      <c r="DU17" s="24">
        <v>169</v>
      </c>
      <c r="DV17" s="24">
        <v>64</v>
      </c>
      <c r="DW17" s="24">
        <v>123</v>
      </c>
      <c r="DX17" s="24">
        <v>45</v>
      </c>
      <c r="DY17" s="24">
        <v>48</v>
      </c>
      <c r="DZ17" s="24">
        <v>148</v>
      </c>
      <c r="EA17" s="24">
        <v>164</v>
      </c>
      <c r="EB17" s="24">
        <v>267</v>
      </c>
      <c r="EC17" s="24">
        <v>79</v>
      </c>
      <c r="ED17" s="24">
        <v>36</v>
      </c>
      <c r="EE17" s="24">
        <v>79</v>
      </c>
      <c r="EF17" s="24">
        <v>771</v>
      </c>
      <c r="EG17" s="24">
        <v>124</v>
      </c>
      <c r="EH17" s="24">
        <v>75</v>
      </c>
      <c r="EI17" s="24">
        <v>10379</v>
      </c>
      <c r="EJ17" s="24">
        <v>3530</v>
      </c>
      <c r="EK17" s="24">
        <v>179</v>
      </c>
      <c r="EL17" s="24">
        <v>155</v>
      </c>
      <c r="EM17" s="24">
        <v>146</v>
      </c>
      <c r="EN17" s="24">
        <v>640</v>
      </c>
      <c r="EO17" s="24">
        <v>115</v>
      </c>
      <c r="EP17" s="24">
        <v>75</v>
      </c>
      <c r="EQ17" s="24">
        <v>314</v>
      </c>
      <c r="ER17" s="24">
        <v>56</v>
      </c>
      <c r="ES17" s="24">
        <v>85</v>
      </c>
      <c r="ET17" s="24">
        <v>129</v>
      </c>
      <c r="EU17" s="24">
        <v>473</v>
      </c>
      <c r="EV17" s="24">
        <v>33</v>
      </c>
      <c r="EW17" s="24">
        <v>104</v>
      </c>
      <c r="EX17" s="24">
        <v>38</v>
      </c>
      <c r="EY17" s="24">
        <v>379</v>
      </c>
      <c r="EZ17" s="24">
        <v>36</v>
      </c>
      <c r="FA17" s="24">
        <v>781</v>
      </c>
      <c r="FB17" s="24">
        <v>137</v>
      </c>
      <c r="FC17" s="24">
        <v>493</v>
      </c>
      <c r="FD17" s="24">
        <v>150</v>
      </c>
      <c r="FE17" s="24">
        <v>35</v>
      </c>
      <c r="FF17" s="24">
        <v>86</v>
      </c>
      <c r="FG17" s="24">
        <v>51</v>
      </c>
      <c r="FH17" s="24">
        <v>40</v>
      </c>
      <c r="FI17" s="24">
        <v>791</v>
      </c>
      <c r="FJ17" s="24">
        <v>402</v>
      </c>
      <c r="FK17" s="24">
        <v>839</v>
      </c>
      <c r="FL17" s="24">
        <v>752</v>
      </c>
      <c r="FM17" s="24">
        <v>756</v>
      </c>
      <c r="FN17" s="24">
        <v>11881</v>
      </c>
      <c r="FO17" s="24">
        <v>375</v>
      </c>
      <c r="FP17" s="24">
        <v>1130</v>
      </c>
      <c r="FQ17" s="24">
        <v>338</v>
      </c>
      <c r="FR17" s="24">
        <v>29</v>
      </c>
      <c r="FS17" s="24">
        <v>37</v>
      </c>
      <c r="FT17" s="24">
        <v>22</v>
      </c>
      <c r="FU17" s="24">
        <v>432</v>
      </c>
      <c r="FV17" s="24">
        <v>263</v>
      </c>
      <c r="FW17" s="24">
        <v>69</v>
      </c>
      <c r="FX17" s="24">
        <v>22</v>
      </c>
      <c r="FY17" s="17">
        <v>3537</v>
      </c>
      <c r="FZ17" s="17">
        <f t="shared" si="0"/>
        <v>284577</v>
      </c>
      <c r="GA17" s="17"/>
      <c r="GB17" s="17"/>
      <c r="GC17" s="17"/>
      <c r="GD17" s="17"/>
      <c r="GE17" s="17"/>
      <c r="GF17" s="17"/>
      <c r="GH17" s="17"/>
      <c r="GI17" s="17"/>
      <c r="GJ17" s="17"/>
      <c r="GK17" s="17"/>
      <c r="GL17" s="17"/>
      <c r="GM17" s="17"/>
      <c r="GN17" s="25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pans="1:256" x14ac:dyDescent="0.2">
      <c r="A18" s="19" t="s">
        <v>449</v>
      </c>
      <c r="B18" s="7" t="s">
        <v>450</v>
      </c>
      <c r="C18" s="22">
        <f>ROUND(FZ138/FZ20,4)</f>
        <v>0.35499999999999998</v>
      </c>
      <c r="D18" s="22">
        <v>0.35499999999999998</v>
      </c>
      <c r="E18" s="22">
        <v>0.35499999999999998</v>
      </c>
      <c r="F18" s="22">
        <v>0.35499999999999998</v>
      </c>
      <c r="G18" s="22">
        <v>0.35499999999999998</v>
      </c>
      <c r="H18" s="22">
        <v>0.35499999999999998</v>
      </c>
      <c r="I18" s="22">
        <v>0.35499999999999998</v>
      </c>
      <c r="J18" s="22">
        <v>0.35499999999999998</v>
      </c>
      <c r="K18" s="22">
        <v>0.35499999999999998</v>
      </c>
      <c r="L18" s="22">
        <v>0.35499999999999998</v>
      </c>
      <c r="M18" s="22">
        <v>0.35499999999999998</v>
      </c>
      <c r="N18" s="22">
        <v>0.35499999999999998</v>
      </c>
      <c r="O18" s="22">
        <v>0.35499999999999998</v>
      </c>
      <c r="P18" s="22">
        <v>0.35499999999999998</v>
      </c>
      <c r="Q18" s="22">
        <v>0.35499999999999998</v>
      </c>
      <c r="R18" s="22">
        <v>0.35499999999999998</v>
      </c>
      <c r="S18" s="22">
        <v>0.35499999999999998</v>
      </c>
      <c r="T18" s="22">
        <v>0.35499999999999998</v>
      </c>
      <c r="U18" s="22">
        <v>0.35499999999999998</v>
      </c>
      <c r="V18" s="22">
        <v>0.35499999999999998</v>
      </c>
      <c r="W18" s="22">
        <v>0.35499999999999998</v>
      </c>
      <c r="X18" s="22">
        <v>0.35499999999999998</v>
      </c>
      <c r="Y18" s="22">
        <v>0.35499999999999998</v>
      </c>
      <c r="Z18" s="22">
        <v>0.35499999999999998</v>
      </c>
      <c r="AA18" s="22">
        <v>0.35499999999999998</v>
      </c>
      <c r="AB18" s="22">
        <v>0.35499999999999998</v>
      </c>
      <c r="AC18" s="22">
        <v>0.35499999999999998</v>
      </c>
      <c r="AD18" s="22">
        <v>0.35499999999999998</v>
      </c>
      <c r="AE18" s="22">
        <v>0.35499999999999998</v>
      </c>
      <c r="AF18" s="22">
        <v>0.35499999999999998</v>
      </c>
      <c r="AG18" s="22">
        <v>0.35499999999999998</v>
      </c>
      <c r="AH18" s="22">
        <v>0.35499999999999998</v>
      </c>
      <c r="AI18" s="22">
        <v>0.35499999999999998</v>
      </c>
      <c r="AJ18" s="22">
        <v>0.35499999999999998</v>
      </c>
      <c r="AK18" s="22">
        <v>0.35499999999999998</v>
      </c>
      <c r="AL18" s="22">
        <v>0.35499999999999998</v>
      </c>
      <c r="AM18" s="22">
        <v>0.35499999999999998</v>
      </c>
      <c r="AN18" s="22">
        <v>0.35499999999999998</v>
      </c>
      <c r="AO18" s="22">
        <v>0.35499999999999998</v>
      </c>
      <c r="AP18" s="22">
        <v>0.35499999999999998</v>
      </c>
      <c r="AQ18" s="22">
        <v>0.35499999999999998</v>
      </c>
      <c r="AR18" s="22">
        <v>0.35499999999999998</v>
      </c>
      <c r="AS18" s="22">
        <v>0.35499999999999998</v>
      </c>
      <c r="AT18" s="22">
        <v>0.35499999999999998</v>
      </c>
      <c r="AU18" s="22">
        <v>0.35499999999999998</v>
      </c>
      <c r="AV18" s="22">
        <v>0.35499999999999998</v>
      </c>
      <c r="AW18" s="22">
        <v>0.35499999999999998</v>
      </c>
      <c r="AX18" s="22">
        <v>0.35499999999999998</v>
      </c>
      <c r="AY18" s="22">
        <v>0.35499999999999998</v>
      </c>
      <c r="AZ18" s="22">
        <v>0.35499999999999998</v>
      </c>
      <c r="BA18" s="22">
        <v>0.35499999999999998</v>
      </c>
      <c r="BB18" s="22">
        <v>0.35499999999999998</v>
      </c>
      <c r="BC18" s="22">
        <v>0.35499999999999998</v>
      </c>
      <c r="BD18" s="22">
        <v>0.35499999999999998</v>
      </c>
      <c r="BE18" s="22">
        <v>0.35499999999999998</v>
      </c>
      <c r="BF18" s="22">
        <v>0.35499999999999998</v>
      </c>
      <c r="BG18" s="22">
        <v>0.35499999999999998</v>
      </c>
      <c r="BH18" s="22">
        <v>0.35499999999999998</v>
      </c>
      <c r="BI18" s="22">
        <v>0.35499999999999998</v>
      </c>
      <c r="BJ18" s="22">
        <v>0.35499999999999998</v>
      </c>
      <c r="BK18" s="22">
        <v>0.35499999999999998</v>
      </c>
      <c r="BL18" s="22">
        <v>0.35499999999999998</v>
      </c>
      <c r="BM18" s="22">
        <v>0.35499999999999998</v>
      </c>
      <c r="BN18" s="22">
        <v>0.35499999999999998</v>
      </c>
      <c r="BO18" s="22">
        <v>0.35499999999999998</v>
      </c>
      <c r="BP18" s="22">
        <v>0.35499999999999998</v>
      </c>
      <c r="BQ18" s="22">
        <v>0.35499999999999998</v>
      </c>
      <c r="BR18" s="22">
        <v>0.35499999999999998</v>
      </c>
      <c r="BS18" s="22">
        <v>0.35499999999999998</v>
      </c>
      <c r="BT18" s="22">
        <v>0.35499999999999998</v>
      </c>
      <c r="BU18" s="22">
        <v>0.35499999999999998</v>
      </c>
      <c r="BV18" s="22">
        <v>0.35499999999999998</v>
      </c>
      <c r="BW18" s="22">
        <v>0.35499999999999998</v>
      </c>
      <c r="BX18" s="22">
        <v>0.35499999999999998</v>
      </c>
      <c r="BY18" s="22">
        <v>0.35499999999999998</v>
      </c>
      <c r="BZ18" s="22">
        <v>0.35499999999999998</v>
      </c>
      <c r="CA18" s="22">
        <v>0.35499999999999998</v>
      </c>
      <c r="CB18" s="22">
        <v>0.35499999999999998</v>
      </c>
      <c r="CC18" s="22">
        <v>0.35499999999999998</v>
      </c>
      <c r="CD18" s="22">
        <v>0.35499999999999998</v>
      </c>
      <c r="CE18" s="22">
        <v>0.35499999999999998</v>
      </c>
      <c r="CF18" s="22">
        <v>0.35499999999999998</v>
      </c>
      <c r="CG18" s="22">
        <v>0.35499999999999998</v>
      </c>
      <c r="CH18" s="22">
        <v>0.35499999999999998</v>
      </c>
      <c r="CI18" s="22">
        <v>0.35499999999999998</v>
      </c>
      <c r="CJ18" s="22">
        <v>0.35499999999999998</v>
      </c>
      <c r="CK18" s="22">
        <v>0.35499999999999998</v>
      </c>
      <c r="CL18" s="22">
        <v>0.35499999999999998</v>
      </c>
      <c r="CM18" s="22">
        <v>0.35499999999999998</v>
      </c>
      <c r="CN18" s="22">
        <v>0.35499999999999998</v>
      </c>
      <c r="CO18" s="22">
        <v>0.35499999999999998</v>
      </c>
      <c r="CP18" s="22">
        <v>0.35499999999999998</v>
      </c>
      <c r="CQ18" s="22">
        <v>0.35499999999999998</v>
      </c>
      <c r="CR18" s="22">
        <v>0.35499999999999998</v>
      </c>
      <c r="CS18" s="22">
        <v>0.35499999999999998</v>
      </c>
      <c r="CT18" s="22">
        <v>0.35499999999999998</v>
      </c>
      <c r="CU18" s="22">
        <v>0.35499999999999998</v>
      </c>
      <c r="CV18" s="22">
        <v>0.35499999999999998</v>
      </c>
      <c r="CW18" s="22">
        <v>0.35499999999999998</v>
      </c>
      <c r="CX18" s="22">
        <v>0.35499999999999998</v>
      </c>
      <c r="CY18" s="22">
        <v>0.35499999999999998</v>
      </c>
      <c r="CZ18" s="22">
        <v>0.35499999999999998</v>
      </c>
      <c r="DA18" s="22">
        <v>0.35499999999999998</v>
      </c>
      <c r="DB18" s="22">
        <v>0.35499999999999998</v>
      </c>
      <c r="DC18" s="22">
        <v>0.35499999999999998</v>
      </c>
      <c r="DD18" s="22">
        <v>0.35499999999999998</v>
      </c>
      <c r="DE18" s="22">
        <v>0.35499999999999998</v>
      </c>
      <c r="DF18" s="22">
        <v>0.35499999999999998</v>
      </c>
      <c r="DG18" s="22">
        <v>0.35499999999999998</v>
      </c>
      <c r="DH18" s="22">
        <v>0.35499999999999998</v>
      </c>
      <c r="DI18" s="22">
        <v>0.35499999999999998</v>
      </c>
      <c r="DJ18" s="22">
        <v>0.35499999999999998</v>
      </c>
      <c r="DK18" s="22">
        <v>0.35499999999999998</v>
      </c>
      <c r="DL18" s="22">
        <v>0.35499999999999998</v>
      </c>
      <c r="DM18" s="22">
        <v>0.35499999999999998</v>
      </c>
      <c r="DN18" s="22">
        <v>0.35499999999999998</v>
      </c>
      <c r="DO18" s="22">
        <v>0.35499999999999998</v>
      </c>
      <c r="DP18" s="22">
        <v>0.35499999999999998</v>
      </c>
      <c r="DQ18" s="22">
        <v>0.35499999999999998</v>
      </c>
      <c r="DR18" s="22">
        <v>0.35499999999999998</v>
      </c>
      <c r="DS18" s="22">
        <v>0.35499999999999998</v>
      </c>
      <c r="DT18" s="22">
        <v>0.35499999999999998</v>
      </c>
      <c r="DU18" s="22">
        <v>0.35499999999999998</v>
      </c>
      <c r="DV18" s="22">
        <v>0.35499999999999998</v>
      </c>
      <c r="DW18" s="22">
        <v>0.35499999999999998</v>
      </c>
      <c r="DX18" s="22">
        <v>0.35499999999999998</v>
      </c>
      <c r="DY18" s="22">
        <v>0.35499999999999998</v>
      </c>
      <c r="DZ18" s="22">
        <v>0.35499999999999998</v>
      </c>
      <c r="EA18" s="22">
        <v>0.35499999999999998</v>
      </c>
      <c r="EB18" s="22">
        <v>0.35499999999999998</v>
      </c>
      <c r="EC18" s="22">
        <v>0.35499999999999998</v>
      </c>
      <c r="ED18" s="22">
        <v>0.35499999999999998</v>
      </c>
      <c r="EE18" s="22">
        <v>0.35499999999999998</v>
      </c>
      <c r="EF18" s="22">
        <v>0.35499999999999998</v>
      </c>
      <c r="EG18" s="22">
        <v>0.35499999999999998</v>
      </c>
      <c r="EH18" s="22">
        <v>0.35499999999999998</v>
      </c>
      <c r="EI18" s="22">
        <v>0.35499999999999998</v>
      </c>
      <c r="EJ18" s="22">
        <v>0.35499999999999998</v>
      </c>
      <c r="EK18" s="22">
        <v>0.35499999999999998</v>
      </c>
      <c r="EL18" s="22">
        <v>0.35499999999999998</v>
      </c>
      <c r="EM18" s="22">
        <v>0.35499999999999998</v>
      </c>
      <c r="EN18" s="22">
        <v>0.35499999999999998</v>
      </c>
      <c r="EO18" s="22">
        <v>0.35499999999999998</v>
      </c>
      <c r="EP18" s="22">
        <v>0.35499999999999998</v>
      </c>
      <c r="EQ18" s="22">
        <v>0.35499999999999998</v>
      </c>
      <c r="ER18" s="22">
        <v>0.35499999999999998</v>
      </c>
      <c r="ES18" s="22">
        <v>0.35499999999999998</v>
      </c>
      <c r="ET18" s="22">
        <v>0.35499999999999998</v>
      </c>
      <c r="EU18" s="22">
        <v>0.35499999999999998</v>
      </c>
      <c r="EV18" s="22">
        <v>0.35499999999999998</v>
      </c>
      <c r="EW18" s="22">
        <v>0.35499999999999998</v>
      </c>
      <c r="EX18" s="22">
        <v>0.35499999999999998</v>
      </c>
      <c r="EY18" s="22">
        <v>0.35499999999999998</v>
      </c>
      <c r="EZ18" s="22">
        <v>0.35499999999999998</v>
      </c>
      <c r="FA18" s="22">
        <v>0.35499999999999998</v>
      </c>
      <c r="FB18" s="22">
        <v>0.35499999999999998</v>
      </c>
      <c r="FC18" s="22">
        <v>0.35499999999999998</v>
      </c>
      <c r="FD18" s="22">
        <v>0.35499999999999998</v>
      </c>
      <c r="FE18" s="22">
        <v>0.35499999999999998</v>
      </c>
      <c r="FF18" s="22">
        <v>0.35499999999999998</v>
      </c>
      <c r="FG18" s="22">
        <v>0.35499999999999998</v>
      </c>
      <c r="FH18" s="22">
        <v>0.35499999999999998</v>
      </c>
      <c r="FI18" s="22">
        <v>0.35499999999999998</v>
      </c>
      <c r="FJ18" s="22">
        <v>0.35499999999999998</v>
      </c>
      <c r="FK18" s="22">
        <v>0.35499999999999998</v>
      </c>
      <c r="FL18" s="22">
        <v>0.35499999999999998</v>
      </c>
      <c r="FM18" s="22">
        <v>0.35499999999999998</v>
      </c>
      <c r="FN18" s="22">
        <v>0.35499999999999998</v>
      </c>
      <c r="FO18" s="22">
        <v>0.35499999999999998</v>
      </c>
      <c r="FP18" s="22">
        <v>0.35499999999999998</v>
      </c>
      <c r="FQ18" s="22">
        <v>0.35499999999999998</v>
      </c>
      <c r="FR18" s="22">
        <v>0.35499999999999998</v>
      </c>
      <c r="FS18" s="22">
        <v>0.35499999999999998</v>
      </c>
      <c r="FT18" s="22">
        <v>0.35499999999999998</v>
      </c>
      <c r="FU18" s="22">
        <v>0.35499999999999998</v>
      </c>
      <c r="FV18" s="22">
        <v>0.35499999999999998</v>
      </c>
      <c r="FW18" s="22">
        <v>0.35499999999999998</v>
      </c>
      <c r="FX18" s="22">
        <v>0.35499999999999998</v>
      </c>
      <c r="FY18" s="22"/>
      <c r="FZ18" s="22">
        <f>FX18</f>
        <v>0.35499999999999998</v>
      </c>
      <c r="GA18" s="22"/>
      <c r="GB18" s="22"/>
      <c r="GC18" s="22"/>
      <c r="GD18" s="22"/>
      <c r="GE18" s="22"/>
      <c r="GF18" s="22"/>
      <c r="GH18" s="22"/>
      <c r="GI18" s="22"/>
      <c r="GJ18" s="22"/>
      <c r="GK18" s="22"/>
      <c r="GL18" s="22"/>
      <c r="GM18" s="22"/>
    </row>
    <row r="19" spans="1:256" x14ac:dyDescent="0.2">
      <c r="A19" s="6" t="s">
        <v>451</v>
      </c>
      <c r="B19" s="17" t="s">
        <v>452</v>
      </c>
      <c r="C19" s="23">
        <v>4960</v>
      </c>
      <c r="D19" s="23">
        <v>24770</v>
      </c>
      <c r="E19" s="23">
        <v>4012</v>
      </c>
      <c r="F19" s="23">
        <v>12381</v>
      </c>
      <c r="G19" s="23">
        <v>680</v>
      </c>
      <c r="H19" s="23">
        <v>611</v>
      </c>
      <c r="I19" s="23">
        <v>5511</v>
      </c>
      <c r="J19" s="23">
        <v>1411</v>
      </c>
      <c r="K19" s="23">
        <v>160</v>
      </c>
      <c r="L19" s="23">
        <v>1295</v>
      </c>
      <c r="M19" s="23">
        <v>629</v>
      </c>
      <c r="N19" s="23">
        <v>31542</v>
      </c>
      <c r="O19" s="23">
        <v>7807</v>
      </c>
      <c r="P19" s="23">
        <v>144</v>
      </c>
      <c r="Q19" s="23">
        <v>23668</v>
      </c>
      <c r="R19" s="23">
        <v>2729</v>
      </c>
      <c r="S19" s="23">
        <v>1016</v>
      </c>
      <c r="T19" s="23">
        <v>95</v>
      </c>
      <c r="U19" s="23">
        <v>32</v>
      </c>
      <c r="V19" s="23">
        <v>182</v>
      </c>
      <c r="W19" s="23">
        <v>154</v>
      </c>
      <c r="X19" s="23">
        <v>30</v>
      </c>
      <c r="Y19" s="23">
        <v>689</v>
      </c>
      <c r="Z19" s="23">
        <v>129</v>
      </c>
      <c r="AA19" s="23">
        <v>18408</v>
      </c>
      <c r="AB19" s="23">
        <v>16509</v>
      </c>
      <c r="AC19" s="23">
        <v>514</v>
      </c>
      <c r="AD19" s="23">
        <v>789</v>
      </c>
      <c r="AE19" s="23">
        <v>50</v>
      </c>
      <c r="AF19" s="23">
        <v>108</v>
      </c>
      <c r="AG19" s="23">
        <v>366</v>
      </c>
      <c r="AH19" s="23">
        <v>588</v>
      </c>
      <c r="AI19" s="23">
        <v>206</v>
      </c>
      <c r="AJ19" s="23">
        <v>87</v>
      </c>
      <c r="AK19" s="23">
        <v>119</v>
      </c>
      <c r="AL19" s="23">
        <v>153</v>
      </c>
      <c r="AM19" s="23">
        <v>258</v>
      </c>
      <c r="AN19" s="23">
        <v>203</v>
      </c>
      <c r="AO19" s="23">
        <v>2814</v>
      </c>
      <c r="AP19" s="23">
        <v>52563</v>
      </c>
      <c r="AQ19" s="23">
        <v>124</v>
      </c>
      <c r="AR19" s="23">
        <v>38108</v>
      </c>
      <c r="AS19" s="23">
        <v>4010</v>
      </c>
      <c r="AT19" s="23">
        <v>1334</v>
      </c>
      <c r="AU19" s="23">
        <v>131</v>
      </c>
      <c r="AV19" s="23">
        <v>175</v>
      </c>
      <c r="AW19" s="23">
        <v>134</v>
      </c>
      <c r="AX19" s="23">
        <v>47</v>
      </c>
      <c r="AY19" s="23">
        <v>234</v>
      </c>
      <c r="AZ19" s="23">
        <v>7344</v>
      </c>
      <c r="BA19" s="23">
        <v>5516</v>
      </c>
      <c r="BB19" s="23">
        <v>5093</v>
      </c>
      <c r="BC19" s="23">
        <v>16513</v>
      </c>
      <c r="BD19" s="23">
        <v>3207</v>
      </c>
      <c r="BE19" s="23">
        <v>764</v>
      </c>
      <c r="BF19" s="23">
        <v>14939</v>
      </c>
      <c r="BG19" s="23">
        <v>574</v>
      </c>
      <c r="BH19" s="23">
        <v>314</v>
      </c>
      <c r="BI19" s="23">
        <v>153</v>
      </c>
      <c r="BJ19" s="23">
        <v>3542</v>
      </c>
      <c r="BK19" s="23">
        <v>11701</v>
      </c>
      <c r="BL19" s="23">
        <v>58</v>
      </c>
      <c r="BM19" s="23">
        <v>134</v>
      </c>
      <c r="BN19" s="23">
        <v>2028</v>
      </c>
      <c r="BO19" s="23">
        <v>799</v>
      </c>
      <c r="BP19" s="23">
        <v>106</v>
      </c>
      <c r="BQ19" s="23">
        <v>3495</v>
      </c>
      <c r="BR19" s="23">
        <v>2692</v>
      </c>
      <c r="BS19" s="23">
        <v>693</v>
      </c>
      <c r="BT19" s="23">
        <v>242</v>
      </c>
      <c r="BU19" s="23">
        <v>253</v>
      </c>
      <c r="BV19" s="23">
        <v>750</v>
      </c>
      <c r="BW19" s="23">
        <v>1245</v>
      </c>
      <c r="BX19" s="23">
        <v>33</v>
      </c>
      <c r="BY19" s="23">
        <v>323</v>
      </c>
      <c r="BZ19" s="23">
        <v>121</v>
      </c>
      <c r="CA19" s="23">
        <v>89</v>
      </c>
      <c r="CB19" s="23">
        <v>47416</v>
      </c>
      <c r="CC19" s="23">
        <v>116</v>
      </c>
      <c r="CD19" s="23">
        <v>22</v>
      </c>
      <c r="CE19" s="23">
        <v>92</v>
      </c>
      <c r="CF19" s="23">
        <v>77</v>
      </c>
      <c r="CG19" s="23">
        <v>116</v>
      </c>
      <c r="CH19" s="23">
        <v>68</v>
      </c>
      <c r="CI19" s="23">
        <v>422</v>
      </c>
      <c r="CJ19" s="23">
        <v>560</v>
      </c>
      <c r="CK19" s="23">
        <v>4589</v>
      </c>
      <c r="CL19" s="23">
        <v>823</v>
      </c>
      <c r="CM19" s="23">
        <v>397</v>
      </c>
      <c r="CN19" s="23">
        <v>19505</v>
      </c>
      <c r="CO19" s="23">
        <v>8800</v>
      </c>
      <c r="CP19" s="23">
        <v>573</v>
      </c>
      <c r="CQ19" s="23">
        <v>518</v>
      </c>
      <c r="CR19" s="23">
        <v>141</v>
      </c>
      <c r="CS19" s="23">
        <v>191</v>
      </c>
      <c r="CT19" s="23">
        <v>54</v>
      </c>
      <c r="CU19" s="23">
        <v>379</v>
      </c>
      <c r="CV19" s="23">
        <v>21</v>
      </c>
      <c r="CW19" s="23">
        <v>112</v>
      </c>
      <c r="CX19" s="23">
        <v>248</v>
      </c>
      <c r="CY19" s="23">
        <v>28</v>
      </c>
      <c r="CZ19" s="23">
        <v>1280</v>
      </c>
      <c r="DA19" s="23">
        <v>115</v>
      </c>
      <c r="DB19" s="23">
        <v>195</v>
      </c>
      <c r="DC19" s="23">
        <v>88</v>
      </c>
      <c r="DD19" s="23">
        <v>108</v>
      </c>
      <c r="DE19" s="23">
        <v>146</v>
      </c>
      <c r="DF19" s="23">
        <v>12906</v>
      </c>
      <c r="DG19" s="23">
        <v>46</v>
      </c>
      <c r="DH19" s="23">
        <v>1195</v>
      </c>
      <c r="DI19" s="23">
        <v>1596</v>
      </c>
      <c r="DJ19" s="23">
        <v>409</v>
      </c>
      <c r="DK19" s="23">
        <v>265</v>
      </c>
      <c r="DL19" s="23">
        <v>3308</v>
      </c>
      <c r="DM19" s="23">
        <v>138</v>
      </c>
      <c r="DN19" s="23">
        <v>801</v>
      </c>
      <c r="DO19" s="23">
        <v>1994</v>
      </c>
      <c r="DP19" s="23">
        <v>139</v>
      </c>
      <c r="DQ19" s="23">
        <v>428</v>
      </c>
      <c r="DR19" s="23">
        <v>844</v>
      </c>
      <c r="DS19" s="23">
        <v>453</v>
      </c>
      <c r="DT19" s="23">
        <v>97</v>
      </c>
      <c r="DU19" s="23">
        <v>232</v>
      </c>
      <c r="DV19" s="23">
        <v>124</v>
      </c>
      <c r="DW19" s="23">
        <v>194</v>
      </c>
      <c r="DX19" s="23">
        <v>109</v>
      </c>
      <c r="DY19" s="23">
        <v>199</v>
      </c>
      <c r="DZ19" s="23">
        <v>434</v>
      </c>
      <c r="EA19" s="23">
        <v>379</v>
      </c>
      <c r="EB19" s="23">
        <v>355</v>
      </c>
      <c r="EC19" s="23">
        <v>192</v>
      </c>
      <c r="ED19" s="23">
        <v>928</v>
      </c>
      <c r="EE19" s="23">
        <v>101</v>
      </c>
      <c r="EF19" s="23">
        <v>860</v>
      </c>
      <c r="EG19" s="23">
        <v>151</v>
      </c>
      <c r="EH19" s="23">
        <v>159</v>
      </c>
      <c r="EI19" s="23">
        <v>9337</v>
      </c>
      <c r="EJ19" s="23">
        <v>6203</v>
      </c>
      <c r="EK19" s="23">
        <v>382</v>
      </c>
      <c r="EL19" s="23">
        <v>310</v>
      </c>
      <c r="EM19" s="23">
        <v>250</v>
      </c>
      <c r="EN19" s="23">
        <v>654</v>
      </c>
      <c r="EO19" s="23">
        <v>204</v>
      </c>
      <c r="EP19" s="23">
        <v>222</v>
      </c>
      <c r="EQ19" s="23">
        <v>1642</v>
      </c>
      <c r="ER19" s="23">
        <v>150</v>
      </c>
      <c r="ES19" s="23">
        <v>112</v>
      </c>
      <c r="ET19" s="23">
        <v>131</v>
      </c>
      <c r="EU19" s="23">
        <v>349</v>
      </c>
      <c r="EV19" s="23">
        <v>49</v>
      </c>
      <c r="EW19" s="23">
        <v>524</v>
      </c>
      <c r="EX19" s="23">
        <v>102</v>
      </c>
      <c r="EY19" s="23">
        <v>500</v>
      </c>
      <c r="EZ19" s="23">
        <v>81</v>
      </c>
      <c r="FA19" s="23">
        <v>2058</v>
      </c>
      <c r="FB19" s="23">
        <v>194</v>
      </c>
      <c r="FC19" s="23">
        <v>1154</v>
      </c>
      <c r="FD19" s="23">
        <v>253</v>
      </c>
      <c r="FE19" s="23">
        <v>47</v>
      </c>
      <c r="FF19" s="23">
        <v>136</v>
      </c>
      <c r="FG19" s="23">
        <v>72</v>
      </c>
      <c r="FH19" s="23">
        <v>44</v>
      </c>
      <c r="FI19" s="23">
        <v>1085</v>
      </c>
      <c r="FJ19" s="23">
        <v>1230</v>
      </c>
      <c r="FK19" s="23">
        <v>1542</v>
      </c>
      <c r="FL19" s="23">
        <v>4677</v>
      </c>
      <c r="FM19" s="23">
        <v>2295</v>
      </c>
      <c r="FN19" s="23">
        <v>13477</v>
      </c>
      <c r="FO19" s="23">
        <v>635</v>
      </c>
      <c r="FP19" s="23">
        <v>1294</v>
      </c>
      <c r="FQ19" s="23">
        <v>588</v>
      </c>
      <c r="FR19" s="23">
        <v>94</v>
      </c>
      <c r="FS19" s="23">
        <v>134</v>
      </c>
      <c r="FT19" s="23">
        <v>38</v>
      </c>
      <c r="FU19" s="23">
        <v>508</v>
      </c>
      <c r="FV19" s="23">
        <v>419</v>
      </c>
      <c r="FW19" s="23">
        <v>105</v>
      </c>
      <c r="FX19" s="23">
        <v>39</v>
      </c>
      <c r="FY19" s="23"/>
      <c r="FZ19" s="17">
        <f>SUM(C19:FX19)</f>
        <v>514946</v>
      </c>
      <c r="GA19" s="17"/>
      <c r="GB19" s="17"/>
      <c r="GC19" s="17"/>
      <c r="GD19" s="17"/>
      <c r="GE19" s="17"/>
      <c r="GF19" s="17"/>
      <c r="GH19" s="17"/>
      <c r="GI19" s="17"/>
      <c r="GJ19" s="17"/>
      <c r="GK19" s="17"/>
      <c r="GL19" s="17"/>
      <c r="GM19" s="17"/>
    </row>
    <row r="20" spans="1:256" x14ac:dyDescent="0.2">
      <c r="A20" s="6" t="s">
        <v>453</v>
      </c>
      <c r="B20" s="17" t="s">
        <v>454</v>
      </c>
      <c r="C20" s="24">
        <v>8682</v>
      </c>
      <c r="D20" s="24">
        <v>40027</v>
      </c>
      <c r="E20" s="24">
        <v>6301</v>
      </c>
      <c r="F20" s="24">
        <v>19265</v>
      </c>
      <c r="G20" s="24">
        <v>1126</v>
      </c>
      <c r="H20" s="24">
        <v>999</v>
      </c>
      <c r="I20" s="24">
        <v>8855</v>
      </c>
      <c r="J20" s="24">
        <v>2165</v>
      </c>
      <c r="K20" s="24">
        <v>227</v>
      </c>
      <c r="L20" s="24">
        <v>2238</v>
      </c>
      <c r="M20" s="24">
        <v>1121</v>
      </c>
      <c r="N20" s="24">
        <v>52506</v>
      </c>
      <c r="O20" s="24">
        <v>13701</v>
      </c>
      <c r="P20" s="24">
        <v>219</v>
      </c>
      <c r="Q20" s="24">
        <v>37093</v>
      </c>
      <c r="R20" s="24">
        <v>5307</v>
      </c>
      <c r="S20" s="24">
        <v>1588</v>
      </c>
      <c r="T20" s="24">
        <v>132</v>
      </c>
      <c r="U20" s="24">
        <v>55</v>
      </c>
      <c r="V20" s="24">
        <v>262</v>
      </c>
      <c r="W20" s="24">
        <v>198</v>
      </c>
      <c r="X20" s="24">
        <v>46</v>
      </c>
      <c r="Y20" s="24">
        <v>2244</v>
      </c>
      <c r="Z20" s="24">
        <v>202</v>
      </c>
      <c r="AA20" s="24">
        <v>30247</v>
      </c>
      <c r="AB20" s="24">
        <v>28389</v>
      </c>
      <c r="AC20" s="24">
        <v>887</v>
      </c>
      <c r="AD20" s="24">
        <v>1272</v>
      </c>
      <c r="AE20" s="24">
        <v>92</v>
      </c>
      <c r="AF20" s="24">
        <v>165</v>
      </c>
      <c r="AG20" s="24">
        <v>634</v>
      </c>
      <c r="AH20" s="24">
        <v>991</v>
      </c>
      <c r="AI20" s="24">
        <v>331</v>
      </c>
      <c r="AJ20" s="24">
        <v>144</v>
      </c>
      <c r="AK20" s="24">
        <v>193</v>
      </c>
      <c r="AL20" s="24">
        <v>237</v>
      </c>
      <c r="AM20" s="24">
        <v>395</v>
      </c>
      <c r="AN20" s="24">
        <v>318</v>
      </c>
      <c r="AO20" s="24">
        <v>4506</v>
      </c>
      <c r="AP20" s="24">
        <v>84834</v>
      </c>
      <c r="AQ20" s="24">
        <v>212</v>
      </c>
      <c r="AR20" s="24">
        <v>63272</v>
      </c>
      <c r="AS20" s="24">
        <v>6707</v>
      </c>
      <c r="AT20" s="24">
        <v>2085</v>
      </c>
      <c r="AU20" s="24">
        <v>222</v>
      </c>
      <c r="AV20" s="24">
        <v>279</v>
      </c>
      <c r="AW20" s="24">
        <v>249</v>
      </c>
      <c r="AX20" s="24">
        <v>64</v>
      </c>
      <c r="AY20" s="24">
        <v>434</v>
      </c>
      <c r="AZ20" s="24">
        <v>11060</v>
      </c>
      <c r="BA20" s="24">
        <v>8780</v>
      </c>
      <c r="BB20" s="24">
        <v>7762</v>
      </c>
      <c r="BC20" s="24">
        <v>26849</v>
      </c>
      <c r="BD20" s="24">
        <v>5163</v>
      </c>
      <c r="BE20" s="24">
        <v>1311</v>
      </c>
      <c r="BF20" s="24">
        <v>25386</v>
      </c>
      <c r="BG20" s="24">
        <v>941</v>
      </c>
      <c r="BH20" s="24">
        <v>586</v>
      </c>
      <c r="BI20" s="24">
        <v>245</v>
      </c>
      <c r="BJ20" s="24">
        <v>6295</v>
      </c>
      <c r="BK20" s="24">
        <v>23618</v>
      </c>
      <c r="BL20" s="24">
        <v>182</v>
      </c>
      <c r="BM20" s="24">
        <v>227</v>
      </c>
      <c r="BN20" s="24">
        <v>3225</v>
      </c>
      <c r="BO20" s="24">
        <v>1285</v>
      </c>
      <c r="BP20" s="24">
        <v>176</v>
      </c>
      <c r="BQ20" s="24">
        <v>5785</v>
      </c>
      <c r="BR20" s="24">
        <v>4290</v>
      </c>
      <c r="BS20" s="24">
        <v>1074</v>
      </c>
      <c r="BT20" s="24">
        <v>405</v>
      </c>
      <c r="BU20" s="24">
        <v>399</v>
      </c>
      <c r="BV20" s="24">
        <v>1227</v>
      </c>
      <c r="BW20" s="24">
        <v>2003</v>
      </c>
      <c r="BX20" s="24">
        <v>56</v>
      </c>
      <c r="BY20" s="24">
        <v>501</v>
      </c>
      <c r="BZ20" s="24">
        <v>195</v>
      </c>
      <c r="CA20" s="24">
        <v>136</v>
      </c>
      <c r="CB20" s="24">
        <v>78516</v>
      </c>
      <c r="CC20" s="24">
        <v>185</v>
      </c>
      <c r="CD20" s="24">
        <v>37</v>
      </c>
      <c r="CE20" s="24">
        <v>140</v>
      </c>
      <c r="CF20" s="24">
        <v>134</v>
      </c>
      <c r="CG20" s="24">
        <v>190</v>
      </c>
      <c r="CH20" s="24">
        <v>101</v>
      </c>
      <c r="CI20" s="24">
        <v>674</v>
      </c>
      <c r="CJ20" s="24">
        <v>926</v>
      </c>
      <c r="CK20" s="24">
        <v>7205</v>
      </c>
      <c r="CL20" s="24">
        <v>1305</v>
      </c>
      <c r="CM20" s="24">
        <v>655</v>
      </c>
      <c r="CN20" s="24">
        <v>32241</v>
      </c>
      <c r="CO20" s="24">
        <v>14515</v>
      </c>
      <c r="CP20" s="24">
        <v>1004</v>
      </c>
      <c r="CQ20" s="24">
        <v>773</v>
      </c>
      <c r="CR20" s="24">
        <v>203</v>
      </c>
      <c r="CS20" s="24">
        <v>319</v>
      </c>
      <c r="CT20" s="24">
        <v>88</v>
      </c>
      <c r="CU20" s="24">
        <v>590</v>
      </c>
      <c r="CV20" s="24">
        <v>37</v>
      </c>
      <c r="CW20" s="24">
        <v>197</v>
      </c>
      <c r="CX20" s="24">
        <v>431</v>
      </c>
      <c r="CY20" s="24">
        <v>40</v>
      </c>
      <c r="CZ20" s="24">
        <v>1961</v>
      </c>
      <c r="DA20" s="24">
        <v>172</v>
      </c>
      <c r="DB20" s="24">
        <v>307</v>
      </c>
      <c r="DC20" s="24">
        <v>138</v>
      </c>
      <c r="DD20" s="24">
        <v>159</v>
      </c>
      <c r="DE20" s="24">
        <v>346</v>
      </c>
      <c r="DF20" s="24">
        <v>21159</v>
      </c>
      <c r="DG20" s="24">
        <v>81</v>
      </c>
      <c r="DH20" s="24">
        <v>1917</v>
      </c>
      <c r="DI20" s="24">
        <v>2498</v>
      </c>
      <c r="DJ20" s="24">
        <v>611</v>
      </c>
      <c r="DK20" s="24">
        <v>437</v>
      </c>
      <c r="DL20" s="24">
        <v>5572</v>
      </c>
      <c r="DM20" s="24">
        <v>233</v>
      </c>
      <c r="DN20" s="24">
        <v>1235</v>
      </c>
      <c r="DO20" s="24">
        <v>3126</v>
      </c>
      <c r="DP20" s="24">
        <v>196</v>
      </c>
      <c r="DQ20" s="24">
        <v>689</v>
      </c>
      <c r="DR20" s="24">
        <v>1375</v>
      </c>
      <c r="DS20" s="24">
        <v>716</v>
      </c>
      <c r="DT20" s="24">
        <v>164</v>
      </c>
      <c r="DU20" s="24">
        <v>368</v>
      </c>
      <c r="DV20" s="24">
        <v>205</v>
      </c>
      <c r="DW20" s="24">
        <v>312</v>
      </c>
      <c r="DX20" s="24">
        <v>172</v>
      </c>
      <c r="DY20" s="24">
        <v>314</v>
      </c>
      <c r="DZ20" s="24">
        <v>724</v>
      </c>
      <c r="EA20" s="24">
        <v>559</v>
      </c>
      <c r="EB20" s="24">
        <v>584</v>
      </c>
      <c r="EC20" s="24">
        <v>293</v>
      </c>
      <c r="ED20" s="24">
        <v>1576</v>
      </c>
      <c r="EE20" s="24">
        <v>172</v>
      </c>
      <c r="EF20" s="24">
        <v>1422</v>
      </c>
      <c r="EG20" s="24">
        <v>256</v>
      </c>
      <c r="EH20" s="24">
        <v>248</v>
      </c>
      <c r="EI20" s="24">
        <v>14560</v>
      </c>
      <c r="EJ20" s="24">
        <v>9991</v>
      </c>
      <c r="EK20" s="24">
        <v>645</v>
      </c>
      <c r="EL20" s="24">
        <v>456</v>
      </c>
      <c r="EM20" s="24">
        <v>382</v>
      </c>
      <c r="EN20" s="24">
        <v>1123</v>
      </c>
      <c r="EO20" s="24">
        <v>330</v>
      </c>
      <c r="EP20" s="24">
        <v>355</v>
      </c>
      <c r="EQ20" s="24">
        <v>2663</v>
      </c>
      <c r="ER20" s="24">
        <v>279</v>
      </c>
      <c r="ES20" s="24">
        <v>156</v>
      </c>
      <c r="ET20" s="24">
        <v>220</v>
      </c>
      <c r="EU20" s="24">
        <v>559</v>
      </c>
      <c r="EV20" s="24">
        <v>75</v>
      </c>
      <c r="EW20" s="24">
        <v>867</v>
      </c>
      <c r="EX20" s="24">
        <v>162</v>
      </c>
      <c r="EY20" s="24">
        <v>1000</v>
      </c>
      <c r="EZ20" s="24">
        <v>123</v>
      </c>
      <c r="FA20" s="24">
        <v>3320</v>
      </c>
      <c r="FB20" s="24">
        <v>309</v>
      </c>
      <c r="FC20" s="24">
        <v>1963</v>
      </c>
      <c r="FD20" s="24">
        <v>376</v>
      </c>
      <c r="FE20" s="24">
        <v>87</v>
      </c>
      <c r="FF20" s="24">
        <v>209</v>
      </c>
      <c r="FG20" s="24">
        <v>140</v>
      </c>
      <c r="FH20" s="24">
        <v>70</v>
      </c>
      <c r="FI20" s="24">
        <v>1792</v>
      </c>
      <c r="FJ20" s="24">
        <v>1942</v>
      </c>
      <c r="FK20" s="24">
        <v>2433</v>
      </c>
      <c r="FL20" s="24">
        <v>7313</v>
      </c>
      <c r="FM20" s="24">
        <v>3602</v>
      </c>
      <c r="FN20" s="24">
        <v>21545</v>
      </c>
      <c r="FO20" s="24">
        <v>1030</v>
      </c>
      <c r="FP20" s="24">
        <v>2108</v>
      </c>
      <c r="FQ20" s="24">
        <v>894</v>
      </c>
      <c r="FR20" s="24">
        <v>158</v>
      </c>
      <c r="FS20" s="24">
        <v>206</v>
      </c>
      <c r="FT20" s="24">
        <v>54</v>
      </c>
      <c r="FU20" s="24">
        <v>842</v>
      </c>
      <c r="FV20" s="24">
        <v>695</v>
      </c>
      <c r="FW20" s="24">
        <v>177</v>
      </c>
      <c r="FX20" s="24">
        <v>56</v>
      </c>
      <c r="FY20" s="17"/>
      <c r="FZ20" s="17">
        <f>SUM(C20:FX20)</f>
        <v>846950</v>
      </c>
      <c r="GA20" s="17"/>
      <c r="GB20" s="17"/>
      <c r="GC20" s="17"/>
      <c r="GD20" s="17"/>
      <c r="GE20" s="25"/>
      <c r="GF20" s="25"/>
      <c r="GH20" s="25"/>
      <c r="GI20" s="25"/>
      <c r="GJ20" s="25"/>
      <c r="GK20" s="25"/>
      <c r="GL20" s="25"/>
      <c r="GM20" s="25"/>
    </row>
    <row r="21" spans="1:256" x14ac:dyDescent="0.2">
      <c r="A21" s="19" t="s">
        <v>455</v>
      </c>
      <c r="B21" s="7" t="s">
        <v>456</v>
      </c>
      <c r="C21" s="17">
        <v>0</v>
      </c>
      <c r="D21" s="17">
        <v>311.5</v>
      </c>
      <c r="E21" s="17">
        <v>0</v>
      </c>
      <c r="F21" s="17">
        <v>2253.5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1089.5</v>
      </c>
      <c r="R21" s="17">
        <v>516</v>
      </c>
      <c r="S21" s="17">
        <v>123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1319.5</v>
      </c>
      <c r="AB21" s="17">
        <v>650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8130.5</v>
      </c>
      <c r="AQ21" s="17">
        <v>0</v>
      </c>
      <c r="AR21" s="17">
        <v>2637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1005</v>
      </c>
      <c r="BA21" s="17">
        <v>284</v>
      </c>
      <c r="BB21" s="17">
        <v>0</v>
      </c>
      <c r="BC21" s="17">
        <v>3460.5</v>
      </c>
      <c r="BD21" s="17">
        <v>629</v>
      </c>
      <c r="BE21" s="17">
        <v>0</v>
      </c>
      <c r="BF21" s="17">
        <v>522</v>
      </c>
      <c r="BG21" s="17">
        <v>0</v>
      </c>
      <c r="BH21" s="17">
        <v>0</v>
      </c>
      <c r="BI21" s="17">
        <v>0</v>
      </c>
      <c r="BJ21" s="17">
        <v>400</v>
      </c>
      <c r="BK21" s="17">
        <v>4404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4818.5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136</v>
      </c>
      <c r="CL21" s="17">
        <v>0</v>
      </c>
      <c r="CM21" s="17">
        <v>0</v>
      </c>
      <c r="CN21" s="17">
        <v>400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66</v>
      </c>
      <c r="DG21" s="17">
        <v>0</v>
      </c>
      <c r="DH21" s="17">
        <v>0</v>
      </c>
      <c r="DI21" s="17">
        <v>947</v>
      </c>
      <c r="DJ21" s="17">
        <v>0</v>
      </c>
      <c r="DK21" s="17">
        <v>0</v>
      </c>
      <c r="DL21" s="17">
        <v>0</v>
      </c>
      <c r="DM21" s="17">
        <v>31.5</v>
      </c>
      <c r="DN21" s="17">
        <v>0</v>
      </c>
      <c r="DO21" s="17">
        <v>0</v>
      </c>
      <c r="DP21" s="17">
        <v>0</v>
      </c>
      <c r="DQ21" s="17">
        <v>0</v>
      </c>
      <c r="DR21" s="17">
        <v>0</v>
      </c>
      <c r="DS21" s="17">
        <v>0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1432</v>
      </c>
      <c r="EB21" s="17">
        <v>0</v>
      </c>
      <c r="EC21" s="17">
        <v>0</v>
      </c>
      <c r="ED21" s="17">
        <v>384</v>
      </c>
      <c r="EE21" s="17">
        <v>0</v>
      </c>
      <c r="EF21" s="17">
        <v>0</v>
      </c>
      <c r="EG21" s="17">
        <v>0</v>
      </c>
      <c r="EH21" s="17">
        <v>0</v>
      </c>
      <c r="EI21" s="17">
        <v>33</v>
      </c>
      <c r="EJ21" s="17">
        <v>170</v>
      </c>
      <c r="EK21" s="17">
        <v>0</v>
      </c>
      <c r="EL21" s="17">
        <v>0</v>
      </c>
      <c r="EM21" s="17">
        <v>0</v>
      </c>
      <c r="EN21" s="17">
        <v>0</v>
      </c>
      <c r="EO21" s="17">
        <v>0</v>
      </c>
      <c r="EP21" s="17">
        <v>0</v>
      </c>
      <c r="EQ21" s="17">
        <v>1761</v>
      </c>
      <c r="ER21" s="17">
        <v>0</v>
      </c>
      <c r="ES21" s="17">
        <v>0</v>
      </c>
      <c r="ET21" s="17">
        <v>85</v>
      </c>
      <c r="EU21" s="17">
        <v>0</v>
      </c>
      <c r="EV21" s="17">
        <v>0</v>
      </c>
      <c r="EW21" s="17">
        <v>0</v>
      </c>
      <c r="EX21" s="17">
        <v>0</v>
      </c>
      <c r="EY21" s="17">
        <v>0</v>
      </c>
      <c r="EZ21" s="17">
        <v>0</v>
      </c>
      <c r="FA21" s="17">
        <v>0</v>
      </c>
      <c r="FB21" s="17">
        <v>0</v>
      </c>
      <c r="FC21" s="17">
        <v>0</v>
      </c>
      <c r="FD21" s="17">
        <v>0</v>
      </c>
      <c r="FE21" s="17">
        <v>0</v>
      </c>
      <c r="FF21" s="17">
        <v>0</v>
      </c>
      <c r="FG21" s="17">
        <v>0</v>
      </c>
      <c r="FH21" s="17">
        <v>0</v>
      </c>
      <c r="FI21" s="17">
        <v>0</v>
      </c>
      <c r="FJ21" s="17">
        <v>0</v>
      </c>
      <c r="FK21" s="17">
        <v>0</v>
      </c>
      <c r="FL21" s="17">
        <v>0</v>
      </c>
      <c r="FM21" s="17">
        <v>725</v>
      </c>
      <c r="FN21" s="17">
        <v>1143</v>
      </c>
      <c r="FO21" s="17">
        <v>0</v>
      </c>
      <c r="FP21" s="17">
        <v>0</v>
      </c>
      <c r="FQ21" s="17">
        <v>0</v>
      </c>
      <c r="FR21" s="17">
        <v>0</v>
      </c>
      <c r="FS21" s="17">
        <v>0</v>
      </c>
      <c r="FT21" s="17">
        <v>0</v>
      </c>
      <c r="FU21" s="17">
        <v>0</v>
      </c>
      <c r="FV21" s="17">
        <v>0</v>
      </c>
      <c r="FW21" s="17">
        <v>0</v>
      </c>
      <c r="FX21" s="17">
        <v>0</v>
      </c>
      <c r="FY21" s="17">
        <v>17639</v>
      </c>
      <c r="FZ21" s="17">
        <f>SUM(C21:FY21)</f>
        <v>57506</v>
      </c>
      <c r="GA21" s="17"/>
      <c r="GB21" s="17"/>
      <c r="GC21" s="17"/>
      <c r="GD21" s="17"/>
      <c r="GE21" s="17"/>
      <c r="GF21" s="17"/>
    </row>
    <row r="22" spans="1:256" x14ac:dyDescent="0.2">
      <c r="A22" s="19" t="s">
        <v>457</v>
      </c>
      <c r="B22" s="7" t="s">
        <v>458</v>
      </c>
      <c r="C22" s="24">
        <v>8867.5</v>
      </c>
      <c r="D22" s="24">
        <v>42597.9</v>
      </c>
      <c r="E22" s="24">
        <v>7645.8</v>
      </c>
      <c r="F22" s="24">
        <v>19533.099999999999</v>
      </c>
      <c r="G22" s="24">
        <v>1082</v>
      </c>
      <c r="H22" s="24">
        <v>1031</v>
      </c>
      <c r="I22" s="24">
        <v>10266.200000000001</v>
      </c>
      <c r="J22" s="24">
        <v>2431.6</v>
      </c>
      <c r="K22" s="24">
        <v>290.89999999999998</v>
      </c>
      <c r="L22" s="24">
        <v>2622.8</v>
      </c>
      <c r="M22" s="24">
        <v>1354.5</v>
      </c>
      <c r="N22" s="24">
        <v>54539.6</v>
      </c>
      <c r="O22" s="24">
        <v>14792.7</v>
      </c>
      <c r="P22" s="24">
        <v>223.5</v>
      </c>
      <c r="Q22" s="24">
        <v>40605</v>
      </c>
      <c r="R22" s="24">
        <v>2144.1</v>
      </c>
      <c r="S22" s="24">
        <v>1716.3</v>
      </c>
      <c r="T22" s="24">
        <v>148</v>
      </c>
      <c r="U22" s="24">
        <v>54.5</v>
      </c>
      <c r="V22" s="24">
        <v>293</v>
      </c>
      <c r="W22" s="24">
        <v>81.7</v>
      </c>
      <c r="X22" s="24">
        <v>50</v>
      </c>
      <c r="Y22" s="24">
        <v>2355.8000000000002</v>
      </c>
      <c r="Z22" s="24">
        <v>243.2</v>
      </c>
      <c r="AA22" s="24">
        <v>31300.799999999999</v>
      </c>
      <c r="AB22" s="24">
        <v>30302.400000000001</v>
      </c>
      <c r="AC22" s="24">
        <v>1035.5</v>
      </c>
      <c r="AD22" s="24">
        <v>1379</v>
      </c>
      <c r="AE22" s="24">
        <v>108.7</v>
      </c>
      <c r="AF22" s="24">
        <v>185.5</v>
      </c>
      <c r="AG22" s="24">
        <v>752.5</v>
      </c>
      <c r="AH22" s="24">
        <v>1105.5</v>
      </c>
      <c r="AI22" s="24">
        <v>361.1</v>
      </c>
      <c r="AJ22" s="24">
        <v>182.6</v>
      </c>
      <c r="AK22" s="24">
        <v>225.1</v>
      </c>
      <c r="AL22" s="24">
        <v>278.89999999999998</v>
      </c>
      <c r="AM22" s="24">
        <v>458.7</v>
      </c>
      <c r="AN22" s="24">
        <v>373.5</v>
      </c>
      <c r="AO22" s="24">
        <v>4808.8</v>
      </c>
      <c r="AP22" s="24">
        <v>91185.2</v>
      </c>
      <c r="AQ22" s="24">
        <v>239.3</v>
      </c>
      <c r="AR22" s="24">
        <v>66036.2</v>
      </c>
      <c r="AS22" s="24">
        <v>7052</v>
      </c>
      <c r="AT22" s="24">
        <v>2310.1</v>
      </c>
      <c r="AU22" s="24">
        <v>254.3</v>
      </c>
      <c r="AV22" s="24">
        <v>320</v>
      </c>
      <c r="AW22" s="24">
        <v>232.5</v>
      </c>
      <c r="AX22" s="24">
        <v>50</v>
      </c>
      <c r="AY22" s="24">
        <v>455.5</v>
      </c>
      <c r="AZ22" s="24">
        <v>11801.5</v>
      </c>
      <c r="BA22" s="24">
        <v>9388.7000000000007</v>
      </c>
      <c r="BB22" s="24">
        <v>8313</v>
      </c>
      <c r="BC22" s="24">
        <v>30567.4</v>
      </c>
      <c r="BD22" s="24">
        <v>5175.3</v>
      </c>
      <c r="BE22" s="24">
        <v>1432.5</v>
      </c>
      <c r="BF22" s="24">
        <v>25613.4</v>
      </c>
      <c r="BG22" s="24">
        <v>1087.5</v>
      </c>
      <c r="BH22" s="24">
        <v>626.9</v>
      </c>
      <c r="BI22" s="24">
        <v>252.7</v>
      </c>
      <c r="BJ22" s="24">
        <v>6517.2</v>
      </c>
      <c r="BK22" s="24">
        <v>25811.4</v>
      </c>
      <c r="BL22" s="24">
        <v>207</v>
      </c>
      <c r="BM22" s="24">
        <v>284.8</v>
      </c>
      <c r="BN22" s="24">
        <v>3726.2</v>
      </c>
      <c r="BO22" s="24">
        <v>1374.3</v>
      </c>
      <c r="BP22" s="24">
        <v>218</v>
      </c>
      <c r="BQ22" s="24">
        <v>6284.6</v>
      </c>
      <c r="BR22" s="24">
        <v>4838.3999999999996</v>
      </c>
      <c r="BS22" s="24">
        <v>1282</v>
      </c>
      <c r="BT22" s="24">
        <v>461</v>
      </c>
      <c r="BU22" s="24">
        <v>445.5</v>
      </c>
      <c r="BV22" s="24">
        <v>1330.5</v>
      </c>
      <c r="BW22" s="24">
        <v>2062.5</v>
      </c>
      <c r="BX22" s="24">
        <v>88.6</v>
      </c>
      <c r="BY22" s="24">
        <v>529.1</v>
      </c>
      <c r="BZ22" s="24">
        <v>213.4</v>
      </c>
      <c r="CA22" s="24">
        <v>172.2</v>
      </c>
      <c r="CB22" s="24">
        <v>82858.7</v>
      </c>
      <c r="CC22" s="24">
        <v>178.5</v>
      </c>
      <c r="CD22" s="24">
        <v>55.3</v>
      </c>
      <c r="CE22" s="24">
        <v>161</v>
      </c>
      <c r="CF22" s="24">
        <v>119.5</v>
      </c>
      <c r="CG22" s="24">
        <v>220</v>
      </c>
      <c r="CH22" s="24">
        <v>116.5</v>
      </c>
      <c r="CI22" s="24">
        <v>737.9</v>
      </c>
      <c r="CJ22" s="24">
        <v>1045</v>
      </c>
      <c r="CK22" s="24">
        <v>5866.7</v>
      </c>
      <c r="CL22" s="24">
        <v>1404.5</v>
      </c>
      <c r="CM22" s="24">
        <v>874.5</v>
      </c>
      <c r="CN22" s="24">
        <v>31745.8</v>
      </c>
      <c r="CO22" s="24">
        <v>15544.4</v>
      </c>
      <c r="CP22" s="24">
        <v>1094.0999999999999</v>
      </c>
      <c r="CQ22" s="24">
        <v>1023.3</v>
      </c>
      <c r="CR22" s="24">
        <v>190.5</v>
      </c>
      <c r="CS22" s="24">
        <v>374</v>
      </c>
      <c r="CT22" s="24">
        <v>117.4</v>
      </c>
      <c r="CU22" s="24">
        <v>442.2</v>
      </c>
      <c r="CV22" s="24">
        <v>50</v>
      </c>
      <c r="CW22" s="24">
        <v>200.5</v>
      </c>
      <c r="CX22" s="24">
        <v>501.2</v>
      </c>
      <c r="CY22" s="24">
        <v>50</v>
      </c>
      <c r="CZ22" s="24">
        <v>2188.5</v>
      </c>
      <c r="DA22" s="24">
        <v>197.5</v>
      </c>
      <c r="DB22" s="24">
        <v>308.89999999999998</v>
      </c>
      <c r="DC22" s="24">
        <v>158</v>
      </c>
      <c r="DD22" s="24">
        <v>164.3</v>
      </c>
      <c r="DE22" s="24">
        <v>430.5</v>
      </c>
      <c r="DF22" s="24">
        <v>22338.6</v>
      </c>
      <c r="DG22" s="24">
        <v>92.3</v>
      </c>
      <c r="DH22" s="24">
        <v>2142.1999999999998</v>
      </c>
      <c r="DI22" s="24">
        <v>2767</v>
      </c>
      <c r="DJ22" s="24">
        <v>690.1</v>
      </c>
      <c r="DK22" s="24">
        <v>481.5</v>
      </c>
      <c r="DL22" s="24">
        <v>5998.9</v>
      </c>
      <c r="DM22" s="24">
        <v>267.2</v>
      </c>
      <c r="DN22" s="24">
        <v>1488.2</v>
      </c>
      <c r="DO22" s="24">
        <v>3326.5</v>
      </c>
      <c r="DP22" s="24">
        <v>205.4</v>
      </c>
      <c r="DQ22" s="24">
        <v>688</v>
      </c>
      <c r="DR22" s="24">
        <v>1475</v>
      </c>
      <c r="DS22" s="24">
        <v>813.9</v>
      </c>
      <c r="DT22" s="24">
        <v>167</v>
      </c>
      <c r="DU22" s="24">
        <v>391.5</v>
      </c>
      <c r="DV22" s="24">
        <v>222.5</v>
      </c>
      <c r="DW22" s="24">
        <v>356.5</v>
      </c>
      <c r="DX22" s="24">
        <v>168.3</v>
      </c>
      <c r="DY22" s="24">
        <v>336.3</v>
      </c>
      <c r="DZ22" s="24">
        <v>896.8</v>
      </c>
      <c r="EA22" s="24">
        <v>650.29999999999995</v>
      </c>
      <c r="EB22" s="24">
        <v>608.5</v>
      </c>
      <c r="EC22" s="24">
        <v>324.5</v>
      </c>
      <c r="ED22" s="24">
        <v>1683</v>
      </c>
      <c r="EE22" s="24">
        <v>196.9</v>
      </c>
      <c r="EF22" s="24">
        <v>1536.5</v>
      </c>
      <c r="EG22" s="24">
        <v>293.3</v>
      </c>
      <c r="EH22" s="24">
        <v>239.3</v>
      </c>
      <c r="EI22" s="24">
        <v>16631.3</v>
      </c>
      <c r="EJ22" s="24">
        <v>10278.6</v>
      </c>
      <c r="EK22" s="24">
        <v>721.8</v>
      </c>
      <c r="EL22" s="24">
        <v>490.8</v>
      </c>
      <c r="EM22" s="24">
        <v>446.6</v>
      </c>
      <c r="EN22" s="24">
        <v>1130.0999999999999</v>
      </c>
      <c r="EO22" s="24">
        <v>385.2</v>
      </c>
      <c r="EP22" s="24">
        <v>404.9</v>
      </c>
      <c r="EQ22" s="24">
        <v>2793.8</v>
      </c>
      <c r="ER22" s="24">
        <v>324.89999999999998</v>
      </c>
      <c r="ES22" s="24">
        <v>156.19999999999999</v>
      </c>
      <c r="ET22" s="24">
        <v>226.5</v>
      </c>
      <c r="EU22" s="24">
        <v>643.29999999999995</v>
      </c>
      <c r="EV22" s="24">
        <v>81</v>
      </c>
      <c r="EW22" s="24">
        <v>919.3</v>
      </c>
      <c r="EX22" s="24">
        <v>219.2</v>
      </c>
      <c r="EY22" s="24">
        <v>813.5</v>
      </c>
      <c r="EZ22" s="24">
        <v>148.5</v>
      </c>
      <c r="FA22" s="24">
        <v>3511</v>
      </c>
      <c r="FB22" s="24">
        <v>357.3</v>
      </c>
      <c r="FC22" s="24">
        <v>2315.8000000000002</v>
      </c>
      <c r="FD22" s="24">
        <v>384.8</v>
      </c>
      <c r="FE22" s="24">
        <v>107</v>
      </c>
      <c r="FF22" s="24">
        <v>225.6</v>
      </c>
      <c r="FG22" s="24">
        <v>128</v>
      </c>
      <c r="FH22" s="24">
        <v>95.7</v>
      </c>
      <c r="FI22" s="24">
        <v>1905.2</v>
      </c>
      <c r="FJ22" s="24">
        <v>2033</v>
      </c>
      <c r="FK22" s="24">
        <v>2563</v>
      </c>
      <c r="FL22" s="24">
        <v>7127</v>
      </c>
      <c r="FM22" s="24">
        <v>3894.5</v>
      </c>
      <c r="FN22" s="24">
        <v>22420.3</v>
      </c>
      <c r="FO22" s="24">
        <v>1152.0999999999999</v>
      </c>
      <c r="FP22" s="24">
        <v>2337.3000000000002</v>
      </c>
      <c r="FQ22" s="24">
        <v>962.5</v>
      </c>
      <c r="FR22" s="24">
        <v>179</v>
      </c>
      <c r="FS22" s="24">
        <v>216</v>
      </c>
      <c r="FT22" s="24">
        <v>78.2</v>
      </c>
      <c r="FU22" s="24">
        <v>864</v>
      </c>
      <c r="FV22" s="24">
        <v>733.5</v>
      </c>
      <c r="FW22" s="24">
        <v>200.9</v>
      </c>
      <c r="FX22" s="24">
        <v>62.1</v>
      </c>
      <c r="FY22" s="20"/>
      <c r="FZ22" s="17">
        <f t="shared" ref="FZ22:FZ27" si="7">SUM(C22:FX22)</f>
        <v>896004.50000000035</v>
      </c>
      <c r="GA22" s="17"/>
      <c r="GB22" s="17"/>
      <c r="GC22" s="17"/>
      <c r="GD22" s="17"/>
      <c r="GE22" s="17"/>
      <c r="GF22" s="17"/>
    </row>
    <row r="23" spans="1:256" x14ac:dyDescent="0.2">
      <c r="A23" s="6" t="s">
        <v>459</v>
      </c>
      <c r="B23" s="7" t="s">
        <v>460</v>
      </c>
      <c r="C23" s="17">
        <v>6370</v>
      </c>
      <c r="D23" s="17">
        <v>37392</v>
      </c>
      <c r="E23" s="17">
        <v>6075.5</v>
      </c>
      <c r="F23" s="17">
        <v>18594</v>
      </c>
      <c r="G23" s="17">
        <v>1069</v>
      </c>
      <c r="H23" s="17">
        <v>1019</v>
      </c>
      <c r="I23" s="17">
        <v>8482.5</v>
      </c>
      <c r="J23" s="17">
        <v>2302</v>
      </c>
      <c r="K23" s="17">
        <v>271</v>
      </c>
      <c r="L23" s="17">
        <v>2402.5</v>
      </c>
      <c r="M23" s="17">
        <v>1210.5</v>
      </c>
      <c r="N23" s="17">
        <v>54233</v>
      </c>
      <c r="O23" s="17">
        <v>14424.5</v>
      </c>
      <c r="P23" s="17">
        <v>220.5</v>
      </c>
      <c r="Q23" s="17">
        <v>37464.5</v>
      </c>
      <c r="R23" s="17">
        <v>508</v>
      </c>
      <c r="S23" s="17">
        <v>1680.5</v>
      </c>
      <c r="T23" s="17">
        <v>139</v>
      </c>
      <c r="U23" s="17">
        <v>53</v>
      </c>
      <c r="V23" s="17">
        <v>277</v>
      </c>
      <c r="W23" s="17">
        <v>80</v>
      </c>
      <c r="X23" s="17">
        <v>39</v>
      </c>
      <c r="Y23" s="17">
        <v>454.5</v>
      </c>
      <c r="Z23" s="17">
        <v>213.5</v>
      </c>
      <c r="AA23" s="17">
        <v>31033.5</v>
      </c>
      <c r="AB23" s="17">
        <v>29992.5</v>
      </c>
      <c r="AC23" s="17">
        <v>984</v>
      </c>
      <c r="AD23" s="17">
        <v>1250.5</v>
      </c>
      <c r="AE23" s="17">
        <v>102.5</v>
      </c>
      <c r="AF23" s="17">
        <v>181.5</v>
      </c>
      <c r="AG23" s="17">
        <v>658</v>
      </c>
      <c r="AH23" s="17">
        <v>1073</v>
      </c>
      <c r="AI23" s="17">
        <v>326</v>
      </c>
      <c r="AJ23" s="17">
        <v>146</v>
      </c>
      <c r="AK23" s="17">
        <v>191</v>
      </c>
      <c r="AL23" s="17">
        <v>247.5</v>
      </c>
      <c r="AM23" s="17">
        <v>421.5</v>
      </c>
      <c r="AN23" s="17">
        <v>366</v>
      </c>
      <c r="AO23" s="17">
        <v>4676.5</v>
      </c>
      <c r="AP23" s="17">
        <v>86844</v>
      </c>
      <c r="AQ23" s="17">
        <v>218.5</v>
      </c>
      <c r="AR23" s="17">
        <v>63331</v>
      </c>
      <c r="AS23" s="17">
        <v>6556.5</v>
      </c>
      <c r="AT23" s="17">
        <v>2197</v>
      </c>
      <c r="AU23" s="17">
        <v>223</v>
      </c>
      <c r="AV23" s="17">
        <v>309.5</v>
      </c>
      <c r="AW23" s="17">
        <v>227.5</v>
      </c>
      <c r="AX23" s="17">
        <v>37.5</v>
      </c>
      <c r="AY23" s="17">
        <v>444.5</v>
      </c>
      <c r="AZ23" s="17">
        <v>11347.5</v>
      </c>
      <c r="BA23" s="17">
        <v>9292.5</v>
      </c>
      <c r="BB23" s="17">
        <v>8083.5</v>
      </c>
      <c r="BC23" s="17">
        <v>24645.5</v>
      </c>
      <c r="BD23" s="17">
        <v>5167</v>
      </c>
      <c r="BE23" s="17">
        <v>1393</v>
      </c>
      <c r="BF23" s="17">
        <v>24709</v>
      </c>
      <c r="BG23" s="17">
        <v>1038.5</v>
      </c>
      <c r="BH23" s="17">
        <v>575.5</v>
      </c>
      <c r="BI23" s="17">
        <v>226.5</v>
      </c>
      <c r="BJ23" s="17">
        <v>6433</v>
      </c>
      <c r="BK23" s="17">
        <v>17504</v>
      </c>
      <c r="BL23" s="17">
        <v>197</v>
      </c>
      <c r="BM23" s="17">
        <v>264.5</v>
      </c>
      <c r="BN23" s="17">
        <v>3495</v>
      </c>
      <c r="BO23" s="17">
        <v>1308.5</v>
      </c>
      <c r="BP23" s="17">
        <v>211</v>
      </c>
      <c r="BQ23" s="17">
        <v>5517</v>
      </c>
      <c r="BR23" s="17">
        <v>4650</v>
      </c>
      <c r="BS23" s="17">
        <v>1232.5</v>
      </c>
      <c r="BT23" s="17">
        <v>457.5</v>
      </c>
      <c r="BU23" s="17">
        <v>435.5</v>
      </c>
      <c r="BV23" s="17">
        <v>1305.5</v>
      </c>
      <c r="BW23" s="17">
        <v>2027</v>
      </c>
      <c r="BX23" s="17">
        <v>78.5</v>
      </c>
      <c r="BY23" s="17">
        <v>495</v>
      </c>
      <c r="BZ23" s="17">
        <v>200</v>
      </c>
      <c r="CA23" s="17">
        <v>158.5</v>
      </c>
      <c r="CB23" s="17">
        <v>79941</v>
      </c>
      <c r="CC23" s="17">
        <v>173</v>
      </c>
      <c r="CD23" s="17">
        <v>47.5</v>
      </c>
      <c r="CE23" s="17">
        <v>141</v>
      </c>
      <c r="CF23" s="17">
        <v>112.5</v>
      </c>
      <c r="CG23" s="17">
        <v>209.5</v>
      </c>
      <c r="CH23" s="17">
        <v>112.5</v>
      </c>
      <c r="CI23" s="17">
        <v>703</v>
      </c>
      <c r="CJ23" s="17">
        <v>1007.5</v>
      </c>
      <c r="CK23" s="17">
        <v>4473</v>
      </c>
      <c r="CL23" s="17">
        <v>1366</v>
      </c>
      <c r="CM23" s="17">
        <v>784.5</v>
      </c>
      <c r="CN23" s="17">
        <v>29377</v>
      </c>
      <c r="CO23" s="17">
        <v>15434</v>
      </c>
      <c r="CP23" s="17">
        <v>1075</v>
      </c>
      <c r="CQ23" s="17">
        <v>891.5</v>
      </c>
      <c r="CR23" s="17">
        <v>187</v>
      </c>
      <c r="CS23" s="17">
        <v>366</v>
      </c>
      <c r="CT23" s="17">
        <v>108.5</v>
      </c>
      <c r="CU23" s="17">
        <v>65</v>
      </c>
      <c r="CV23" s="17">
        <v>42</v>
      </c>
      <c r="CW23" s="17">
        <v>195.5</v>
      </c>
      <c r="CX23" s="17">
        <v>456</v>
      </c>
      <c r="CY23" s="17">
        <v>43</v>
      </c>
      <c r="CZ23" s="17">
        <v>2080</v>
      </c>
      <c r="DA23" s="17">
        <v>190.5</v>
      </c>
      <c r="DB23" s="17">
        <v>303.5</v>
      </c>
      <c r="DC23" s="17">
        <v>150.5</v>
      </c>
      <c r="DD23" s="17">
        <v>149.5</v>
      </c>
      <c r="DE23" s="17">
        <v>382</v>
      </c>
      <c r="DF23" s="17">
        <v>21119</v>
      </c>
      <c r="DG23" s="17">
        <v>80.5</v>
      </c>
      <c r="DH23" s="17">
        <v>1989</v>
      </c>
      <c r="DI23" s="17">
        <v>2641.5</v>
      </c>
      <c r="DJ23" s="17">
        <v>633.5</v>
      </c>
      <c r="DK23" s="17">
        <v>465.5</v>
      </c>
      <c r="DL23" s="17">
        <v>5885</v>
      </c>
      <c r="DM23" s="17">
        <v>236.5</v>
      </c>
      <c r="DN23" s="17">
        <v>1374</v>
      </c>
      <c r="DO23" s="17">
        <v>3256</v>
      </c>
      <c r="DP23" s="17">
        <v>196.5</v>
      </c>
      <c r="DQ23" s="17">
        <v>655.5</v>
      </c>
      <c r="DR23" s="17">
        <v>1425.5</v>
      </c>
      <c r="DS23" s="17">
        <v>740</v>
      </c>
      <c r="DT23" s="17">
        <v>167</v>
      </c>
      <c r="DU23" s="17">
        <v>360</v>
      </c>
      <c r="DV23" s="17">
        <v>209</v>
      </c>
      <c r="DW23" s="17">
        <v>321</v>
      </c>
      <c r="DX23" s="17">
        <v>157.5</v>
      </c>
      <c r="DY23" s="17">
        <v>330.5</v>
      </c>
      <c r="DZ23" s="17">
        <v>802</v>
      </c>
      <c r="EA23" s="17">
        <v>624.5</v>
      </c>
      <c r="EB23" s="17">
        <v>596</v>
      </c>
      <c r="EC23" s="17">
        <v>311</v>
      </c>
      <c r="ED23" s="17">
        <v>1638</v>
      </c>
      <c r="EE23" s="17">
        <v>177.5</v>
      </c>
      <c r="EF23" s="17">
        <v>1484.5</v>
      </c>
      <c r="EG23" s="17">
        <v>280.5</v>
      </c>
      <c r="EH23" s="17">
        <v>214</v>
      </c>
      <c r="EI23" s="17">
        <v>15221.5</v>
      </c>
      <c r="EJ23" s="17">
        <v>9946</v>
      </c>
      <c r="EK23" s="17">
        <v>707</v>
      </c>
      <c r="EL23" s="17">
        <v>475</v>
      </c>
      <c r="EM23" s="17">
        <v>422</v>
      </c>
      <c r="EN23" s="17">
        <v>998</v>
      </c>
      <c r="EO23" s="17">
        <v>358.5</v>
      </c>
      <c r="EP23" s="17">
        <v>385.5</v>
      </c>
      <c r="EQ23" s="17">
        <v>2613.5</v>
      </c>
      <c r="ER23" s="17">
        <v>290.5</v>
      </c>
      <c r="ES23" s="17">
        <v>141</v>
      </c>
      <c r="ET23" s="17">
        <v>215</v>
      </c>
      <c r="EU23" s="17">
        <v>570.5</v>
      </c>
      <c r="EV23" s="17">
        <v>72</v>
      </c>
      <c r="EW23" s="17">
        <v>894</v>
      </c>
      <c r="EX23" s="17">
        <v>171.5</v>
      </c>
      <c r="EY23" s="17">
        <v>260</v>
      </c>
      <c r="EZ23" s="17">
        <v>142</v>
      </c>
      <c r="FA23" s="17">
        <v>3452</v>
      </c>
      <c r="FB23" s="17">
        <v>340.5</v>
      </c>
      <c r="FC23" s="17">
        <v>2135</v>
      </c>
      <c r="FD23" s="17">
        <v>361.5</v>
      </c>
      <c r="FE23" s="17">
        <v>94</v>
      </c>
      <c r="FF23" s="17">
        <v>202.5</v>
      </c>
      <c r="FG23" s="17">
        <v>128</v>
      </c>
      <c r="FH23" s="17">
        <v>80</v>
      </c>
      <c r="FI23" s="17">
        <v>1840</v>
      </c>
      <c r="FJ23" s="17">
        <v>1983</v>
      </c>
      <c r="FK23" s="17">
        <v>2526.5</v>
      </c>
      <c r="FL23" s="17">
        <v>7095</v>
      </c>
      <c r="FM23" s="17">
        <v>3847</v>
      </c>
      <c r="FN23" s="17">
        <v>22102</v>
      </c>
      <c r="FO23" s="17">
        <v>1109.5</v>
      </c>
      <c r="FP23" s="17">
        <v>2254.5</v>
      </c>
      <c r="FQ23" s="17">
        <v>940.5</v>
      </c>
      <c r="FR23" s="17">
        <v>175.5</v>
      </c>
      <c r="FS23" s="17">
        <v>210.5</v>
      </c>
      <c r="FT23" s="17">
        <v>73</v>
      </c>
      <c r="FU23" s="17">
        <v>849</v>
      </c>
      <c r="FV23" s="17">
        <v>713.5</v>
      </c>
      <c r="FW23" s="17">
        <v>184</v>
      </c>
      <c r="FX23" s="17">
        <v>59</v>
      </c>
      <c r="FY23" s="17"/>
      <c r="FZ23" s="17">
        <f t="shared" si="7"/>
        <v>835040.5</v>
      </c>
      <c r="GA23" s="17"/>
      <c r="GB23" s="17"/>
      <c r="GC23" s="17"/>
      <c r="GD23" s="17"/>
      <c r="GE23" s="17"/>
      <c r="GF23" s="17"/>
    </row>
    <row r="24" spans="1:256" x14ac:dyDescent="0.2">
      <c r="A24" s="6" t="s">
        <v>461</v>
      </c>
      <c r="B24" s="7" t="s">
        <v>462</v>
      </c>
      <c r="C24" s="17">
        <v>6239</v>
      </c>
      <c r="D24" s="17">
        <v>37649.5</v>
      </c>
      <c r="E24" s="17">
        <v>6398</v>
      </c>
      <c r="F24" s="17">
        <v>17953.5</v>
      </c>
      <c r="G24" s="17">
        <v>999.5</v>
      </c>
      <c r="H24" s="17">
        <v>993.5</v>
      </c>
      <c r="I24" s="17">
        <v>8600</v>
      </c>
      <c r="J24" s="17">
        <v>2333</v>
      </c>
      <c r="K24" s="17">
        <v>290</v>
      </c>
      <c r="L24" s="17">
        <v>2427</v>
      </c>
      <c r="M24" s="17">
        <v>1242</v>
      </c>
      <c r="N24" s="17">
        <v>54172</v>
      </c>
      <c r="O24" s="17">
        <v>14607</v>
      </c>
      <c r="P24" s="17">
        <v>184</v>
      </c>
      <c r="Q24" s="17">
        <v>37304</v>
      </c>
      <c r="R24" s="17">
        <v>500.5</v>
      </c>
      <c r="S24" s="17">
        <v>1658.5</v>
      </c>
      <c r="T24" s="17">
        <v>151</v>
      </c>
      <c r="U24" s="17">
        <v>52</v>
      </c>
      <c r="V24" s="17">
        <v>276.5</v>
      </c>
      <c r="W24" s="17">
        <v>41.5</v>
      </c>
      <c r="X24" s="17">
        <v>38</v>
      </c>
      <c r="Y24" s="17">
        <v>456</v>
      </c>
      <c r="Z24" s="17">
        <v>243.5</v>
      </c>
      <c r="AA24" s="17">
        <v>30590.5</v>
      </c>
      <c r="AB24" s="17">
        <v>29613.5</v>
      </c>
      <c r="AC24" s="17">
        <v>968.5</v>
      </c>
      <c r="AD24" s="17">
        <v>1210</v>
      </c>
      <c r="AE24" s="17">
        <v>98</v>
      </c>
      <c r="AF24" s="17">
        <v>165</v>
      </c>
      <c r="AG24" s="17">
        <v>689</v>
      </c>
      <c r="AH24" s="17">
        <v>1029</v>
      </c>
      <c r="AI24" s="17">
        <v>334.5</v>
      </c>
      <c r="AJ24" s="17">
        <v>154.5</v>
      </c>
      <c r="AK24" s="17">
        <v>199.5</v>
      </c>
      <c r="AL24" s="17">
        <v>271.5</v>
      </c>
      <c r="AM24" s="17">
        <v>434.5</v>
      </c>
      <c r="AN24" s="17">
        <v>353</v>
      </c>
      <c r="AO24" s="17">
        <v>4622</v>
      </c>
      <c r="AP24" s="17">
        <v>86729.5</v>
      </c>
      <c r="AQ24" s="17">
        <v>219</v>
      </c>
      <c r="AR24" s="17">
        <v>62836.5</v>
      </c>
      <c r="AS24" s="17">
        <v>6631.5</v>
      </c>
      <c r="AT24" s="17">
        <v>2235</v>
      </c>
      <c r="AU24" s="17">
        <v>234</v>
      </c>
      <c r="AV24" s="17">
        <v>288.5</v>
      </c>
      <c r="AW24" s="17">
        <v>224.5</v>
      </c>
      <c r="AX24" s="17">
        <v>46.5</v>
      </c>
      <c r="AY24" s="17">
        <v>442</v>
      </c>
      <c r="AZ24" s="17">
        <v>11518</v>
      </c>
      <c r="BA24" s="17">
        <v>9168</v>
      </c>
      <c r="BB24" s="17">
        <v>7940.5</v>
      </c>
      <c r="BC24" s="17">
        <v>25237.5</v>
      </c>
      <c r="BD24" s="17">
        <v>5117.5</v>
      </c>
      <c r="BE24" s="17">
        <v>1454</v>
      </c>
      <c r="BF24" s="17">
        <v>24171.5</v>
      </c>
      <c r="BG24" s="17">
        <v>1013.5</v>
      </c>
      <c r="BH24" s="17">
        <v>533.5</v>
      </c>
      <c r="BI24" s="17">
        <v>222.5</v>
      </c>
      <c r="BJ24" s="17">
        <v>6527.5</v>
      </c>
      <c r="BK24" s="17">
        <v>17023.5</v>
      </c>
      <c r="BL24" s="17">
        <v>186</v>
      </c>
      <c r="BM24" s="17">
        <v>282</v>
      </c>
      <c r="BN24" s="17">
        <v>3544</v>
      </c>
      <c r="BO24" s="17">
        <v>1341.5</v>
      </c>
      <c r="BP24" s="17">
        <v>205</v>
      </c>
      <c r="BQ24" s="17">
        <v>5502.5</v>
      </c>
      <c r="BR24" s="17">
        <v>4677</v>
      </c>
      <c r="BS24" s="17">
        <v>1157.5</v>
      </c>
      <c r="BT24" s="17">
        <v>452</v>
      </c>
      <c r="BU24" s="17">
        <v>408</v>
      </c>
      <c r="BV24" s="17">
        <v>1304.5</v>
      </c>
      <c r="BW24" s="17">
        <v>2009</v>
      </c>
      <c r="BX24" s="17">
        <v>70</v>
      </c>
      <c r="BY24" s="17">
        <v>488</v>
      </c>
      <c r="BZ24" s="17">
        <v>207</v>
      </c>
      <c r="CA24" s="17">
        <v>165</v>
      </c>
      <c r="CB24" s="17">
        <v>80215</v>
      </c>
      <c r="CC24" s="17">
        <v>175</v>
      </c>
      <c r="CD24" s="17">
        <v>48</v>
      </c>
      <c r="CE24" s="17">
        <v>149.5</v>
      </c>
      <c r="CF24" s="17">
        <v>115.5</v>
      </c>
      <c r="CG24" s="17">
        <v>216.5</v>
      </c>
      <c r="CH24" s="17">
        <v>96</v>
      </c>
      <c r="CI24" s="17">
        <v>726.5</v>
      </c>
      <c r="CJ24" s="17">
        <v>972</v>
      </c>
      <c r="CK24" s="17">
        <v>4473</v>
      </c>
      <c r="CL24" s="17">
        <v>1374</v>
      </c>
      <c r="CM24" s="17">
        <v>778</v>
      </c>
      <c r="CN24" s="17">
        <v>29003.5</v>
      </c>
      <c r="CO24" s="17">
        <v>15271.5</v>
      </c>
      <c r="CP24" s="17">
        <v>1073</v>
      </c>
      <c r="CQ24" s="17">
        <v>932</v>
      </c>
      <c r="CR24" s="17">
        <v>177</v>
      </c>
      <c r="CS24" s="17">
        <v>372</v>
      </c>
      <c r="CT24" s="17">
        <v>105.5</v>
      </c>
      <c r="CU24" s="17">
        <v>79</v>
      </c>
      <c r="CV24" s="17">
        <v>43</v>
      </c>
      <c r="CW24" s="17">
        <v>190</v>
      </c>
      <c r="CX24" s="17">
        <v>478</v>
      </c>
      <c r="CY24" s="17">
        <v>42</v>
      </c>
      <c r="CZ24" s="17">
        <v>2136</v>
      </c>
      <c r="DA24" s="17">
        <v>183.5</v>
      </c>
      <c r="DB24" s="17">
        <v>304.5</v>
      </c>
      <c r="DC24" s="17">
        <v>155</v>
      </c>
      <c r="DD24" s="17">
        <v>162.5</v>
      </c>
      <c r="DE24" s="17">
        <v>428.5</v>
      </c>
      <c r="DF24" s="17">
        <v>20793</v>
      </c>
      <c r="DG24" s="17">
        <v>94.5</v>
      </c>
      <c r="DH24" s="17">
        <v>2100</v>
      </c>
      <c r="DI24" s="17">
        <v>2668.5</v>
      </c>
      <c r="DJ24" s="17">
        <v>653.5</v>
      </c>
      <c r="DK24" s="17">
        <v>452.5</v>
      </c>
      <c r="DL24" s="17">
        <v>5832</v>
      </c>
      <c r="DM24" s="17">
        <v>250.5</v>
      </c>
      <c r="DN24" s="17">
        <v>1431.5</v>
      </c>
      <c r="DO24" s="17">
        <v>3171</v>
      </c>
      <c r="DP24" s="17">
        <v>184.5</v>
      </c>
      <c r="DQ24" s="17">
        <v>628</v>
      </c>
      <c r="DR24" s="17">
        <v>1407.5</v>
      </c>
      <c r="DS24" s="17">
        <v>767</v>
      </c>
      <c r="DT24" s="17">
        <v>139</v>
      </c>
      <c r="DU24" s="17">
        <v>386.5</v>
      </c>
      <c r="DV24" s="17">
        <v>212</v>
      </c>
      <c r="DW24" s="17">
        <v>343</v>
      </c>
      <c r="DX24" s="17">
        <v>165.5</v>
      </c>
      <c r="DY24" s="17">
        <v>335</v>
      </c>
      <c r="DZ24" s="17">
        <v>828</v>
      </c>
      <c r="EA24" s="17">
        <v>615</v>
      </c>
      <c r="EB24" s="17">
        <v>584</v>
      </c>
      <c r="EC24" s="17">
        <v>323</v>
      </c>
      <c r="ED24" s="17">
        <v>1651</v>
      </c>
      <c r="EE24" s="17">
        <v>193</v>
      </c>
      <c r="EF24" s="17">
        <v>1477.5</v>
      </c>
      <c r="EG24" s="17">
        <v>283</v>
      </c>
      <c r="EH24" s="17">
        <v>213.5</v>
      </c>
      <c r="EI24" s="17">
        <v>15570.5</v>
      </c>
      <c r="EJ24" s="17">
        <v>9487</v>
      </c>
      <c r="EK24" s="17">
        <v>707.5</v>
      </c>
      <c r="EL24" s="17">
        <v>470</v>
      </c>
      <c r="EM24" s="17">
        <v>418.5</v>
      </c>
      <c r="EN24" s="17">
        <v>984.5</v>
      </c>
      <c r="EO24" s="17">
        <v>349.5</v>
      </c>
      <c r="EP24" s="17">
        <v>401.5</v>
      </c>
      <c r="EQ24" s="17">
        <v>2636</v>
      </c>
      <c r="ER24" s="17">
        <v>307.5</v>
      </c>
      <c r="ES24" s="17">
        <v>125.5</v>
      </c>
      <c r="ET24" s="17">
        <v>208.5</v>
      </c>
      <c r="EU24" s="17">
        <v>620.5</v>
      </c>
      <c r="EV24" s="17">
        <v>60.5</v>
      </c>
      <c r="EW24" s="17">
        <v>914</v>
      </c>
      <c r="EX24" s="17">
        <v>183.5</v>
      </c>
      <c r="EY24" s="17">
        <v>254</v>
      </c>
      <c r="EZ24" s="17">
        <v>138</v>
      </c>
      <c r="FA24" s="17">
        <v>3439</v>
      </c>
      <c r="FB24" s="17">
        <v>348</v>
      </c>
      <c r="FC24" s="17">
        <v>2225</v>
      </c>
      <c r="FD24" s="17">
        <v>368</v>
      </c>
      <c r="FE24" s="17">
        <v>104</v>
      </c>
      <c r="FF24" s="17">
        <v>211.5</v>
      </c>
      <c r="FG24" s="17">
        <v>117</v>
      </c>
      <c r="FH24" s="17">
        <v>94</v>
      </c>
      <c r="FI24" s="17">
        <v>1863</v>
      </c>
      <c r="FJ24" s="17">
        <v>1932</v>
      </c>
      <c r="FK24" s="17">
        <v>2382</v>
      </c>
      <c r="FL24" s="17">
        <v>6508</v>
      </c>
      <c r="FM24" s="17">
        <v>3716.5</v>
      </c>
      <c r="FN24" s="17">
        <v>22062</v>
      </c>
      <c r="FO24" s="17">
        <v>1111.5</v>
      </c>
      <c r="FP24" s="17">
        <v>2308</v>
      </c>
      <c r="FQ24" s="17">
        <v>934</v>
      </c>
      <c r="FR24" s="17">
        <v>169.5</v>
      </c>
      <c r="FS24" s="17">
        <v>194.5</v>
      </c>
      <c r="FT24" s="17">
        <v>72</v>
      </c>
      <c r="FU24" s="17">
        <v>808</v>
      </c>
      <c r="FV24" s="17">
        <v>685.5</v>
      </c>
      <c r="FW24" s="17">
        <v>188</v>
      </c>
      <c r="FX24" s="17">
        <v>52.5</v>
      </c>
      <c r="FY24" s="17">
        <v>0</v>
      </c>
      <c r="FZ24" s="17">
        <f t="shared" si="7"/>
        <v>831745</v>
      </c>
      <c r="GA24" s="17"/>
      <c r="GB24" s="17"/>
      <c r="GC24" s="17"/>
      <c r="GD24" s="17"/>
      <c r="GE24" s="17"/>
      <c r="GF24" s="17"/>
    </row>
    <row r="25" spans="1:256" x14ac:dyDescent="0.2">
      <c r="A25" s="6" t="s">
        <v>463</v>
      </c>
      <c r="B25" s="7" t="s">
        <v>464</v>
      </c>
      <c r="C25" s="17">
        <v>6185</v>
      </c>
      <c r="D25" s="17">
        <v>37341.5</v>
      </c>
      <c r="E25" s="17">
        <v>6785.5</v>
      </c>
      <c r="F25" s="17">
        <v>17127</v>
      </c>
      <c r="G25" s="17">
        <v>1032</v>
      </c>
      <c r="H25" s="17">
        <v>947.5</v>
      </c>
      <c r="I25" s="17">
        <v>8781</v>
      </c>
      <c r="J25" s="17">
        <v>2320</v>
      </c>
      <c r="K25" s="17">
        <v>296.5</v>
      </c>
      <c r="L25" s="17">
        <v>2537.5</v>
      </c>
      <c r="M25" s="17">
        <v>1262</v>
      </c>
      <c r="N25" s="17">
        <v>53994.5</v>
      </c>
      <c r="O25" s="17">
        <v>14783.5</v>
      </c>
      <c r="P25" s="17">
        <v>184</v>
      </c>
      <c r="Q25" s="17">
        <v>38363</v>
      </c>
      <c r="R25" s="17">
        <v>482</v>
      </c>
      <c r="S25" s="17">
        <v>1629.5</v>
      </c>
      <c r="T25" s="17">
        <v>142</v>
      </c>
      <c r="U25" s="17">
        <v>37</v>
      </c>
      <c r="V25" s="17">
        <v>303</v>
      </c>
      <c r="W25" s="17">
        <v>45</v>
      </c>
      <c r="X25" s="17">
        <v>31.5</v>
      </c>
      <c r="Y25" s="17">
        <v>475</v>
      </c>
      <c r="Z25" s="17">
        <v>240</v>
      </c>
      <c r="AA25" s="17">
        <v>30441</v>
      </c>
      <c r="AB25" s="17">
        <v>29659.5</v>
      </c>
      <c r="AC25" s="17">
        <v>975.5</v>
      </c>
      <c r="AD25" s="17">
        <v>1200</v>
      </c>
      <c r="AE25" s="17">
        <v>99.5</v>
      </c>
      <c r="AF25" s="17">
        <v>165.5</v>
      </c>
      <c r="AG25" s="17">
        <v>738</v>
      </c>
      <c r="AH25" s="17">
        <v>1031</v>
      </c>
      <c r="AI25" s="17">
        <v>352.5</v>
      </c>
      <c r="AJ25" s="17">
        <v>181.5</v>
      </c>
      <c r="AK25" s="17">
        <v>196</v>
      </c>
      <c r="AL25" s="17">
        <v>265</v>
      </c>
      <c r="AM25" s="17">
        <v>438.5</v>
      </c>
      <c r="AN25" s="17">
        <v>361</v>
      </c>
      <c r="AO25" s="17">
        <v>4702.5</v>
      </c>
      <c r="AP25" s="17">
        <v>86524.5</v>
      </c>
      <c r="AQ25" s="17">
        <v>224</v>
      </c>
      <c r="AR25" s="17">
        <v>62717.5</v>
      </c>
      <c r="AS25" s="17">
        <v>6674.5</v>
      </c>
      <c r="AT25" s="17">
        <v>2305.5</v>
      </c>
      <c r="AU25" s="17">
        <v>244</v>
      </c>
      <c r="AV25" s="17">
        <v>290.5</v>
      </c>
      <c r="AW25" s="17">
        <v>211.5</v>
      </c>
      <c r="AX25" s="17">
        <v>33</v>
      </c>
      <c r="AY25" s="17">
        <v>428.5</v>
      </c>
      <c r="AZ25" s="17">
        <v>11642</v>
      </c>
      <c r="BA25" s="17">
        <v>9284.5</v>
      </c>
      <c r="BB25" s="17">
        <v>8039.5</v>
      </c>
      <c r="BC25" s="17">
        <v>26318.5</v>
      </c>
      <c r="BD25" s="17">
        <v>5061.5</v>
      </c>
      <c r="BE25" s="17">
        <v>1360</v>
      </c>
      <c r="BF25" s="17">
        <v>23855.5</v>
      </c>
      <c r="BG25" s="17">
        <v>964</v>
      </c>
      <c r="BH25" s="17">
        <v>573.5</v>
      </c>
      <c r="BI25" s="17">
        <v>255.5</v>
      </c>
      <c r="BJ25" s="17">
        <v>6348.5</v>
      </c>
      <c r="BK25" s="17">
        <v>16321.5</v>
      </c>
      <c r="BL25" s="17">
        <v>186</v>
      </c>
      <c r="BM25" s="17">
        <v>282.5</v>
      </c>
      <c r="BN25" s="17">
        <v>3577.5</v>
      </c>
      <c r="BO25" s="17">
        <v>1348.5</v>
      </c>
      <c r="BP25" s="17">
        <v>197.5</v>
      </c>
      <c r="BQ25" s="17">
        <v>5489.5</v>
      </c>
      <c r="BR25" s="17">
        <v>4715.5</v>
      </c>
      <c r="BS25" s="17">
        <v>1082.5</v>
      </c>
      <c r="BT25" s="17">
        <v>449.5</v>
      </c>
      <c r="BU25" s="17">
        <v>407.5</v>
      </c>
      <c r="BV25" s="17">
        <v>1242.5</v>
      </c>
      <c r="BW25" s="17">
        <v>1992.5</v>
      </c>
      <c r="BX25" s="17">
        <v>83.5</v>
      </c>
      <c r="BY25" s="17">
        <v>520.5</v>
      </c>
      <c r="BZ25" s="17">
        <v>211.5</v>
      </c>
      <c r="CA25" s="17">
        <v>166</v>
      </c>
      <c r="CB25" s="17">
        <v>81663.5</v>
      </c>
      <c r="CC25" s="17">
        <v>162</v>
      </c>
      <c r="CD25" s="17">
        <v>45</v>
      </c>
      <c r="CE25" s="17">
        <v>162.5</v>
      </c>
      <c r="CF25" s="17">
        <v>95.5</v>
      </c>
      <c r="CG25" s="17">
        <v>200.5</v>
      </c>
      <c r="CH25" s="17">
        <v>105</v>
      </c>
      <c r="CI25" s="17">
        <v>723.5</v>
      </c>
      <c r="CJ25" s="17">
        <v>936</v>
      </c>
      <c r="CK25" s="17">
        <v>4485</v>
      </c>
      <c r="CL25" s="17">
        <v>1345.5</v>
      </c>
      <c r="CM25" s="17">
        <v>803</v>
      </c>
      <c r="CN25" s="17">
        <v>28555.5</v>
      </c>
      <c r="CO25" s="17">
        <v>15389</v>
      </c>
      <c r="CP25" s="17">
        <v>1085.5</v>
      </c>
      <c r="CQ25" s="17">
        <v>985</v>
      </c>
      <c r="CR25" s="17">
        <v>178</v>
      </c>
      <c r="CS25" s="17">
        <v>357.5</v>
      </c>
      <c r="CT25" s="17">
        <v>111</v>
      </c>
      <c r="CU25" s="17">
        <v>84.5</v>
      </c>
      <c r="CV25" s="17">
        <v>51</v>
      </c>
      <c r="CW25" s="17">
        <v>168.5</v>
      </c>
      <c r="CX25" s="17">
        <v>485.5</v>
      </c>
      <c r="CY25" s="17">
        <v>33</v>
      </c>
      <c r="CZ25" s="17">
        <v>2103.5</v>
      </c>
      <c r="DA25" s="17">
        <v>174</v>
      </c>
      <c r="DB25" s="17">
        <v>300.5</v>
      </c>
      <c r="DC25" s="17">
        <v>156</v>
      </c>
      <c r="DD25" s="17">
        <v>149.5</v>
      </c>
      <c r="DE25" s="17">
        <v>436.5</v>
      </c>
      <c r="DF25" s="17">
        <v>20837.5</v>
      </c>
      <c r="DG25" s="17">
        <v>79</v>
      </c>
      <c r="DH25" s="17">
        <v>2038.5</v>
      </c>
      <c r="DI25" s="17">
        <v>2676.5</v>
      </c>
      <c r="DJ25" s="17">
        <v>685.5</v>
      </c>
      <c r="DK25" s="17">
        <v>452</v>
      </c>
      <c r="DL25" s="17">
        <v>5921.5</v>
      </c>
      <c r="DM25" s="17">
        <v>278</v>
      </c>
      <c r="DN25" s="17">
        <v>1465</v>
      </c>
      <c r="DO25" s="17">
        <v>3108.5</v>
      </c>
      <c r="DP25" s="17">
        <v>200</v>
      </c>
      <c r="DQ25" s="17">
        <v>563.5</v>
      </c>
      <c r="DR25" s="17">
        <v>1431.5</v>
      </c>
      <c r="DS25" s="17">
        <v>801</v>
      </c>
      <c r="DT25" s="17">
        <v>137</v>
      </c>
      <c r="DU25" s="17">
        <v>381</v>
      </c>
      <c r="DV25" s="17">
        <v>192</v>
      </c>
      <c r="DW25" s="17">
        <v>371.5</v>
      </c>
      <c r="DX25" s="17">
        <v>157</v>
      </c>
      <c r="DY25" s="17">
        <v>325.5</v>
      </c>
      <c r="DZ25" s="17">
        <v>851.5</v>
      </c>
      <c r="EA25" s="17">
        <v>644</v>
      </c>
      <c r="EB25" s="17">
        <v>585</v>
      </c>
      <c r="EC25" s="17">
        <v>315.5</v>
      </c>
      <c r="ED25" s="17">
        <v>1660.5</v>
      </c>
      <c r="EE25" s="17">
        <v>191</v>
      </c>
      <c r="EF25" s="17">
        <v>1469</v>
      </c>
      <c r="EG25" s="17">
        <v>285</v>
      </c>
      <c r="EH25" s="17">
        <v>226.5</v>
      </c>
      <c r="EI25" s="17">
        <v>16045.5</v>
      </c>
      <c r="EJ25" s="17">
        <v>9570.5</v>
      </c>
      <c r="EK25" s="17">
        <v>693.5</v>
      </c>
      <c r="EL25" s="17">
        <v>482</v>
      </c>
      <c r="EM25" s="17">
        <v>415</v>
      </c>
      <c r="EN25" s="17">
        <v>956</v>
      </c>
      <c r="EO25" s="17">
        <v>371.5</v>
      </c>
      <c r="EP25" s="17">
        <v>409</v>
      </c>
      <c r="EQ25" s="17">
        <v>2615.5</v>
      </c>
      <c r="ER25" s="17">
        <v>326</v>
      </c>
      <c r="ES25" s="17">
        <v>111</v>
      </c>
      <c r="ET25" s="17">
        <v>218</v>
      </c>
      <c r="EU25" s="17">
        <v>601</v>
      </c>
      <c r="EV25" s="17">
        <v>58</v>
      </c>
      <c r="EW25" s="17">
        <v>906.5</v>
      </c>
      <c r="EX25" s="17">
        <v>220</v>
      </c>
      <c r="EY25" s="17">
        <v>246.5</v>
      </c>
      <c r="EZ25" s="17">
        <v>120</v>
      </c>
      <c r="FA25" s="17">
        <v>3445</v>
      </c>
      <c r="FB25" s="17">
        <v>336.5</v>
      </c>
      <c r="FC25" s="17">
        <v>2358</v>
      </c>
      <c r="FD25" s="17">
        <v>361.5</v>
      </c>
      <c r="FE25" s="17">
        <v>89.5</v>
      </c>
      <c r="FF25" s="17">
        <v>228</v>
      </c>
      <c r="FG25" s="17">
        <v>116.5</v>
      </c>
      <c r="FH25" s="17">
        <v>91</v>
      </c>
      <c r="FI25" s="17">
        <v>1871.5</v>
      </c>
      <c r="FJ25" s="17">
        <v>1930.5</v>
      </c>
      <c r="FK25" s="17">
        <v>2303</v>
      </c>
      <c r="FL25" s="17">
        <v>6046</v>
      </c>
      <c r="FM25" s="17">
        <v>3640.5</v>
      </c>
      <c r="FN25" s="17">
        <v>21957</v>
      </c>
      <c r="FO25" s="17">
        <v>1115.5</v>
      </c>
      <c r="FP25" s="17">
        <v>2247.5</v>
      </c>
      <c r="FQ25" s="17">
        <v>917</v>
      </c>
      <c r="FR25" s="17">
        <v>165.5</v>
      </c>
      <c r="FS25" s="17">
        <v>195</v>
      </c>
      <c r="FT25" s="17">
        <v>78</v>
      </c>
      <c r="FU25" s="17">
        <v>778.5</v>
      </c>
      <c r="FV25" s="17">
        <v>678.5</v>
      </c>
      <c r="FW25" s="17">
        <v>202.5</v>
      </c>
      <c r="FX25" s="17">
        <v>59.5</v>
      </c>
      <c r="FY25" s="17">
        <v>0</v>
      </c>
      <c r="FZ25" s="17">
        <f t="shared" si="7"/>
        <v>833202</v>
      </c>
      <c r="GA25" s="17"/>
      <c r="GB25" s="17"/>
      <c r="GC25" s="17"/>
      <c r="GD25" s="17"/>
      <c r="GE25" s="17"/>
      <c r="GF25" s="17"/>
    </row>
    <row r="26" spans="1:256" x14ac:dyDescent="0.2">
      <c r="A26" s="6" t="s">
        <v>465</v>
      </c>
      <c r="B26" s="7" t="s">
        <v>466</v>
      </c>
      <c r="C26" s="17">
        <v>6026</v>
      </c>
      <c r="D26" s="17">
        <v>37191</v>
      </c>
      <c r="E26" s="17">
        <v>6824.5</v>
      </c>
      <c r="F26" s="17">
        <v>16477</v>
      </c>
      <c r="G26" s="17">
        <v>1005</v>
      </c>
      <c r="H26" s="17">
        <v>940</v>
      </c>
      <c r="I26" s="17">
        <v>9071</v>
      </c>
      <c r="J26" s="17">
        <v>2330</v>
      </c>
      <c r="K26" s="17">
        <v>281</v>
      </c>
      <c r="L26" s="17">
        <v>2571</v>
      </c>
      <c r="M26" s="17">
        <v>1364.5</v>
      </c>
      <c r="N26" s="17">
        <v>53111</v>
      </c>
      <c r="O26" s="17">
        <v>14656</v>
      </c>
      <c r="P26" s="17">
        <v>175</v>
      </c>
      <c r="Q26" s="17">
        <v>39222.5</v>
      </c>
      <c r="R26" s="17">
        <v>542.5</v>
      </c>
      <c r="S26" s="17">
        <v>1537</v>
      </c>
      <c r="T26" s="17">
        <v>137</v>
      </c>
      <c r="U26" s="17">
        <v>36</v>
      </c>
      <c r="V26" s="17">
        <v>279</v>
      </c>
      <c r="W26" s="17">
        <v>39</v>
      </c>
      <c r="X26" s="17">
        <v>32.5</v>
      </c>
      <c r="Y26" s="17">
        <v>498.5</v>
      </c>
      <c r="Z26" s="17">
        <v>242</v>
      </c>
      <c r="AA26" s="17">
        <v>30207</v>
      </c>
      <c r="AB26" s="17">
        <v>29464.5</v>
      </c>
      <c r="AC26" s="17">
        <v>908</v>
      </c>
      <c r="AD26" s="17">
        <v>1168</v>
      </c>
      <c r="AE26" s="17">
        <v>105.5</v>
      </c>
      <c r="AF26" s="17">
        <v>172</v>
      </c>
      <c r="AG26" s="17">
        <v>788</v>
      </c>
      <c r="AH26" s="17">
        <v>970.5</v>
      </c>
      <c r="AI26" s="17">
        <v>373</v>
      </c>
      <c r="AJ26" s="17">
        <v>212</v>
      </c>
      <c r="AK26" s="17">
        <v>199</v>
      </c>
      <c r="AL26" s="17">
        <v>263.5</v>
      </c>
      <c r="AM26" s="17">
        <v>436.5</v>
      </c>
      <c r="AN26" s="17">
        <v>339</v>
      </c>
      <c r="AO26" s="17">
        <v>4675</v>
      </c>
      <c r="AP26" s="17">
        <v>85694</v>
      </c>
      <c r="AQ26" s="17">
        <v>246</v>
      </c>
      <c r="AR26" s="17">
        <v>62159</v>
      </c>
      <c r="AS26" s="17">
        <v>6637.5</v>
      </c>
      <c r="AT26" s="17">
        <v>2371.5</v>
      </c>
      <c r="AU26" s="17">
        <v>258</v>
      </c>
      <c r="AV26" s="17">
        <v>273.5</v>
      </c>
      <c r="AW26" s="17">
        <v>199.5</v>
      </c>
      <c r="AX26" s="17">
        <v>28</v>
      </c>
      <c r="AY26" s="17">
        <v>424</v>
      </c>
      <c r="AZ26" s="17">
        <v>11647</v>
      </c>
      <c r="BA26" s="17">
        <v>9195.5</v>
      </c>
      <c r="BB26" s="17">
        <v>7865.5</v>
      </c>
      <c r="BC26" s="17">
        <v>26797</v>
      </c>
      <c r="BD26" s="17">
        <v>5056.5</v>
      </c>
      <c r="BE26" s="17">
        <v>1444</v>
      </c>
      <c r="BF26" s="17">
        <v>23687</v>
      </c>
      <c r="BG26" s="17">
        <v>954</v>
      </c>
      <c r="BH26" s="17">
        <v>623.5</v>
      </c>
      <c r="BI26" s="17">
        <v>250</v>
      </c>
      <c r="BJ26" s="17">
        <v>6201</v>
      </c>
      <c r="BK26" s="17">
        <v>15772.5</v>
      </c>
      <c r="BL26" s="17">
        <v>175.5</v>
      </c>
      <c r="BM26" s="17">
        <v>274.5</v>
      </c>
      <c r="BN26" s="17">
        <v>3639.5</v>
      </c>
      <c r="BO26" s="17">
        <v>1319</v>
      </c>
      <c r="BP26" s="17">
        <v>187.5</v>
      </c>
      <c r="BQ26" s="17">
        <v>5467.5</v>
      </c>
      <c r="BR26" s="17">
        <v>4805.5</v>
      </c>
      <c r="BS26" s="17">
        <v>1094.5</v>
      </c>
      <c r="BT26" s="17">
        <v>406.5</v>
      </c>
      <c r="BU26" s="17">
        <v>427</v>
      </c>
      <c r="BV26" s="17">
        <v>1191</v>
      </c>
      <c r="BW26" s="17">
        <v>1973.5</v>
      </c>
      <c r="BX26" s="17">
        <v>97</v>
      </c>
      <c r="BY26" s="17">
        <v>524</v>
      </c>
      <c r="BZ26" s="17">
        <v>214.5</v>
      </c>
      <c r="CA26" s="17">
        <v>170</v>
      </c>
      <c r="CB26" s="17">
        <v>81755.5</v>
      </c>
      <c r="CC26" s="17">
        <v>176</v>
      </c>
      <c r="CD26" s="17">
        <v>58.5</v>
      </c>
      <c r="CE26" s="17">
        <v>178</v>
      </c>
      <c r="CF26" s="17">
        <v>91.5</v>
      </c>
      <c r="CG26" s="17">
        <v>191</v>
      </c>
      <c r="CH26" s="17">
        <v>105</v>
      </c>
      <c r="CI26" s="17">
        <v>722.5</v>
      </c>
      <c r="CJ26" s="17">
        <v>927</v>
      </c>
      <c r="CK26" s="17">
        <v>4520.5</v>
      </c>
      <c r="CL26" s="17">
        <v>1342.5</v>
      </c>
      <c r="CM26" s="17">
        <v>832.5</v>
      </c>
      <c r="CN26" s="17">
        <v>28207.5</v>
      </c>
      <c r="CO26" s="17">
        <v>15368.5</v>
      </c>
      <c r="CP26" s="17">
        <v>1078.5</v>
      </c>
      <c r="CQ26" s="17">
        <v>1035</v>
      </c>
      <c r="CR26" s="17">
        <v>182.5</v>
      </c>
      <c r="CS26" s="17">
        <v>354.5</v>
      </c>
      <c r="CT26" s="17">
        <v>110.5</v>
      </c>
      <c r="CU26" s="17">
        <v>68</v>
      </c>
      <c r="CV26" s="17">
        <v>47</v>
      </c>
      <c r="CW26" s="17">
        <v>165.5</v>
      </c>
      <c r="CX26" s="17">
        <v>485.5</v>
      </c>
      <c r="CY26" s="17">
        <v>41</v>
      </c>
      <c r="CZ26" s="17">
        <v>2130</v>
      </c>
      <c r="DA26" s="17">
        <v>181</v>
      </c>
      <c r="DB26" s="17">
        <v>306</v>
      </c>
      <c r="DC26" s="17">
        <v>147</v>
      </c>
      <c r="DD26" s="17">
        <v>173.5</v>
      </c>
      <c r="DE26" s="17">
        <v>424</v>
      </c>
      <c r="DF26" s="17">
        <v>20775</v>
      </c>
      <c r="DG26" s="17">
        <v>80</v>
      </c>
      <c r="DH26" s="17">
        <v>2053</v>
      </c>
      <c r="DI26" s="17">
        <v>2719</v>
      </c>
      <c r="DJ26" s="17">
        <v>667.5</v>
      </c>
      <c r="DK26" s="17">
        <v>459</v>
      </c>
      <c r="DL26" s="17">
        <v>5937</v>
      </c>
      <c r="DM26" s="17">
        <v>262.5</v>
      </c>
      <c r="DN26" s="17">
        <v>1508.5</v>
      </c>
      <c r="DO26" s="17">
        <v>3036.5</v>
      </c>
      <c r="DP26" s="17">
        <v>199.5</v>
      </c>
      <c r="DQ26" s="17">
        <v>544</v>
      </c>
      <c r="DR26" s="17">
        <v>1359.5</v>
      </c>
      <c r="DS26" s="17">
        <v>808.5</v>
      </c>
      <c r="DT26" s="17">
        <v>127.5</v>
      </c>
      <c r="DU26" s="17">
        <v>397</v>
      </c>
      <c r="DV26" s="17">
        <v>202</v>
      </c>
      <c r="DW26" s="17">
        <v>366</v>
      </c>
      <c r="DX26" s="17">
        <v>174</v>
      </c>
      <c r="DY26" s="17">
        <v>304.5</v>
      </c>
      <c r="DZ26" s="17">
        <v>890</v>
      </c>
      <c r="EA26" s="17">
        <v>591.5</v>
      </c>
      <c r="EB26" s="17">
        <v>587.5</v>
      </c>
      <c r="EC26" s="17">
        <v>294</v>
      </c>
      <c r="ED26" s="17">
        <v>1679.5</v>
      </c>
      <c r="EE26" s="17">
        <v>193.5</v>
      </c>
      <c r="EF26" s="17">
        <v>1442.5</v>
      </c>
      <c r="EG26" s="17">
        <v>286.5</v>
      </c>
      <c r="EH26" s="17">
        <v>244</v>
      </c>
      <c r="EI26" s="17">
        <v>16480</v>
      </c>
      <c r="EJ26" s="17">
        <v>9370.5</v>
      </c>
      <c r="EK26" s="17">
        <v>696</v>
      </c>
      <c r="EL26" s="17">
        <v>494</v>
      </c>
      <c r="EM26" s="17">
        <v>444.5</v>
      </c>
      <c r="EN26" s="17">
        <v>1003.5</v>
      </c>
      <c r="EO26" s="17">
        <v>378.5</v>
      </c>
      <c r="EP26" s="17">
        <v>378</v>
      </c>
      <c r="EQ26" s="17">
        <v>2521.5</v>
      </c>
      <c r="ER26" s="17">
        <v>325.5</v>
      </c>
      <c r="ES26" s="17">
        <v>121</v>
      </c>
      <c r="ET26" s="17">
        <v>192</v>
      </c>
      <c r="EU26" s="17">
        <v>603</v>
      </c>
      <c r="EV26" s="17">
        <v>67.5</v>
      </c>
      <c r="EW26" s="17">
        <v>875</v>
      </c>
      <c r="EX26" s="17">
        <v>223.5</v>
      </c>
      <c r="EY26" s="17">
        <v>248</v>
      </c>
      <c r="EZ26" s="17">
        <v>121.5</v>
      </c>
      <c r="FA26" s="17">
        <v>3398.5</v>
      </c>
      <c r="FB26" s="17">
        <v>342</v>
      </c>
      <c r="FC26" s="17">
        <v>2347</v>
      </c>
      <c r="FD26" s="17">
        <v>366</v>
      </c>
      <c r="FE26" s="17">
        <v>91.5</v>
      </c>
      <c r="FF26" s="17">
        <v>228.5</v>
      </c>
      <c r="FG26" s="17">
        <v>111</v>
      </c>
      <c r="FH26" s="17">
        <v>94</v>
      </c>
      <c r="FI26" s="17">
        <v>1887</v>
      </c>
      <c r="FJ26" s="17">
        <v>1887</v>
      </c>
      <c r="FK26" s="17">
        <v>2190.5</v>
      </c>
      <c r="FL26" s="17">
        <v>5796.5</v>
      </c>
      <c r="FM26" s="17">
        <v>3566</v>
      </c>
      <c r="FN26" s="17">
        <v>21653</v>
      </c>
      <c r="FO26" s="17">
        <v>1128.5</v>
      </c>
      <c r="FP26" s="17">
        <v>2204</v>
      </c>
      <c r="FQ26" s="17">
        <v>863</v>
      </c>
      <c r="FR26" s="17">
        <v>168</v>
      </c>
      <c r="FS26" s="17">
        <v>204.5</v>
      </c>
      <c r="FT26" s="17">
        <v>74</v>
      </c>
      <c r="FU26" s="17">
        <v>766.5</v>
      </c>
      <c r="FV26" s="17">
        <v>633</v>
      </c>
      <c r="FW26" s="17">
        <v>207</v>
      </c>
      <c r="FX26" s="17">
        <v>65.5</v>
      </c>
      <c r="FY26" s="17">
        <v>0</v>
      </c>
      <c r="FZ26" s="17">
        <f t="shared" si="7"/>
        <v>829033.5</v>
      </c>
      <c r="GA26" s="17"/>
      <c r="GB26" s="17"/>
      <c r="GC26" s="17"/>
      <c r="GD26" s="17"/>
      <c r="GE26" s="17"/>
      <c r="GF26" s="17"/>
    </row>
    <row r="27" spans="1:256" x14ac:dyDescent="0.2">
      <c r="A27" s="19" t="s">
        <v>467</v>
      </c>
      <c r="B27" s="7" t="s">
        <v>468</v>
      </c>
      <c r="C27" s="17">
        <v>0</v>
      </c>
      <c r="D27" s="17">
        <v>267</v>
      </c>
      <c r="E27" s="17">
        <v>49</v>
      </c>
      <c r="F27" s="17">
        <v>0</v>
      </c>
      <c r="G27" s="17">
        <v>0</v>
      </c>
      <c r="H27" s="17">
        <v>0</v>
      </c>
      <c r="I27" s="17">
        <v>0</v>
      </c>
      <c r="J27" s="17">
        <v>555</v>
      </c>
      <c r="K27" s="17">
        <v>0</v>
      </c>
      <c r="L27" s="17">
        <v>0</v>
      </c>
      <c r="M27" s="17">
        <v>0</v>
      </c>
      <c r="N27" s="17">
        <v>131</v>
      </c>
      <c r="O27" s="17">
        <v>37</v>
      </c>
      <c r="P27" s="17">
        <v>0</v>
      </c>
      <c r="Q27" s="17">
        <v>18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107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28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6</v>
      </c>
      <c r="AP27" s="17">
        <v>0</v>
      </c>
      <c r="AQ27" s="17">
        <v>0</v>
      </c>
      <c r="AR27" s="17">
        <v>84.5</v>
      </c>
      <c r="AS27" s="17">
        <v>71.5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7.5</v>
      </c>
      <c r="BB27" s="17">
        <v>0</v>
      </c>
      <c r="BC27" s="17">
        <v>22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590.5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36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8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0</v>
      </c>
      <c r="CZ27" s="17">
        <v>0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307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192</v>
      </c>
      <c r="DM27" s="17">
        <v>0</v>
      </c>
      <c r="DN27" s="17">
        <v>0</v>
      </c>
      <c r="DO27" s="17">
        <v>0</v>
      </c>
      <c r="DP27" s="17">
        <v>0</v>
      </c>
      <c r="DQ27" s="17">
        <v>0</v>
      </c>
      <c r="DR27" s="17">
        <v>0</v>
      </c>
      <c r="DS27" s="17">
        <v>0</v>
      </c>
      <c r="DT27" s="17">
        <v>0</v>
      </c>
      <c r="DU27" s="17">
        <v>0</v>
      </c>
      <c r="DV27" s="17">
        <v>0</v>
      </c>
      <c r="DW27" s="17">
        <v>0</v>
      </c>
      <c r="DX27" s="17">
        <v>0</v>
      </c>
      <c r="DY27" s="17">
        <v>0</v>
      </c>
      <c r="DZ27" s="17">
        <v>0</v>
      </c>
      <c r="EA27" s="17">
        <v>0</v>
      </c>
      <c r="EB27" s="17">
        <v>31</v>
      </c>
      <c r="EC27" s="17">
        <v>0</v>
      </c>
      <c r="ED27" s="17">
        <v>0</v>
      </c>
      <c r="EE27" s="17">
        <v>0</v>
      </c>
      <c r="EF27" s="17">
        <v>0</v>
      </c>
      <c r="EG27" s="17">
        <v>0</v>
      </c>
      <c r="EH27" s="17">
        <v>0</v>
      </c>
      <c r="EI27" s="17">
        <v>272</v>
      </c>
      <c r="EJ27" s="17">
        <v>0</v>
      </c>
      <c r="EK27" s="17">
        <v>0</v>
      </c>
      <c r="EL27" s="17">
        <v>0</v>
      </c>
      <c r="EM27" s="17">
        <v>0</v>
      </c>
      <c r="EN27" s="17">
        <v>0</v>
      </c>
      <c r="EO27" s="17">
        <v>0</v>
      </c>
      <c r="EP27" s="17">
        <v>0</v>
      </c>
      <c r="EQ27" s="17">
        <v>0</v>
      </c>
      <c r="ER27" s="17">
        <v>0</v>
      </c>
      <c r="ES27" s="17">
        <v>0</v>
      </c>
      <c r="ET27" s="17">
        <v>0</v>
      </c>
      <c r="EU27" s="17">
        <v>13</v>
      </c>
      <c r="EV27" s="17">
        <v>0</v>
      </c>
      <c r="EW27" s="17">
        <v>0</v>
      </c>
      <c r="EX27" s="17">
        <v>0</v>
      </c>
      <c r="EY27" s="17">
        <v>0</v>
      </c>
      <c r="EZ27" s="17">
        <v>0</v>
      </c>
      <c r="FA27" s="17">
        <v>0</v>
      </c>
      <c r="FB27" s="17">
        <v>0</v>
      </c>
      <c r="FC27" s="17">
        <v>19</v>
      </c>
      <c r="FD27" s="17">
        <v>0</v>
      </c>
      <c r="FE27" s="17">
        <v>0</v>
      </c>
      <c r="FF27" s="17">
        <v>0</v>
      </c>
      <c r="FG27" s="17">
        <v>0</v>
      </c>
      <c r="FH27" s="17">
        <v>0</v>
      </c>
      <c r="FI27" s="17">
        <v>8</v>
      </c>
      <c r="FJ27" s="17">
        <v>0</v>
      </c>
      <c r="FK27" s="17">
        <v>0</v>
      </c>
      <c r="FL27" s="17">
        <v>600.5</v>
      </c>
      <c r="FM27" s="17">
        <v>88</v>
      </c>
      <c r="FN27" s="17">
        <v>0</v>
      </c>
      <c r="FO27" s="17">
        <v>0</v>
      </c>
      <c r="FP27" s="17">
        <v>0</v>
      </c>
      <c r="FQ27" s="17">
        <v>0</v>
      </c>
      <c r="FR27" s="17">
        <v>0</v>
      </c>
      <c r="FS27" s="17">
        <v>0</v>
      </c>
      <c r="FT27" s="17">
        <v>0</v>
      </c>
      <c r="FU27" s="17">
        <v>0</v>
      </c>
      <c r="FV27" s="17">
        <v>0</v>
      </c>
      <c r="FW27" s="17">
        <v>0</v>
      </c>
      <c r="FX27" s="17">
        <v>0</v>
      </c>
      <c r="FY27" s="17"/>
      <c r="FZ27" s="17">
        <f t="shared" si="7"/>
        <v>3548.5</v>
      </c>
      <c r="GA27" s="17"/>
      <c r="GB27" s="17"/>
      <c r="GC27" s="17"/>
      <c r="GD27" s="17"/>
      <c r="GE27" s="17"/>
      <c r="GF27" s="17"/>
    </row>
    <row r="28" spans="1:256" x14ac:dyDescent="0.2">
      <c r="A28" s="6" t="s">
        <v>469</v>
      </c>
      <c r="B28" s="7" t="s">
        <v>470</v>
      </c>
      <c r="C28" s="17">
        <v>182.5</v>
      </c>
      <c r="D28" s="17">
        <v>205.5</v>
      </c>
      <c r="E28" s="17">
        <v>187.5</v>
      </c>
      <c r="F28" s="17">
        <v>152</v>
      </c>
      <c r="G28" s="17">
        <v>11.5</v>
      </c>
      <c r="H28" s="17">
        <v>12</v>
      </c>
      <c r="I28" s="17">
        <v>322</v>
      </c>
      <c r="J28" s="17">
        <v>102</v>
      </c>
      <c r="K28" s="17">
        <v>5</v>
      </c>
      <c r="L28" s="17">
        <v>77</v>
      </c>
      <c r="M28" s="17">
        <v>51</v>
      </c>
      <c r="N28" s="17">
        <v>246</v>
      </c>
      <c r="O28" s="17">
        <v>70.5</v>
      </c>
      <c r="P28" s="17">
        <v>3</v>
      </c>
      <c r="Q28" s="17">
        <v>807.5</v>
      </c>
      <c r="R28" s="17">
        <v>10</v>
      </c>
      <c r="S28" s="17">
        <v>29</v>
      </c>
      <c r="T28" s="17">
        <v>2.5</v>
      </c>
      <c r="U28" s="17">
        <v>1</v>
      </c>
      <c r="V28" s="17">
        <v>9</v>
      </c>
      <c r="W28" s="17">
        <v>3</v>
      </c>
      <c r="X28" s="17">
        <v>1</v>
      </c>
      <c r="Y28" s="17">
        <v>26.5</v>
      </c>
      <c r="Z28" s="17">
        <v>6.5</v>
      </c>
      <c r="AA28" s="17">
        <v>189</v>
      </c>
      <c r="AB28" s="17">
        <v>245</v>
      </c>
      <c r="AC28" s="17">
        <v>54</v>
      </c>
      <c r="AD28" s="17">
        <v>40.5</v>
      </c>
      <c r="AE28" s="17">
        <v>5</v>
      </c>
      <c r="AF28" s="17">
        <v>2</v>
      </c>
      <c r="AG28" s="17">
        <v>16.5</v>
      </c>
      <c r="AH28" s="17">
        <v>30</v>
      </c>
      <c r="AI28" s="17">
        <v>8.5</v>
      </c>
      <c r="AJ28" s="17">
        <v>6.5</v>
      </c>
      <c r="AK28" s="17">
        <v>23</v>
      </c>
      <c r="AL28" s="17">
        <v>18</v>
      </c>
      <c r="AM28" s="17">
        <v>24</v>
      </c>
      <c r="AN28" s="17">
        <v>9.5</v>
      </c>
      <c r="AO28" s="17">
        <v>104.5</v>
      </c>
      <c r="AP28" s="17">
        <v>3171.5</v>
      </c>
      <c r="AQ28" s="17">
        <v>4</v>
      </c>
      <c r="AR28" s="17">
        <v>67</v>
      </c>
      <c r="AS28" s="17">
        <v>103.5</v>
      </c>
      <c r="AT28" s="17">
        <v>15.5</v>
      </c>
      <c r="AU28" s="17">
        <v>9.5</v>
      </c>
      <c r="AV28" s="17">
        <v>6</v>
      </c>
      <c r="AW28" s="17">
        <v>5</v>
      </c>
      <c r="AX28" s="17">
        <v>3</v>
      </c>
      <c r="AY28" s="17">
        <v>9</v>
      </c>
      <c r="AZ28" s="17">
        <v>205.5</v>
      </c>
      <c r="BA28" s="17">
        <v>74.5</v>
      </c>
      <c r="BB28" s="17">
        <v>217</v>
      </c>
      <c r="BC28" s="17">
        <v>441</v>
      </c>
      <c r="BD28" s="17">
        <v>6</v>
      </c>
      <c r="BE28" s="17">
        <v>4.5</v>
      </c>
      <c r="BF28" s="17">
        <v>23.5</v>
      </c>
      <c r="BG28" s="17">
        <v>37</v>
      </c>
      <c r="BH28" s="17">
        <v>11.5</v>
      </c>
      <c r="BI28" s="17">
        <v>7.5</v>
      </c>
      <c r="BJ28" s="17">
        <v>18.5</v>
      </c>
      <c r="BK28" s="17">
        <v>55</v>
      </c>
      <c r="BL28" s="17">
        <v>2.5</v>
      </c>
      <c r="BM28" s="17">
        <v>7</v>
      </c>
      <c r="BN28" s="17">
        <v>138</v>
      </c>
      <c r="BO28" s="17">
        <v>40.5</v>
      </c>
      <c r="BP28" s="17">
        <v>4</v>
      </c>
      <c r="BQ28" s="17">
        <v>79</v>
      </c>
      <c r="BR28" s="17">
        <v>99</v>
      </c>
      <c r="BS28" s="17">
        <v>50.5</v>
      </c>
      <c r="BT28" s="17">
        <v>3.5</v>
      </c>
      <c r="BU28" s="17">
        <v>10</v>
      </c>
      <c r="BV28" s="17">
        <v>25</v>
      </c>
      <c r="BW28" s="17">
        <v>39.5</v>
      </c>
      <c r="BX28" s="17">
        <v>4</v>
      </c>
      <c r="BY28" s="17">
        <v>21</v>
      </c>
      <c r="BZ28" s="17">
        <v>10</v>
      </c>
      <c r="CA28" s="17">
        <v>5</v>
      </c>
      <c r="CB28" s="17">
        <v>572</v>
      </c>
      <c r="CC28" s="17">
        <v>7.5</v>
      </c>
      <c r="CD28" s="17">
        <v>3</v>
      </c>
      <c r="CE28" s="17">
        <v>3.5</v>
      </c>
      <c r="CF28" s="17">
        <v>4</v>
      </c>
      <c r="CG28" s="17">
        <v>7</v>
      </c>
      <c r="CH28" s="17">
        <v>4</v>
      </c>
      <c r="CI28" s="17">
        <v>13</v>
      </c>
      <c r="CJ28" s="17">
        <v>27</v>
      </c>
      <c r="CK28" s="17">
        <v>79.5</v>
      </c>
      <c r="CL28" s="17">
        <v>27.5</v>
      </c>
      <c r="CM28" s="17">
        <v>18</v>
      </c>
      <c r="CN28" s="17">
        <v>233</v>
      </c>
      <c r="CO28" s="17">
        <v>57</v>
      </c>
      <c r="CP28" s="17">
        <v>5</v>
      </c>
      <c r="CQ28" s="17">
        <v>40.5</v>
      </c>
      <c r="CR28" s="17">
        <v>3.5</v>
      </c>
      <c r="CS28" s="17">
        <v>5</v>
      </c>
      <c r="CT28" s="17">
        <v>5</v>
      </c>
      <c r="CU28" s="17">
        <v>0</v>
      </c>
      <c r="CV28" s="17">
        <v>1.5</v>
      </c>
      <c r="CW28" s="17">
        <v>5</v>
      </c>
      <c r="CX28" s="17">
        <v>13.5</v>
      </c>
      <c r="CY28" s="17">
        <v>1.5</v>
      </c>
      <c r="CZ28" s="17">
        <v>49</v>
      </c>
      <c r="DA28" s="17">
        <v>8.5</v>
      </c>
      <c r="DB28" s="17">
        <v>2.5</v>
      </c>
      <c r="DC28" s="17">
        <v>4</v>
      </c>
      <c r="DD28" s="17">
        <v>6</v>
      </c>
      <c r="DE28" s="17">
        <v>7</v>
      </c>
      <c r="DF28" s="17">
        <v>261.5</v>
      </c>
      <c r="DG28" s="17">
        <v>4.5</v>
      </c>
      <c r="DH28" s="17">
        <v>88.5</v>
      </c>
      <c r="DI28" s="17">
        <v>59.5</v>
      </c>
      <c r="DJ28" s="17">
        <v>19.5</v>
      </c>
      <c r="DK28" s="17">
        <v>11</v>
      </c>
      <c r="DL28" s="17">
        <v>83.5</v>
      </c>
      <c r="DM28" s="17">
        <v>8</v>
      </c>
      <c r="DN28" s="17">
        <v>38.5</v>
      </c>
      <c r="DO28" s="17">
        <v>67</v>
      </c>
      <c r="DP28" s="17">
        <v>7.5</v>
      </c>
      <c r="DQ28" s="17">
        <v>35.5</v>
      </c>
      <c r="DR28" s="17">
        <v>49.5</v>
      </c>
      <c r="DS28" s="17">
        <v>42.5</v>
      </c>
      <c r="DT28" s="17">
        <v>0</v>
      </c>
      <c r="DU28" s="17">
        <v>9.5</v>
      </c>
      <c r="DV28" s="17">
        <v>13</v>
      </c>
      <c r="DW28" s="17">
        <v>0</v>
      </c>
      <c r="DX28" s="17">
        <v>4</v>
      </c>
      <c r="DY28" s="17">
        <v>6</v>
      </c>
      <c r="DZ28" s="17">
        <v>15</v>
      </c>
      <c r="EA28" s="17">
        <v>22.5</v>
      </c>
      <c r="EB28" s="17">
        <v>12.5</v>
      </c>
      <c r="EC28" s="17">
        <v>7.5</v>
      </c>
      <c r="ED28" s="17">
        <v>16.5</v>
      </c>
      <c r="EE28" s="17">
        <v>4</v>
      </c>
      <c r="EF28" s="17">
        <v>46</v>
      </c>
      <c r="EG28" s="17">
        <v>9.5</v>
      </c>
      <c r="EH28" s="17">
        <v>7</v>
      </c>
      <c r="EI28" s="17">
        <v>552.5</v>
      </c>
      <c r="EJ28" s="17">
        <v>99.5</v>
      </c>
      <c r="EK28" s="17">
        <v>12.5</v>
      </c>
      <c r="EL28" s="17">
        <v>9</v>
      </c>
      <c r="EM28" s="17">
        <v>18.5</v>
      </c>
      <c r="EN28" s="17">
        <v>17.5</v>
      </c>
      <c r="EO28" s="17">
        <v>12.5</v>
      </c>
      <c r="EP28" s="17">
        <v>7</v>
      </c>
      <c r="EQ28" s="17">
        <v>40</v>
      </c>
      <c r="ER28" s="17">
        <v>9</v>
      </c>
      <c r="ES28" s="17">
        <v>15</v>
      </c>
      <c r="ET28" s="17">
        <v>7</v>
      </c>
      <c r="EU28" s="17">
        <v>32</v>
      </c>
      <c r="EV28" s="17">
        <v>8</v>
      </c>
      <c r="EW28" s="17">
        <v>11</v>
      </c>
      <c r="EX28" s="17">
        <v>9.5</v>
      </c>
      <c r="EY28" s="17">
        <v>8.5</v>
      </c>
      <c r="EZ28" s="17">
        <v>6</v>
      </c>
      <c r="FA28" s="17">
        <v>47.5</v>
      </c>
      <c r="FB28" s="17">
        <v>11</v>
      </c>
      <c r="FC28" s="17">
        <v>31.5</v>
      </c>
      <c r="FD28" s="17">
        <v>23.5</v>
      </c>
      <c r="FE28" s="17">
        <v>8</v>
      </c>
      <c r="FF28" s="17">
        <v>8.5</v>
      </c>
      <c r="FG28" s="17">
        <v>0</v>
      </c>
      <c r="FH28" s="17">
        <v>5</v>
      </c>
      <c r="FI28" s="17">
        <v>38.5</v>
      </c>
      <c r="FJ28" s="17">
        <v>50</v>
      </c>
      <c r="FK28" s="17">
        <v>36</v>
      </c>
      <c r="FL28" s="17">
        <v>22.5</v>
      </c>
      <c r="FM28" s="17">
        <v>47.5</v>
      </c>
      <c r="FN28" s="17">
        <v>306</v>
      </c>
      <c r="FO28" s="17">
        <v>30</v>
      </c>
      <c r="FP28" s="17">
        <v>24</v>
      </c>
      <c r="FQ28" s="17">
        <v>25</v>
      </c>
      <c r="FR28" s="17">
        <v>3.5</v>
      </c>
      <c r="FS28" s="17">
        <v>2</v>
      </c>
      <c r="FT28" s="17">
        <v>2</v>
      </c>
      <c r="FU28" s="17">
        <v>15</v>
      </c>
      <c r="FV28" s="17">
        <v>14.5</v>
      </c>
      <c r="FW28" s="17">
        <v>5.5</v>
      </c>
      <c r="FX28" s="17">
        <v>2</v>
      </c>
      <c r="FY28" s="17">
        <v>0</v>
      </c>
      <c r="FZ28" s="17">
        <f>SUM(C28:FX28)+FY34</f>
        <v>12205</v>
      </c>
      <c r="GA28" s="17"/>
      <c r="GB28" s="17"/>
      <c r="GC28" s="17"/>
      <c r="GD28" s="17"/>
      <c r="GE28" s="17"/>
      <c r="GF28" s="17"/>
    </row>
    <row r="29" spans="1:256" x14ac:dyDescent="0.2">
      <c r="A29" s="6" t="s">
        <v>471</v>
      </c>
      <c r="B29" s="7" t="s">
        <v>472</v>
      </c>
      <c r="C29" s="26">
        <v>47</v>
      </c>
      <c r="D29" s="26">
        <v>138</v>
      </c>
      <c r="E29" s="26">
        <v>54</v>
      </c>
      <c r="F29" s="26">
        <v>90</v>
      </c>
      <c r="G29" s="26">
        <v>3</v>
      </c>
      <c r="H29" s="26">
        <v>5</v>
      </c>
      <c r="I29" s="26">
        <v>62</v>
      </c>
      <c r="J29" s="26">
        <v>2</v>
      </c>
      <c r="K29" s="26">
        <v>0</v>
      </c>
      <c r="L29" s="26">
        <v>2</v>
      </c>
      <c r="M29" s="26">
        <v>5</v>
      </c>
      <c r="N29" s="26">
        <v>296</v>
      </c>
      <c r="O29" s="26">
        <v>26</v>
      </c>
      <c r="P29" s="26">
        <v>1</v>
      </c>
      <c r="Q29" s="26">
        <v>215</v>
      </c>
      <c r="R29" s="26">
        <v>13</v>
      </c>
      <c r="S29" s="26">
        <v>2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3</v>
      </c>
      <c r="Z29" s="26">
        <v>0</v>
      </c>
      <c r="AA29" s="26">
        <v>90</v>
      </c>
      <c r="AB29" s="26">
        <v>94</v>
      </c>
      <c r="AC29" s="26">
        <v>0</v>
      </c>
      <c r="AD29" s="26">
        <v>1</v>
      </c>
      <c r="AE29" s="26">
        <v>0</v>
      </c>
      <c r="AF29" s="26">
        <v>0</v>
      </c>
      <c r="AG29" s="26">
        <v>1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7</v>
      </c>
      <c r="AP29" s="26">
        <v>387</v>
      </c>
      <c r="AQ29" s="26">
        <v>0</v>
      </c>
      <c r="AR29" s="26">
        <v>167</v>
      </c>
      <c r="AS29" s="26">
        <v>53</v>
      </c>
      <c r="AT29" s="26">
        <v>1</v>
      </c>
      <c r="AU29" s="26">
        <v>1</v>
      </c>
      <c r="AV29" s="26">
        <v>0</v>
      </c>
      <c r="AW29" s="26">
        <v>0</v>
      </c>
      <c r="AX29" s="26">
        <v>0</v>
      </c>
      <c r="AY29" s="26">
        <v>0</v>
      </c>
      <c r="AZ29" s="26">
        <v>39</v>
      </c>
      <c r="BA29" s="26">
        <v>14</v>
      </c>
      <c r="BB29" s="26">
        <v>33</v>
      </c>
      <c r="BC29" s="26">
        <v>51</v>
      </c>
      <c r="BD29" s="26">
        <v>5</v>
      </c>
      <c r="BE29" s="26">
        <v>1</v>
      </c>
      <c r="BF29" s="26">
        <v>43</v>
      </c>
      <c r="BG29" s="26">
        <v>3</v>
      </c>
      <c r="BH29" s="26">
        <v>3</v>
      </c>
      <c r="BI29" s="26">
        <v>0</v>
      </c>
      <c r="BJ29" s="26">
        <v>4</v>
      </c>
      <c r="BK29" s="26">
        <v>60</v>
      </c>
      <c r="BL29" s="26">
        <v>0</v>
      </c>
      <c r="BM29" s="26">
        <v>1</v>
      </c>
      <c r="BN29" s="26">
        <v>2</v>
      </c>
      <c r="BO29" s="26">
        <v>0</v>
      </c>
      <c r="BP29" s="26">
        <v>0</v>
      </c>
      <c r="BQ29" s="26">
        <v>78</v>
      </c>
      <c r="BR29" s="26">
        <v>34</v>
      </c>
      <c r="BS29" s="26">
        <v>2</v>
      </c>
      <c r="BT29" s="26">
        <v>0</v>
      </c>
      <c r="BU29" s="26">
        <v>2</v>
      </c>
      <c r="BV29" s="26">
        <v>8</v>
      </c>
      <c r="BW29" s="26">
        <v>4</v>
      </c>
      <c r="BX29" s="26">
        <v>0</v>
      </c>
      <c r="BY29" s="26">
        <v>0</v>
      </c>
      <c r="BZ29" s="26">
        <v>0</v>
      </c>
      <c r="CA29" s="26">
        <v>0</v>
      </c>
      <c r="CB29" s="26">
        <v>165</v>
      </c>
      <c r="CC29" s="26">
        <v>0</v>
      </c>
      <c r="CD29" s="26">
        <v>0</v>
      </c>
      <c r="CE29" s="26">
        <v>0</v>
      </c>
      <c r="CF29" s="26">
        <v>0</v>
      </c>
      <c r="CG29" s="26">
        <v>0</v>
      </c>
      <c r="CH29" s="26">
        <v>0</v>
      </c>
      <c r="CI29" s="26">
        <v>3</v>
      </c>
      <c r="CJ29" s="26">
        <v>5</v>
      </c>
      <c r="CK29" s="26">
        <v>6</v>
      </c>
      <c r="CL29" s="26">
        <v>2</v>
      </c>
      <c r="CM29" s="26">
        <v>5</v>
      </c>
      <c r="CN29" s="26">
        <v>44</v>
      </c>
      <c r="CO29" s="26">
        <v>21</v>
      </c>
      <c r="CP29" s="26">
        <v>8</v>
      </c>
      <c r="CQ29" s="26">
        <v>1</v>
      </c>
      <c r="CR29" s="26">
        <v>0</v>
      </c>
      <c r="CS29" s="26">
        <v>0</v>
      </c>
      <c r="CT29" s="26">
        <v>0</v>
      </c>
      <c r="CU29" s="26">
        <v>2</v>
      </c>
      <c r="CV29" s="26">
        <v>0</v>
      </c>
      <c r="CW29" s="26">
        <v>0</v>
      </c>
      <c r="CX29" s="26">
        <v>1</v>
      </c>
      <c r="CY29" s="26">
        <v>0</v>
      </c>
      <c r="CZ29" s="26">
        <v>1</v>
      </c>
      <c r="DA29" s="26">
        <v>0</v>
      </c>
      <c r="DB29" s="26">
        <v>0</v>
      </c>
      <c r="DC29" s="26">
        <v>0</v>
      </c>
      <c r="DD29" s="26">
        <v>1</v>
      </c>
      <c r="DE29" s="26">
        <v>0</v>
      </c>
      <c r="DF29" s="26">
        <v>12</v>
      </c>
      <c r="DG29" s="26">
        <v>0</v>
      </c>
      <c r="DH29" s="26">
        <v>4</v>
      </c>
      <c r="DI29" s="26">
        <v>5</v>
      </c>
      <c r="DJ29" s="26">
        <v>2</v>
      </c>
      <c r="DK29" s="26">
        <v>2</v>
      </c>
      <c r="DL29" s="26">
        <v>13</v>
      </c>
      <c r="DM29" s="26">
        <v>0</v>
      </c>
      <c r="DN29" s="26">
        <v>0</v>
      </c>
      <c r="DO29" s="26">
        <v>32</v>
      </c>
      <c r="DP29" s="26">
        <v>0</v>
      </c>
      <c r="DQ29" s="26">
        <v>3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1</v>
      </c>
      <c r="EC29" s="26">
        <v>0</v>
      </c>
      <c r="ED29" s="26">
        <v>4</v>
      </c>
      <c r="EE29" s="26">
        <v>0</v>
      </c>
      <c r="EF29" s="26">
        <v>0</v>
      </c>
      <c r="EG29" s="26">
        <v>1</v>
      </c>
      <c r="EH29" s="26">
        <v>0</v>
      </c>
      <c r="EI29" s="26">
        <v>10</v>
      </c>
      <c r="EJ29" s="26">
        <v>7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15</v>
      </c>
      <c r="ER29" s="26">
        <v>0</v>
      </c>
      <c r="ES29" s="26">
        <v>0</v>
      </c>
      <c r="ET29" s="26">
        <v>0</v>
      </c>
      <c r="EU29" s="26">
        <v>1</v>
      </c>
      <c r="EV29" s="26">
        <v>0</v>
      </c>
      <c r="EW29" s="26">
        <v>12</v>
      </c>
      <c r="EX29" s="26">
        <v>0</v>
      </c>
      <c r="EY29" s="26">
        <v>2</v>
      </c>
      <c r="EZ29" s="26">
        <v>0</v>
      </c>
      <c r="FA29" s="26">
        <v>43</v>
      </c>
      <c r="FB29" s="26">
        <v>0</v>
      </c>
      <c r="FC29" s="26">
        <v>4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5</v>
      </c>
      <c r="FJ29" s="26">
        <v>3</v>
      </c>
      <c r="FK29" s="26">
        <v>3</v>
      </c>
      <c r="FL29" s="26">
        <v>15</v>
      </c>
      <c r="FM29" s="26">
        <v>4</v>
      </c>
      <c r="FN29" s="26">
        <v>84</v>
      </c>
      <c r="FO29" s="26">
        <v>1</v>
      </c>
      <c r="FP29" s="26">
        <v>3</v>
      </c>
      <c r="FQ29" s="26">
        <v>0</v>
      </c>
      <c r="FR29" s="26">
        <v>0</v>
      </c>
      <c r="FS29" s="26">
        <v>0</v>
      </c>
      <c r="FT29" s="26">
        <v>0</v>
      </c>
      <c r="FU29" s="26">
        <v>3</v>
      </c>
      <c r="FV29" s="26">
        <v>0</v>
      </c>
      <c r="FW29" s="26">
        <v>0</v>
      </c>
      <c r="FX29" s="26">
        <v>0</v>
      </c>
      <c r="FY29" s="26"/>
      <c r="FZ29" s="17">
        <f t="shared" ref="FZ29:FZ35" si="8">SUM(C29:FX29)</f>
        <v>2712</v>
      </c>
      <c r="GA29" s="17"/>
      <c r="GB29" s="17"/>
      <c r="GC29" s="17"/>
      <c r="GD29" s="17"/>
      <c r="GE29" s="17"/>
      <c r="GF29" s="17"/>
    </row>
    <row r="30" spans="1:256" x14ac:dyDescent="0.2">
      <c r="A30" s="6" t="s">
        <v>473</v>
      </c>
      <c r="B30" s="7" t="s">
        <v>474</v>
      </c>
      <c r="C30" s="27">
        <v>0</v>
      </c>
      <c r="D30" s="27">
        <v>4795.5</v>
      </c>
      <c r="E30" s="27">
        <v>671</v>
      </c>
      <c r="F30" s="27">
        <v>662</v>
      </c>
      <c r="G30" s="27">
        <v>0</v>
      </c>
      <c r="H30" s="27">
        <v>0</v>
      </c>
      <c r="I30" s="27">
        <v>1006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933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87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1415.5</v>
      </c>
      <c r="AS30" s="24">
        <v>309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3951.5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685.5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693.5</v>
      </c>
      <c r="CC30" s="27">
        <v>0</v>
      </c>
      <c r="CD30" s="27">
        <v>0</v>
      </c>
      <c r="CE30" s="27">
        <v>0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442</v>
      </c>
      <c r="CL30" s="27">
        <v>0</v>
      </c>
      <c r="CM30" s="27">
        <v>0</v>
      </c>
      <c r="CN30" s="27">
        <v>2711.5</v>
      </c>
      <c r="CO30" s="27">
        <v>0</v>
      </c>
      <c r="CP30" s="27">
        <v>0</v>
      </c>
      <c r="CQ30" s="27">
        <v>0</v>
      </c>
      <c r="CR30" s="27">
        <v>0</v>
      </c>
      <c r="CS30" s="27">
        <v>0</v>
      </c>
      <c r="CT30" s="27">
        <v>0</v>
      </c>
      <c r="CU30" s="27">
        <v>0</v>
      </c>
      <c r="CV30" s="27">
        <v>0</v>
      </c>
      <c r="CW30" s="27">
        <v>0</v>
      </c>
      <c r="CX30" s="27">
        <v>0</v>
      </c>
      <c r="CY30" s="27">
        <v>0</v>
      </c>
      <c r="CZ30" s="27">
        <v>0</v>
      </c>
      <c r="DA30" s="27">
        <v>0</v>
      </c>
      <c r="DB30" s="27">
        <v>0</v>
      </c>
      <c r="DC30" s="27">
        <v>0</v>
      </c>
      <c r="DD30" s="27">
        <v>0</v>
      </c>
      <c r="DE30" s="27">
        <v>0</v>
      </c>
      <c r="DF30" s="27">
        <v>926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27"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7">
        <v>0</v>
      </c>
      <c r="EB30" s="27">
        <v>0</v>
      </c>
      <c r="EC30" s="27">
        <v>0</v>
      </c>
      <c r="ED30" s="27">
        <v>0</v>
      </c>
      <c r="EE30" s="27">
        <v>0</v>
      </c>
      <c r="EF30" s="27">
        <v>0</v>
      </c>
      <c r="EG30" s="27">
        <v>0</v>
      </c>
      <c r="EH30" s="27">
        <v>0</v>
      </c>
      <c r="EI30" s="27">
        <v>0</v>
      </c>
      <c r="EJ30" s="27">
        <v>0</v>
      </c>
      <c r="EK30" s="27">
        <v>0</v>
      </c>
      <c r="EL30" s="27">
        <v>0</v>
      </c>
      <c r="EM30" s="27">
        <v>0</v>
      </c>
      <c r="EN30" s="27">
        <v>0</v>
      </c>
      <c r="EO30" s="27">
        <v>0</v>
      </c>
      <c r="EP30" s="27">
        <v>0</v>
      </c>
      <c r="EQ30" s="27">
        <v>135</v>
      </c>
      <c r="ER30" s="27">
        <v>0</v>
      </c>
      <c r="ES30" s="27">
        <v>0</v>
      </c>
      <c r="ET30" s="27">
        <v>0</v>
      </c>
      <c r="EU30" s="27">
        <v>0</v>
      </c>
      <c r="EV30" s="27">
        <v>0</v>
      </c>
      <c r="EW30" s="27">
        <v>0</v>
      </c>
      <c r="EX30" s="27">
        <v>0</v>
      </c>
      <c r="EY30" s="27">
        <v>0</v>
      </c>
      <c r="EZ30" s="27">
        <v>0</v>
      </c>
      <c r="FA30" s="27">
        <v>0</v>
      </c>
      <c r="FB30" s="27">
        <v>0</v>
      </c>
      <c r="FC30" s="27">
        <v>0</v>
      </c>
      <c r="FD30" s="27">
        <v>0</v>
      </c>
      <c r="FE30" s="27">
        <v>0</v>
      </c>
      <c r="FF30" s="27">
        <v>0</v>
      </c>
      <c r="FG30" s="27">
        <v>0</v>
      </c>
      <c r="FH30" s="27">
        <v>0</v>
      </c>
      <c r="FI30" s="27">
        <v>0</v>
      </c>
      <c r="FJ30" s="27">
        <v>0</v>
      </c>
      <c r="FK30" s="27">
        <v>0</v>
      </c>
      <c r="FL30" s="27">
        <v>0</v>
      </c>
      <c r="FM30" s="27">
        <v>0</v>
      </c>
      <c r="FN30" s="27">
        <v>0</v>
      </c>
      <c r="FO30" s="27">
        <v>0</v>
      </c>
      <c r="FP30" s="27">
        <v>0</v>
      </c>
      <c r="FQ30" s="27">
        <v>0</v>
      </c>
      <c r="FR30" s="27">
        <v>0</v>
      </c>
      <c r="FS30" s="27">
        <v>0</v>
      </c>
      <c r="FT30" s="27">
        <v>0</v>
      </c>
      <c r="FU30" s="27">
        <v>0</v>
      </c>
      <c r="FV30" s="27">
        <v>0</v>
      </c>
      <c r="FW30" s="27">
        <v>0</v>
      </c>
      <c r="FX30" s="27">
        <v>0</v>
      </c>
      <c r="FY30" s="17">
        <f>SUM(C30:FX30)</f>
        <v>19424</v>
      </c>
      <c r="FZ30" s="17">
        <f t="shared" si="8"/>
        <v>19424</v>
      </c>
      <c r="GA30" s="17"/>
      <c r="GB30" s="17"/>
      <c r="GC30" s="17"/>
      <c r="GD30" s="17"/>
      <c r="GE30" s="17"/>
      <c r="GF30" s="17"/>
    </row>
    <row r="31" spans="1:256" x14ac:dyDescent="0.2">
      <c r="A31" s="6" t="s">
        <v>475</v>
      </c>
      <c r="B31" s="7" t="s">
        <v>476</v>
      </c>
      <c r="C31" s="28">
        <v>0</v>
      </c>
      <c r="D31" s="28">
        <v>392</v>
      </c>
      <c r="E31" s="28">
        <v>32</v>
      </c>
      <c r="F31" s="28">
        <v>67</v>
      </c>
      <c r="G31" s="28">
        <v>0</v>
      </c>
      <c r="H31" s="28">
        <v>0</v>
      </c>
      <c r="I31" s="28">
        <v>70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48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10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28</v>
      </c>
      <c r="AS31" s="28">
        <v>29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399.5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82.5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0</v>
      </c>
      <c r="CB31" s="28">
        <v>42.5</v>
      </c>
      <c r="CC31" s="28">
        <v>0</v>
      </c>
      <c r="CD31" s="28">
        <v>0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0</v>
      </c>
      <c r="CK31" s="28">
        <v>0</v>
      </c>
      <c r="CL31" s="28">
        <v>0</v>
      </c>
      <c r="CM31" s="28">
        <v>0</v>
      </c>
      <c r="CN31" s="28">
        <v>188</v>
      </c>
      <c r="CO31" s="28">
        <v>0</v>
      </c>
      <c r="CP31" s="28">
        <v>0</v>
      </c>
      <c r="CQ31" s="28">
        <v>0</v>
      </c>
      <c r="CR31" s="28">
        <v>0</v>
      </c>
      <c r="CS31" s="28">
        <v>0</v>
      </c>
      <c r="CT31" s="28">
        <v>0</v>
      </c>
      <c r="CU31" s="28">
        <v>0</v>
      </c>
      <c r="CV31" s="28">
        <v>0</v>
      </c>
      <c r="CW31" s="28">
        <v>0</v>
      </c>
      <c r="CX31" s="28">
        <v>0</v>
      </c>
      <c r="CY31" s="28">
        <v>0</v>
      </c>
      <c r="CZ31" s="28">
        <v>0</v>
      </c>
      <c r="DA31" s="28">
        <v>0</v>
      </c>
      <c r="DB31" s="28">
        <v>0</v>
      </c>
      <c r="DC31" s="28">
        <v>0</v>
      </c>
      <c r="DD31" s="28">
        <v>0</v>
      </c>
      <c r="DE31" s="28">
        <v>0</v>
      </c>
      <c r="DF31" s="28">
        <v>82</v>
      </c>
      <c r="DG31" s="28">
        <v>0</v>
      </c>
      <c r="DH31" s="28">
        <v>0</v>
      </c>
      <c r="DI31" s="28">
        <v>0</v>
      </c>
      <c r="DJ31" s="28">
        <v>0</v>
      </c>
      <c r="DK31" s="28">
        <v>0</v>
      </c>
      <c r="DL31" s="28">
        <v>0</v>
      </c>
      <c r="DM31" s="28">
        <v>0</v>
      </c>
      <c r="DN31" s="28">
        <v>0</v>
      </c>
      <c r="DO31" s="28">
        <v>0</v>
      </c>
      <c r="DP31" s="28">
        <v>0</v>
      </c>
      <c r="DQ31" s="28">
        <v>0</v>
      </c>
      <c r="DR31" s="28">
        <v>0</v>
      </c>
      <c r="DS31" s="28">
        <v>0</v>
      </c>
      <c r="DT31" s="28">
        <v>0</v>
      </c>
      <c r="DU31" s="28">
        <v>0</v>
      </c>
      <c r="DV31" s="28">
        <v>0</v>
      </c>
      <c r="DW31" s="28">
        <v>0</v>
      </c>
      <c r="DX31" s="28">
        <v>0</v>
      </c>
      <c r="DY31" s="28">
        <v>0</v>
      </c>
      <c r="DZ31" s="28">
        <v>0</v>
      </c>
      <c r="EA31" s="28">
        <v>0</v>
      </c>
      <c r="EB31" s="28">
        <v>0</v>
      </c>
      <c r="EC31" s="28">
        <v>0</v>
      </c>
      <c r="ED31" s="28">
        <v>0</v>
      </c>
      <c r="EE31" s="28">
        <v>0</v>
      </c>
      <c r="EF31" s="28">
        <v>0</v>
      </c>
      <c r="EG31" s="28">
        <v>0</v>
      </c>
      <c r="EH31" s="28">
        <v>0</v>
      </c>
      <c r="EI31" s="28">
        <v>0</v>
      </c>
      <c r="EJ31" s="28">
        <v>0</v>
      </c>
      <c r="EK31" s="28">
        <v>0</v>
      </c>
      <c r="EL31" s="28">
        <v>0</v>
      </c>
      <c r="EM31" s="28">
        <v>0</v>
      </c>
      <c r="EN31" s="28">
        <v>0</v>
      </c>
      <c r="EO31" s="28">
        <v>0</v>
      </c>
      <c r="EP31" s="28">
        <v>0</v>
      </c>
      <c r="EQ31" s="28">
        <v>29</v>
      </c>
      <c r="ER31" s="28">
        <v>0</v>
      </c>
      <c r="ES31" s="28">
        <v>0</v>
      </c>
      <c r="ET31" s="28">
        <v>0</v>
      </c>
      <c r="EU31" s="28">
        <v>0</v>
      </c>
      <c r="EV31" s="28">
        <v>0</v>
      </c>
      <c r="EW31" s="28">
        <v>0</v>
      </c>
      <c r="EX31" s="28">
        <v>0</v>
      </c>
      <c r="EY31" s="28">
        <v>0</v>
      </c>
      <c r="EZ31" s="28">
        <v>0</v>
      </c>
      <c r="FA31" s="28">
        <v>0</v>
      </c>
      <c r="FB31" s="28">
        <v>0</v>
      </c>
      <c r="FC31" s="28">
        <v>0</v>
      </c>
      <c r="FD31" s="28">
        <v>0</v>
      </c>
      <c r="FE31" s="28">
        <v>0</v>
      </c>
      <c r="FF31" s="28">
        <v>0</v>
      </c>
      <c r="FG31" s="28">
        <v>0</v>
      </c>
      <c r="FH31" s="28">
        <v>0</v>
      </c>
      <c r="FI31" s="28">
        <v>0</v>
      </c>
      <c r="FJ31" s="28">
        <v>0</v>
      </c>
      <c r="FK31" s="28">
        <v>0</v>
      </c>
      <c r="FL31" s="28">
        <v>0</v>
      </c>
      <c r="FM31" s="28">
        <v>0</v>
      </c>
      <c r="FN31" s="28">
        <v>0</v>
      </c>
      <c r="FO31" s="28">
        <v>0</v>
      </c>
      <c r="FP31" s="28">
        <v>0</v>
      </c>
      <c r="FQ31" s="28">
        <v>0</v>
      </c>
      <c r="FR31" s="28">
        <v>0</v>
      </c>
      <c r="FS31" s="28">
        <v>0</v>
      </c>
      <c r="FT31" s="28">
        <v>0</v>
      </c>
      <c r="FU31" s="28">
        <v>0</v>
      </c>
      <c r="FV31" s="28">
        <v>0</v>
      </c>
      <c r="FW31" s="28">
        <v>0</v>
      </c>
      <c r="FX31" s="28">
        <v>0</v>
      </c>
      <c r="FY31" s="17"/>
      <c r="FZ31" s="17">
        <f t="shared" si="8"/>
        <v>1499.5</v>
      </c>
      <c r="GA31" s="17"/>
      <c r="GB31" s="17"/>
      <c r="GC31" s="17"/>
      <c r="GD31" s="17"/>
      <c r="GE31" s="17"/>
      <c r="GF31" s="17"/>
    </row>
    <row r="32" spans="1:256" x14ac:dyDescent="0.2">
      <c r="A32" s="6" t="s">
        <v>477</v>
      </c>
      <c r="B32" s="7" t="s">
        <v>478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28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13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0.5</v>
      </c>
      <c r="BR32" s="28">
        <v>0</v>
      </c>
      <c r="BS32" s="28">
        <v>0</v>
      </c>
      <c r="BT32" s="28">
        <v>0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12.5</v>
      </c>
      <c r="CC32" s="28">
        <v>0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107</v>
      </c>
      <c r="CO32" s="28">
        <v>0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  <c r="DF32" s="28">
        <v>8</v>
      </c>
      <c r="DG32" s="28">
        <v>0</v>
      </c>
      <c r="DH32" s="28">
        <v>0</v>
      </c>
      <c r="DI32" s="28">
        <v>0</v>
      </c>
      <c r="DJ32" s="28">
        <v>0</v>
      </c>
      <c r="DK32" s="28">
        <v>0</v>
      </c>
      <c r="DL32" s="28">
        <v>0</v>
      </c>
      <c r="DM32" s="28">
        <v>0</v>
      </c>
      <c r="DN32" s="28">
        <v>0</v>
      </c>
      <c r="DO32" s="28">
        <v>0</v>
      </c>
      <c r="DP32" s="28">
        <v>0</v>
      </c>
      <c r="DQ32" s="28">
        <v>0</v>
      </c>
      <c r="DR32" s="28">
        <v>0</v>
      </c>
      <c r="DS32" s="28">
        <v>0</v>
      </c>
      <c r="DT32" s="28">
        <v>0</v>
      </c>
      <c r="DU32" s="28">
        <v>0</v>
      </c>
      <c r="DV32" s="28">
        <v>0</v>
      </c>
      <c r="DW32" s="28">
        <v>0</v>
      </c>
      <c r="DX32" s="28">
        <v>0</v>
      </c>
      <c r="DY32" s="28">
        <v>0</v>
      </c>
      <c r="DZ32" s="28">
        <v>0</v>
      </c>
      <c r="EA32" s="28">
        <v>0</v>
      </c>
      <c r="EB32" s="28">
        <v>0</v>
      </c>
      <c r="EC32" s="28">
        <v>0</v>
      </c>
      <c r="ED32" s="28">
        <v>0</v>
      </c>
      <c r="EE32" s="28">
        <v>0</v>
      </c>
      <c r="EF32" s="28">
        <v>0</v>
      </c>
      <c r="EG32" s="28">
        <v>0</v>
      </c>
      <c r="EH32" s="28">
        <v>0</v>
      </c>
      <c r="EI32" s="28">
        <v>0</v>
      </c>
      <c r="EJ32" s="28">
        <v>0</v>
      </c>
      <c r="EK32" s="28">
        <v>0</v>
      </c>
      <c r="EL32" s="28">
        <v>0</v>
      </c>
      <c r="EM32" s="28">
        <v>0</v>
      </c>
      <c r="EN32" s="28">
        <v>0</v>
      </c>
      <c r="EO32" s="28">
        <v>0</v>
      </c>
      <c r="EP32" s="28">
        <v>0</v>
      </c>
      <c r="EQ32" s="28">
        <v>0</v>
      </c>
      <c r="ER32" s="28">
        <v>0</v>
      </c>
      <c r="ES32" s="28">
        <v>0</v>
      </c>
      <c r="ET32" s="28">
        <v>0</v>
      </c>
      <c r="EU32" s="28">
        <v>0</v>
      </c>
      <c r="EV32" s="28">
        <v>0</v>
      </c>
      <c r="EW32" s="28">
        <v>0</v>
      </c>
      <c r="EX32" s="28">
        <v>0</v>
      </c>
      <c r="EY32" s="28">
        <v>0</v>
      </c>
      <c r="EZ32" s="28">
        <v>0</v>
      </c>
      <c r="FA32" s="28">
        <v>0</v>
      </c>
      <c r="FB32" s="28">
        <v>0</v>
      </c>
      <c r="FC32" s="28">
        <v>0</v>
      </c>
      <c r="FD32" s="28">
        <v>0</v>
      </c>
      <c r="FE32" s="28">
        <v>0</v>
      </c>
      <c r="FF32" s="28">
        <v>0</v>
      </c>
      <c r="FG32" s="28">
        <v>0</v>
      </c>
      <c r="FH32" s="28">
        <v>0</v>
      </c>
      <c r="FI32" s="28">
        <v>0</v>
      </c>
      <c r="FJ32" s="28">
        <v>0</v>
      </c>
      <c r="FK32" s="28">
        <v>0</v>
      </c>
      <c r="FL32" s="28">
        <v>0</v>
      </c>
      <c r="FM32" s="28">
        <v>0</v>
      </c>
      <c r="FN32" s="28">
        <v>0</v>
      </c>
      <c r="FO32" s="28">
        <v>0</v>
      </c>
      <c r="FP32" s="28">
        <v>0</v>
      </c>
      <c r="FQ32" s="28">
        <v>0</v>
      </c>
      <c r="FR32" s="28">
        <v>0</v>
      </c>
      <c r="FS32" s="28">
        <v>0</v>
      </c>
      <c r="FT32" s="28">
        <v>0</v>
      </c>
      <c r="FU32" s="28">
        <v>0</v>
      </c>
      <c r="FV32" s="28">
        <v>0</v>
      </c>
      <c r="FW32" s="28">
        <v>0</v>
      </c>
      <c r="FX32" s="28">
        <v>0</v>
      </c>
      <c r="FY32" s="17"/>
      <c r="FZ32" s="20">
        <f t="shared" si="8"/>
        <v>169</v>
      </c>
      <c r="GA32" s="17"/>
      <c r="GB32" s="17"/>
      <c r="GC32" s="17"/>
      <c r="GD32" s="17"/>
      <c r="GE32" s="17"/>
      <c r="GF32" s="17"/>
    </row>
    <row r="33" spans="1:256" x14ac:dyDescent="0.2">
      <c r="A33" s="6" t="s">
        <v>479</v>
      </c>
      <c r="B33" s="7" t="s">
        <v>480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0</v>
      </c>
      <c r="CQ33" s="20">
        <v>0</v>
      </c>
      <c r="CR33" s="20">
        <v>0</v>
      </c>
      <c r="CS33" s="20">
        <v>0</v>
      </c>
      <c r="CT33" s="20">
        <v>0</v>
      </c>
      <c r="CU33" s="20">
        <v>0</v>
      </c>
      <c r="CV33" s="20">
        <v>0</v>
      </c>
      <c r="CW33" s="20">
        <v>0</v>
      </c>
      <c r="CX33" s="20">
        <v>0</v>
      </c>
      <c r="CY33" s="20">
        <v>0</v>
      </c>
      <c r="CZ33" s="20">
        <v>0</v>
      </c>
      <c r="DA33" s="20">
        <v>0</v>
      </c>
      <c r="DB33" s="20">
        <v>0</v>
      </c>
      <c r="DC33" s="20">
        <v>0</v>
      </c>
      <c r="DD33" s="20">
        <v>0</v>
      </c>
      <c r="DE33" s="20">
        <v>0</v>
      </c>
      <c r="DF33" s="20">
        <v>0</v>
      </c>
      <c r="DG33" s="20">
        <v>0</v>
      </c>
      <c r="DH33" s="20">
        <v>0</v>
      </c>
      <c r="DI33" s="20">
        <v>0</v>
      </c>
      <c r="DJ33" s="20">
        <v>0</v>
      </c>
      <c r="DK33" s="20">
        <v>0</v>
      </c>
      <c r="DL33" s="20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0</v>
      </c>
      <c r="FU33" s="20">
        <v>0</v>
      </c>
      <c r="FV33" s="20">
        <v>0</v>
      </c>
      <c r="FW33" s="20">
        <v>0</v>
      </c>
      <c r="FX33" s="20">
        <v>0</v>
      </c>
      <c r="FY33" s="20">
        <f>SUM(C33:FX33)</f>
        <v>0</v>
      </c>
      <c r="FZ33" s="20">
        <f t="shared" si="8"/>
        <v>0</v>
      </c>
      <c r="GA33" s="20"/>
      <c r="GB33" s="17"/>
      <c r="GC33" s="17"/>
      <c r="GD33" s="17"/>
      <c r="GE33" s="17"/>
      <c r="GF33" s="17"/>
    </row>
    <row r="34" spans="1:256" x14ac:dyDescent="0.2">
      <c r="A34" s="6" t="s">
        <v>481</v>
      </c>
      <c r="B34" s="7" t="s">
        <v>482</v>
      </c>
      <c r="C34" s="17">
        <v>0</v>
      </c>
      <c r="D34" s="17">
        <v>0</v>
      </c>
      <c r="E34" s="17">
        <v>0</v>
      </c>
      <c r="F34" s="17">
        <v>25.5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37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12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7">
        <v>0</v>
      </c>
      <c r="DP34" s="17">
        <v>0</v>
      </c>
      <c r="DQ34" s="17">
        <v>0</v>
      </c>
      <c r="DR34" s="17">
        <v>0</v>
      </c>
      <c r="DS34" s="17">
        <v>0</v>
      </c>
      <c r="DT34" s="17">
        <v>0</v>
      </c>
      <c r="DU34" s="17">
        <v>0</v>
      </c>
      <c r="DV34" s="17">
        <v>0</v>
      </c>
      <c r="DW34" s="17">
        <v>0</v>
      </c>
      <c r="DX34" s="17">
        <v>0</v>
      </c>
      <c r="DY34" s="17">
        <v>0</v>
      </c>
      <c r="DZ34" s="17">
        <v>0</v>
      </c>
      <c r="EA34" s="17">
        <v>0</v>
      </c>
      <c r="EB34" s="17">
        <v>0</v>
      </c>
      <c r="EC34" s="17">
        <v>0</v>
      </c>
      <c r="ED34" s="17">
        <v>0</v>
      </c>
      <c r="EE34" s="17">
        <v>0</v>
      </c>
      <c r="EF34" s="17">
        <v>0</v>
      </c>
      <c r="EG34" s="17">
        <v>0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7">
        <v>0</v>
      </c>
      <c r="EP34" s="17">
        <v>0</v>
      </c>
      <c r="EQ34" s="17">
        <v>0</v>
      </c>
      <c r="ER34" s="17">
        <v>0</v>
      </c>
      <c r="ES34" s="17">
        <v>0</v>
      </c>
      <c r="ET34" s="17">
        <v>0</v>
      </c>
      <c r="EU34" s="17">
        <v>0</v>
      </c>
      <c r="EV34" s="17">
        <v>0</v>
      </c>
      <c r="EW34" s="17">
        <v>0</v>
      </c>
      <c r="EX34" s="17">
        <v>0</v>
      </c>
      <c r="EY34" s="17">
        <v>0</v>
      </c>
      <c r="EZ34" s="17">
        <v>0</v>
      </c>
      <c r="FA34" s="17">
        <v>0</v>
      </c>
      <c r="FB34" s="17">
        <v>0</v>
      </c>
      <c r="FC34" s="17">
        <v>0</v>
      </c>
      <c r="FD34" s="17">
        <v>0</v>
      </c>
      <c r="FE34" s="17">
        <v>0</v>
      </c>
      <c r="FF34" s="17">
        <v>0</v>
      </c>
      <c r="FG34" s="17">
        <v>0</v>
      </c>
      <c r="FH34" s="17">
        <v>0</v>
      </c>
      <c r="FI34" s="17">
        <v>0</v>
      </c>
      <c r="FJ34" s="17">
        <v>0</v>
      </c>
      <c r="FK34" s="17">
        <v>0</v>
      </c>
      <c r="FL34" s="17">
        <v>0</v>
      </c>
      <c r="FM34" s="17">
        <v>0</v>
      </c>
      <c r="FN34" s="17">
        <v>0</v>
      </c>
      <c r="FO34" s="17">
        <v>0</v>
      </c>
      <c r="FP34" s="17">
        <v>0</v>
      </c>
      <c r="FQ34" s="17">
        <v>0</v>
      </c>
      <c r="FR34" s="17">
        <v>0</v>
      </c>
      <c r="FS34" s="17">
        <v>0</v>
      </c>
      <c r="FT34" s="17">
        <v>0</v>
      </c>
      <c r="FU34" s="17">
        <v>0</v>
      </c>
      <c r="FV34" s="17">
        <v>0</v>
      </c>
      <c r="FW34" s="17">
        <v>0</v>
      </c>
      <c r="FX34" s="17">
        <v>0</v>
      </c>
      <c r="FY34" s="17">
        <f>SUM(C34:FX34)</f>
        <v>74.5</v>
      </c>
      <c r="FZ34" s="17">
        <f t="shared" si="8"/>
        <v>74.5</v>
      </c>
      <c r="GA34" s="17"/>
      <c r="GB34" s="17"/>
      <c r="GC34" s="17"/>
      <c r="GD34" s="17"/>
      <c r="GE34" s="17"/>
      <c r="GF34" s="17"/>
    </row>
    <row r="35" spans="1:256" x14ac:dyDescent="0.2">
      <c r="A35" s="6" t="s">
        <v>483</v>
      </c>
      <c r="B35" s="7" t="s">
        <v>484</v>
      </c>
      <c r="C35" s="17">
        <v>0</v>
      </c>
      <c r="D35" s="17">
        <v>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0</v>
      </c>
      <c r="DN35" s="17">
        <v>0</v>
      </c>
      <c r="DO35" s="17">
        <v>0</v>
      </c>
      <c r="DP35" s="17">
        <v>0</v>
      </c>
      <c r="DQ35" s="17">
        <v>0</v>
      </c>
      <c r="DR35" s="17">
        <v>0</v>
      </c>
      <c r="DS35" s="17">
        <v>0</v>
      </c>
      <c r="DT35" s="17">
        <v>0</v>
      </c>
      <c r="DU35" s="17">
        <v>0</v>
      </c>
      <c r="DV35" s="17">
        <v>0</v>
      </c>
      <c r="DW35" s="17">
        <v>0</v>
      </c>
      <c r="DX35" s="17">
        <v>0</v>
      </c>
      <c r="DY35" s="17">
        <v>0</v>
      </c>
      <c r="DZ35" s="17">
        <v>0</v>
      </c>
      <c r="EA35" s="17">
        <v>0</v>
      </c>
      <c r="EB35" s="17">
        <v>0</v>
      </c>
      <c r="EC35" s="17">
        <v>0</v>
      </c>
      <c r="ED35" s="17">
        <v>0</v>
      </c>
      <c r="EE35" s="17">
        <v>0</v>
      </c>
      <c r="EF35" s="17">
        <v>0</v>
      </c>
      <c r="EG35" s="17">
        <v>0</v>
      </c>
      <c r="EH35" s="17">
        <v>0</v>
      </c>
      <c r="EI35" s="17">
        <v>0</v>
      </c>
      <c r="EJ35" s="17">
        <v>0</v>
      </c>
      <c r="EK35" s="17">
        <v>0</v>
      </c>
      <c r="EL35" s="17">
        <v>0</v>
      </c>
      <c r="EM35" s="17">
        <v>0</v>
      </c>
      <c r="EN35" s="17">
        <v>0</v>
      </c>
      <c r="EO35" s="17">
        <v>0</v>
      </c>
      <c r="EP35" s="17">
        <v>0</v>
      </c>
      <c r="EQ35" s="17">
        <v>0</v>
      </c>
      <c r="ER35" s="17">
        <v>0</v>
      </c>
      <c r="ES35" s="17">
        <v>0</v>
      </c>
      <c r="ET35" s="17">
        <v>0</v>
      </c>
      <c r="EU35" s="17">
        <v>0</v>
      </c>
      <c r="EV35" s="17">
        <v>0</v>
      </c>
      <c r="EW35" s="17">
        <v>0</v>
      </c>
      <c r="EX35" s="17">
        <v>0</v>
      </c>
      <c r="EY35" s="17">
        <v>0</v>
      </c>
      <c r="EZ35" s="17">
        <v>0</v>
      </c>
      <c r="FA35" s="17">
        <v>0</v>
      </c>
      <c r="FB35" s="17">
        <v>0</v>
      </c>
      <c r="FC35" s="17">
        <v>0</v>
      </c>
      <c r="FD35" s="17">
        <v>0</v>
      </c>
      <c r="FE35" s="17">
        <v>0</v>
      </c>
      <c r="FF35" s="17">
        <v>0</v>
      </c>
      <c r="FG35" s="17">
        <v>0</v>
      </c>
      <c r="FH35" s="17">
        <v>0</v>
      </c>
      <c r="FI35" s="17">
        <v>0</v>
      </c>
      <c r="FJ35" s="17">
        <v>0</v>
      </c>
      <c r="FK35" s="17">
        <v>0</v>
      </c>
      <c r="FL35" s="17">
        <v>0</v>
      </c>
      <c r="FM35" s="17">
        <v>0</v>
      </c>
      <c r="FN35" s="17">
        <v>0</v>
      </c>
      <c r="FO35" s="17">
        <v>0</v>
      </c>
      <c r="FP35" s="17">
        <v>0</v>
      </c>
      <c r="FQ35" s="17">
        <v>0</v>
      </c>
      <c r="FR35" s="17">
        <v>0</v>
      </c>
      <c r="FS35" s="17">
        <v>0</v>
      </c>
      <c r="FT35" s="17">
        <v>0</v>
      </c>
      <c r="FU35" s="17">
        <v>0</v>
      </c>
      <c r="FV35" s="17">
        <v>0</v>
      </c>
      <c r="FW35" s="17">
        <v>0</v>
      </c>
      <c r="FX35" s="17">
        <v>0</v>
      </c>
      <c r="FY35" s="17">
        <v>0</v>
      </c>
      <c r="FZ35" s="17">
        <f t="shared" si="8"/>
        <v>5</v>
      </c>
      <c r="GA35" s="17"/>
      <c r="GB35" s="17"/>
      <c r="GC35" s="17"/>
      <c r="GD35" s="17"/>
      <c r="GE35" s="17"/>
      <c r="GF35" s="17"/>
    </row>
    <row r="36" spans="1:256" x14ac:dyDescent="0.2">
      <c r="A36" s="6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17"/>
      <c r="GB36" s="17"/>
      <c r="GC36" s="17"/>
      <c r="GD36" s="17"/>
      <c r="GE36" s="17"/>
      <c r="GF36" s="17"/>
    </row>
    <row r="37" spans="1:256" ht="15.75" x14ac:dyDescent="0.25">
      <c r="A37" s="29"/>
      <c r="B37" s="30" t="s">
        <v>485</v>
      </c>
      <c r="C37" s="7">
        <f>GA330</f>
        <v>8847.5400000000009</v>
      </c>
      <c r="FZ37" s="17"/>
      <c r="GA37" s="17"/>
      <c r="GB37" s="17"/>
      <c r="GC37" s="17"/>
      <c r="GD37" s="17"/>
      <c r="GE37" s="17"/>
      <c r="GF37" s="17"/>
    </row>
    <row r="38" spans="1:256" x14ac:dyDescent="0.2">
      <c r="A38" s="6" t="s">
        <v>486</v>
      </c>
      <c r="B38" s="7" t="s">
        <v>487</v>
      </c>
      <c r="C38" s="7">
        <f>B4</f>
        <v>7083.61</v>
      </c>
      <c r="D38" s="7">
        <f t="shared" ref="D38:BO38" si="9">$C$38</f>
        <v>7083.61</v>
      </c>
      <c r="E38" s="7">
        <f t="shared" si="9"/>
        <v>7083.61</v>
      </c>
      <c r="F38" s="7">
        <f t="shared" si="9"/>
        <v>7083.61</v>
      </c>
      <c r="G38" s="7">
        <f t="shared" si="9"/>
        <v>7083.61</v>
      </c>
      <c r="H38" s="7">
        <f t="shared" si="9"/>
        <v>7083.61</v>
      </c>
      <c r="I38" s="7">
        <f t="shared" si="9"/>
        <v>7083.61</v>
      </c>
      <c r="J38" s="7">
        <f t="shared" si="9"/>
        <v>7083.61</v>
      </c>
      <c r="K38" s="7">
        <f t="shared" si="9"/>
        <v>7083.61</v>
      </c>
      <c r="L38" s="7">
        <f t="shared" si="9"/>
        <v>7083.61</v>
      </c>
      <c r="M38" s="7">
        <f t="shared" si="9"/>
        <v>7083.61</v>
      </c>
      <c r="N38" s="7">
        <f t="shared" si="9"/>
        <v>7083.61</v>
      </c>
      <c r="O38" s="7">
        <f t="shared" si="9"/>
        <v>7083.61</v>
      </c>
      <c r="P38" s="7">
        <f t="shared" si="9"/>
        <v>7083.61</v>
      </c>
      <c r="Q38" s="7">
        <f t="shared" si="9"/>
        <v>7083.61</v>
      </c>
      <c r="R38" s="7">
        <f t="shared" si="9"/>
        <v>7083.61</v>
      </c>
      <c r="S38" s="7">
        <f t="shared" si="9"/>
        <v>7083.61</v>
      </c>
      <c r="T38" s="7">
        <f t="shared" si="9"/>
        <v>7083.61</v>
      </c>
      <c r="U38" s="7">
        <f t="shared" si="9"/>
        <v>7083.61</v>
      </c>
      <c r="V38" s="7">
        <f t="shared" si="9"/>
        <v>7083.61</v>
      </c>
      <c r="W38" s="7">
        <f t="shared" si="9"/>
        <v>7083.61</v>
      </c>
      <c r="X38" s="7">
        <f t="shared" si="9"/>
        <v>7083.61</v>
      </c>
      <c r="Y38" s="7">
        <f t="shared" si="9"/>
        <v>7083.61</v>
      </c>
      <c r="Z38" s="7">
        <f t="shared" si="9"/>
        <v>7083.61</v>
      </c>
      <c r="AA38" s="7">
        <f t="shared" si="9"/>
        <v>7083.61</v>
      </c>
      <c r="AB38" s="7">
        <f t="shared" si="9"/>
        <v>7083.61</v>
      </c>
      <c r="AC38" s="7">
        <f t="shared" si="9"/>
        <v>7083.61</v>
      </c>
      <c r="AD38" s="7">
        <f t="shared" si="9"/>
        <v>7083.61</v>
      </c>
      <c r="AE38" s="7">
        <f t="shared" si="9"/>
        <v>7083.61</v>
      </c>
      <c r="AF38" s="7">
        <f t="shared" si="9"/>
        <v>7083.61</v>
      </c>
      <c r="AG38" s="7">
        <f t="shared" si="9"/>
        <v>7083.61</v>
      </c>
      <c r="AH38" s="7">
        <f t="shared" si="9"/>
        <v>7083.61</v>
      </c>
      <c r="AI38" s="7">
        <f t="shared" si="9"/>
        <v>7083.61</v>
      </c>
      <c r="AJ38" s="7">
        <f t="shared" si="9"/>
        <v>7083.61</v>
      </c>
      <c r="AK38" s="7">
        <f t="shared" si="9"/>
        <v>7083.61</v>
      </c>
      <c r="AL38" s="7">
        <f t="shared" si="9"/>
        <v>7083.61</v>
      </c>
      <c r="AM38" s="7">
        <f t="shared" si="9"/>
        <v>7083.61</v>
      </c>
      <c r="AN38" s="7">
        <f t="shared" si="9"/>
        <v>7083.61</v>
      </c>
      <c r="AO38" s="7">
        <f t="shared" si="9"/>
        <v>7083.61</v>
      </c>
      <c r="AP38" s="7">
        <f t="shared" si="9"/>
        <v>7083.61</v>
      </c>
      <c r="AQ38" s="7">
        <f t="shared" si="9"/>
        <v>7083.61</v>
      </c>
      <c r="AR38" s="7">
        <f t="shared" si="9"/>
        <v>7083.61</v>
      </c>
      <c r="AS38" s="7">
        <f t="shared" si="9"/>
        <v>7083.61</v>
      </c>
      <c r="AT38" s="7">
        <f t="shared" si="9"/>
        <v>7083.61</v>
      </c>
      <c r="AU38" s="7">
        <f t="shared" si="9"/>
        <v>7083.61</v>
      </c>
      <c r="AV38" s="7">
        <f t="shared" si="9"/>
        <v>7083.61</v>
      </c>
      <c r="AW38" s="7">
        <f t="shared" si="9"/>
        <v>7083.61</v>
      </c>
      <c r="AX38" s="7">
        <f t="shared" si="9"/>
        <v>7083.61</v>
      </c>
      <c r="AY38" s="7">
        <f t="shared" si="9"/>
        <v>7083.61</v>
      </c>
      <c r="AZ38" s="7">
        <f t="shared" si="9"/>
        <v>7083.61</v>
      </c>
      <c r="BA38" s="7">
        <f t="shared" si="9"/>
        <v>7083.61</v>
      </c>
      <c r="BB38" s="7">
        <f t="shared" si="9"/>
        <v>7083.61</v>
      </c>
      <c r="BC38" s="7">
        <f t="shared" si="9"/>
        <v>7083.61</v>
      </c>
      <c r="BD38" s="7">
        <f t="shared" si="9"/>
        <v>7083.61</v>
      </c>
      <c r="BE38" s="7">
        <f t="shared" si="9"/>
        <v>7083.61</v>
      </c>
      <c r="BF38" s="7">
        <f t="shared" si="9"/>
        <v>7083.61</v>
      </c>
      <c r="BG38" s="7">
        <f t="shared" si="9"/>
        <v>7083.61</v>
      </c>
      <c r="BH38" s="7">
        <f t="shared" si="9"/>
        <v>7083.61</v>
      </c>
      <c r="BI38" s="7">
        <f t="shared" si="9"/>
        <v>7083.61</v>
      </c>
      <c r="BJ38" s="7">
        <f t="shared" si="9"/>
        <v>7083.61</v>
      </c>
      <c r="BK38" s="7">
        <f t="shared" si="9"/>
        <v>7083.61</v>
      </c>
      <c r="BL38" s="7">
        <f t="shared" si="9"/>
        <v>7083.61</v>
      </c>
      <c r="BM38" s="7">
        <f t="shared" si="9"/>
        <v>7083.61</v>
      </c>
      <c r="BN38" s="7">
        <f t="shared" si="9"/>
        <v>7083.61</v>
      </c>
      <c r="BO38" s="7">
        <f t="shared" si="9"/>
        <v>7083.61</v>
      </c>
      <c r="BP38" s="7">
        <f t="shared" ref="BP38:EA38" si="10">$C$38</f>
        <v>7083.61</v>
      </c>
      <c r="BQ38" s="7">
        <f t="shared" si="10"/>
        <v>7083.61</v>
      </c>
      <c r="BR38" s="7">
        <f t="shared" si="10"/>
        <v>7083.61</v>
      </c>
      <c r="BS38" s="7">
        <f t="shared" si="10"/>
        <v>7083.61</v>
      </c>
      <c r="BT38" s="7">
        <f t="shared" si="10"/>
        <v>7083.61</v>
      </c>
      <c r="BU38" s="7">
        <f t="shared" si="10"/>
        <v>7083.61</v>
      </c>
      <c r="BV38" s="7">
        <f t="shared" si="10"/>
        <v>7083.61</v>
      </c>
      <c r="BW38" s="7">
        <f t="shared" si="10"/>
        <v>7083.61</v>
      </c>
      <c r="BX38" s="7">
        <f t="shared" si="10"/>
        <v>7083.61</v>
      </c>
      <c r="BY38" s="7">
        <f t="shared" si="10"/>
        <v>7083.61</v>
      </c>
      <c r="BZ38" s="7">
        <f t="shared" si="10"/>
        <v>7083.61</v>
      </c>
      <c r="CA38" s="7">
        <f t="shared" si="10"/>
        <v>7083.61</v>
      </c>
      <c r="CB38" s="7">
        <f t="shared" si="10"/>
        <v>7083.61</v>
      </c>
      <c r="CC38" s="7">
        <f t="shared" si="10"/>
        <v>7083.61</v>
      </c>
      <c r="CD38" s="7">
        <f t="shared" si="10"/>
        <v>7083.61</v>
      </c>
      <c r="CE38" s="7">
        <f t="shared" si="10"/>
        <v>7083.61</v>
      </c>
      <c r="CF38" s="7">
        <f t="shared" si="10"/>
        <v>7083.61</v>
      </c>
      <c r="CG38" s="7">
        <f t="shared" si="10"/>
        <v>7083.61</v>
      </c>
      <c r="CH38" s="7">
        <f t="shared" si="10"/>
        <v>7083.61</v>
      </c>
      <c r="CI38" s="7">
        <f t="shared" si="10"/>
        <v>7083.61</v>
      </c>
      <c r="CJ38" s="7">
        <f t="shared" si="10"/>
        <v>7083.61</v>
      </c>
      <c r="CK38" s="7">
        <f t="shared" si="10"/>
        <v>7083.61</v>
      </c>
      <c r="CL38" s="7">
        <f t="shared" si="10"/>
        <v>7083.61</v>
      </c>
      <c r="CM38" s="7">
        <f t="shared" si="10"/>
        <v>7083.61</v>
      </c>
      <c r="CN38" s="7">
        <f t="shared" si="10"/>
        <v>7083.61</v>
      </c>
      <c r="CO38" s="7">
        <f t="shared" si="10"/>
        <v>7083.61</v>
      </c>
      <c r="CP38" s="7">
        <f t="shared" si="10"/>
        <v>7083.61</v>
      </c>
      <c r="CQ38" s="7">
        <f t="shared" si="10"/>
        <v>7083.61</v>
      </c>
      <c r="CR38" s="7">
        <f t="shared" si="10"/>
        <v>7083.61</v>
      </c>
      <c r="CS38" s="7">
        <f t="shared" si="10"/>
        <v>7083.61</v>
      </c>
      <c r="CT38" s="7">
        <f t="shared" si="10"/>
        <v>7083.61</v>
      </c>
      <c r="CU38" s="7">
        <f t="shared" si="10"/>
        <v>7083.61</v>
      </c>
      <c r="CV38" s="7">
        <f t="shared" si="10"/>
        <v>7083.61</v>
      </c>
      <c r="CW38" s="7">
        <f t="shared" si="10"/>
        <v>7083.61</v>
      </c>
      <c r="CX38" s="7">
        <f t="shared" si="10"/>
        <v>7083.61</v>
      </c>
      <c r="CY38" s="7">
        <f t="shared" si="10"/>
        <v>7083.61</v>
      </c>
      <c r="CZ38" s="7">
        <f t="shared" si="10"/>
        <v>7083.61</v>
      </c>
      <c r="DA38" s="7">
        <f t="shared" si="10"/>
        <v>7083.61</v>
      </c>
      <c r="DB38" s="7">
        <f t="shared" si="10"/>
        <v>7083.61</v>
      </c>
      <c r="DC38" s="7">
        <f t="shared" si="10"/>
        <v>7083.61</v>
      </c>
      <c r="DD38" s="7">
        <f t="shared" si="10"/>
        <v>7083.61</v>
      </c>
      <c r="DE38" s="7">
        <f t="shared" si="10"/>
        <v>7083.61</v>
      </c>
      <c r="DF38" s="7">
        <f t="shared" si="10"/>
        <v>7083.61</v>
      </c>
      <c r="DG38" s="7">
        <f t="shared" si="10"/>
        <v>7083.61</v>
      </c>
      <c r="DH38" s="7">
        <f t="shared" si="10"/>
        <v>7083.61</v>
      </c>
      <c r="DI38" s="7">
        <f t="shared" si="10"/>
        <v>7083.61</v>
      </c>
      <c r="DJ38" s="7">
        <f t="shared" si="10"/>
        <v>7083.61</v>
      </c>
      <c r="DK38" s="7">
        <f t="shared" si="10"/>
        <v>7083.61</v>
      </c>
      <c r="DL38" s="7">
        <f t="shared" si="10"/>
        <v>7083.61</v>
      </c>
      <c r="DM38" s="7">
        <f t="shared" si="10"/>
        <v>7083.61</v>
      </c>
      <c r="DN38" s="7">
        <f t="shared" si="10"/>
        <v>7083.61</v>
      </c>
      <c r="DO38" s="7">
        <f t="shared" si="10"/>
        <v>7083.61</v>
      </c>
      <c r="DP38" s="7">
        <f t="shared" si="10"/>
        <v>7083.61</v>
      </c>
      <c r="DQ38" s="7">
        <f t="shared" si="10"/>
        <v>7083.61</v>
      </c>
      <c r="DR38" s="7">
        <f t="shared" si="10"/>
        <v>7083.61</v>
      </c>
      <c r="DS38" s="7">
        <f t="shared" si="10"/>
        <v>7083.61</v>
      </c>
      <c r="DT38" s="7">
        <f t="shared" si="10"/>
        <v>7083.61</v>
      </c>
      <c r="DU38" s="7">
        <f t="shared" si="10"/>
        <v>7083.61</v>
      </c>
      <c r="DV38" s="7">
        <f t="shared" si="10"/>
        <v>7083.61</v>
      </c>
      <c r="DW38" s="7">
        <f t="shared" si="10"/>
        <v>7083.61</v>
      </c>
      <c r="DX38" s="7">
        <f t="shared" si="10"/>
        <v>7083.61</v>
      </c>
      <c r="DY38" s="7">
        <f t="shared" si="10"/>
        <v>7083.61</v>
      </c>
      <c r="DZ38" s="7">
        <f t="shared" si="10"/>
        <v>7083.61</v>
      </c>
      <c r="EA38" s="7">
        <f t="shared" si="10"/>
        <v>7083.61</v>
      </c>
      <c r="EB38" s="7">
        <f t="shared" ref="EB38:FX38" si="11">$C$38</f>
        <v>7083.61</v>
      </c>
      <c r="EC38" s="7">
        <f t="shared" si="11"/>
        <v>7083.61</v>
      </c>
      <c r="ED38" s="7">
        <f t="shared" si="11"/>
        <v>7083.61</v>
      </c>
      <c r="EE38" s="7">
        <f t="shared" si="11"/>
        <v>7083.61</v>
      </c>
      <c r="EF38" s="7">
        <f t="shared" si="11"/>
        <v>7083.61</v>
      </c>
      <c r="EG38" s="7">
        <f t="shared" si="11"/>
        <v>7083.61</v>
      </c>
      <c r="EH38" s="7">
        <f t="shared" si="11"/>
        <v>7083.61</v>
      </c>
      <c r="EI38" s="7">
        <f t="shared" si="11"/>
        <v>7083.61</v>
      </c>
      <c r="EJ38" s="7">
        <f t="shared" si="11"/>
        <v>7083.61</v>
      </c>
      <c r="EK38" s="7">
        <f t="shared" si="11"/>
        <v>7083.61</v>
      </c>
      <c r="EL38" s="7">
        <f t="shared" si="11"/>
        <v>7083.61</v>
      </c>
      <c r="EM38" s="7">
        <f t="shared" si="11"/>
        <v>7083.61</v>
      </c>
      <c r="EN38" s="7">
        <f t="shared" si="11"/>
        <v>7083.61</v>
      </c>
      <c r="EO38" s="7">
        <f t="shared" si="11"/>
        <v>7083.61</v>
      </c>
      <c r="EP38" s="7">
        <f t="shared" si="11"/>
        <v>7083.61</v>
      </c>
      <c r="EQ38" s="7">
        <f t="shared" si="11"/>
        <v>7083.61</v>
      </c>
      <c r="ER38" s="7">
        <f t="shared" si="11"/>
        <v>7083.61</v>
      </c>
      <c r="ES38" s="7">
        <f t="shared" si="11"/>
        <v>7083.61</v>
      </c>
      <c r="ET38" s="7">
        <f t="shared" si="11"/>
        <v>7083.61</v>
      </c>
      <c r="EU38" s="7">
        <f t="shared" si="11"/>
        <v>7083.61</v>
      </c>
      <c r="EV38" s="7">
        <f t="shared" si="11"/>
        <v>7083.61</v>
      </c>
      <c r="EW38" s="7">
        <f t="shared" si="11"/>
        <v>7083.61</v>
      </c>
      <c r="EX38" s="7">
        <f t="shared" si="11"/>
        <v>7083.61</v>
      </c>
      <c r="EY38" s="7">
        <f t="shared" si="11"/>
        <v>7083.61</v>
      </c>
      <c r="EZ38" s="7">
        <f t="shared" si="11"/>
        <v>7083.61</v>
      </c>
      <c r="FA38" s="7">
        <f t="shared" si="11"/>
        <v>7083.61</v>
      </c>
      <c r="FB38" s="7">
        <f t="shared" si="11"/>
        <v>7083.61</v>
      </c>
      <c r="FC38" s="7">
        <f t="shared" si="11"/>
        <v>7083.61</v>
      </c>
      <c r="FD38" s="7">
        <f t="shared" si="11"/>
        <v>7083.61</v>
      </c>
      <c r="FE38" s="7">
        <f t="shared" si="11"/>
        <v>7083.61</v>
      </c>
      <c r="FF38" s="7">
        <f t="shared" si="11"/>
        <v>7083.61</v>
      </c>
      <c r="FG38" s="7">
        <f t="shared" si="11"/>
        <v>7083.61</v>
      </c>
      <c r="FH38" s="7">
        <f t="shared" si="11"/>
        <v>7083.61</v>
      </c>
      <c r="FI38" s="7">
        <f t="shared" si="11"/>
        <v>7083.61</v>
      </c>
      <c r="FJ38" s="7">
        <f t="shared" si="11"/>
        <v>7083.61</v>
      </c>
      <c r="FK38" s="7">
        <f t="shared" si="11"/>
        <v>7083.61</v>
      </c>
      <c r="FL38" s="7">
        <f t="shared" si="11"/>
        <v>7083.61</v>
      </c>
      <c r="FM38" s="7">
        <f t="shared" si="11"/>
        <v>7083.61</v>
      </c>
      <c r="FN38" s="7">
        <f t="shared" si="11"/>
        <v>7083.61</v>
      </c>
      <c r="FO38" s="7">
        <f t="shared" si="11"/>
        <v>7083.61</v>
      </c>
      <c r="FP38" s="7">
        <f t="shared" si="11"/>
        <v>7083.61</v>
      </c>
      <c r="FQ38" s="7">
        <f t="shared" si="11"/>
        <v>7083.61</v>
      </c>
      <c r="FR38" s="7">
        <f t="shared" si="11"/>
        <v>7083.61</v>
      </c>
      <c r="FS38" s="7">
        <f t="shared" si="11"/>
        <v>7083.61</v>
      </c>
      <c r="FT38" s="7">
        <f t="shared" si="11"/>
        <v>7083.61</v>
      </c>
      <c r="FU38" s="7">
        <f t="shared" si="11"/>
        <v>7083.61</v>
      </c>
      <c r="FV38" s="7">
        <f t="shared" si="11"/>
        <v>7083.61</v>
      </c>
      <c r="FW38" s="7">
        <f t="shared" si="11"/>
        <v>7083.61</v>
      </c>
      <c r="FX38" s="7">
        <f t="shared" si="11"/>
        <v>7083.61</v>
      </c>
      <c r="FZ38" s="17"/>
      <c r="GA38" s="17"/>
      <c r="GB38" s="17"/>
      <c r="GC38" s="17"/>
      <c r="GD38" s="17"/>
      <c r="GE38" s="17"/>
      <c r="GF38" s="17"/>
    </row>
    <row r="39" spans="1:256" x14ac:dyDescent="0.2">
      <c r="A39" s="6" t="s">
        <v>488</v>
      </c>
      <c r="B39" s="7" t="s">
        <v>489</v>
      </c>
      <c r="C39" s="7">
        <v>8847.5400000000009</v>
      </c>
      <c r="D39" s="7">
        <f t="shared" ref="D39:BO39" si="12">$C$39</f>
        <v>8847.5400000000009</v>
      </c>
      <c r="E39" s="7">
        <f t="shared" si="12"/>
        <v>8847.5400000000009</v>
      </c>
      <c r="F39" s="7">
        <f t="shared" si="12"/>
        <v>8847.5400000000009</v>
      </c>
      <c r="G39" s="7">
        <f t="shared" si="12"/>
        <v>8847.5400000000009</v>
      </c>
      <c r="H39" s="7">
        <f t="shared" si="12"/>
        <v>8847.5400000000009</v>
      </c>
      <c r="I39" s="7">
        <f t="shared" si="12"/>
        <v>8847.5400000000009</v>
      </c>
      <c r="J39" s="7">
        <f t="shared" si="12"/>
        <v>8847.5400000000009</v>
      </c>
      <c r="K39" s="7">
        <f t="shared" si="12"/>
        <v>8847.5400000000009</v>
      </c>
      <c r="L39" s="7">
        <f t="shared" si="12"/>
        <v>8847.5400000000009</v>
      </c>
      <c r="M39" s="7">
        <f t="shared" si="12"/>
        <v>8847.5400000000009</v>
      </c>
      <c r="N39" s="7">
        <f t="shared" si="12"/>
        <v>8847.5400000000009</v>
      </c>
      <c r="O39" s="7">
        <f t="shared" si="12"/>
        <v>8847.5400000000009</v>
      </c>
      <c r="P39" s="7">
        <f t="shared" si="12"/>
        <v>8847.5400000000009</v>
      </c>
      <c r="Q39" s="7">
        <f t="shared" si="12"/>
        <v>8847.5400000000009</v>
      </c>
      <c r="R39" s="7">
        <f t="shared" si="12"/>
        <v>8847.5400000000009</v>
      </c>
      <c r="S39" s="7">
        <f t="shared" si="12"/>
        <v>8847.5400000000009</v>
      </c>
      <c r="T39" s="7">
        <f t="shared" si="12"/>
        <v>8847.5400000000009</v>
      </c>
      <c r="U39" s="7">
        <f t="shared" si="12"/>
        <v>8847.5400000000009</v>
      </c>
      <c r="V39" s="7">
        <f t="shared" si="12"/>
        <v>8847.5400000000009</v>
      </c>
      <c r="W39" s="7">
        <f t="shared" si="12"/>
        <v>8847.5400000000009</v>
      </c>
      <c r="X39" s="7">
        <f t="shared" si="12"/>
        <v>8847.5400000000009</v>
      </c>
      <c r="Y39" s="7">
        <f t="shared" si="12"/>
        <v>8847.5400000000009</v>
      </c>
      <c r="Z39" s="7">
        <f t="shared" si="12"/>
        <v>8847.5400000000009</v>
      </c>
      <c r="AA39" s="7">
        <f t="shared" si="12"/>
        <v>8847.5400000000009</v>
      </c>
      <c r="AB39" s="7">
        <f t="shared" si="12"/>
        <v>8847.5400000000009</v>
      </c>
      <c r="AC39" s="7">
        <f t="shared" si="12"/>
        <v>8847.5400000000009</v>
      </c>
      <c r="AD39" s="7">
        <f t="shared" si="12"/>
        <v>8847.5400000000009</v>
      </c>
      <c r="AE39" s="7">
        <f t="shared" si="12"/>
        <v>8847.5400000000009</v>
      </c>
      <c r="AF39" s="7">
        <f t="shared" si="12"/>
        <v>8847.5400000000009</v>
      </c>
      <c r="AG39" s="7">
        <f t="shared" si="12"/>
        <v>8847.5400000000009</v>
      </c>
      <c r="AH39" s="7">
        <f t="shared" si="12"/>
        <v>8847.5400000000009</v>
      </c>
      <c r="AI39" s="7">
        <f t="shared" si="12"/>
        <v>8847.5400000000009</v>
      </c>
      <c r="AJ39" s="7">
        <f t="shared" si="12"/>
        <v>8847.5400000000009</v>
      </c>
      <c r="AK39" s="7">
        <f t="shared" si="12"/>
        <v>8847.5400000000009</v>
      </c>
      <c r="AL39" s="7">
        <f t="shared" si="12"/>
        <v>8847.5400000000009</v>
      </c>
      <c r="AM39" s="7">
        <f t="shared" si="12"/>
        <v>8847.5400000000009</v>
      </c>
      <c r="AN39" s="7">
        <f t="shared" si="12"/>
        <v>8847.5400000000009</v>
      </c>
      <c r="AO39" s="7">
        <f t="shared" si="12"/>
        <v>8847.5400000000009</v>
      </c>
      <c r="AP39" s="7">
        <f t="shared" si="12"/>
        <v>8847.5400000000009</v>
      </c>
      <c r="AQ39" s="7">
        <f t="shared" si="12"/>
        <v>8847.5400000000009</v>
      </c>
      <c r="AR39" s="7">
        <f t="shared" si="12"/>
        <v>8847.5400000000009</v>
      </c>
      <c r="AS39" s="7">
        <f t="shared" si="12"/>
        <v>8847.5400000000009</v>
      </c>
      <c r="AT39" s="7">
        <f t="shared" si="12"/>
        <v>8847.5400000000009</v>
      </c>
      <c r="AU39" s="7">
        <f t="shared" si="12"/>
        <v>8847.5400000000009</v>
      </c>
      <c r="AV39" s="7">
        <f t="shared" si="12"/>
        <v>8847.5400000000009</v>
      </c>
      <c r="AW39" s="7">
        <f t="shared" si="12"/>
        <v>8847.5400000000009</v>
      </c>
      <c r="AX39" s="7">
        <f t="shared" si="12"/>
        <v>8847.5400000000009</v>
      </c>
      <c r="AY39" s="7">
        <f t="shared" si="12"/>
        <v>8847.5400000000009</v>
      </c>
      <c r="AZ39" s="7">
        <f t="shared" si="12"/>
        <v>8847.5400000000009</v>
      </c>
      <c r="BA39" s="7">
        <f t="shared" si="12"/>
        <v>8847.5400000000009</v>
      </c>
      <c r="BB39" s="7">
        <f t="shared" si="12"/>
        <v>8847.5400000000009</v>
      </c>
      <c r="BC39" s="7">
        <f t="shared" si="12"/>
        <v>8847.5400000000009</v>
      </c>
      <c r="BD39" s="7">
        <f t="shared" si="12"/>
        <v>8847.5400000000009</v>
      </c>
      <c r="BE39" s="7">
        <f t="shared" si="12"/>
        <v>8847.5400000000009</v>
      </c>
      <c r="BF39" s="7">
        <f t="shared" si="12"/>
        <v>8847.5400000000009</v>
      </c>
      <c r="BG39" s="7">
        <f t="shared" si="12"/>
        <v>8847.5400000000009</v>
      </c>
      <c r="BH39" s="7">
        <f t="shared" si="12"/>
        <v>8847.5400000000009</v>
      </c>
      <c r="BI39" s="7">
        <f t="shared" si="12"/>
        <v>8847.5400000000009</v>
      </c>
      <c r="BJ39" s="7">
        <f t="shared" si="12"/>
        <v>8847.5400000000009</v>
      </c>
      <c r="BK39" s="7">
        <f t="shared" si="12"/>
        <v>8847.5400000000009</v>
      </c>
      <c r="BL39" s="7">
        <f t="shared" si="12"/>
        <v>8847.5400000000009</v>
      </c>
      <c r="BM39" s="7">
        <f t="shared" si="12"/>
        <v>8847.5400000000009</v>
      </c>
      <c r="BN39" s="7">
        <f t="shared" si="12"/>
        <v>8847.5400000000009</v>
      </c>
      <c r="BO39" s="7">
        <f t="shared" si="12"/>
        <v>8847.5400000000009</v>
      </c>
      <c r="BP39" s="7">
        <f t="shared" ref="BP39:EA39" si="13">$C$39</f>
        <v>8847.5400000000009</v>
      </c>
      <c r="BQ39" s="7">
        <f t="shared" si="13"/>
        <v>8847.5400000000009</v>
      </c>
      <c r="BR39" s="7">
        <f t="shared" si="13"/>
        <v>8847.5400000000009</v>
      </c>
      <c r="BS39" s="7">
        <f t="shared" si="13"/>
        <v>8847.5400000000009</v>
      </c>
      <c r="BT39" s="7">
        <f t="shared" si="13"/>
        <v>8847.5400000000009</v>
      </c>
      <c r="BU39" s="7">
        <f t="shared" si="13"/>
        <v>8847.5400000000009</v>
      </c>
      <c r="BV39" s="7">
        <f t="shared" si="13"/>
        <v>8847.5400000000009</v>
      </c>
      <c r="BW39" s="7">
        <f t="shared" si="13"/>
        <v>8847.5400000000009</v>
      </c>
      <c r="BX39" s="7">
        <f t="shared" si="13"/>
        <v>8847.5400000000009</v>
      </c>
      <c r="BY39" s="7">
        <f t="shared" si="13"/>
        <v>8847.5400000000009</v>
      </c>
      <c r="BZ39" s="7">
        <f t="shared" si="13"/>
        <v>8847.5400000000009</v>
      </c>
      <c r="CA39" s="7">
        <f t="shared" si="13"/>
        <v>8847.5400000000009</v>
      </c>
      <c r="CB39" s="7">
        <f t="shared" si="13"/>
        <v>8847.5400000000009</v>
      </c>
      <c r="CC39" s="7">
        <f t="shared" si="13"/>
        <v>8847.5400000000009</v>
      </c>
      <c r="CD39" s="7">
        <f t="shared" si="13"/>
        <v>8847.5400000000009</v>
      </c>
      <c r="CE39" s="7">
        <f t="shared" si="13"/>
        <v>8847.5400000000009</v>
      </c>
      <c r="CF39" s="7">
        <f t="shared" si="13"/>
        <v>8847.5400000000009</v>
      </c>
      <c r="CG39" s="7">
        <f t="shared" si="13"/>
        <v>8847.5400000000009</v>
      </c>
      <c r="CH39" s="7">
        <f t="shared" si="13"/>
        <v>8847.5400000000009</v>
      </c>
      <c r="CI39" s="7">
        <f t="shared" si="13"/>
        <v>8847.5400000000009</v>
      </c>
      <c r="CJ39" s="7">
        <f t="shared" si="13"/>
        <v>8847.5400000000009</v>
      </c>
      <c r="CK39" s="7">
        <f t="shared" si="13"/>
        <v>8847.5400000000009</v>
      </c>
      <c r="CL39" s="7">
        <f t="shared" si="13"/>
        <v>8847.5400000000009</v>
      </c>
      <c r="CM39" s="7">
        <f t="shared" si="13"/>
        <v>8847.5400000000009</v>
      </c>
      <c r="CN39" s="7">
        <f t="shared" si="13"/>
        <v>8847.5400000000009</v>
      </c>
      <c r="CO39" s="7">
        <f t="shared" si="13"/>
        <v>8847.5400000000009</v>
      </c>
      <c r="CP39" s="7">
        <f t="shared" si="13"/>
        <v>8847.5400000000009</v>
      </c>
      <c r="CQ39" s="7">
        <f t="shared" si="13"/>
        <v>8847.5400000000009</v>
      </c>
      <c r="CR39" s="7">
        <f t="shared" si="13"/>
        <v>8847.5400000000009</v>
      </c>
      <c r="CS39" s="7">
        <f t="shared" si="13"/>
        <v>8847.5400000000009</v>
      </c>
      <c r="CT39" s="7">
        <f t="shared" si="13"/>
        <v>8847.5400000000009</v>
      </c>
      <c r="CU39" s="7">
        <f t="shared" si="13"/>
        <v>8847.5400000000009</v>
      </c>
      <c r="CV39" s="7">
        <f t="shared" si="13"/>
        <v>8847.5400000000009</v>
      </c>
      <c r="CW39" s="7">
        <f t="shared" si="13"/>
        <v>8847.5400000000009</v>
      </c>
      <c r="CX39" s="7">
        <f t="shared" si="13"/>
        <v>8847.5400000000009</v>
      </c>
      <c r="CY39" s="7">
        <f t="shared" si="13"/>
        <v>8847.5400000000009</v>
      </c>
      <c r="CZ39" s="7">
        <f t="shared" si="13"/>
        <v>8847.5400000000009</v>
      </c>
      <c r="DA39" s="7">
        <f t="shared" si="13"/>
        <v>8847.5400000000009</v>
      </c>
      <c r="DB39" s="7">
        <f t="shared" si="13"/>
        <v>8847.5400000000009</v>
      </c>
      <c r="DC39" s="7">
        <f t="shared" si="13"/>
        <v>8847.5400000000009</v>
      </c>
      <c r="DD39" s="7">
        <f t="shared" si="13"/>
        <v>8847.5400000000009</v>
      </c>
      <c r="DE39" s="7">
        <f t="shared" si="13"/>
        <v>8847.5400000000009</v>
      </c>
      <c r="DF39" s="7">
        <f t="shared" si="13"/>
        <v>8847.5400000000009</v>
      </c>
      <c r="DG39" s="7">
        <f t="shared" si="13"/>
        <v>8847.5400000000009</v>
      </c>
      <c r="DH39" s="7">
        <f t="shared" si="13"/>
        <v>8847.5400000000009</v>
      </c>
      <c r="DI39" s="7">
        <f t="shared" si="13"/>
        <v>8847.5400000000009</v>
      </c>
      <c r="DJ39" s="7">
        <f t="shared" si="13"/>
        <v>8847.5400000000009</v>
      </c>
      <c r="DK39" s="7">
        <f t="shared" si="13"/>
        <v>8847.5400000000009</v>
      </c>
      <c r="DL39" s="7">
        <f t="shared" si="13"/>
        <v>8847.5400000000009</v>
      </c>
      <c r="DM39" s="7">
        <f t="shared" si="13"/>
        <v>8847.5400000000009</v>
      </c>
      <c r="DN39" s="7">
        <f t="shared" si="13"/>
        <v>8847.5400000000009</v>
      </c>
      <c r="DO39" s="7">
        <f t="shared" si="13"/>
        <v>8847.5400000000009</v>
      </c>
      <c r="DP39" s="7">
        <f t="shared" si="13"/>
        <v>8847.5400000000009</v>
      </c>
      <c r="DQ39" s="7">
        <f t="shared" si="13"/>
        <v>8847.5400000000009</v>
      </c>
      <c r="DR39" s="7">
        <f t="shared" si="13"/>
        <v>8847.5400000000009</v>
      </c>
      <c r="DS39" s="7">
        <f t="shared" si="13"/>
        <v>8847.5400000000009</v>
      </c>
      <c r="DT39" s="7">
        <f t="shared" si="13"/>
        <v>8847.5400000000009</v>
      </c>
      <c r="DU39" s="7">
        <f t="shared" si="13"/>
        <v>8847.5400000000009</v>
      </c>
      <c r="DV39" s="7">
        <f t="shared" si="13"/>
        <v>8847.5400000000009</v>
      </c>
      <c r="DW39" s="7">
        <f t="shared" si="13"/>
        <v>8847.5400000000009</v>
      </c>
      <c r="DX39" s="7">
        <f t="shared" si="13"/>
        <v>8847.5400000000009</v>
      </c>
      <c r="DY39" s="7">
        <f t="shared" si="13"/>
        <v>8847.5400000000009</v>
      </c>
      <c r="DZ39" s="7">
        <f t="shared" si="13"/>
        <v>8847.5400000000009</v>
      </c>
      <c r="EA39" s="7">
        <f t="shared" si="13"/>
        <v>8847.5400000000009</v>
      </c>
      <c r="EB39" s="7">
        <f t="shared" ref="EB39:FX39" si="14">$C$39</f>
        <v>8847.5400000000009</v>
      </c>
      <c r="EC39" s="7">
        <f t="shared" si="14"/>
        <v>8847.5400000000009</v>
      </c>
      <c r="ED39" s="7">
        <f t="shared" si="14"/>
        <v>8847.5400000000009</v>
      </c>
      <c r="EE39" s="7">
        <f t="shared" si="14"/>
        <v>8847.5400000000009</v>
      </c>
      <c r="EF39" s="7">
        <f t="shared" si="14"/>
        <v>8847.5400000000009</v>
      </c>
      <c r="EG39" s="7">
        <f t="shared" si="14"/>
        <v>8847.5400000000009</v>
      </c>
      <c r="EH39" s="7">
        <f t="shared" si="14"/>
        <v>8847.5400000000009</v>
      </c>
      <c r="EI39" s="7">
        <f t="shared" si="14"/>
        <v>8847.5400000000009</v>
      </c>
      <c r="EJ39" s="7">
        <f t="shared" si="14"/>
        <v>8847.5400000000009</v>
      </c>
      <c r="EK39" s="7">
        <f t="shared" si="14"/>
        <v>8847.5400000000009</v>
      </c>
      <c r="EL39" s="7">
        <f t="shared" si="14"/>
        <v>8847.5400000000009</v>
      </c>
      <c r="EM39" s="7">
        <f t="shared" si="14"/>
        <v>8847.5400000000009</v>
      </c>
      <c r="EN39" s="7">
        <f t="shared" si="14"/>
        <v>8847.5400000000009</v>
      </c>
      <c r="EO39" s="7">
        <f t="shared" si="14"/>
        <v>8847.5400000000009</v>
      </c>
      <c r="EP39" s="7">
        <f t="shared" si="14"/>
        <v>8847.5400000000009</v>
      </c>
      <c r="EQ39" s="7">
        <f t="shared" si="14"/>
        <v>8847.5400000000009</v>
      </c>
      <c r="ER39" s="7">
        <f t="shared" si="14"/>
        <v>8847.5400000000009</v>
      </c>
      <c r="ES39" s="7">
        <f t="shared" si="14"/>
        <v>8847.5400000000009</v>
      </c>
      <c r="ET39" s="7">
        <f t="shared" si="14"/>
        <v>8847.5400000000009</v>
      </c>
      <c r="EU39" s="7">
        <f t="shared" si="14"/>
        <v>8847.5400000000009</v>
      </c>
      <c r="EV39" s="7">
        <f t="shared" si="14"/>
        <v>8847.5400000000009</v>
      </c>
      <c r="EW39" s="7">
        <f t="shared" si="14"/>
        <v>8847.5400000000009</v>
      </c>
      <c r="EX39" s="7">
        <f t="shared" si="14"/>
        <v>8847.5400000000009</v>
      </c>
      <c r="EY39" s="7">
        <f t="shared" si="14"/>
        <v>8847.5400000000009</v>
      </c>
      <c r="EZ39" s="7">
        <f t="shared" si="14"/>
        <v>8847.5400000000009</v>
      </c>
      <c r="FA39" s="7">
        <f t="shared" si="14"/>
        <v>8847.5400000000009</v>
      </c>
      <c r="FB39" s="7">
        <f t="shared" si="14"/>
        <v>8847.5400000000009</v>
      </c>
      <c r="FC39" s="7">
        <f t="shared" si="14"/>
        <v>8847.5400000000009</v>
      </c>
      <c r="FD39" s="7">
        <f t="shared" si="14"/>
        <v>8847.5400000000009</v>
      </c>
      <c r="FE39" s="7">
        <f t="shared" si="14"/>
        <v>8847.5400000000009</v>
      </c>
      <c r="FF39" s="7">
        <f t="shared" si="14"/>
        <v>8847.5400000000009</v>
      </c>
      <c r="FG39" s="7">
        <f t="shared" si="14"/>
        <v>8847.5400000000009</v>
      </c>
      <c r="FH39" s="7">
        <f t="shared" si="14"/>
        <v>8847.5400000000009</v>
      </c>
      <c r="FI39" s="7">
        <f t="shared" si="14"/>
        <v>8847.5400000000009</v>
      </c>
      <c r="FJ39" s="7">
        <f t="shared" si="14"/>
        <v>8847.5400000000009</v>
      </c>
      <c r="FK39" s="7">
        <f t="shared" si="14"/>
        <v>8847.5400000000009</v>
      </c>
      <c r="FL39" s="7">
        <f t="shared" si="14"/>
        <v>8847.5400000000009</v>
      </c>
      <c r="FM39" s="7">
        <f t="shared" si="14"/>
        <v>8847.5400000000009</v>
      </c>
      <c r="FN39" s="7">
        <f t="shared" si="14"/>
        <v>8847.5400000000009</v>
      </c>
      <c r="FO39" s="7">
        <f t="shared" si="14"/>
        <v>8847.5400000000009</v>
      </c>
      <c r="FP39" s="7">
        <f t="shared" si="14"/>
        <v>8847.5400000000009</v>
      </c>
      <c r="FQ39" s="7">
        <f t="shared" si="14"/>
        <v>8847.5400000000009</v>
      </c>
      <c r="FR39" s="7">
        <f t="shared" si="14"/>
        <v>8847.5400000000009</v>
      </c>
      <c r="FS39" s="7">
        <f t="shared" si="14"/>
        <v>8847.5400000000009</v>
      </c>
      <c r="FT39" s="7">
        <f t="shared" si="14"/>
        <v>8847.5400000000009</v>
      </c>
      <c r="FU39" s="7">
        <f t="shared" si="14"/>
        <v>8847.5400000000009</v>
      </c>
      <c r="FV39" s="7">
        <f t="shared" si="14"/>
        <v>8847.5400000000009</v>
      </c>
      <c r="FW39" s="7">
        <f t="shared" si="14"/>
        <v>8847.5400000000009</v>
      </c>
      <c r="FX39" s="7">
        <f t="shared" si="14"/>
        <v>8847.5400000000009</v>
      </c>
      <c r="FZ39" s="17"/>
      <c r="GA39" s="17"/>
      <c r="GB39" s="17"/>
      <c r="GC39" s="17"/>
      <c r="GD39" s="17"/>
      <c r="GE39" s="17"/>
      <c r="GF39" s="17"/>
    </row>
    <row r="40" spans="1:256" x14ac:dyDescent="0.2">
      <c r="A40" s="6" t="s">
        <v>490</v>
      </c>
      <c r="B40" s="7" t="s">
        <v>491</v>
      </c>
      <c r="C40" s="7">
        <f>B5</f>
        <v>8541</v>
      </c>
      <c r="D40" s="7">
        <f t="shared" ref="D40:BO40" si="15">$C$40</f>
        <v>8541</v>
      </c>
      <c r="E40" s="7">
        <f t="shared" si="15"/>
        <v>8541</v>
      </c>
      <c r="F40" s="7">
        <f t="shared" si="15"/>
        <v>8541</v>
      </c>
      <c r="G40" s="7">
        <f t="shared" si="15"/>
        <v>8541</v>
      </c>
      <c r="H40" s="7">
        <f t="shared" si="15"/>
        <v>8541</v>
      </c>
      <c r="I40" s="7">
        <f t="shared" si="15"/>
        <v>8541</v>
      </c>
      <c r="J40" s="7">
        <f t="shared" si="15"/>
        <v>8541</v>
      </c>
      <c r="K40" s="7">
        <f t="shared" si="15"/>
        <v>8541</v>
      </c>
      <c r="L40" s="7">
        <f t="shared" si="15"/>
        <v>8541</v>
      </c>
      <c r="M40" s="7">
        <f t="shared" si="15"/>
        <v>8541</v>
      </c>
      <c r="N40" s="7">
        <f t="shared" si="15"/>
        <v>8541</v>
      </c>
      <c r="O40" s="7">
        <f t="shared" si="15"/>
        <v>8541</v>
      </c>
      <c r="P40" s="7">
        <f t="shared" si="15"/>
        <v>8541</v>
      </c>
      <c r="Q40" s="7">
        <f t="shared" si="15"/>
        <v>8541</v>
      </c>
      <c r="R40" s="7">
        <f t="shared" si="15"/>
        <v>8541</v>
      </c>
      <c r="S40" s="7">
        <f t="shared" si="15"/>
        <v>8541</v>
      </c>
      <c r="T40" s="7">
        <f t="shared" si="15"/>
        <v>8541</v>
      </c>
      <c r="U40" s="7">
        <f t="shared" si="15"/>
        <v>8541</v>
      </c>
      <c r="V40" s="7">
        <f t="shared" si="15"/>
        <v>8541</v>
      </c>
      <c r="W40" s="7">
        <f t="shared" si="15"/>
        <v>8541</v>
      </c>
      <c r="X40" s="7">
        <f t="shared" si="15"/>
        <v>8541</v>
      </c>
      <c r="Y40" s="7">
        <f t="shared" si="15"/>
        <v>8541</v>
      </c>
      <c r="Z40" s="7">
        <f t="shared" si="15"/>
        <v>8541</v>
      </c>
      <c r="AA40" s="7">
        <f t="shared" si="15"/>
        <v>8541</v>
      </c>
      <c r="AB40" s="7">
        <f t="shared" si="15"/>
        <v>8541</v>
      </c>
      <c r="AC40" s="7">
        <f t="shared" si="15"/>
        <v>8541</v>
      </c>
      <c r="AD40" s="7">
        <f t="shared" si="15"/>
        <v>8541</v>
      </c>
      <c r="AE40" s="7">
        <f t="shared" si="15"/>
        <v>8541</v>
      </c>
      <c r="AF40" s="7">
        <f t="shared" si="15"/>
        <v>8541</v>
      </c>
      <c r="AG40" s="7">
        <f t="shared" si="15"/>
        <v>8541</v>
      </c>
      <c r="AH40" s="7">
        <f t="shared" si="15"/>
        <v>8541</v>
      </c>
      <c r="AI40" s="7">
        <f t="shared" si="15"/>
        <v>8541</v>
      </c>
      <c r="AJ40" s="7">
        <f t="shared" si="15"/>
        <v>8541</v>
      </c>
      <c r="AK40" s="7">
        <f t="shared" si="15"/>
        <v>8541</v>
      </c>
      <c r="AL40" s="7">
        <f t="shared" si="15"/>
        <v>8541</v>
      </c>
      <c r="AM40" s="7">
        <f t="shared" si="15"/>
        <v>8541</v>
      </c>
      <c r="AN40" s="7">
        <f t="shared" si="15"/>
        <v>8541</v>
      </c>
      <c r="AO40" s="7">
        <f t="shared" si="15"/>
        <v>8541</v>
      </c>
      <c r="AP40" s="7">
        <f t="shared" si="15"/>
        <v>8541</v>
      </c>
      <c r="AQ40" s="7">
        <f t="shared" si="15"/>
        <v>8541</v>
      </c>
      <c r="AR40" s="7">
        <f t="shared" si="15"/>
        <v>8541</v>
      </c>
      <c r="AS40" s="7">
        <f t="shared" si="15"/>
        <v>8541</v>
      </c>
      <c r="AT40" s="7">
        <f t="shared" si="15"/>
        <v>8541</v>
      </c>
      <c r="AU40" s="7">
        <f t="shared" si="15"/>
        <v>8541</v>
      </c>
      <c r="AV40" s="7">
        <f t="shared" si="15"/>
        <v>8541</v>
      </c>
      <c r="AW40" s="7">
        <f t="shared" si="15"/>
        <v>8541</v>
      </c>
      <c r="AX40" s="7">
        <f t="shared" si="15"/>
        <v>8541</v>
      </c>
      <c r="AY40" s="7">
        <f t="shared" si="15"/>
        <v>8541</v>
      </c>
      <c r="AZ40" s="7">
        <f t="shared" si="15"/>
        <v>8541</v>
      </c>
      <c r="BA40" s="7">
        <f t="shared" si="15"/>
        <v>8541</v>
      </c>
      <c r="BB40" s="7">
        <f t="shared" si="15"/>
        <v>8541</v>
      </c>
      <c r="BC40" s="7">
        <f t="shared" si="15"/>
        <v>8541</v>
      </c>
      <c r="BD40" s="7">
        <f t="shared" si="15"/>
        <v>8541</v>
      </c>
      <c r="BE40" s="7">
        <f t="shared" si="15"/>
        <v>8541</v>
      </c>
      <c r="BF40" s="7">
        <f t="shared" si="15"/>
        <v>8541</v>
      </c>
      <c r="BG40" s="7">
        <f t="shared" si="15"/>
        <v>8541</v>
      </c>
      <c r="BH40" s="7">
        <f t="shared" si="15"/>
        <v>8541</v>
      </c>
      <c r="BI40" s="7">
        <f t="shared" si="15"/>
        <v>8541</v>
      </c>
      <c r="BJ40" s="7">
        <f t="shared" si="15"/>
        <v>8541</v>
      </c>
      <c r="BK40" s="7">
        <f t="shared" si="15"/>
        <v>8541</v>
      </c>
      <c r="BL40" s="7">
        <f t="shared" si="15"/>
        <v>8541</v>
      </c>
      <c r="BM40" s="7">
        <f t="shared" si="15"/>
        <v>8541</v>
      </c>
      <c r="BN40" s="7">
        <f t="shared" si="15"/>
        <v>8541</v>
      </c>
      <c r="BO40" s="7">
        <f t="shared" si="15"/>
        <v>8541</v>
      </c>
      <c r="BP40" s="7">
        <f t="shared" ref="BP40:EA40" si="16">$C$40</f>
        <v>8541</v>
      </c>
      <c r="BQ40" s="7">
        <f t="shared" si="16"/>
        <v>8541</v>
      </c>
      <c r="BR40" s="7">
        <f t="shared" si="16"/>
        <v>8541</v>
      </c>
      <c r="BS40" s="7">
        <f t="shared" si="16"/>
        <v>8541</v>
      </c>
      <c r="BT40" s="7">
        <f t="shared" si="16"/>
        <v>8541</v>
      </c>
      <c r="BU40" s="7">
        <f t="shared" si="16"/>
        <v>8541</v>
      </c>
      <c r="BV40" s="7">
        <f t="shared" si="16"/>
        <v>8541</v>
      </c>
      <c r="BW40" s="7">
        <f t="shared" si="16"/>
        <v>8541</v>
      </c>
      <c r="BX40" s="7">
        <f t="shared" si="16"/>
        <v>8541</v>
      </c>
      <c r="BY40" s="7">
        <f t="shared" si="16"/>
        <v>8541</v>
      </c>
      <c r="BZ40" s="7">
        <f t="shared" si="16"/>
        <v>8541</v>
      </c>
      <c r="CA40" s="7">
        <f t="shared" si="16"/>
        <v>8541</v>
      </c>
      <c r="CB40" s="7">
        <f t="shared" si="16"/>
        <v>8541</v>
      </c>
      <c r="CC40" s="7">
        <f t="shared" si="16"/>
        <v>8541</v>
      </c>
      <c r="CD40" s="7">
        <f t="shared" si="16"/>
        <v>8541</v>
      </c>
      <c r="CE40" s="7">
        <f t="shared" si="16"/>
        <v>8541</v>
      </c>
      <c r="CF40" s="7">
        <f t="shared" si="16"/>
        <v>8541</v>
      </c>
      <c r="CG40" s="7">
        <f t="shared" si="16"/>
        <v>8541</v>
      </c>
      <c r="CH40" s="7">
        <f t="shared" si="16"/>
        <v>8541</v>
      </c>
      <c r="CI40" s="7">
        <f t="shared" si="16"/>
        <v>8541</v>
      </c>
      <c r="CJ40" s="7">
        <f t="shared" si="16"/>
        <v>8541</v>
      </c>
      <c r="CK40" s="7">
        <f t="shared" si="16"/>
        <v>8541</v>
      </c>
      <c r="CL40" s="7">
        <f t="shared" si="16"/>
        <v>8541</v>
      </c>
      <c r="CM40" s="7">
        <f t="shared" si="16"/>
        <v>8541</v>
      </c>
      <c r="CN40" s="7">
        <f t="shared" si="16"/>
        <v>8541</v>
      </c>
      <c r="CO40" s="7">
        <f t="shared" si="16"/>
        <v>8541</v>
      </c>
      <c r="CP40" s="7">
        <f t="shared" si="16"/>
        <v>8541</v>
      </c>
      <c r="CQ40" s="7">
        <f t="shared" si="16"/>
        <v>8541</v>
      </c>
      <c r="CR40" s="7">
        <f t="shared" si="16"/>
        <v>8541</v>
      </c>
      <c r="CS40" s="7">
        <f t="shared" si="16"/>
        <v>8541</v>
      </c>
      <c r="CT40" s="7">
        <f t="shared" si="16"/>
        <v>8541</v>
      </c>
      <c r="CU40" s="7">
        <f t="shared" si="16"/>
        <v>8541</v>
      </c>
      <c r="CV40" s="7">
        <f t="shared" si="16"/>
        <v>8541</v>
      </c>
      <c r="CW40" s="7">
        <f t="shared" si="16"/>
        <v>8541</v>
      </c>
      <c r="CX40" s="7">
        <f t="shared" si="16"/>
        <v>8541</v>
      </c>
      <c r="CY40" s="7">
        <f t="shared" si="16"/>
        <v>8541</v>
      </c>
      <c r="CZ40" s="7">
        <f t="shared" si="16"/>
        <v>8541</v>
      </c>
      <c r="DA40" s="7">
        <f t="shared" si="16"/>
        <v>8541</v>
      </c>
      <c r="DB40" s="7">
        <f t="shared" si="16"/>
        <v>8541</v>
      </c>
      <c r="DC40" s="7">
        <f t="shared" si="16"/>
        <v>8541</v>
      </c>
      <c r="DD40" s="7">
        <f t="shared" si="16"/>
        <v>8541</v>
      </c>
      <c r="DE40" s="7">
        <f t="shared" si="16"/>
        <v>8541</v>
      </c>
      <c r="DF40" s="7">
        <f t="shared" si="16"/>
        <v>8541</v>
      </c>
      <c r="DG40" s="7">
        <f t="shared" si="16"/>
        <v>8541</v>
      </c>
      <c r="DH40" s="7">
        <f t="shared" si="16"/>
        <v>8541</v>
      </c>
      <c r="DI40" s="7">
        <f t="shared" si="16"/>
        <v>8541</v>
      </c>
      <c r="DJ40" s="7">
        <f t="shared" si="16"/>
        <v>8541</v>
      </c>
      <c r="DK40" s="7">
        <f t="shared" si="16"/>
        <v>8541</v>
      </c>
      <c r="DL40" s="7">
        <f t="shared" si="16"/>
        <v>8541</v>
      </c>
      <c r="DM40" s="7">
        <f t="shared" si="16"/>
        <v>8541</v>
      </c>
      <c r="DN40" s="7">
        <f t="shared" si="16"/>
        <v>8541</v>
      </c>
      <c r="DO40" s="7">
        <f t="shared" si="16"/>
        <v>8541</v>
      </c>
      <c r="DP40" s="7">
        <f t="shared" si="16"/>
        <v>8541</v>
      </c>
      <c r="DQ40" s="7">
        <f t="shared" si="16"/>
        <v>8541</v>
      </c>
      <c r="DR40" s="7">
        <f t="shared" si="16"/>
        <v>8541</v>
      </c>
      <c r="DS40" s="7">
        <f t="shared" si="16"/>
        <v>8541</v>
      </c>
      <c r="DT40" s="7">
        <f t="shared" si="16"/>
        <v>8541</v>
      </c>
      <c r="DU40" s="7">
        <f t="shared" si="16"/>
        <v>8541</v>
      </c>
      <c r="DV40" s="7">
        <f t="shared" si="16"/>
        <v>8541</v>
      </c>
      <c r="DW40" s="7">
        <f t="shared" si="16"/>
        <v>8541</v>
      </c>
      <c r="DX40" s="7">
        <f t="shared" si="16"/>
        <v>8541</v>
      </c>
      <c r="DY40" s="7">
        <f t="shared" si="16"/>
        <v>8541</v>
      </c>
      <c r="DZ40" s="7">
        <f t="shared" si="16"/>
        <v>8541</v>
      </c>
      <c r="EA40" s="7">
        <f t="shared" si="16"/>
        <v>8541</v>
      </c>
      <c r="EB40" s="7">
        <f t="shared" ref="EB40:FX40" si="17">$C$40</f>
        <v>8541</v>
      </c>
      <c r="EC40" s="7">
        <f t="shared" si="17"/>
        <v>8541</v>
      </c>
      <c r="ED40" s="7">
        <f t="shared" si="17"/>
        <v>8541</v>
      </c>
      <c r="EE40" s="7">
        <f t="shared" si="17"/>
        <v>8541</v>
      </c>
      <c r="EF40" s="7">
        <f t="shared" si="17"/>
        <v>8541</v>
      </c>
      <c r="EG40" s="7">
        <f t="shared" si="17"/>
        <v>8541</v>
      </c>
      <c r="EH40" s="7">
        <f t="shared" si="17"/>
        <v>8541</v>
      </c>
      <c r="EI40" s="7">
        <f t="shared" si="17"/>
        <v>8541</v>
      </c>
      <c r="EJ40" s="7">
        <f t="shared" si="17"/>
        <v>8541</v>
      </c>
      <c r="EK40" s="7">
        <f t="shared" si="17"/>
        <v>8541</v>
      </c>
      <c r="EL40" s="7">
        <f t="shared" si="17"/>
        <v>8541</v>
      </c>
      <c r="EM40" s="7">
        <f t="shared" si="17"/>
        <v>8541</v>
      </c>
      <c r="EN40" s="7">
        <f t="shared" si="17"/>
        <v>8541</v>
      </c>
      <c r="EO40" s="7">
        <f t="shared" si="17"/>
        <v>8541</v>
      </c>
      <c r="EP40" s="7">
        <f t="shared" si="17"/>
        <v>8541</v>
      </c>
      <c r="EQ40" s="7">
        <f t="shared" si="17"/>
        <v>8541</v>
      </c>
      <c r="ER40" s="7">
        <f t="shared" si="17"/>
        <v>8541</v>
      </c>
      <c r="ES40" s="7">
        <f t="shared" si="17"/>
        <v>8541</v>
      </c>
      <c r="ET40" s="7">
        <f t="shared" si="17"/>
        <v>8541</v>
      </c>
      <c r="EU40" s="7">
        <f t="shared" si="17"/>
        <v>8541</v>
      </c>
      <c r="EV40" s="7">
        <f t="shared" si="17"/>
        <v>8541</v>
      </c>
      <c r="EW40" s="7">
        <f t="shared" si="17"/>
        <v>8541</v>
      </c>
      <c r="EX40" s="7">
        <f t="shared" si="17"/>
        <v>8541</v>
      </c>
      <c r="EY40" s="7">
        <f t="shared" si="17"/>
        <v>8541</v>
      </c>
      <c r="EZ40" s="7">
        <f t="shared" si="17"/>
        <v>8541</v>
      </c>
      <c r="FA40" s="7">
        <f t="shared" si="17"/>
        <v>8541</v>
      </c>
      <c r="FB40" s="7">
        <f t="shared" si="17"/>
        <v>8541</v>
      </c>
      <c r="FC40" s="7">
        <f t="shared" si="17"/>
        <v>8541</v>
      </c>
      <c r="FD40" s="7">
        <f t="shared" si="17"/>
        <v>8541</v>
      </c>
      <c r="FE40" s="7">
        <f t="shared" si="17"/>
        <v>8541</v>
      </c>
      <c r="FF40" s="7">
        <f t="shared" si="17"/>
        <v>8541</v>
      </c>
      <c r="FG40" s="7">
        <f t="shared" si="17"/>
        <v>8541</v>
      </c>
      <c r="FH40" s="7">
        <f t="shared" si="17"/>
        <v>8541</v>
      </c>
      <c r="FI40" s="7">
        <f t="shared" si="17"/>
        <v>8541</v>
      </c>
      <c r="FJ40" s="7">
        <f t="shared" si="17"/>
        <v>8541</v>
      </c>
      <c r="FK40" s="7">
        <f t="shared" si="17"/>
        <v>8541</v>
      </c>
      <c r="FL40" s="7">
        <f t="shared" si="17"/>
        <v>8541</v>
      </c>
      <c r="FM40" s="7">
        <f t="shared" si="17"/>
        <v>8541</v>
      </c>
      <c r="FN40" s="7">
        <f t="shared" si="17"/>
        <v>8541</v>
      </c>
      <c r="FO40" s="7">
        <f t="shared" si="17"/>
        <v>8541</v>
      </c>
      <c r="FP40" s="7">
        <f t="shared" si="17"/>
        <v>8541</v>
      </c>
      <c r="FQ40" s="7">
        <f t="shared" si="17"/>
        <v>8541</v>
      </c>
      <c r="FR40" s="7">
        <f t="shared" si="17"/>
        <v>8541</v>
      </c>
      <c r="FS40" s="7">
        <f t="shared" si="17"/>
        <v>8541</v>
      </c>
      <c r="FT40" s="7">
        <f t="shared" si="17"/>
        <v>8541</v>
      </c>
      <c r="FU40" s="7">
        <f t="shared" si="17"/>
        <v>8541</v>
      </c>
      <c r="FV40" s="7">
        <f t="shared" si="17"/>
        <v>8541</v>
      </c>
      <c r="FW40" s="7">
        <f t="shared" si="17"/>
        <v>8541</v>
      </c>
      <c r="FX40" s="7">
        <f t="shared" si="17"/>
        <v>8541</v>
      </c>
      <c r="FZ40" s="17"/>
      <c r="GA40" s="17"/>
      <c r="GB40" s="17"/>
      <c r="GC40" s="17"/>
      <c r="GD40" s="17"/>
      <c r="GE40" s="17"/>
      <c r="GF40" s="17"/>
    </row>
    <row r="41" spans="1:256" x14ac:dyDescent="0.2">
      <c r="A41" s="6" t="s">
        <v>492</v>
      </c>
      <c r="B41" s="7" t="s">
        <v>493</v>
      </c>
      <c r="C41" s="31">
        <v>1.2250000000000001</v>
      </c>
      <c r="D41" s="31">
        <v>1.2250000000000001</v>
      </c>
      <c r="E41" s="31">
        <v>1.214</v>
      </c>
      <c r="F41" s="31">
        <v>1.2150000000000001</v>
      </c>
      <c r="G41" s="31">
        <v>1.216</v>
      </c>
      <c r="H41" s="31">
        <v>1.2070000000000001</v>
      </c>
      <c r="I41" s="31">
        <v>1.216</v>
      </c>
      <c r="J41" s="31">
        <v>1.1319999999999999</v>
      </c>
      <c r="K41" s="31">
        <v>1.111</v>
      </c>
      <c r="L41" s="31">
        <v>1.2430000000000001</v>
      </c>
      <c r="M41" s="31">
        <v>1.2430000000000001</v>
      </c>
      <c r="N41" s="31">
        <v>1.264</v>
      </c>
      <c r="O41" s="31">
        <v>1.2350000000000001</v>
      </c>
      <c r="P41" s="31">
        <v>1.214</v>
      </c>
      <c r="Q41" s="31">
        <v>1.244</v>
      </c>
      <c r="R41" s="31">
        <v>1.2150000000000001</v>
      </c>
      <c r="S41" s="31">
        <v>1.1839999999999999</v>
      </c>
      <c r="T41" s="31">
        <v>1.0840000000000001</v>
      </c>
      <c r="U41" s="31">
        <v>1.075</v>
      </c>
      <c r="V41" s="31">
        <v>1.083</v>
      </c>
      <c r="W41" s="31">
        <v>1.075</v>
      </c>
      <c r="X41" s="31">
        <v>1.0740000000000001</v>
      </c>
      <c r="Y41" s="31">
        <v>1.0720000000000001</v>
      </c>
      <c r="Z41" s="31">
        <v>1.054</v>
      </c>
      <c r="AA41" s="31">
        <v>1.2350000000000001</v>
      </c>
      <c r="AB41" s="31">
        <v>1.2649999999999999</v>
      </c>
      <c r="AC41" s="31">
        <v>1.1759999999999999</v>
      </c>
      <c r="AD41" s="31">
        <v>1.1559999999999999</v>
      </c>
      <c r="AE41" s="31">
        <v>1.0669999999999999</v>
      </c>
      <c r="AF41" s="31">
        <v>1.121</v>
      </c>
      <c r="AG41" s="31">
        <v>1.214</v>
      </c>
      <c r="AH41" s="31">
        <v>1.111</v>
      </c>
      <c r="AI41" s="31">
        <v>1.1020000000000001</v>
      </c>
      <c r="AJ41" s="31">
        <v>1.115</v>
      </c>
      <c r="AK41" s="31">
        <v>1.091</v>
      </c>
      <c r="AL41" s="31">
        <v>1.103</v>
      </c>
      <c r="AM41" s="31">
        <v>1.1120000000000001</v>
      </c>
      <c r="AN41" s="31">
        <v>1.145</v>
      </c>
      <c r="AO41" s="31">
        <v>1.1930000000000001</v>
      </c>
      <c r="AP41" s="31">
        <v>1.2450000000000001</v>
      </c>
      <c r="AQ41" s="31">
        <v>1.169</v>
      </c>
      <c r="AR41" s="31">
        <v>1.2450000000000001</v>
      </c>
      <c r="AS41" s="31">
        <v>1.319</v>
      </c>
      <c r="AT41" s="31">
        <v>1.2470000000000001</v>
      </c>
      <c r="AU41" s="31">
        <v>1.2150000000000001</v>
      </c>
      <c r="AV41" s="31">
        <v>1.2010000000000001</v>
      </c>
      <c r="AW41" s="31">
        <v>1.204</v>
      </c>
      <c r="AX41" s="31">
        <v>1.173</v>
      </c>
      <c r="AY41" s="31">
        <v>1.2030000000000001</v>
      </c>
      <c r="AZ41" s="31">
        <v>1.208</v>
      </c>
      <c r="BA41" s="31">
        <v>1.1779999999999999</v>
      </c>
      <c r="BB41" s="31">
        <v>1.1879999999999999</v>
      </c>
      <c r="BC41" s="31">
        <v>1.2070000000000001</v>
      </c>
      <c r="BD41" s="31">
        <v>1.21</v>
      </c>
      <c r="BE41" s="31">
        <v>1.208</v>
      </c>
      <c r="BF41" s="31">
        <v>1.2170000000000001</v>
      </c>
      <c r="BG41" s="31">
        <v>1.194</v>
      </c>
      <c r="BH41" s="31">
        <v>1.2050000000000001</v>
      </c>
      <c r="BI41" s="31">
        <v>1.1779999999999999</v>
      </c>
      <c r="BJ41" s="31">
        <v>1.2290000000000001</v>
      </c>
      <c r="BK41" s="31">
        <v>1.208</v>
      </c>
      <c r="BL41" s="31">
        <v>1.163</v>
      </c>
      <c r="BM41" s="31">
        <v>1.1659999999999999</v>
      </c>
      <c r="BN41" s="31">
        <v>1.1539999999999999</v>
      </c>
      <c r="BO41" s="31">
        <v>1.137</v>
      </c>
      <c r="BP41" s="31">
        <v>1.125</v>
      </c>
      <c r="BQ41" s="31">
        <v>1.3089999999999999</v>
      </c>
      <c r="BR41" s="31">
        <v>1.206</v>
      </c>
      <c r="BS41" s="31">
        <v>1.2130000000000001</v>
      </c>
      <c r="BT41" s="31">
        <v>1.2350000000000001</v>
      </c>
      <c r="BU41" s="31">
        <v>1.2370000000000001</v>
      </c>
      <c r="BV41" s="31">
        <v>1.1890000000000001</v>
      </c>
      <c r="BW41" s="31">
        <v>1.218</v>
      </c>
      <c r="BX41" s="31">
        <v>1.2170000000000001</v>
      </c>
      <c r="BY41" s="31">
        <v>1.0840000000000001</v>
      </c>
      <c r="BZ41" s="31">
        <v>1.0660000000000001</v>
      </c>
      <c r="CA41" s="31">
        <v>1.165</v>
      </c>
      <c r="CB41" s="31">
        <v>1.234</v>
      </c>
      <c r="CC41" s="31">
        <v>1.0649999999999999</v>
      </c>
      <c r="CD41" s="31">
        <v>1.0449999999999999</v>
      </c>
      <c r="CE41" s="31">
        <v>1.0760000000000001</v>
      </c>
      <c r="CF41" s="31">
        <v>1.0369999999999999</v>
      </c>
      <c r="CG41" s="31">
        <v>1.0760000000000001</v>
      </c>
      <c r="CH41" s="31">
        <v>1.0760000000000001</v>
      </c>
      <c r="CI41" s="31">
        <v>1.0780000000000001</v>
      </c>
      <c r="CJ41" s="31">
        <v>1.1870000000000001</v>
      </c>
      <c r="CK41" s="31">
        <v>1.256</v>
      </c>
      <c r="CL41" s="31">
        <v>1.236</v>
      </c>
      <c r="CM41" s="31">
        <v>1.2250000000000001</v>
      </c>
      <c r="CN41" s="31">
        <v>1.1850000000000001</v>
      </c>
      <c r="CO41" s="31">
        <v>1.1859999999999999</v>
      </c>
      <c r="CP41" s="31">
        <v>1.224</v>
      </c>
      <c r="CQ41" s="31">
        <v>1.1619999999999999</v>
      </c>
      <c r="CR41" s="31">
        <v>1.113</v>
      </c>
      <c r="CS41" s="31">
        <v>1.1220000000000001</v>
      </c>
      <c r="CT41" s="31">
        <v>1.073</v>
      </c>
      <c r="CU41" s="31">
        <v>1.0149999999999999</v>
      </c>
      <c r="CV41" s="31">
        <v>1.014</v>
      </c>
      <c r="CW41" s="31">
        <v>1.115</v>
      </c>
      <c r="CX41" s="31">
        <v>1.145</v>
      </c>
      <c r="CY41" s="31">
        <v>1.085</v>
      </c>
      <c r="CZ41" s="31">
        <v>1.161</v>
      </c>
      <c r="DA41" s="31">
        <v>1.1220000000000001</v>
      </c>
      <c r="DB41" s="31">
        <v>1.1519999999999999</v>
      </c>
      <c r="DC41" s="31">
        <v>1.133</v>
      </c>
      <c r="DD41" s="31">
        <v>1.127</v>
      </c>
      <c r="DE41" s="31">
        <v>1.1459999999999999</v>
      </c>
      <c r="DF41" s="31">
        <v>1.1459999999999999</v>
      </c>
      <c r="DG41" s="31">
        <v>1.153</v>
      </c>
      <c r="DH41" s="31">
        <v>1.135</v>
      </c>
      <c r="DI41" s="31">
        <v>1.149</v>
      </c>
      <c r="DJ41" s="31">
        <v>1.159</v>
      </c>
      <c r="DK41" s="31">
        <v>1.147</v>
      </c>
      <c r="DL41" s="31">
        <v>1.226</v>
      </c>
      <c r="DM41" s="31">
        <v>1.2030000000000001</v>
      </c>
      <c r="DN41" s="31">
        <v>1.1879999999999999</v>
      </c>
      <c r="DO41" s="31">
        <v>1.1950000000000001</v>
      </c>
      <c r="DP41" s="31">
        <v>1.175</v>
      </c>
      <c r="DQ41" s="31">
        <v>1.171</v>
      </c>
      <c r="DR41" s="31">
        <v>1.1439999999999999</v>
      </c>
      <c r="DS41" s="31">
        <v>1.133</v>
      </c>
      <c r="DT41" s="31">
        <v>1.1319999999999999</v>
      </c>
      <c r="DU41" s="31">
        <v>1.1240000000000001</v>
      </c>
      <c r="DV41" s="31">
        <v>1.1220000000000001</v>
      </c>
      <c r="DW41" s="31">
        <v>1.1319999999999999</v>
      </c>
      <c r="DX41" s="31">
        <v>1.3080000000000001</v>
      </c>
      <c r="DY41" s="31">
        <v>1.2849999999999999</v>
      </c>
      <c r="DZ41" s="31">
        <v>1.2370000000000001</v>
      </c>
      <c r="EA41" s="31">
        <v>1.2130000000000001</v>
      </c>
      <c r="EB41" s="31">
        <v>1.1180000000000001</v>
      </c>
      <c r="EC41" s="31">
        <v>1.075</v>
      </c>
      <c r="ED41" s="31">
        <v>1.65</v>
      </c>
      <c r="EE41" s="31">
        <v>1.0740000000000001</v>
      </c>
      <c r="EF41" s="31">
        <v>1.133</v>
      </c>
      <c r="EG41" s="31">
        <v>1.0429999999999999</v>
      </c>
      <c r="EH41" s="31">
        <v>1.073</v>
      </c>
      <c r="EI41" s="31">
        <v>1.1759999999999999</v>
      </c>
      <c r="EJ41" s="31">
        <v>1.1639999999999999</v>
      </c>
      <c r="EK41" s="31">
        <v>1.127</v>
      </c>
      <c r="EL41" s="31">
        <v>1.105</v>
      </c>
      <c r="EM41" s="31">
        <v>1.1220000000000001</v>
      </c>
      <c r="EN41" s="31">
        <v>1.123</v>
      </c>
      <c r="EO41" s="31">
        <v>1.113</v>
      </c>
      <c r="EP41" s="31">
        <v>1.248</v>
      </c>
      <c r="EQ41" s="31">
        <v>1.27</v>
      </c>
      <c r="ER41" s="31">
        <v>1.2470000000000001</v>
      </c>
      <c r="ES41" s="31">
        <v>1.081</v>
      </c>
      <c r="ET41" s="31">
        <v>1.105</v>
      </c>
      <c r="EU41" s="31">
        <v>1.0920000000000001</v>
      </c>
      <c r="EV41" s="31">
        <v>1.179</v>
      </c>
      <c r="EW41" s="31">
        <v>1.5940000000000001</v>
      </c>
      <c r="EX41" s="31">
        <v>1.2310000000000001</v>
      </c>
      <c r="EY41" s="31">
        <v>1.1160000000000001</v>
      </c>
      <c r="EZ41" s="31">
        <v>1.1040000000000001</v>
      </c>
      <c r="FA41" s="31">
        <v>1.319</v>
      </c>
      <c r="FB41" s="31">
        <v>1.1439999999999999</v>
      </c>
      <c r="FC41" s="31">
        <v>1.194</v>
      </c>
      <c r="FD41" s="31">
        <v>1.145</v>
      </c>
      <c r="FE41" s="31">
        <v>1.1160000000000001</v>
      </c>
      <c r="FF41" s="31">
        <v>1.1339999999999999</v>
      </c>
      <c r="FG41" s="31">
        <v>1.1439999999999999</v>
      </c>
      <c r="FH41" s="31">
        <v>1.107</v>
      </c>
      <c r="FI41" s="31">
        <v>1.175</v>
      </c>
      <c r="FJ41" s="31">
        <v>1.1659999999999999</v>
      </c>
      <c r="FK41" s="31">
        <v>1.1859999999999999</v>
      </c>
      <c r="FL41" s="31">
        <v>1.1739999999999999</v>
      </c>
      <c r="FM41" s="31">
        <v>1.1759999999999999</v>
      </c>
      <c r="FN41" s="31">
        <v>1.1839999999999999</v>
      </c>
      <c r="FO41" s="31">
        <v>1.175</v>
      </c>
      <c r="FP41" s="31">
        <v>1.2050000000000001</v>
      </c>
      <c r="FQ41" s="31">
        <v>1.1659999999999999</v>
      </c>
      <c r="FR41" s="31">
        <v>1.147</v>
      </c>
      <c r="FS41" s="31">
        <v>1.145</v>
      </c>
      <c r="FT41" s="31">
        <v>1.145</v>
      </c>
      <c r="FU41" s="31">
        <v>1.1950000000000001</v>
      </c>
      <c r="FV41" s="31">
        <v>1.147</v>
      </c>
      <c r="FW41" s="31">
        <v>1.147</v>
      </c>
      <c r="FX41" s="31">
        <v>1.1950000000000001</v>
      </c>
      <c r="FY41" s="32"/>
      <c r="FZ41" s="17"/>
      <c r="GA41" s="17"/>
      <c r="GB41" s="17"/>
      <c r="GC41" s="17"/>
      <c r="GD41" s="17"/>
      <c r="GE41" s="17"/>
      <c r="GF41" s="17"/>
    </row>
    <row r="42" spans="1:256" x14ac:dyDescent="0.2">
      <c r="A42" s="6" t="s">
        <v>494</v>
      </c>
      <c r="B42" s="7" t="s">
        <v>495</v>
      </c>
      <c r="C42" s="33">
        <v>0.12</v>
      </c>
      <c r="D42" s="33">
        <v>0.12</v>
      </c>
      <c r="E42" s="33">
        <v>0.12</v>
      </c>
      <c r="F42" s="33">
        <v>0.12</v>
      </c>
      <c r="G42" s="33">
        <v>0.12</v>
      </c>
      <c r="H42" s="33">
        <v>0.12</v>
      </c>
      <c r="I42" s="33">
        <v>0.12</v>
      </c>
      <c r="J42" s="33">
        <v>0.12</v>
      </c>
      <c r="K42" s="33">
        <v>0.12</v>
      </c>
      <c r="L42" s="33">
        <v>0.12</v>
      </c>
      <c r="M42" s="33">
        <v>0.12</v>
      </c>
      <c r="N42" s="33">
        <v>0.12</v>
      </c>
      <c r="O42" s="33">
        <v>0.12</v>
      </c>
      <c r="P42" s="33">
        <v>0.12</v>
      </c>
      <c r="Q42" s="33">
        <v>0.12</v>
      </c>
      <c r="R42" s="33">
        <v>0.12</v>
      </c>
      <c r="S42" s="33">
        <v>0.12</v>
      </c>
      <c r="T42" s="33">
        <v>0.12</v>
      </c>
      <c r="U42" s="33">
        <v>0.12</v>
      </c>
      <c r="V42" s="33">
        <v>0.12</v>
      </c>
      <c r="W42" s="33">
        <v>0.12</v>
      </c>
      <c r="X42" s="33">
        <v>0.12</v>
      </c>
      <c r="Y42" s="33">
        <v>0.12</v>
      </c>
      <c r="Z42" s="33">
        <v>0.12</v>
      </c>
      <c r="AA42" s="33">
        <v>0.12</v>
      </c>
      <c r="AB42" s="33">
        <v>0.12</v>
      </c>
      <c r="AC42" s="33">
        <v>0.12</v>
      </c>
      <c r="AD42" s="33">
        <v>0.12</v>
      </c>
      <c r="AE42" s="33">
        <v>0.12</v>
      </c>
      <c r="AF42" s="33">
        <v>0.12</v>
      </c>
      <c r="AG42" s="33">
        <v>0.12</v>
      </c>
      <c r="AH42" s="33">
        <v>0.12</v>
      </c>
      <c r="AI42" s="33">
        <v>0.12</v>
      </c>
      <c r="AJ42" s="33">
        <v>0.12</v>
      </c>
      <c r="AK42" s="33">
        <v>0.12</v>
      </c>
      <c r="AL42" s="33">
        <v>0.12</v>
      </c>
      <c r="AM42" s="33">
        <v>0.12</v>
      </c>
      <c r="AN42" s="33">
        <v>0.12</v>
      </c>
      <c r="AO42" s="33">
        <v>0.12</v>
      </c>
      <c r="AP42" s="33">
        <v>0.12</v>
      </c>
      <c r="AQ42" s="33">
        <v>0.12</v>
      </c>
      <c r="AR42" s="33">
        <v>0.12</v>
      </c>
      <c r="AS42" s="33">
        <v>0.12</v>
      </c>
      <c r="AT42" s="33">
        <v>0.12</v>
      </c>
      <c r="AU42" s="33">
        <v>0.12</v>
      </c>
      <c r="AV42" s="33">
        <v>0.12</v>
      </c>
      <c r="AW42" s="33">
        <v>0.12</v>
      </c>
      <c r="AX42" s="33">
        <v>0.12</v>
      </c>
      <c r="AY42" s="33">
        <v>0.12</v>
      </c>
      <c r="AZ42" s="33">
        <v>0.12</v>
      </c>
      <c r="BA42" s="33">
        <v>0.12</v>
      </c>
      <c r="BB42" s="33">
        <v>0.12</v>
      </c>
      <c r="BC42" s="33">
        <v>0.12</v>
      </c>
      <c r="BD42" s="33">
        <v>0.12</v>
      </c>
      <c r="BE42" s="33">
        <v>0.12</v>
      </c>
      <c r="BF42" s="33">
        <v>0.12</v>
      </c>
      <c r="BG42" s="33">
        <v>0.12</v>
      </c>
      <c r="BH42" s="33">
        <v>0.12</v>
      </c>
      <c r="BI42" s="33">
        <v>0.12</v>
      </c>
      <c r="BJ42" s="33">
        <v>0.12</v>
      </c>
      <c r="BK42" s="33">
        <v>0.12</v>
      </c>
      <c r="BL42" s="33">
        <v>0.12</v>
      </c>
      <c r="BM42" s="33">
        <v>0.12</v>
      </c>
      <c r="BN42" s="33">
        <v>0.12</v>
      </c>
      <c r="BO42" s="33">
        <v>0.12</v>
      </c>
      <c r="BP42" s="33">
        <v>0.12</v>
      </c>
      <c r="BQ42" s="33">
        <v>0.12</v>
      </c>
      <c r="BR42" s="33">
        <v>0.12</v>
      </c>
      <c r="BS42" s="33">
        <v>0.12</v>
      </c>
      <c r="BT42" s="33">
        <v>0.12</v>
      </c>
      <c r="BU42" s="33">
        <v>0.12</v>
      </c>
      <c r="BV42" s="33">
        <v>0.12</v>
      </c>
      <c r="BW42" s="33">
        <v>0.12</v>
      </c>
      <c r="BX42" s="33">
        <v>0.12</v>
      </c>
      <c r="BY42" s="33">
        <v>0.12</v>
      </c>
      <c r="BZ42" s="33">
        <v>0.12</v>
      </c>
      <c r="CA42" s="33">
        <v>0.12</v>
      </c>
      <c r="CB42" s="33">
        <v>0.12</v>
      </c>
      <c r="CC42" s="33">
        <v>0.12</v>
      </c>
      <c r="CD42" s="33">
        <v>0.12</v>
      </c>
      <c r="CE42" s="33">
        <v>0.12</v>
      </c>
      <c r="CF42" s="33">
        <v>0.12</v>
      </c>
      <c r="CG42" s="33">
        <v>0.12</v>
      </c>
      <c r="CH42" s="33">
        <v>0.12</v>
      </c>
      <c r="CI42" s="33">
        <v>0.12</v>
      </c>
      <c r="CJ42" s="33">
        <v>0.12</v>
      </c>
      <c r="CK42" s="33">
        <v>0.12</v>
      </c>
      <c r="CL42" s="33">
        <v>0.12</v>
      </c>
      <c r="CM42" s="33">
        <v>0.12</v>
      </c>
      <c r="CN42" s="33">
        <v>0.12</v>
      </c>
      <c r="CO42" s="33">
        <v>0.12</v>
      </c>
      <c r="CP42" s="33">
        <v>0.12</v>
      </c>
      <c r="CQ42" s="33">
        <v>0.12</v>
      </c>
      <c r="CR42" s="33">
        <v>0.12</v>
      </c>
      <c r="CS42" s="33">
        <v>0.12</v>
      </c>
      <c r="CT42" s="33">
        <v>0.12</v>
      </c>
      <c r="CU42" s="33">
        <v>0.12</v>
      </c>
      <c r="CV42" s="33">
        <v>0.12</v>
      </c>
      <c r="CW42" s="33">
        <v>0.12</v>
      </c>
      <c r="CX42" s="33">
        <v>0.12</v>
      </c>
      <c r="CY42" s="33">
        <v>0.12</v>
      </c>
      <c r="CZ42" s="33">
        <v>0.12</v>
      </c>
      <c r="DA42" s="33">
        <v>0.12</v>
      </c>
      <c r="DB42" s="33">
        <v>0.12</v>
      </c>
      <c r="DC42" s="33">
        <v>0.12</v>
      </c>
      <c r="DD42" s="33">
        <v>0.12</v>
      </c>
      <c r="DE42" s="33">
        <v>0.12</v>
      </c>
      <c r="DF42" s="33">
        <v>0.12</v>
      </c>
      <c r="DG42" s="33">
        <v>0.12</v>
      </c>
      <c r="DH42" s="33">
        <v>0.12</v>
      </c>
      <c r="DI42" s="33">
        <v>0.12</v>
      </c>
      <c r="DJ42" s="33">
        <v>0.12</v>
      </c>
      <c r="DK42" s="33">
        <v>0.12</v>
      </c>
      <c r="DL42" s="33">
        <v>0.12</v>
      </c>
      <c r="DM42" s="33">
        <v>0.12</v>
      </c>
      <c r="DN42" s="33">
        <v>0.12</v>
      </c>
      <c r="DO42" s="33">
        <v>0.12</v>
      </c>
      <c r="DP42" s="33">
        <v>0.12</v>
      </c>
      <c r="DQ42" s="33">
        <v>0.12</v>
      </c>
      <c r="DR42" s="33">
        <v>0.12</v>
      </c>
      <c r="DS42" s="33">
        <v>0.12</v>
      </c>
      <c r="DT42" s="33">
        <v>0.12</v>
      </c>
      <c r="DU42" s="33">
        <v>0.12</v>
      </c>
      <c r="DV42" s="33">
        <v>0.12</v>
      </c>
      <c r="DW42" s="33">
        <v>0.12</v>
      </c>
      <c r="DX42" s="33">
        <v>0.12</v>
      </c>
      <c r="DY42" s="33">
        <v>0.12</v>
      </c>
      <c r="DZ42" s="33">
        <v>0.12</v>
      </c>
      <c r="EA42" s="33">
        <v>0.12</v>
      </c>
      <c r="EB42" s="33">
        <v>0.12</v>
      </c>
      <c r="EC42" s="33">
        <v>0.12</v>
      </c>
      <c r="ED42" s="33">
        <v>0.12</v>
      </c>
      <c r="EE42" s="33">
        <v>0.12</v>
      </c>
      <c r="EF42" s="33">
        <v>0.12</v>
      </c>
      <c r="EG42" s="33">
        <v>0.12</v>
      </c>
      <c r="EH42" s="33">
        <v>0.12</v>
      </c>
      <c r="EI42" s="33">
        <v>0.12</v>
      </c>
      <c r="EJ42" s="33">
        <v>0.12</v>
      </c>
      <c r="EK42" s="33">
        <v>0.12</v>
      </c>
      <c r="EL42" s="33">
        <v>0.12</v>
      </c>
      <c r="EM42" s="33">
        <v>0.12</v>
      </c>
      <c r="EN42" s="33">
        <v>0.12</v>
      </c>
      <c r="EO42" s="33">
        <v>0.12</v>
      </c>
      <c r="EP42" s="33">
        <v>0.12</v>
      </c>
      <c r="EQ42" s="33">
        <v>0.12</v>
      </c>
      <c r="ER42" s="33">
        <v>0.12</v>
      </c>
      <c r="ES42" s="33">
        <v>0.12</v>
      </c>
      <c r="ET42" s="33">
        <v>0.12</v>
      </c>
      <c r="EU42" s="33">
        <v>0.12</v>
      </c>
      <c r="EV42" s="33">
        <v>0.12</v>
      </c>
      <c r="EW42" s="33">
        <v>0.12</v>
      </c>
      <c r="EX42" s="33">
        <v>0.12</v>
      </c>
      <c r="EY42" s="33">
        <v>0.12</v>
      </c>
      <c r="EZ42" s="33">
        <v>0.12</v>
      </c>
      <c r="FA42" s="33">
        <v>0.12</v>
      </c>
      <c r="FB42" s="33">
        <v>0.12</v>
      </c>
      <c r="FC42" s="33">
        <v>0.12</v>
      </c>
      <c r="FD42" s="33">
        <v>0.12</v>
      </c>
      <c r="FE42" s="33">
        <v>0.12</v>
      </c>
      <c r="FF42" s="33">
        <v>0.12</v>
      </c>
      <c r="FG42" s="33">
        <v>0.12</v>
      </c>
      <c r="FH42" s="33">
        <v>0.12</v>
      </c>
      <c r="FI42" s="33">
        <v>0.12</v>
      </c>
      <c r="FJ42" s="33">
        <v>0.12</v>
      </c>
      <c r="FK42" s="33">
        <v>0.12</v>
      </c>
      <c r="FL42" s="33">
        <v>0.12</v>
      </c>
      <c r="FM42" s="33">
        <v>0.12</v>
      </c>
      <c r="FN42" s="33">
        <v>0.12</v>
      </c>
      <c r="FO42" s="33">
        <v>0.12</v>
      </c>
      <c r="FP42" s="33">
        <v>0.12</v>
      </c>
      <c r="FQ42" s="33">
        <v>0.12</v>
      </c>
      <c r="FR42" s="33">
        <v>0.12</v>
      </c>
      <c r="FS42" s="33">
        <v>0.12</v>
      </c>
      <c r="FT42" s="33">
        <v>0.12</v>
      </c>
      <c r="FU42" s="33">
        <v>0.12</v>
      </c>
      <c r="FV42" s="33">
        <v>0.12</v>
      </c>
      <c r="FW42" s="33">
        <v>0.12</v>
      </c>
      <c r="FX42" s="33">
        <v>0.12</v>
      </c>
      <c r="FY42" s="33"/>
      <c r="FZ42" s="17"/>
      <c r="GA42" s="17"/>
      <c r="GB42" s="17"/>
      <c r="GC42" s="17"/>
      <c r="GD42" s="17"/>
      <c r="GE42" s="17"/>
      <c r="GF42" s="17"/>
    </row>
    <row r="43" spans="1:256" x14ac:dyDescent="0.2">
      <c r="A43" s="6" t="s">
        <v>496</v>
      </c>
      <c r="B43" s="7" t="s">
        <v>497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Z43" s="17"/>
      <c r="GA43" s="17"/>
      <c r="GB43" s="17"/>
      <c r="GC43" s="17"/>
      <c r="GD43" s="17"/>
      <c r="GE43" s="17"/>
      <c r="GF43" s="17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</row>
    <row r="44" spans="1:256" x14ac:dyDescent="0.2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5"/>
      <c r="GA44" s="35"/>
      <c r="GB44" s="17"/>
      <c r="GC44" s="17"/>
      <c r="GD44" s="17"/>
      <c r="GE44" s="17"/>
      <c r="GF44" s="17"/>
    </row>
    <row r="45" spans="1:256" s="34" customFormat="1" ht="15.75" x14ac:dyDescent="0.25">
      <c r="A45" s="7"/>
      <c r="B45" s="30" t="s">
        <v>498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35"/>
      <c r="GB45" s="17"/>
      <c r="GC45" s="17"/>
      <c r="GD45" s="17"/>
      <c r="GE45" s="17"/>
      <c r="GF45" s="17"/>
      <c r="GG45" s="7"/>
      <c r="GH45" s="7"/>
      <c r="GI45" s="7"/>
      <c r="GJ45" s="7"/>
      <c r="GK45" s="7"/>
      <c r="GL45" s="7"/>
      <c r="GM45" s="7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x14ac:dyDescent="0.2">
      <c r="A46" s="36" t="s">
        <v>499</v>
      </c>
      <c r="B46" s="34" t="s">
        <v>500</v>
      </c>
      <c r="C46" s="37">
        <v>1389223.24</v>
      </c>
      <c r="D46" s="37">
        <v>5418950.1299999999</v>
      </c>
      <c r="E46" s="37">
        <v>1406164.7</v>
      </c>
      <c r="F46" s="37">
        <v>2582015.61</v>
      </c>
      <c r="G46" s="37">
        <v>367060.54</v>
      </c>
      <c r="H46" s="37">
        <v>193079.9</v>
      </c>
      <c r="I46" s="37">
        <v>1496986.61</v>
      </c>
      <c r="J46" s="37">
        <v>499814.02</v>
      </c>
      <c r="K46" s="37">
        <v>115005.97</v>
      </c>
      <c r="L46" s="37">
        <v>977062.26</v>
      </c>
      <c r="M46" s="37">
        <v>404493.61</v>
      </c>
      <c r="N46" s="37">
        <v>10027284.640000001</v>
      </c>
      <c r="O46" s="37">
        <v>3582466.56</v>
      </c>
      <c r="P46" s="37">
        <v>84218.08</v>
      </c>
      <c r="Q46" s="37">
        <v>5620528.3200000003</v>
      </c>
      <c r="R46" s="37">
        <v>130380.62</v>
      </c>
      <c r="S46" s="37">
        <v>830441.18</v>
      </c>
      <c r="T46" s="37">
        <v>68658.679999999993</v>
      </c>
      <c r="U46" s="37">
        <v>39715.86</v>
      </c>
      <c r="V46" s="37">
        <v>97879.78</v>
      </c>
      <c r="W46" s="37">
        <v>21870.69</v>
      </c>
      <c r="X46" s="37">
        <v>19813.87</v>
      </c>
      <c r="Y46" s="37">
        <v>109791.27</v>
      </c>
      <c r="Z46" s="37">
        <v>54972.95</v>
      </c>
      <c r="AA46" s="37">
        <v>6876301.1399999997</v>
      </c>
      <c r="AB46" s="37">
        <v>10765860.060000001</v>
      </c>
      <c r="AC46" s="37">
        <v>448482.27</v>
      </c>
      <c r="AD46" s="37">
        <v>493364.78</v>
      </c>
      <c r="AE46" s="37">
        <v>41412.980000000003</v>
      </c>
      <c r="AF46" s="37">
        <v>29533.71</v>
      </c>
      <c r="AG46" s="38">
        <v>341802.92</v>
      </c>
      <c r="AH46" s="37">
        <v>75471.23</v>
      </c>
      <c r="AI46" s="37">
        <v>54708.38</v>
      </c>
      <c r="AJ46" s="37">
        <v>118113.1</v>
      </c>
      <c r="AK46" s="37">
        <v>88757.43</v>
      </c>
      <c r="AL46" s="37">
        <v>113076.7</v>
      </c>
      <c r="AM46" s="37">
        <v>91035.53</v>
      </c>
      <c r="AN46" s="37">
        <v>355524.91</v>
      </c>
      <c r="AO46" s="37">
        <v>1345575.4</v>
      </c>
      <c r="AP46" s="37">
        <v>28470332.879999999</v>
      </c>
      <c r="AQ46" s="37">
        <v>128128.93</v>
      </c>
      <c r="AR46" s="37">
        <v>14988832.699999999</v>
      </c>
      <c r="AS46" s="37">
        <v>2005018.36</v>
      </c>
      <c r="AT46" s="37">
        <v>1136577.67</v>
      </c>
      <c r="AU46" s="37">
        <v>147906.99</v>
      </c>
      <c r="AV46" s="37">
        <v>88475.13</v>
      </c>
      <c r="AW46" s="37">
        <v>90906.86</v>
      </c>
      <c r="AX46" s="37">
        <v>54129.27</v>
      </c>
      <c r="AY46" s="37">
        <v>143936.81</v>
      </c>
      <c r="AZ46" s="37">
        <v>1173685.8700000001</v>
      </c>
      <c r="BA46" s="37">
        <v>1245501.7</v>
      </c>
      <c r="BB46" s="37">
        <v>367754.18</v>
      </c>
      <c r="BC46" s="37">
        <v>6902547.7599999998</v>
      </c>
      <c r="BD46" s="37">
        <v>1235615.68</v>
      </c>
      <c r="BE46" s="37">
        <v>336686.29</v>
      </c>
      <c r="BF46" s="37">
        <v>4932691.92</v>
      </c>
      <c r="BG46" s="37">
        <v>40962.07</v>
      </c>
      <c r="BH46" s="37">
        <v>116825.51</v>
      </c>
      <c r="BI46" s="37">
        <v>14014.79</v>
      </c>
      <c r="BJ46" s="37">
        <v>1504828.51</v>
      </c>
      <c r="BK46" s="37">
        <v>2692753.57</v>
      </c>
      <c r="BL46" s="37">
        <v>11622.77</v>
      </c>
      <c r="BM46" s="37">
        <v>65519.24</v>
      </c>
      <c r="BN46" s="37">
        <v>1101390.83</v>
      </c>
      <c r="BO46" s="37">
        <v>232969.28</v>
      </c>
      <c r="BP46" s="37">
        <v>214467.66</v>
      </c>
      <c r="BQ46" s="37">
        <v>1517029.65</v>
      </c>
      <c r="BR46" s="37">
        <v>267132.48</v>
      </c>
      <c r="BS46" s="37">
        <v>111389.08</v>
      </c>
      <c r="BT46" s="37">
        <v>105355.9</v>
      </c>
      <c r="BU46" s="37">
        <v>109016.69</v>
      </c>
      <c r="BV46" s="37">
        <v>673199.6</v>
      </c>
      <c r="BW46" s="37">
        <v>674534.79</v>
      </c>
      <c r="BX46" s="37">
        <v>74945.5</v>
      </c>
      <c r="BY46" s="37">
        <v>274798.46000000002</v>
      </c>
      <c r="BZ46" s="37">
        <v>89349.11</v>
      </c>
      <c r="CA46" s="37">
        <v>311327.27</v>
      </c>
      <c r="CB46" s="37">
        <v>22314875.190000001</v>
      </c>
      <c r="CC46" s="37">
        <v>90954.29</v>
      </c>
      <c r="CD46" s="37">
        <v>32048.17</v>
      </c>
      <c r="CE46" s="37">
        <v>75226.67</v>
      </c>
      <c r="CF46" s="37">
        <v>78811.02</v>
      </c>
      <c r="CG46" s="37">
        <v>63657.3</v>
      </c>
      <c r="CH46" s="37">
        <v>21402</v>
      </c>
      <c r="CI46" s="37">
        <v>243985.28</v>
      </c>
      <c r="CJ46" s="37">
        <v>274331.17</v>
      </c>
      <c r="CK46" s="37">
        <v>936389.26</v>
      </c>
      <c r="CL46" s="37">
        <v>198991.81</v>
      </c>
      <c r="CM46" s="37">
        <v>64624.65</v>
      </c>
      <c r="CN46" s="37">
        <v>7549613.7000000002</v>
      </c>
      <c r="CO46" s="37">
        <v>4066382.74</v>
      </c>
      <c r="CP46" s="37">
        <v>663075.62</v>
      </c>
      <c r="CQ46" s="37">
        <v>226169.73</v>
      </c>
      <c r="CR46" s="37">
        <v>47545.91</v>
      </c>
      <c r="CS46" s="37">
        <v>173670.03</v>
      </c>
      <c r="CT46" s="37">
        <v>63621.2</v>
      </c>
      <c r="CU46" s="37">
        <v>36485.64</v>
      </c>
      <c r="CV46" s="37">
        <v>27690</v>
      </c>
      <c r="CW46" s="7">
        <v>136785.37</v>
      </c>
      <c r="CX46" s="37">
        <v>200831.78</v>
      </c>
      <c r="CY46" s="37">
        <v>19713.95</v>
      </c>
      <c r="CZ46" s="37">
        <v>654956.89</v>
      </c>
      <c r="DA46" s="37">
        <v>128330.92</v>
      </c>
      <c r="DB46" s="37">
        <v>75394.350000000006</v>
      </c>
      <c r="DC46" s="37">
        <v>130933.04</v>
      </c>
      <c r="DD46" s="37">
        <v>89396.49</v>
      </c>
      <c r="DE46" s="37">
        <v>390289.94</v>
      </c>
      <c r="DF46" s="37">
        <v>6060973.0999999996</v>
      </c>
      <c r="DG46" s="37">
        <v>108710.05</v>
      </c>
      <c r="DH46" s="37">
        <v>862354.19</v>
      </c>
      <c r="DI46" s="37">
        <v>1100047.1399999999</v>
      </c>
      <c r="DJ46" s="37">
        <v>117351.69</v>
      </c>
      <c r="DK46" s="37">
        <v>59990.41</v>
      </c>
      <c r="DL46" s="37">
        <v>1756207.7</v>
      </c>
      <c r="DM46" s="37">
        <v>113515.49</v>
      </c>
      <c r="DN46" s="37">
        <v>650857.93999999994</v>
      </c>
      <c r="DO46" s="37">
        <v>701579.58</v>
      </c>
      <c r="DP46" s="37">
        <v>46630.38</v>
      </c>
      <c r="DQ46" s="37">
        <v>312556.33</v>
      </c>
      <c r="DR46" s="37">
        <v>306097.40999999997</v>
      </c>
      <c r="DS46" s="37">
        <v>210268.5</v>
      </c>
      <c r="DT46" s="37">
        <v>48347.99</v>
      </c>
      <c r="DU46" s="37">
        <v>135485.26</v>
      </c>
      <c r="DV46" s="37">
        <v>45084.32</v>
      </c>
      <c r="DW46" s="37">
        <v>93734.29</v>
      </c>
      <c r="DX46" s="37">
        <v>117202.03</v>
      </c>
      <c r="DY46" s="37">
        <v>154134.1</v>
      </c>
      <c r="DZ46" s="37">
        <v>296337.49</v>
      </c>
      <c r="EA46" s="37">
        <v>561796.43999999994</v>
      </c>
      <c r="EB46" s="37">
        <v>233300.8</v>
      </c>
      <c r="EC46" s="37">
        <v>99591.18</v>
      </c>
      <c r="ED46" s="37">
        <v>443509.3</v>
      </c>
      <c r="EE46" s="37">
        <v>69966.75</v>
      </c>
      <c r="EF46" s="37">
        <v>279730.43</v>
      </c>
      <c r="EG46" s="37">
        <v>104054.09</v>
      </c>
      <c r="EH46" s="37">
        <v>49366.36</v>
      </c>
      <c r="EI46" s="37">
        <v>1638759.21</v>
      </c>
      <c r="EJ46" s="37">
        <v>1865233.26</v>
      </c>
      <c r="EK46" s="37">
        <v>134401.10999999999</v>
      </c>
      <c r="EL46" s="37">
        <v>50840.03</v>
      </c>
      <c r="EM46" s="37">
        <v>197943.77</v>
      </c>
      <c r="EN46" s="37">
        <v>214557.88</v>
      </c>
      <c r="EO46" s="37">
        <v>146086.69</v>
      </c>
      <c r="EP46" s="37">
        <v>137458.21</v>
      </c>
      <c r="EQ46" s="37">
        <v>731571.43</v>
      </c>
      <c r="ER46" s="37">
        <v>129715.09</v>
      </c>
      <c r="ES46" s="37">
        <v>85278.3</v>
      </c>
      <c r="ET46" s="37">
        <v>148582.39000000001</v>
      </c>
      <c r="EU46" s="37">
        <v>147558.32</v>
      </c>
      <c r="EV46" s="37">
        <v>46972</v>
      </c>
      <c r="EW46" s="37">
        <v>178958.26</v>
      </c>
      <c r="EX46" s="37">
        <v>10362.02</v>
      </c>
      <c r="EY46" s="37">
        <v>120327.37</v>
      </c>
      <c r="EZ46" s="37">
        <v>89393.94</v>
      </c>
      <c r="FA46" s="37">
        <v>1327724.45</v>
      </c>
      <c r="FB46" s="38">
        <v>437196.61</v>
      </c>
      <c r="FC46" s="37">
        <v>748237.09</v>
      </c>
      <c r="FD46" s="37">
        <v>130847.2</v>
      </c>
      <c r="FE46" s="37">
        <v>62235.64</v>
      </c>
      <c r="FF46" s="37">
        <v>64386.49</v>
      </c>
      <c r="FG46" s="37">
        <v>42990.5</v>
      </c>
      <c r="FH46" s="37">
        <v>124756.7</v>
      </c>
      <c r="FI46" s="37">
        <v>613243.9</v>
      </c>
      <c r="FJ46" s="37">
        <v>460206.56</v>
      </c>
      <c r="FK46" s="37">
        <v>841475.31</v>
      </c>
      <c r="FL46" s="37">
        <v>1936703.39</v>
      </c>
      <c r="FM46" s="37">
        <v>625996.09</v>
      </c>
      <c r="FN46" s="37">
        <v>2964915.1</v>
      </c>
      <c r="FO46" s="38">
        <v>594435.30000000005</v>
      </c>
      <c r="FP46" s="37">
        <v>999090.3</v>
      </c>
      <c r="FQ46" s="37">
        <v>186649.76</v>
      </c>
      <c r="FR46" s="37">
        <v>72969.710000000006</v>
      </c>
      <c r="FS46" s="37">
        <v>145128.74</v>
      </c>
      <c r="FT46" s="38">
        <v>151067.32999999999</v>
      </c>
      <c r="FU46" s="37">
        <v>212561.91</v>
      </c>
      <c r="FV46" s="37">
        <v>169216.66</v>
      </c>
      <c r="FW46" s="37">
        <v>44772.46</v>
      </c>
      <c r="FX46" s="37">
        <v>41701.39</v>
      </c>
      <c r="FY46" s="34"/>
      <c r="FZ46" s="35">
        <f>SUM(C46:FX46)</f>
        <v>203716534.11000001</v>
      </c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</row>
    <row r="47" spans="1:256" x14ac:dyDescent="0.2">
      <c r="A47" s="6" t="s">
        <v>501</v>
      </c>
      <c r="B47" s="7" t="s">
        <v>502</v>
      </c>
      <c r="C47" s="38">
        <v>831452880</v>
      </c>
      <c r="D47" s="38">
        <v>3086196117</v>
      </c>
      <c r="E47" s="38">
        <v>861726840</v>
      </c>
      <c r="F47" s="38">
        <v>2063372875</v>
      </c>
      <c r="G47" s="38">
        <v>273268280</v>
      </c>
      <c r="H47" s="38">
        <v>108271821</v>
      </c>
      <c r="I47" s="38">
        <v>850738420</v>
      </c>
      <c r="J47" s="38">
        <v>145825863</v>
      </c>
      <c r="K47" s="38">
        <v>42603049</v>
      </c>
      <c r="L47" s="38">
        <v>637587321</v>
      </c>
      <c r="M47" s="38">
        <v>232586112</v>
      </c>
      <c r="N47" s="38">
        <v>7082218674</v>
      </c>
      <c r="O47" s="38">
        <v>1964009176</v>
      </c>
      <c r="P47" s="38">
        <v>46102025</v>
      </c>
      <c r="Q47" s="38">
        <v>3324887205</v>
      </c>
      <c r="R47" s="38">
        <v>70104330</v>
      </c>
      <c r="S47" s="38">
        <v>324582060</v>
      </c>
      <c r="T47" s="38">
        <v>28385384</v>
      </c>
      <c r="U47" s="38">
        <v>22734108</v>
      </c>
      <c r="V47" s="38">
        <v>31732624</v>
      </c>
      <c r="W47" s="38">
        <v>7833053</v>
      </c>
      <c r="X47" s="38">
        <v>17517405</v>
      </c>
      <c r="Y47" s="38">
        <v>68430360</v>
      </c>
      <c r="Z47" s="38">
        <v>24396140</v>
      </c>
      <c r="AA47" s="38">
        <v>4097136717</v>
      </c>
      <c r="AB47" s="38">
        <v>7362282619.25</v>
      </c>
      <c r="AC47" s="38">
        <v>233373710</v>
      </c>
      <c r="AD47" s="38">
        <v>285390811</v>
      </c>
      <c r="AE47" s="38">
        <v>43996699</v>
      </c>
      <c r="AF47" s="38">
        <v>78512959</v>
      </c>
      <c r="AG47" s="38">
        <v>349815720</v>
      </c>
      <c r="AH47" s="38">
        <v>34018236</v>
      </c>
      <c r="AI47" s="38">
        <v>9153774</v>
      </c>
      <c r="AJ47" s="38">
        <v>29523023</v>
      </c>
      <c r="AK47" s="38">
        <v>57094867</v>
      </c>
      <c r="AL47" s="38">
        <v>67247362</v>
      </c>
      <c r="AM47" s="38">
        <v>49505378</v>
      </c>
      <c r="AN47" s="38">
        <v>109161540</v>
      </c>
      <c r="AO47" s="38">
        <v>386047859</v>
      </c>
      <c r="AP47" s="38">
        <v>21091522247</v>
      </c>
      <c r="AQ47" s="38">
        <v>117556172</v>
      </c>
      <c r="AR47" s="38">
        <v>7454942099</v>
      </c>
      <c r="AS47" s="38">
        <v>3167157730</v>
      </c>
      <c r="AT47" s="38">
        <v>250727362.58000001</v>
      </c>
      <c r="AU47" s="38">
        <v>48020836</v>
      </c>
      <c r="AV47" s="38">
        <v>32694605.149999999</v>
      </c>
      <c r="AW47" s="38">
        <v>25937426</v>
      </c>
      <c r="AX47" s="38">
        <v>20076500</v>
      </c>
      <c r="AY47" s="38">
        <v>44166497</v>
      </c>
      <c r="AZ47" s="38">
        <v>683802150</v>
      </c>
      <c r="BA47" s="38">
        <v>462359960</v>
      </c>
      <c r="BB47" s="38">
        <v>174700850</v>
      </c>
      <c r="BC47" s="38">
        <v>2986747000</v>
      </c>
      <c r="BD47" s="38">
        <v>415365860</v>
      </c>
      <c r="BE47" s="38">
        <v>131729840</v>
      </c>
      <c r="BF47" s="38">
        <v>1842154600</v>
      </c>
      <c r="BG47" s="38">
        <v>38172460</v>
      </c>
      <c r="BH47" s="38">
        <v>50897842</v>
      </c>
      <c r="BI47" s="38">
        <v>41399400</v>
      </c>
      <c r="BJ47" s="38">
        <v>596529100</v>
      </c>
      <c r="BK47" s="38">
        <v>1080389290</v>
      </c>
      <c r="BL47" s="38">
        <v>6044412</v>
      </c>
      <c r="BM47" s="38">
        <v>30034795</v>
      </c>
      <c r="BN47" s="38">
        <v>267938282</v>
      </c>
      <c r="BO47" s="38">
        <v>154273357</v>
      </c>
      <c r="BP47" s="38">
        <v>68042679</v>
      </c>
      <c r="BQ47" s="38">
        <v>1161694530</v>
      </c>
      <c r="BR47" s="38">
        <v>745604340</v>
      </c>
      <c r="BS47" s="38">
        <v>571716210</v>
      </c>
      <c r="BT47" s="38">
        <v>398230234.75</v>
      </c>
      <c r="BU47" s="38">
        <v>121559940</v>
      </c>
      <c r="BV47" s="38">
        <v>697872950</v>
      </c>
      <c r="BW47" s="38">
        <v>667982667</v>
      </c>
      <c r="BX47" s="38">
        <v>56189080</v>
      </c>
      <c r="BY47" s="38">
        <v>100994765</v>
      </c>
      <c r="BZ47" s="38">
        <v>32347910</v>
      </c>
      <c r="CA47" s="38">
        <v>107694896</v>
      </c>
      <c r="CB47" s="38">
        <v>10700143345</v>
      </c>
      <c r="CC47" s="38">
        <v>21233360</v>
      </c>
      <c r="CD47" s="38">
        <v>16850450</v>
      </c>
      <c r="CE47" s="38">
        <v>36752007</v>
      </c>
      <c r="CF47" s="38">
        <v>32300452</v>
      </c>
      <c r="CG47" s="38">
        <v>24648238</v>
      </c>
      <c r="CH47" s="38">
        <v>19590513</v>
      </c>
      <c r="CI47" s="38">
        <v>104965413</v>
      </c>
      <c r="CJ47" s="38">
        <v>222749658</v>
      </c>
      <c r="CK47" s="38">
        <v>1360199580</v>
      </c>
      <c r="CL47" s="38">
        <v>213244170</v>
      </c>
      <c r="CM47" s="38">
        <v>222461390</v>
      </c>
      <c r="CN47" s="38">
        <v>3751779315</v>
      </c>
      <c r="CO47" s="38">
        <v>2316728490</v>
      </c>
      <c r="CP47" s="38">
        <v>442277696</v>
      </c>
      <c r="CQ47" s="38">
        <v>129758370</v>
      </c>
      <c r="CR47" s="38">
        <v>86799110</v>
      </c>
      <c r="CS47" s="38">
        <v>51298550</v>
      </c>
      <c r="CT47" s="38">
        <v>42493770</v>
      </c>
      <c r="CU47" s="38">
        <v>17984560</v>
      </c>
      <c r="CV47" s="38">
        <v>22123740</v>
      </c>
      <c r="CW47" s="38">
        <v>70362392</v>
      </c>
      <c r="CX47" s="38">
        <v>83501104</v>
      </c>
      <c r="CY47" s="38">
        <v>6702202</v>
      </c>
      <c r="CZ47" s="38">
        <v>215934650</v>
      </c>
      <c r="DA47" s="38">
        <v>42686010</v>
      </c>
      <c r="DB47" s="38">
        <v>27381399</v>
      </c>
      <c r="DC47" s="38">
        <v>63284310</v>
      </c>
      <c r="DD47" s="38">
        <v>311739100</v>
      </c>
      <c r="DE47" s="38">
        <v>192518220</v>
      </c>
      <c r="DF47" s="38">
        <v>1923891560</v>
      </c>
      <c r="DG47" s="38">
        <v>48436828</v>
      </c>
      <c r="DH47" s="38">
        <v>430546789</v>
      </c>
      <c r="DI47" s="38">
        <v>589995740</v>
      </c>
      <c r="DJ47" s="38">
        <v>63352600</v>
      </c>
      <c r="DK47" s="38">
        <v>50630840</v>
      </c>
      <c r="DL47" s="38">
        <v>582105797</v>
      </c>
      <c r="DM47" s="38">
        <v>20896666</v>
      </c>
      <c r="DN47" s="38">
        <v>261936607</v>
      </c>
      <c r="DO47" s="38">
        <v>291105610</v>
      </c>
      <c r="DP47" s="38">
        <v>31318850</v>
      </c>
      <c r="DQ47" s="38">
        <v>311682240</v>
      </c>
      <c r="DR47" s="38">
        <v>76305522</v>
      </c>
      <c r="DS47" s="38">
        <v>38144020</v>
      </c>
      <c r="DT47" s="38">
        <v>10835027</v>
      </c>
      <c r="DU47" s="38">
        <v>26329117</v>
      </c>
      <c r="DV47" s="38">
        <v>7921206</v>
      </c>
      <c r="DW47" s="38">
        <v>19412825</v>
      </c>
      <c r="DX47" s="38">
        <v>62655990</v>
      </c>
      <c r="DY47" s="38">
        <v>110033040</v>
      </c>
      <c r="DZ47" s="38">
        <v>158283423</v>
      </c>
      <c r="EA47" s="38">
        <v>322488703</v>
      </c>
      <c r="EB47" s="38">
        <v>79416630</v>
      </c>
      <c r="EC47" s="38">
        <v>34377770</v>
      </c>
      <c r="ED47" s="38">
        <v>3206962050</v>
      </c>
      <c r="EE47" s="38">
        <v>16720332</v>
      </c>
      <c r="EF47" s="38">
        <v>90846235</v>
      </c>
      <c r="EG47" s="38">
        <v>27841009</v>
      </c>
      <c r="EH47" s="38">
        <v>13399445</v>
      </c>
      <c r="EI47" s="38">
        <v>1090911538</v>
      </c>
      <c r="EJ47" s="38">
        <v>758815577</v>
      </c>
      <c r="EK47" s="38">
        <v>527235430</v>
      </c>
      <c r="EL47" s="38">
        <v>243729520</v>
      </c>
      <c r="EM47" s="38">
        <v>94154458</v>
      </c>
      <c r="EN47" s="38">
        <v>62160440</v>
      </c>
      <c r="EO47" s="38">
        <v>44047624</v>
      </c>
      <c r="EP47" s="38">
        <v>127576135</v>
      </c>
      <c r="EQ47" s="38">
        <v>978322457</v>
      </c>
      <c r="ER47" s="38">
        <v>89297355</v>
      </c>
      <c r="ES47" s="38">
        <v>23303636</v>
      </c>
      <c r="ET47" s="38">
        <v>24072281</v>
      </c>
      <c r="EU47" s="38">
        <v>36312688</v>
      </c>
      <c r="EV47" s="38">
        <v>46079462</v>
      </c>
      <c r="EW47" s="38">
        <v>832928110</v>
      </c>
      <c r="EX47" s="38">
        <v>47108706</v>
      </c>
      <c r="EY47" s="38">
        <v>33851789</v>
      </c>
      <c r="EZ47" s="38">
        <v>26225675</v>
      </c>
      <c r="FA47" s="38">
        <v>2249526050</v>
      </c>
      <c r="FB47" s="38">
        <v>399485200</v>
      </c>
      <c r="FC47" s="38">
        <v>307126168</v>
      </c>
      <c r="FD47" s="38">
        <v>43154222</v>
      </c>
      <c r="FE47" s="38">
        <v>32345050</v>
      </c>
      <c r="FF47" s="38">
        <v>19754419</v>
      </c>
      <c r="FG47" s="38">
        <v>16259864</v>
      </c>
      <c r="FH47" s="38">
        <v>42789778</v>
      </c>
      <c r="FI47" s="38">
        <v>1166021357</v>
      </c>
      <c r="FJ47" s="38">
        <v>710993250</v>
      </c>
      <c r="FK47" s="38">
        <v>1923354270</v>
      </c>
      <c r="FL47" s="38">
        <v>1344464437</v>
      </c>
      <c r="FM47" s="38">
        <v>508381596</v>
      </c>
      <c r="FN47" s="38">
        <v>2265295247</v>
      </c>
      <c r="FO47" s="38">
        <v>2120369200</v>
      </c>
      <c r="FP47" s="38">
        <v>1461223150</v>
      </c>
      <c r="FQ47" s="38">
        <v>299668750</v>
      </c>
      <c r="FR47" s="38">
        <v>142925330</v>
      </c>
      <c r="FS47" s="38">
        <v>286196030</v>
      </c>
      <c r="FT47" s="38">
        <v>375658110</v>
      </c>
      <c r="FU47" s="38">
        <v>113942620</v>
      </c>
      <c r="FV47" s="38">
        <v>105816300</v>
      </c>
      <c r="FW47" s="38">
        <v>18795723</v>
      </c>
      <c r="FX47" s="38">
        <v>18247038</v>
      </c>
      <c r="FY47" s="34"/>
      <c r="FZ47" s="34">
        <f>SUM(C47:FX47)</f>
        <v>132100384345.73001</v>
      </c>
      <c r="GA47" s="34"/>
      <c r="GB47" s="34"/>
      <c r="GC47" s="34"/>
      <c r="GD47" s="34"/>
      <c r="GE47" s="34"/>
      <c r="GF47" s="34"/>
    </row>
    <row r="48" spans="1:256" x14ac:dyDescent="0.2">
      <c r="A48" s="6" t="s">
        <v>503</v>
      </c>
      <c r="B48" s="23" t="s">
        <v>504</v>
      </c>
      <c r="C48" s="29">
        <v>2.6079999999999999E-2</v>
      </c>
      <c r="D48" s="29">
        <v>2.7E-2</v>
      </c>
      <c r="E48" s="29">
        <v>2.4687999999999998E-2</v>
      </c>
      <c r="F48" s="29">
        <v>2.6262000000000001E-2</v>
      </c>
      <c r="G48" s="29">
        <v>2.2284999999999999E-2</v>
      </c>
      <c r="H48" s="29">
        <v>2.7E-2</v>
      </c>
      <c r="I48" s="29">
        <v>2.7E-2</v>
      </c>
      <c r="J48" s="29">
        <v>2.7E-2</v>
      </c>
      <c r="K48" s="29">
        <v>2.7E-2</v>
      </c>
      <c r="L48" s="29">
        <v>2.1895000000000001E-2</v>
      </c>
      <c r="M48" s="29">
        <v>2.0947E-2</v>
      </c>
      <c r="N48" s="29">
        <v>1.8756000000000002E-2</v>
      </c>
      <c r="O48" s="29">
        <v>2.5353000000000001E-2</v>
      </c>
      <c r="P48" s="29">
        <v>2.7E-2</v>
      </c>
      <c r="Q48" s="29">
        <v>2.6010000000000002E-2</v>
      </c>
      <c r="R48" s="29">
        <v>2.3909E-2</v>
      </c>
      <c r="S48" s="29">
        <v>2.1013999999999998E-2</v>
      </c>
      <c r="T48" s="29">
        <v>1.9300999999999999E-2</v>
      </c>
      <c r="U48" s="29">
        <v>1.8800999999999998E-2</v>
      </c>
      <c r="V48" s="29">
        <v>2.7E-2</v>
      </c>
      <c r="W48" s="29">
        <v>2.7E-2</v>
      </c>
      <c r="X48" s="29">
        <v>1.0756E-2</v>
      </c>
      <c r="Y48" s="29">
        <v>1.9498000000000001E-2</v>
      </c>
      <c r="Z48" s="29">
        <v>1.8914999999999998E-2</v>
      </c>
      <c r="AA48" s="29">
        <v>2.4995E-2</v>
      </c>
      <c r="AB48" s="29">
        <v>2.5023E-2</v>
      </c>
      <c r="AC48" s="29">
        <v>1.5982E-2</v>
      </c>
      <c r="AD48" s="29">
        <v>1.4692999999999999E-2</v>
      </c>
      <c r="AE48" s="29">
        <v>7.8139999999999998E-3</v>
      </c>
      <c r="AF48" s="29">
        <v>6.6740000000000002E-3</v>
      </c>
      <c r="AG48" s="29">
        <v>1.2480999999999999E-2</v>
      </c>
      <c r="AH48" s="29">
        <v>1.7123000000000003E-2</v>
      </c>
      <c r="AI48" s="29">
        <v>2.7E-2</v>
      </c>
      <c r="AJ48" s="29">
        <v>1.8787999999999999E-2</v>
      </c>
      <c r="AK48" s="29">
        <v>1.6280000000000003E-2</v>
      </c>
      <c r="AL48" s="29">
        <v>2.7E-2</v>
      </c>
      <c r="AM48" s="29">
        <v>1.6449000000000002E-2</v>
      </c>
      <c r="AN48" s="29">
        <v>2.2903E-2</v>
      </c>
      <c r="AO48" s="29">
        <v>2.2655999999999999E-2</v>
      </c>
      <c r="AP48" s="29">
        <v>2.5541000000000001E-2</v>
      </c>
      <c r="AQ48" s="29">
        <v>1.5559E-2</v>
      </c>
      <c r="AR48" s="29">
        <v>2.5440000000000001E-2</v>
      </c>
      <c r="AS48" s="29">
        <v>1.1618E-2</v>
      </c>
      <c r="AT48" s="29">
        <v>2.6713999999999998E-2</v>
      </c>
      <c r="AU48" s="29">
        <v>1.9188E-2</v>
      </c>
      <c r="AV48" s="29">
        <v>2.5359000000000003E-2</v>
      </c>
      <c r="AW48" s="29">
        <v>2.0596E-2</v>
      </c>
      <c r="AX48" s="29">
        <v>1.6797999999999997E-2</v>
      </c>
      <c r="AY48" s="29">
        <v>2.7E-2</v>
      </c>
      <c r="AZ48" s="29">
        <v>1.5719999999999998E-2</v>
      </c>
      <c r="BA48" s="29">
        <v>2.1893999999999997E-2</v>
      </c>
      <c r="BB48" s="29">
        <v>1.9684E-2</v>
      </c>
      <c r="BC48" s="29">
        <v>2.0714999999999997E-2</v>
      </c>
      <c r="BD48" s="29">
        <v>2.7E-2</v>
      </c>
      <c r="BE48" s="29">
        <v>2.2815999999999999E-2</v>
      </c>
      <c r="BF48" s="29">
        <v>2.6952E-2</v>
      </c>
      <c r="BG48" s="29">
        <v>2.7E-2</v>
      </c>
      <c r="BH48" s="29">
        <v>2.1419000000000001E-2</v>
      </c>
      <c r="BI48" s="29">
        <v>8.4329999999999995E-3</v>
      </c>
      <c r="BJ48" s="29">
        <v>2.3164000000000001E-2</v>
      </c>
      <c r="BK48" s="29">
        <v>2.4458999999999998E-2</v>
      </c>
      <c r="BL48" s="29">
        <v>2.7E-2</v>
      </c>
      <c r="BM48" s="29">
        <v>2.0833999999999998E-2</v>
      </c>
      <c r="BN48" s="29">
        <v>2.7E-2</v>
      </c>
      <c r="BO48" s="29">
        <v>1.5203E-2</v>
      </c>
      <c r="BP48" s="29">
        <v>2.1702000000000003E-2</v>
      </c>
      <c r="BQ48" s="29">
        <v>2.1759000000000001E-2</v>
      </c>
      <c r="BR48" s="29">
        <v>4.7000000000000002E-3</v>
      </c>
      <c r="BS48" s="29">
        <v>2.2309999999999999E-3</v>
      </c>
      <c r="BT48" s="29">
        <v>4.0750000000000005E-3</v>
      </c>
      <c r="BU48" s="29">
        <v>1.3811E-2</v>
      </c>
      <c r="BV48" s="29">
        <v>1.1775000000000001E-2</v>
      </c>
      <c r="BW48" s="29">
        <v>1.55E-2</v>
      </c>
      <c r="BX48" s="29">
        <v>1.6598999999999999E-2</v>
      </c>
      <c r="BY48" s="29">
        <v>2.3781E-2</v>
      </c>
      <c r="BZ48" s="29">
        <v>2.6312000000000002E-2</v>
      </c>
      <c r="CA48" s="29">
        <v>2.3040999999999999E-2</v>
      </c>
      <c r="CB48" s="29">
        <v>2.6251999999999998E-2</v>
      </c>
      <c r="CC48" s="29">
        <v>2.2199E-2</v>
      </c>
      <c r="CD48" s="29">
        <v>1.9519999999999999E-2</v>
      </c>
      <c r="CE48" s="29">
        <v>2.7E-2</v>
      </c>
      <c r="CF48" s="29">
        <v>2.2463E-2</v>
      </c>
      <c r="CG48" s="29">
        <v>2.7E-2</v>
      </c>
      <c r="CH48" s="29">
        <v>2.2187999999999999E-2</v>
      </c>
      <c r="CI48" s="29">
        <v>2.418E-2</v>
      </c>
      <c r="CJ48" s="29">
        <v>2.3469E-2</v>
      </c>
      <c r="CK48" s="29">
        <v>6.6010000000000001E-3</v>
      </c>
      <c r="CL48" s="29">
        <v>8.2289999999999985E-3</v>
      </c>
      <c r="CM48" s="29">
        <v>2.274E-3</v>
      </c>
      <c r="CN48" s="29">
        <v>2.7E-2</v>
      </c>
      <c r="CO48" s="29">
        <v>2.2359999999999998E-2</v>
      </c>
      <c r="CP48" s="29">
        <v>2.0548999999999998E-2</v>
      </c>
      <c r="CQ48" s="29">
        <v>1.2426999999999999E-2</v>
      </c>
      <c r="CR48" s="29">
        <v>1.6799999999999999E-3</v>
      </c>
      <c r="CS48" s="29">
        <v>2.2658000000000001E-2</v>
      </c>
      <c r="CT48" s="29">
        <v>8.5199999999999998E-3</v>
      </c>
      <c r="CU48" s="29">
        <v>1.9615999999999998E-2</v>
      </c>
      <c r="CV48" s="29">
        <v>1.0978999999999999E-2</v>
      </c>
      <c r="CW48" s="29">
        <v>1.7086999999999998E-2</v>
      </c>
      <c r="CX48" s="29">
        <v>2.1824000000000003E-2</v>
      </c>
      <c r="CY48" s="29">
        <v>2.7E-2</v>
      </c>
      <c r="CZ48" s="29">
        <v>2.6651000000000001E-2</v>
      </c>
      <c r="DA48" s="29">
        <v>2.7E-2</v>
      </c>
      <c r="DB48" s="29">
        <v>2.7E-2</v>
      </c>
      <c r="DC48" s="29">
        <v>1.7417999999999999E-2</v>
      </c>
      <c r="DD48" s="29">
        <v>3.4300000000000003E-3</v>
      </c>
      <c r="DE48" s="29">
        <v>1.145E-2</v>
      </c>
      <c r="DF48" s="29">
        <v>2.4213999999999999E-2</v>
      </c>
      <c r="DG48" s="29">
        <v>2.0452999999999999E-2</v>
      </c>
      <c r="DH48" s="29">
        <v>2.0516E-2</v>
      </c>
      <c r="DI48" s="29">
        <v>1.8844999999999997E-2</v>
      </c>
      <c r="DJ48" s="29">
        <v>2.0882999999999999E-2</v>
      </c>
      <c r="DK48" s="29">
        <v>1.5657999999999998E-2</v>
      </c>
      <c r="DL48" s="29">
        <v>2.1967E-2</v>
      </c>
      <c r="DM48" s="29">
        <v>1.9899E-2</v>
      </c>
      <c r="DN48" s="29">
        <v>2.7E-2</v>
      </c>
      <c r="DO48" s="29">
        <v>2.7E-2</v>
      </c>
      <c r="DP48" s="29">
        <v>2.7E-2</v>
      </c>
      <c r="DQ48" s="29">
        <v>2.4545000000000001E-2</v>
      </c>
      <c r="DR48" s="29">
        <v>2.4417000000000001E-2</v>
      </c>
      <c r="DS48" s="29">
        <v>2.5923999999999999E-2</v>
      </c>
      <c r="DT48" s="29">
        <v>2.1728999999999998E-2</v>
      </c>
      <c r="DU48" s="29">
        <v>2.7E-2</v>
      </c>
      <c r="DV48" s="29">
        <v>2.7E-2</v>
      </c>
      <c r="DW48" s="29">
        <v>2.1996999999999999E-2</v>
      </c>
      <c r="DX48" s="29">
        <v>1.8931E-2</v>
      </c>
      <c r="DY48" s="29">
        <v>1.2928E-2</v>
      </c>
      <c r="DZ48" s="29">
        <v>1.7662000000000001E-2</v>
      </c>
      <c r="EA48" s="29">
        <v>1.2173E-2</v>
      </c>
      <c r="EB48" s="29">
        <v>2.7E-2</v>
      </c>
      <c r="EC48" s="29">
        <v>2.6620999999999999E-2</v>
      </c>
      <c r="ED48" s="29">
        <v>4.4120000000000001E-3</v>
      </c>
      <c r="EE48" s="29">
        <v>2.7E-2</v>
      </c>
      <c r="EF48" s="29">
        <v>1.9594999999999998E-2</v>
      </c>
      <c r="EG48" s="29">
        <v>2.6536000000000001E-2</v>
      </c>
      <c r="EH48" s="29">
        <v>2.5053000000000002E-2</v>
      </c>
      <c r="EI48" s="29">
        <v>2.7E-2</v>
      </c>
      <c r="EJ48" s="29">
        <v>2.7E-2</v>
      </c>
      <c r="EK48" s="29">
        <v>5.7670000000000004E-3</v>
      </c>
      <c r="EL48" s="29">
        <v>2.1160000000000003E-3</v>
      </c>
      <c r="EM48" s="29">
        <v>1.6308E-2</v>
      </c>
      <c r="EN48" s="29">
        <v>2.7E-2</v>
      </c>
      <c r="EO48" s="29">
        <v>2.7E-2</v>
      </c>
      <c r="EP48" s="29">
        <v>2.0586E-2</v>
      </c>
      <c r="EQ48" s="29">
        <v>9.3989999999999994E-3</v>
      </c>
      <c r="ER48" s="29">
        <v>2.1283E-2</v>
      </c>
      <c r="ES48" s="29">
        <v>2.3557999999999999E-2</v>
      </c>
      <c r="ET48" s="29">
        <v>2.7E-2</v>
      </c>
      <c r="EU48" s="29">
        <v>2.7E-2</v>
      </c>
      <c r="EV48" s="29">
        <v>1.0964999999999999E-2</v>
      </c>
      <c r="EW48" s="29">
        <v>6.0530000000000002E-3</v>
      </c>
      <c r="EX48" s="29">
        <v>3.9100000000000003E-3</v>
      </c>
      <c r="EY48" s="29">
        <v>2.7E-2</v>
      </c>
      <c r="EZ48" s="29">
        <v>2.2942000000000001E-2</v>
      </c>
      <c r="FA48" s="29">
        <v>1.0666E-2</v>
      </c>
      <c r="FB48" s="29">
        <v>9.2540000000000001E-3</v>
      </c>
      <c r="FC48" s="29">
        <v>2.2550000000000001E-2</v>
      </c>
      <c r="FD48" s="29">
        <v>2.4437999999999998E-2</v>
      </c>
      <c r="FE48" s="29">
        <v>1.4180999999999999E-2</v>
      </c>
      <c r="FF48" s="29">
        <v>2.7E-2</v>
      </c>
      <c r="FG48" s="29">
        <v>2.7E-2</v>
      </c>
      <c r="FH48" s="29">
        <v>1.9771999999999998E-2</v>
      </c>
      <c r="FI48" s="29">
        <v>6.1999999999999998E-3</v>
      </c>
      <c r="FJ48" s="29">
        <v>1.9438E-2</v>
      </c>
      <c r="FK48" s="29">
        <v>1.0845E-2</v>
      </c>
      <c r="FL48" s="29">
        <v>2.7E-2</v>
      </c>
      <c r="FM48" s="29">
        <v>1.8414E-2</v>
      </c>
      <c r="FN48" s="29">
        <v>2.7E-2</v>
      </c>
      <c r="FO48" s="29">
        <v>5.6239999999999997E-3</v>
      </c>
      <c r="FP48" s="29">
        <v>1.2143000000000001E-2</v>
      </c>
      <c r="FQ48" s="29">
        <v>1.6879999999999999E-2</v>
      </c>
      <c r="FR48" s="29">
        <v>1.1564999999999999E-2</v>
      </c>
      <c r="FS48" s="29">
        <v>5.0679999999999996E-3</v>
      </c>
      <c r="FT48" s="29">
        <v>4.2929999999999999E-3</v>
      </c>
      <c r="FU48" s="29">
        <v>1.8345E-2</v>
      </c>
      <c r="FV48" s="29">
        <v>1.5032E-2</v>
      </c>
      <c r="FW48" s="29">
        <v>2.1498E-2</v>
      </c>
      <c r="FX48" s="29">
        <v>1.9675000000000002E-2</v>
      </c>
      <c r="FY48" s="29"/>
      <c r="GG48" s="10"/>
      <c r="GH48" s="23"/>
      <c r="GI48" s="23"/>
      <c r="GJ48" s="23"/>
      <c r="GK48" s="23"/>
      <c r="GL48" s="23"/>
      <c r="GM48" s="23"/>
    </row>
    <row r="49" spans="1:210" x14ac:dyDescent="0.2">
      <c r="A49" s="39" t="s">
        <v>505</v>
      </c>
      <c r="B49" s="7" t="s">
        <v>506</v>
      </c>
      <c r="C49" s="7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132448074.59999999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11233616.49</v>
      </c>
      <c r="BA49" s="7">
        <v>999999999</v>
      </c>
      <c r="BB49" s="7">
        <v>999999999</v>
      </c>
      <c r="BC49" s="7">
        <v>59869872.060000002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8738415.0099999998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Z49" s="34">
        <f>SUM(C49:FX49)</f>
        <v>174212289804.16</v>
      </c>
      <c r="GB49" s="34"/>
      <c r="GC49" s="34"/>
      <c r="GD49" s="34"/>
      <c r="GE49" s="34"/>
      <c r="GF49" s="34"/>
    </row>
    <row r="50" spans="1:210" x14ac:dyDescent="0.2">
      <c r="BE50" s="7" t="s">
        <v>2</v>
      </c>
      <c r="BW50" s="40"/>
      <c r="EQ50" s="7" t="s">
        <v>2</v>
      </c>
    </row>
    <row r="51" spans="1:210" ht="15.75" x14ac:dyDescent="0.25">
      <c r="B51" s="30" t="s">
        <v>507</v>
      </c>
    </row>
    <row r="52" spans="1:210" x14ac:dyDescent="0.2">
      <c r="A52" s="6" t="s">
        <v>508</v>
      </c>
      <c r="B52" s="7" t="s">
        <v>509</v>
      </c>
      <c r="C52" s="7">
        <v>78725497.299999997</v>
      </c>
      <c r="D52" s="7">
        <v>383174563</v>
      </c>
      <c r="E52" s="7">
        <v>74669113.050000012</v>
      </c>
      <c r="F52" s="7">
        <v>175184739.54000002</v>
      </c>
      <c r="G52" s="7">
        <v>9721977.8900000006</v>
      </c>
      <c r="H52" s="7">
        <v>9811415.7300000004</v>
      </c>
      <c r="I52" s="7">
        <v>97897205.780000001</v>
      </c>
      <c r="J52" s="7">
        <v>21831122.390000001</v>
      </c>
      <c r="K52" s="7">
        <v>3592102.04</v>
      </c>
      <c r="L52" s="7">
        <v>24677735.190000001</v>
      </c>
      <c r="M52" s="7">
        <v>14510789.1</v>
      </c>
      <c r="N52" s="7">
        <v>498794465.88</v>
      </c>
      <c r="O52" s="7">
        <v>129169350.54000001</v>
      </c>
      <c r="P52" s="7">
        <v>2966666.9699999997</v>
      </c>
      <c r="Q52" s="7">
        <v>383424980.88</v>
      </c>
      <c r="R52" s="7">
        <v>24452766.490000002</v>
      </c>
      <c r="S52" s="7">
        <v>16070459.35</v>
      </c>
      <c r="T52" s="7">
        <v>2403185.19</v>
      </c>
      <c r="U52" s="7">
        <v>990287.21000000008</v>
      </c>
      <c r="V52" s="7">
        <v>3514212.1599999997</v>
      </c>
      <c r="W52" s="7">
        <v>938837.89</v>
      </c>
      <c r="X52" s="7">
        <v>925089.51</v>
      </c>
      <c r="Y52" s="7">
        <v>23177886.259999998</v>
      </c>
      <c r="Z52" s="7">
        <v>3146686.25</v>
      </c>
      <c r="AA52" s="7">
        <v>276119464.96000004</v>
      </c>
      <c r="AB52" s="7">
        <v>271917991.40000004</v>
      </c>
      <c r="AC52" s="7">
        <v>9412134.9900000002</v>
      </c>
      <c r="AD52" s="7">
        <v>11910025.26</v>
      </c>
      <c r="AE52" s="7">
        <v>1783265.2200000002</v>
      </c>
      <c r="AF52" s="7">
        <v>2679704.94</v>
      </c>
      <c r="AG52" s="7">
        <v>7437155.79</v>
      </c>
      <c r="AH52" s="7">
        <v>9802799.3100000005</v>
      </c>
      <c r="AI52" s="7">
        <v>4031345.25</v>
      </c>
      <c r="AJ52" s="7">
        <v>2764619.99</v>
      </c>
      <c r="AK52" s="7">
        <v>3165570.6999999997</v>
      </c>
      <c r="AL52" s="7">
        <v>3629834.41</v>
      </c>
      <c r="AM52" s="7">
        <v>4707360.33</v>
      </c>
      <c r="AN52" s="7">
        <v>4147149.07</v>
      </c>
      <c r="AO52" s="7">
        <v>42363729.590000004</v>
      </c>
      <c r="AP52" s="7">
        <v>850505571.74000001</v>
      </c>
      <c r="AQ52" s="7">
        <v>3320695</v>
      </c>
      <c r="AR52" s="7">
        <v>583233772.93999994</v>
      </c>
      <c r="AS52" s="7">
        <v>68378719.450000003</v>
      </c>
      <c r="AT52" s="7">
        <v>20862747.48</v>
      </c>
      <c r="AU52" s="7">
        <v>3471359.63</v>
      </c>
      <c r="AV52" s="7">
        <v>3815072.95</v>
      </c>
      <c r="AW52" s="7">
        <v>3275891.31</v>
      </c>
      <c r="AX52" s="7">
        <v>1006271.23</v>
      </c>
      <c r="AY52" s="7">
        <v>4774747.1100000003</v>
      </c>
      <c r="AZ52" s="7">
        <v>110093526.02</v>
      </c>
      <c r="BA52" s="7">
        <v>80722451.328000009</v>
      </c>
      <c r="BB52" s="7">
        <v>70335256.980000004</v>
      </c>
      <c r="BC52" s="7">
        <v>275347286.54000002</v>
      </c>
      <c r="BD52" s="7">
        <v>45036407.743999995</v>
      </c>
      <c r="BE52" s="7">
        <v>13660485.85</v>
      </c>
      <c r="BF52" s="7">
        <v>221949307.66399997</v>
      </c>
      <c r="BG52" s="7">
        <v>10344519.860000001</v>
      </c>
      <c r="BH52" s="7">
        <v>6131567.6100000003</v>
      </c>
      <c r="BI52" s="7">
        <v>3418773.44</v>
      </c>
      <c r="BJ52" s="7">
        <v>58155582.359999999</v>
      </c>
      <c r="BK52" s="7">
        <v>219033043.19999999</v>
      </c>
      <c r="BL52" s="7">
        <v>2981649.41</v>
      </c>
      <c r="BM52" s="7">
        <v>3653935.21</v>
      </c>
      <c r="BN52" s="7">
        <v>32276539.84</v>
      </c>
      <c r="BO52" s="7">
        <v>12475750.460000001</v>
      </c>
      <c r="BP52" s="7">
        <v>3026227.44</v>
      </c>
      <c r="BQ52" s="7">
        <v>59432632.879999995</v>
      </c>
      <c r="BR52" s="7">
        <v>42474190</v>
      </c>
      <c r="BS52" s="7">
        <v>11562285.16</v>
      </c>
      <c r="BT52" s="7">
        <v>4837941.93</v>
      </c>
      <c r="BU52" s="7">
        <v>4743923.7700000005</v>
      </c>
      <c r="BV52" s="7">
        <v>12467140</v>
      </c>
      <c r="BW52" s="7">
        <v>18725658.710000001</v>
      </c>
      <c r="BX52" s="7">
        <v>1657571.48</v>
      </c>
      <c r="BY52" s="7">
        <v>5320632.84</v>
      </c>
      <c r="BZ52" s="7">
        <v>2958476.6599999997</v>
      </c>
      <c r="CA52" s="7">
        <v>2720276.82</v>
      </c>
      <c r="CB52" s="7">
        <v>738435562.36000001</v>
      </c>
      <c r="CC52" s="7">
        <v>2589362.2000000002</v>
      </c>
      <c r="CD52" s="7">
        <v>1004509.16</v>
      </c>
      <c r="CE52" s="7">
        <v>2446652.87</v>
      </c>
      <c r="CF52" s="7">
        <v>1874208.96</v>
      </c>
      <c r="CG52" s="7">
        <v>3004092.06</v>
      </c>
      <c r="CH52" s="7">
        <v>1821130.6600000001</v>
      </c>
      <c r="CI52" s="7">
        <v>7002812.8000000007</v>
      </c>
      <c r="CJ52" s="7">
        <v>9613350.2400000002</v>
      </c>
      <c r="CK52" s="7">
        <v>52232883.189999998</v>
      </c>
      <c r="CL52" s="7">
        <v>13397971.060000001</v>
      </c>
      <c r="CM52" s="7">
        <v>8763186.3900000006</v>
      </c>
      <c r="CN52" s="7">
        <v>273548409.80799997</v>
      </c>
      <c r="CO52" s="7">
        <v>134181838.06400001</v>
      </c>
      <c r="CP52" s="7">
        <v>10383110.42</v>
      </c>
      <c r="CQ52" s="7">
        <v>9965826.3499999996</v>
      </c>
      <c r="CR52" s="7">
        <v>2788194.5300000003</v>
      </c>
      <c r="CS52" s="7">
        <v>4033020.12</v>
      </c>
      <c r="CT52" s="7">
        <v>1910447.84</v>
      </c>
      <c r="CU52" s="7">
        <v>4042907.5100000002</v>
      </c>
      <c r="CV52" s="7">
        <v>882771.12</v>
      </c>
      <c r="CW52" s="7">
        <v>2819218.9099999997</v>
      </c>
      <c r="CX52" s="7">
        <v>4980330.1399999997</v>
      </c>
      <c r="CY52" s="7">
        <v>951894.55999999994</v>
      </c>
      <c r="CZ52" s="7">
        <v>19594405.23</v>
      </c>
      <c r="DA52" s="7">
        <v>2806590.21</v>
      </c>
      <c r="DB52" s="7">
        <v>3741702.86</v>
      </c>
      <c r="DC52" s="7">
        <v>2488771.9099999997</v>
      </c>
      <c r="DD52" s="7">
        <v>2622806.7999999998</v>
      </c>
      <c r="DE52" s="7">
        <v>4504459.1300000008</v>
      </c>
      <c r="DF52" s="7">
        <v>191881016.51200002</v>
      </c>
      <c r="DG52" s="7">
        <v>1718700.2</v>
      </c>
      <c r="DH52" s="7">
        <v>19013312.127999999</v>
      </c>
      <c r="DI52" s="7">
        <v>24590910.52</v>
      </c>
      <c r="DJ52" s="7">
        <v>6795756.5099999998</v>
      </c>
      <c r="DK52" s="7">
        <v>4770891.17</v>
      </c>
      <c r="DL52" s="7">
        <v>54798890.049999997</v>
      </c>
      <c r="DM52" s="7">
        <v>3927802.6999999997</v>
      </c>
      <c r="DN52" s="7">
        <v>14029529.35</v>
      </c>
      <c r="DO52" s="7">
        <v>30747114.390000001</v>
      </c>
      <c r="DP52" s="7">
        <v>3029713.54</v>
      </c>
      <c r="DQ52" s="7">
        <v>6504280.0299999993</v>
      </c>
      <c r="DR52" s="7">
        <v>13892064.389999999</v>
      </c>
      <c r="DS52" s="7">
        <v>8195066.1600000001</v>
      </c>
      <c r="DT52" s="7">
        <v>2373366.0700000003</v>
      </c>
      <c r="DU52" s="7">
        <v>4325268.5599999996</v>
      </c>
      <c r="DV52" s="7">
        <v>3018316.78</v>
      </c>
      <c r="DW52" s="7">
        <v>4064657.47</v>
      </c>
      <c r="DX52" s="7">
        <v>2934106.8600000003</v>
      </c>
      <c r="DY52" s="7">
        <v>4375527.4000000004</v>
      </c>
      <c r="DZ52" s="7">
        <v>8766688.7400000002</v>
      </c>
      <c r="EA52" s="7">
        <v>6658526.7999999998</v>
      </c>
      <c r="EB52" s="7">
        <v>5820137.0899999999</v>
      </c>
      <c r="EC52" s="7">
        <v>3701006.67</v>
      </c>
      <c r="ED52" s="7">
        <v>19935667.48</v>
      </c>
      <c r="EE52" s="7">
        <v>2851773.44</v>
      </c>
      <c r="EF52" s="7">
        <v>13979815.18</v>
      </c>
      <c r="EG52" s="7">
        <v>3379341.5</v>
      </c>
      <c r="EH52" s="7">
        <v>3033960.73</v>
      </c>
      <c r="EI52" s="7">
        <v>156408140.92000002</v>
      </c>
      <c r="EJ52" s="7">
        <v>85323244.519999996</v>
      </c>
      <c r="EK52" s="7">
        <v>6874562.1699999999</v>
      </c>
      <c r="EL52" s="7">
        <v>4704597.32</v>
      </c>
      <c r="EM52" s="7">
        <v>4545447.5500000007</v>
      </c>
      <c r="EN52" s="7">
        <v>10461570.57</v>
      </c>
      <c r="EO52" s="7">
        <v>4114778.76</v>
      </c>
      <c r="EP52" s="7">
        <v>4622964.08</v>
      </c>
      <c r="EQ52" s="7">
        <v>25615702.379999999</v>
      </c>
      <c r="ER52" s="7">
        <v>4166694.45</v>
      </c>
      <c r="ES52" s="7">
        <v>2199787.31</v>
      </c>
      <c r="ET52" s="7">
        <v>3549942.1799999997</v>
      </c>
      <c r="EU52" s="7">
        <v>6841313.0999999996</v>
      </c>
      <c r="EV52" s="7">
        <v>1314315.3899999999</v>
      </c>
      <c r="EW52" s="7">
        <v>11384672.68</v>
      </c>
      <c r="EX52" s="7">
        <v>3272667.7800000003</v>
      </c>
      <c r="EY52" s="7">
        <v>4859196.26</v>
      </c>
      <c r="EZ52" s="7">
        <v>2269359.04</v>
      </c>
      <c r="FA52" s="7">
        <v>33587570.519999996</v>
      </c>
      <c r="FB52" s="7">
        <v>4260974.42</v>
      </c>
      <c r="FC52" s="7">
        <v>20556972.629999999</v>
      </c>
      <c r="FD52" s="7">
        <v>4225703.8</v>
      </c>
      <c r="FE52" s="7">
        <v>1860444.58</v>
      </c>
      <c r="FF52" s="7">
        <v>3171734.96</v>
      </c>
      <c r="FG52" s="7">
        <v>2054985.6099999999</v>
      </c>
      <c r="FH52" s="7">
        <v>1708421.66</v>
      </c>
      <c r="FI52" s="7">
        <v>17128463.379999999</v>
      </c>
      <c r="FJ52" s="7">
        <v>17433938.239999998</v>
      </c>
      <c r="FK52" s="7">
        <v>21721346.57</v>
      </c>
      <c r="FL52" s="7">
        <v>60747125.060000002</v>
      </c>
      <c r="FM52" s="7">
        <v>34269186.240000002</v>
      </c>
      <c r="FN52" s="7">
        <v>201888987.19999999</v>
      </c>
      <c r="FO52" s="7">
        <v>10637529.959999999</v>
      </c>
      <c r="FP52" s="7">
        <v>22710714.579999998</v>
      </c>
      <c r="FQ52" s="7">
        <v>9116223.6400000006</v>
      </c>
      <c r="FR52" s="7">
        <v>2709294.1399999997</v>
      </c>
      <c r="FS52" s="7">
        <v>2952019.46</v>
      </c>
      <c r="FT52" s="7">
        <v>1482467.2</v>
      </c>
      <c r="FU52" s="7">
        <v>8295234.71</v>
      </c>
      <c r="FV52" s="7">
        <v>6961501.29</v>
      </c>
      <c r="FW52" s="7">
        <v>2999374.15</v>
      </c>
      <c r="FX52" s="7">
        <v>1214813.56</v>
      </c>
      <c r="FZ52" s="7">
        <f>SUM(C52:FX52)</f>
        <v>8155600796.7480001</v>
      </c>
    </row>
    <row r="53" spans="1:210" x14ac:dyDescent="0.2">
      <c r="A53" s="6" t="s">
        <v>510</v>
      </c>
      <c r="B53" s="7" t="s">
        <v>511</v>
      </c>
      <c r="C53" s="7">
        <v>9067.8799999999992</v>
      </c>
      <c r="D53" s="7">
        <v>8926.0400000000009</v>
      </c>
      <c r="E53" s="7">
        <v>9446.2900000000009</v>
      </c>
      <c r="F53" s="7">
        <v>8815.7900000000009</v>
      </c>
      <c r="G53" s="7">
        <v>9481.16</v>
      </c>
      <c r="H53" s="7">
        <v>9354</v>
      </c>
      <c r="I53" s="7">
        <v>9355.35</v>
      </c>
      <c r="J53" s="7">
        <v>8874.7999999999993</v>
      </c>
      <c r="K53" s="7">
        <v>12070.24</v>
      </c>
      <c r="L53" s="7">
        <v>9430.86</v>
      </c>
      <c r="M53" s="7">
        <v>10712.23</v>
      </c>
      <c r="N53" s="7">
        <v>9095.75</v>
      </c>
      <c r="O53" s="7">
        <v>8796.9</v>
      </c>
      <c r="P53" s="7">
        <v>15984.2</v>
      </c>
      <c r="Q53" s="7">
        <v>9501.35</v>
      </c>
      <c r="R53" s="7">
        <v>8734.07</v>
      </c>
      <c r="S53" s="7">
        <v>9179.4500000000007</v>
      </c>
      <c r="T53" s="7">
        <v>15605.1</v>
      </c>
      <c r="U53" s="7">
        <v>18791.03</v>
      </c>
      <c r="V53" s="7">
        <v>11768.96</v>
      </c>
      <c r="W53" s="7">
        <v>18776.759999999998</v>
      </c>
      <c r="X53" s="7">
        <v>18501.79</v>
      </c>
      <c r="Y53" s="7">
        <v>9271.9</v>
      </c>
      <c r="Z53" s="7">
        <v>12291.74</v>
      </c>
      <c r="AA53" s="7">
        <v>8900.2999999999993</v>
      </c>
      <c r="AB53" s="7">
        <v>9066.2000000000007</v>
      </c>
      <c r="AC53" s="7">
        <v>9214.0300000000007</v>
      </c>
      <c r="AD53" s="7">
        <v>8975.15</v>
      </c>
      <c r="AE53" s="7">
        <v>16666.03</v>
      </c>
      <c r="AF53" s="7">
        <v>15330.12</v>
      </c>
      <c r="AG53" s="7">
        <v>9837.51</v>
      </c>
      <c r="AH53" s="7">
        <v>9042.34</v>
      </c>
      <c r="AI53" s="7">
        <v>11035.71</v>
      </c>
      <c r="AJ53" s="7">
        <v>15025.11</v>
      </c>
      <c r="AK53" s="7">
        <v>13969.86</v>
      </c>
      <c r="AL53" s="7">
        <v>12384.29</v>
      </c>
      <c r="AM53" s="7">
        <v>10017.790000000001</v>
      </c>
      <c r="AN53" s="7">
        <v>11321.73</v>
      </c>
      <c r="AO53" s="7">
        <v>8821.5499999999993</v>
      </c>
      <c r="AP53" s="7">
        <v>9437.0400000000009</v>
      </c>
      <c r="AQ53" s="7">
        <v>13876.7</v>
      </c>
      <c r="AR53" s="7">
        <v>8826.42</v>
      </c>
      <c r="AS53" s="7">
        <v>9482.69</v>
      </c>
      <c r="AT53" s="7">
        <v>9044.81</v>
      </c>
      <c r="AU53" s="7">
        <v>13720.79</v>
      </c>
      <c r="AV53" s="7">
        <v>12641.06</v>
      </c>
      <c r="AW53" s="7">
        <v>14286.49</v>
      </c>
      <c r="AX53" s="7">
        <v>20125.419999999998</v>
      </c>
      <c r="AY53" s="7">
        <v>10696.12</v>
      </c>
      <c r="AZ53" s="7">
        <v>9277.75</v>
      </c>
      <c r="BA53" s="7">
        <v>8663.44</v>
      </c>
      <c r="BB53" s="7">
        <v>8663.68</v>
      </c>
      <c r="BC53" s="7">
        <v>8996.19</v>
      </c>
      <c r="BD53" s="7">
        <v>8663.68</v>
      </c>
      <c r="BE53" s="7">
        <v>9275.81</v>
      </c>
      <c r="BF53" s="7">
        <v>8654.61</v>
      </c>
      <c r="BG53" s="7">
        <v>9534.1200000000008</v>
      </c>
      <c r="BH53" s="7">
        <v>9932.8799999999992</v>
      </c>
      <c r="BI53" s="7">
        <v>13807.65</v>
      </c>
      <c r="BJ53" s="7">
        <v>8682.14</v>
      </c>
      <c r="BK53" s="7">
        <v>8709.7900000000009</v>
      </c>
      <c r="BL53" s="7">
        <v>15051.23</v>
      </c>
      <c r="BM53" s="7">
        <v>12569.44</v>
      </c>
      <c r="BN53" s="7">
        <v>8663.68</v>
      </c>
      <c r="BO53" s="7">
        <v>9048.92</v>
      </c>
      <c r="BP53" s="7">
        <v>14445</v>
      </c>
      <c r="BQ53" s="7">
        <v>9425.3700000000008</v>
      </c>
      <c r="BR53" s="7">
        <v>8799.84</v>
      </c>
      <c r="BS53" s="7">
        <v>9584.92</v>
      </c>
      <c r="BT53" s="7">
        <v>10621.17</v>
      </c>
      <c r="BU53" s="7">
        <v>10981.31</v>
      </c>
      <c r="BV53" s="7">
        <v>9179.16</v>
      </c>
      <c r="BW53" s="7">
        <v>8996.23</v>
      </c>
      <c r="BX53" s="7">
        <v>18645.349999999999</v>
      </c>
      <c r="BY53" s="7">
        <v>10069.33</v>
      </c>
      <c r="BZ53" s="7">
        <v>13658.71</v>
      </c>
      <c r="CA53" s="7">
        <v>15733.24</v>
      </c>
      <c r="CB53" s="7">
        <v>8916.89</v>
      </c>
      <c r="CC53" s="7">
        <v>14369.38</v>
      </c>
      <c r="CD53" s="7">
        <v>18066.71</v>
      </c>
      <c r="CE53" s="7">
        <v>15074.88</v>
      </c>
      <c r="CF53" s="7">
        <v>15950.71</v>
      </c>
      <c r="CG53" s="7">
        <v>13263.1</v>
      </c>
      <c r="CH53" s="7">
        <v>17131.990000000002</v>
      </c>
      <c r="CI53" s="7">
        <v>9418.7099999999991</v>
      </c>
      <c r="CJ53" s="7">
        <v>9489.98</v>
      </c>
      <c r="CK53" s="7">
        <v>8964.7099999999991</v>
      </c>
      <c r="CL53" s="7">
        <v>9424.57</v>
      </c>
      <c r="CM53" s="7">
        <v>10283.02</v>
      </c>
      <c r="CN53" s="7">
        <v>8661.23</v>
      </c>
      <c r="CO53" s="7">
        <v>8663.15</v>
      </c>
      <c r="CP53" s="7">
        <v>9510.08</v>
      </c>
      <c r="CQ53" s="7">
        <v>9655.8700000000008</v>
      </c>
      <c r="CR53" s="7">
        <v>15006.43</v>
      </c>
      <c r="CS53" s="7">
        <v>10995.15</v>
      </c>
      <c r="CT53" s="7">
        <v>16846.98</v>
      </c>
      <c r="CU53" s="7">
        <v>8601.93</v>
      </c>
      <c r="CV53" s="7">
        <v>17655.419999999998</v>
      </c>
      <c r="CW53" s="7">
        <v>14714.09</v>
      </c>
      <c r="CX53" s="7">
        <v>10059.24</v>
      </c>
      <c r="CY53" s="7">
        <v>19037.89</v>
      </c>
      <c r="CZ53" s="7">
        <v>8798.57</v>
      </c>
      <c r="DA53" s="7">
        <v>14725.03</v>
      </c>
      <c r="DB53" s="7">
        <v>11904.88</v>
      </c>
      <c r="DC53" s="7">
        <v>15801.73</v>
      </c>
      <c r="DD53" s="7">
        <v>15275.52</v>
      </c>
      <c r="DE53" s="7">
        <v>10260.73</v>
      </c>
      <c r="DF53" s="7">
        <v>8663.43</v>
      </c>
      <c r="DG53" s="7">
        <v>17940.5</v>
      </c>
      <c r="DH53" s="7">
        <v>8663.68</v>
      </c>
      <c r="DI53" s="7">
        <v>8819.9500000000007</v>
      </c>
      <c r="DJ53" s="7">
        <v>9809.1200000000008</v>
      </c>
      <c r="DK53" s="7">
        <v>10163.81</v>
      </c>
      <c r="DL53" s="7">
        <v>9100.5400000000009</v>
      </c>
      <c r="DM53" s="7">
        <v>14047.94</v>
      </c>
      <c r="DN53" s="7">
        <v>9413.26</v>
      </c>
      <c r="DO53" s="7">
        <v>9164.02</v>
      </c>
      <c r="DP53" s="7">
        <v>14807.98</v>
      </c>
      <c r="DQ53" s="7">
        <v>9805.94</v>
      </c>
      <c r="DR53" s="7">
        <v>9519.02</v>
      </c>
      <c r="DS53" s="7">
        <v>10051.6</v>
      </c>
      <c r="DT53" s="7">
        <v>16989.02</v>
      </c>
      <c r="DU53" s="7">
        <v>10767.41</v>
      </c>
      <c r="DV53" s="7">
        <v>14045.22</v>
      </c>
      <c r="DW53" s="7">
        <v>11194.32</v>
      </c>
      <c r="DX53" s="7">
        <v>17382.150000000001</v>
      </c>
      <c r="DY53" s="7">
        <v>12356.76</v>
      </c>
      <c r="DZ53" s="7">
        <v>9790.81</v>
      </c>
      <c r="EA53" s="7">
        <v>10136.290000000001</v>
      </c>
      <c r="EB53" s="7">
        <v>9653.57</v>
      </c>
      <c r="EC53" s="7">
        <v>10943.25</v>
      </c>
      <c r="ED53" s="7">
        <v>11807.43</v>
      </c>
      <c r="EE53" s="7">
        <v>14330.52</v>
      </c>
      <c r="EF53" s="7">
        <v>9143.11</v>
      </c>
      <c r="EG53" s="7">
        <v>11577.05</v>
      </c>
      <c r="EH53" s="7">
        <v>12801.52</v>
      </c>
      <c r="EI53" s="7">
        <v>9387</v>
      </c>
      <c r="EJ53" s="7">
        <v>8657.86</v>
      </c>
      <c r="EK53" s="7">
        <v>9404.33</v>
      </c>
      <c r="EL53" s="7">
        <v>9566.08</v>
      </c>
      <c r="EM53" s="7">
        <v>10125.75</v>
      </c>
      <c r="EN53" s="7">
        <v>9237.59</v>
      </c>
      <c r="EO53" s="7">
        <v>10715.57</v>
      </c>
      <c r="EP53" s="7">
        <v>11423.19</v>
      </c>
      <c r="EQ53" s="7">
        <v>9108.1299999999992</v>
      </c>
      <c r="ER53" s="7">
        <v>12660.88</v>
      </c>
      <c r="ES53" s="7">
        <v>16440.86</v>
      </c>
      <c r="ET53" s="7">
        <v>15721.62</v>
      </c>
      <c r="EU53" s="7">
        <v>10165.4</v>
      </c>
      <c r="EV53" s="7">
        <v>19558.259999999998</v>
      </c>
      <c r="EW53" s="7">
        <v>12084.36</v>
      </c>
      <c r="EX53" s="7">
        <v>14755.04</v>
      </c>
      <c r="EY53" s="7">
        <v>9183.89</v>
      </c>
      <c r="EZ53" s="7">
        <v>16129.06</v>
      </c>
      <c r="FA53" s="7">
        <v>9462.89</v>
      </c>
      <c r="FB53" s="7">
        <v>11347.47</v>
      </c>
      <c r="FC53" s="7">
        <v>8770.0400000000009</v>
      </c>
      <c r="FD53" s="7">
        <v>11268.54</v>
      </c>
      <c r="FE53" s="7">
        <v>17518.310000000001</v>
      </c>
      <c r="FF53" s="7">
        <v>13850.37</v>
      </c>
      <c r="FG53" s="7">
        <v>17153.47</v>
      </c>
      <c r="FH53" s="7">
        <v>17759.060000000001</v>
      </c>
      <c r="FI53" s="7">
        <v>8969.66</v>
      </c>
      <c r="FJ53" s="7">
        <v>8730.94</v>
      </c>
      <c r="FK53" s="7">
        <v>8730.09</v>
      </c>
      <c r="FL53" s="7">
        <v>8663.68</v>
      </c>
      <c r="FM53" s="7">
        <v>8663.68</v>
      </c>
      <c r="FN53" s="7">
        <v>8957.24</v>
      </c>
      <c r="FO53" s="7">
        <v>9301.7900000000009</v>
      </c>
      <c r="FP53" s="7">
        <v>9295.86</v>
      </c>
      <c r="FQ53" s="7">
        <v>9332.74</v>
      </c>
      <c r="FR53" s="7">
        <v>15350.11</v>
      </c>
      <c r="FS53" s="7">
        <v>14330.19</v>
      </c>
      <c r="FT53" s="7">
        <v>18718.02</v>
      </c>
      <c r="FU53" s="7">
        <v>10080.49</v>
      </c>
      <c r="FV53" s="7">
        <v>9671.44</v>
      </c>
      <c r="FW53" s="7">
        <v>14738.94</v>
      </c>
      <c r="FX53" s="7">
        <v>19252.2</v>
      </c>
      <c r="FZ53" s="7">
        <f>FZ52/FZ22</f>
        <v>9102.1873179744034</v>
      </c>
    </row>
    <row r="54" spans="1:210" x14ac:dyDescent="0.2">
      <c r="C54" s="7" t="s">
        <v>2</v>
      </c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</row>
    <row r="55" spans="1:210" ht="15.75" x14ac:dyDescent="0.25">
      <c r="B55" s="30" t="s">
        <v>512</v>
      </c>
    </row>
    <row r="56" spans="1:210" x14ac:dyDescent="0.2">
      <c r="A56" s="6" t="s">
        <v>513</v>
      </c>
      <c r="B56" s="7" t="s">
        <v>514</v>
      </c>
      <c r="C56" s="7">
        <v>517269.68</v>
      </c>
      <c r="D56" s="7">
        <v>2120202.86</v>
      </c>
      <c r="E56" s="7">
        <v>430282.18</v>
      </c>
      <c r="F56" s="7">
        <v>1480940.17</v>
      </c>
      <c r="G56" s="7">
        <v>116283.58</v>
      </c>
      <c r="H56" s="7">
        <v>80566.91</v>
      </c>
      <c r="I56" s="7">
        <v>606662.89</v>
      </c>
      <c r="J56" s="7">
        <v>127297.26</v>
      </c>
      <c r="K56" s="7">
        <v>28523.72</v>
      </c>
      <c r="L56" s="7">
        <v>160842.44</v>
      </c>
      <c r="M56" s="7">
        <v>146299.24</v>
      </c>
      <c r="N56" s="7">
        <v>4562945.9400000004</v>
      </c>
      <c r="O56" s="7">
        <v>1307484.3600000001</v>
      </c>
      <c r="P56" s="7">
        <v>18117.13</v>
      </c>
      <c r="Q56" s="7">
        <v>1830523.8</v>
      </c>
      <c r="R56" s="7">
        <v>71323.460000000006</v>
      </c>
      <c r="S56" s="7">
        <v>174187.72</v>
      </c>
      <c r="T56" s="7">
        <v>28336.19</v>
      </c>
      <c r="U56" s="7">
        <v>10214.89</v>
      </c>
      <c r="V56" s="7">
        <v>24835.83</v>
      </c>
      <c r="W56" s="7">
        <v>4464.28</v>
      </c>
      <c r="X56" s="7">
        <v>9071.2000000000007</v>
      </c>
      <c r="Y56" s="7">
        <v>22151.71</v>
      </c>
      <c r="Z56" s="7">
        <v>37046.99</v>
      </c>
      <c r="AA56" s="7">
        <v>2062955.99</v>
      </c>
      <c r="AB56" s="7">
        <v>3349074.56</v>
      </c>
      <c r="AC56" s="7">
        <v>81943.19</v>
      </c>
      <c r="AD56" s="7">
        <v>51386.7</v>
      </c>
      <c r="AE56" s="7">
        <v>44482.64</v>
      </c>
      <c r="AF56" s="7">
        <v>27289.06</v>
      </c>
      <c r="AG56" s="7">
        <v>192199.9</v>
      </c>
      <c r="AH56" s="7">
        <v>75153.5</v>
      </c>
      <c r="AI56" s="7">
        <v>26850.48</v>
      </c>
      <c r="AJ56" s="7">
        <v>39690.53</v>
      </c>
      <c r="AK56" s="7">
        <v>44093</v>
      </c>
      <c r="AL56" s="7">
        <v>41359.32</v>
      </c>
      <c r="AM56" s="7">
        <v>27526.87</v>
      </c>
      <c r="AN56" s="7">
        <v>41300.49</v>
      </c>
      <c r="AO56" s="7">
        <v>234149.52</v>
      </c>
      <c r="AP56" s="7">
        <v>6289543.75</v>
      </c>
      <c r="AQ56" s="7">
        <v>35136.120000000003</v>
      </c>
      <c r="AR56" s="7">
        <v>5083827.8099999996</v>
      </c>
      <c r="AS56" s="7">
        <v>670543.91</v>
      </c>
      <c r="AT56" s="7">
        <v>220845.53</v>
      </c>
      <c r="AU56" s="7">
        <v>50606.83</v>
      </c>
      <c r="AV56" s="7">
        <v>59854.54</v>
      </c>
      <c r="AW56" s="7">
        <v>25268.46</v>
      </c>
      <c r="AX56" s="7">
        <v>12886.26</v>
      </c>
      <c r="AY56" s="7">
        <v>91395.54</v>
      </c>
      <c r="AZ56" s="7">
        <v>703526.05</v>
      </c>
      <c r="BA56" s="7">
        <v>836137.35</v>
      </c>
      <c r="BB56" s="7">
        <v>730156.29</v>
      </c>
      <c r="BC56" s="7">
        <v>1205890.71</v>
      </c>
      <c r="BD56" s="7">
        <v>60455.29</v>
      </c>
      <c r="BE56" s="7">
        <v>119896.89</v>
      </c>
      <c r="BF56" s="7">
        <v>1731979.74</v>
      </c>
      <c r="BG56" s="7">
        <v>173645.47</v>
      </c>
      <c r="BH56" s="7">
        <v>87066.92</v>
      </c>
      <c r="BI56" s="7">
        <v>100607.69</v>
      </c>
      <c r="BJ56" s="7">
        <v>554741.81999999995</v>
      </c>
      <c r="BK56" s="7">
        <v>978105.89</v>
      </c>
      <c r="BL56" s="7">
        <v>28080.65</v>
      </c>
      <c r="BM56" s="7">
        <v>57940.81</v>
      </c>
      <c r="BN56" s="7">
        <v>153716.45000000001</v>
      </c>
      <c r="BO56" s="7">
        <v>176419.53</v>
      </c>
      <c r="BP56" s="7">
        <v>47474.58</v>
      </c>
      <c r="BQ56" s="7">
        <v>363752.81</v>
      </c>
      <c r="BR56" s="7">
        <v>305195.53000000003</v>
      </c>
      <c r="BS56" s="7">
        <v>61888.25</v>
      </c>
      <c r="BT56" s="7">
        <v>53669.01</v>
      </c>
      <c r="BU56" s="7">
        <v>60024.11</v>
      </c>
      <c r="BV56" s="7">
        <v>98925.09</v>
      </c>
      <c r="BW56" s="7">
        <v>158263.03</v>
      </c>
      <c r="BX56" s="7">
        <v>1349.12</v>
      </c>
      <c r="BY56" s="7">
        <v>62883.42</v>
      </c>
      <c r="BZ56" s="7">
        <v>7961.02</v>
      </c>
      <c r="CA56" s="7">
        <v>24147.01</v>
      </c>
      <c r="CB56" s="7">
        <v>5047100.5599999996</v>
      </c>
      <c r="CC56" s="7">
        <v>25544.69</v>
      </c>
      <c r="CD56" s="7">
        <v>17416.669999999998</v>
      </c>
      <c r="CE56" s="7">
        <v>42276.639999999999</v>
      </c>
      <c r="CF56" s="7">
        <v>31761.94</v>
      </c>
      <c r="CG56" s="7">
        <v>21692.37</v>
      </c>
      <c r="CH56" s="7">
        <v>10549.88</v>
      </c>
      <c r="CI56" s="7">
        <v>43824.36</v>
      </c>
      <c r="CJ56" s="7">
        <v>90343.58</v>
      </c>
      <c r="CK56" s="7">
        <v>416691.41</v>
      </c>
      <c r="CL56" s="7">
        <v>148683.14000000001</v>
      </c>
      <c r="CM56" s="7">
        <v>112998.88</v>
      </c>
      <c r="CN56" s="7">
        <v>1934915.84</v>
      </c>
      <c r="CO56" s="7">
        <v>1114122.26</v>
      </c>
      <c r="CP56" s="7">
        <v>77154.22</v>
      </c>
      <c r="CQ56" s="7">
        <v>70066.17</v>
      </c>
      <c r="CR56" s="7">
        <v>47576.45</v>
      </c>
      <c r="CS56" s="7">
        <v>42480.66</v>
      </c>
      <c r="CT56" s="7">
        <v>16254.61</v>
      </c>
      <c r="CU56" s="7">
        <v>15655.22</v>
      </c>
      <c r="CV56" s="7">
        <v>14685.05</v>
      </c>
      <c r="CW56" s="7">
        <v>26187.11</v>
      </c>
      <c r="CX56" s="7">
        <v>47211.55</v>
      </c>
      <c r="CY56" s="7">
        <v>27586.53</v>
      </c>
      <c r="CZ56" s="7">
        <v>128241.57</v>
      </c>
      <c r="DA56" s="7">
        <v>26903.86</v>
      </c>
      <c r="DB56" s="7">
        <v>28880.21</v>
      </c>
      <c r="DC56" s="7">
        <v>36918.129999999997</v>
      </c>
      <c r="DD56" s="7">
        <v>7315.02</v>
      </c>
      <c r="DE56" s="7">
        <v>20907.23</v>
      </c>
      <c r="DF56" s="7">
        <v>1447359.71</v>
      </c>
      <c r="DG56" s="7">
        <v>17277.93</v>
      </c>
      <c r="DH56" s="7">
        <v>168348.42</v>
      </c>
      <c r="DI56" s="7">
        <v>247877.47</v>
      </c>
      <c r="DJ56" s="7">
        <v>53983.38</v>
      </c>
      <c r="DK56" s="7">
        <v>22044.11</v>
      </c>
      <c r="DL56" s="7">
        <v>348162.3</v>
      </c>
      <c r="DM56" s="7">
        <v>64878.64</v>
      </c>
      <c r="DN56" s="7">
        <v>90153</v>
      </c>
      <c r="DO56" s="7">
        <v>169577.27</v>
      </c>
      <c r="DP56" s="7">
        <v>28232.65</v>
      </c>
      <c r="DQ56" s="7">
        <v>56565.64</v>
      </c>
      <c r="DR56" s="7">
        <v>52718.86</v>
      </c>
      <c r="DS56" s="7">
        <v>35778.980000000003</v>
      </c>
      <c r="DT56" s="7">
        <v>6935.68</v>
      </c>
      <c r="DU56" s="7">
        <v>35150.1</v>
      </c>
      <c r="DV56" s="7">
        <v>12251.22</v>
      </c>
      <c r="DW56" s="7">
        <v>12036.47</v>
      </c>
      <c r="DX56" s="7">
        <v>5179.67</v>
      </c>
      <c r="DY56" s="7">
        <v>41659.11</v>
      </c>
      <c r="DZ56" s="7">
        <v>138275.64000000001</v>
      </c>
      <c r="EA56" s="7">
        <v>54083.42</v>
      </c>
      <c r="EB56" s="7">
        <v>55615.71</v>
      </c>
      <c r="EC56" s="7">
        <v>28325.75</v>
      </c>
      <c r="ED56" s="7">
        <v>126026.9</v>
      </c>
      <c r="EE56" s="7">
        <v>17265.02</v>
      </c>
      <c r="EF56" s="7">
        <v>39104.44</v>
      </c>
      <c r="EG56" s="7">
        <v>34857.74</v>
      </c>
      <c r="EH56" s="7">
        <v>10147.75</v>
      </c>
      <c r="EI56" s="7">
        <v>568303.5</v>
      </c>
      <c r="EJ56" s="7">
        <v>628178.84</v>
      </c>
      <c r="EK56" s="7">
        <v>47535.64</v>
      </c>
      <c r="EL56" s="7">
        <v>36891.85</v>
      </c>
      <c r="EM56" s="7">
        <v>29178.81</v>
      </c>
      <c r="EN56" s="7">
        <v>40397.17</v>
      </c>
      <c r="EO56" s="7">
        <v>25997.69</v>
      </c>
      <c r="EP56" s="7">
        <v>35228.94</v>
      </c>
      <c r="EQ56" s="7">
        <v>170036.9</v>
      </c>
      <c r="ER56" s="7">
        <v>62075.15</v>
      </c>
      <c r="ES56" s="7">
        <v>34257.06</v>
      </c>
      <c r="ET56" s="7">
        <v>41075.449999999997</v>
      </c>
      <c r="EU56" s="7">
        <v>54845.25</v>
      </c>
      <c r="EV56" s="7">
        <v>0</v>
      </c>
      <c r="EW56" s="7">
        <v>29837.29</v>
      </c>
      <c r="EX56" s="7">
        <v>19668.48</v>
      </c>
      <c r="EY56" s="7">
        <v>12526.57</v>
      </c>
      <c r="EZ56" s="7">
        <v>17583.740000000002</v>
      </c>
      <c r="FA56" s="7">
        <v>270913.32</v>
      </c>
      <c r="FB56" s="7">
        <v>54988.52</v>
      </c>
      <c r="FC56" s="7">
        <v>261620.03</v>
      </c>
      <c r="FD56" s="7">
        <v>61851.38</v>
      </c>
      <c r="FE56" s="7">
        <v>33167.480000000003</v>
      </c>
      <c r="FF56" s="7">
        <v>36670.639999999999</v>
      </c>
      <c r="FG56" s="7">
        <v>21354.77</v>
      </c>
      <c r="FH56" s="7">
        <v>33869.85</v>
      </c>
      <c r="FI56" s="7">
        <v>142402.46</v>
      </c>
      <c r="FJ56" s="7">
        <v>100371.19</v>
      </c>
      <c r="FK56" s="7">
        <v>252172.32</v>
      </c>
      <c r="FL56" s="7">
        <v>380553.26</v>
      </c>
      <c r="FM56" s="7">
        <v>226298.03</v>
      </c>
      <c r="FN56" s="7">
        <v>1057328.98</v>
      </c>
      <c r="FO56" s="7">
        <v>105585.48</v>
      </c>
      <c r="FP56" s="7">
        <v>239127.33</v>
      </c>
      <c r="FQ56" s="7">
        <v>128090.63</v>
      </c>
      <c r="FR56" s="7">
        <v>31304.87</v>
      </c>
      <c r="FS56" s="7">
        <v>29622.52</v>
      </c>
      <c r="FT56" s="7">
        <v>32163.37</v>
      </c>
      <c r="FU56" s="7">
        <v>73295.45</v>
      </c>
      <c r="FV56" s="7">
        <v>90516.96</v>
      </c>
      <c r="FW56" s="7">
        <v>36333.17</v>
      </c>
      <c r="FX56" s="7">
        <v>16140.05</v>
      </c>
      <c r="FY56" s="7">
        <v>378098.36000000004</v>
      </c>
      <c r="FZ56" s="7">
        <f>SUM(C56:FY56)</f>
        <v>60798417.000000022</v>
      </c>
    </row>
    <row r="57" spans="1:210" x14ac:dyDescent="0.2">
      <c r="A57" s="6" t="s">
        <v>515</v>
      </c>
      <c r="B57" s="7" t="s">
        <v>516</v>
      </c>
      <c r="C57" s="41">
        <v>37645</v>
      </c>
      <c r="D57" s="41">
        <v>986662</v>
      </c>
      <c r="E57" s="41">
        <v>74981</v>
      </c>
      <c r="F57" s="41">
        <v>409534</v>
      </c>
      <c r="G57" s="41">
        <v>28259</v>
      </c>
      <c r="H57" s="41" t="s">
        <v>517</v>
      </c>
      <c r="I57" s="41">
        <v>123635</v>
      </c>
      <c r="J57" s="41">
        <v>44759</v>
      </c>
      <c r="K57" s="41">
        <v>69167</v>
      </c>
      <c r="L57" s="41">
        <v>144060</v>
      </c>
      <c r="M57" s="41">
        <v>19295</v>
      </c>
      <c r="N57" s="41">
        <v>1843277</v>
      </c>
      <c r="O57" s="41">
        <v>615356</v>
      </c>
      <c r="P57" s="41">
        <v>17910</v>
      </c>
      <c r="Q57" s="41">
        <v>1528169</v>
      </c>
      <c r="R57" s="41">
        <v>20248</v>
      </c>
      <c r="S57" s="41">
        <v>32333</v>
      </c>
      <c r="T57" s="41">
        <v>5688</v>
      </c>
      <c r="U57" s="41">
        <v>14631</v>
      </c>
      <c r="V57" s="41">
        <v>34224</v>
      </c>
      <c r="W57" s="41" t="s">
        <v>517</v>
      </c>
      <c r="X57" s="41" t="s">
        <v>517</v>
      </c>
      <c r="Y57" s="41">
        <v>26981</v>
      </c>
      <c r="Z57" s="41">
        <v>29845</v>
      </c>
      <c r="AA57" s="41">
        <v>884153</v>
      </c>
      <c r="AB57" s="41">
        <v>1187682</v>
      </c>
      <c r="AC57" s="41" t="s">
        <v>517</v>
      </c>
      <c r="AD57" s="41">
        <v>13339</v>
      </c>
      <c r="AE57" s="41">
        <v>13016</v>
      </c>
      <c r="AF57" s="41">
        <v>63116</v>
      </c>
      <c r="AG57" s="41">
        <v>0</v>
      </c>
      <c r="AH57" s="41">
        <v>187302</v>
      </c>
      <c r="AI57" s="41">
        <v>41333</v>
      </c>
      <c r="AJ57" s="41">
        <v>14350</v>
      </c>
      <c r="AK57" s="41" t="s">
        <v>517</v>
      </c>
      <c r="AL57" s="41">
        <v>20546</v>
      </c>
      <c r="AM57" s="41">
        <v>16743</v>
      </c>
      <c r="AN57" s="41" t="s">
        <v>517</v>
      </c>
      <c r="AO57" s="41">
        <v>238962</v>
      </c>
      <c r="AP57" s="41">
        <v>3061833</v>
      </c>
      <c r="AQ57" s="41">
        <v>17462</v>
      </c>
      <c r="AR57" s="41">
        <v>875382</v>
      </c>
      <c r="AS57" s="41">
        <v>67159</v>
      </c>
      <c r="AT57" s="41" t="s">
        <v>517</v>
      </c>
      <c r="AU57" s="41" t="s">
        <v>517</v>
      </c>
      <c r="AV57" s="41">
        <v>57317</v>
      </c>
      <c r="AW57" s="41" t="s">
        <v>517</v>
      </c>
      <c r="AX57" s="41" t="s">
        <v>517</v>
      </c>
      <c r="AY57" s="41">
        <v>39250</v>
      </c>
      <c r="AZ57" s="41">
        <v>22516</v>
      </c>
      <c r="BA57" s="41">
        <v>411591</v>
      </c>
      <c r="BB57" s="41">
        <v>108037</v>
      </c>
      <c r="BC57" s="41">
        <v>751861</v>
      </c>
      <c r="BD57" s="41">
        <v>96866</v>
      </c>
      <c r="BE57" s="41">
        <v>41419</v>
      </c>
      <c r="BF57" s="41">
        <v>875863</v>
      </c>
      <c r="BG57" s="41">
        <v>27449</v>
      </c>
      <c r="BH57" s="41">
        <v>29793</v>
      </c>
      <c r="BI57" s="41" t="s">
        <v>517</v>
      </c>
      <c r="BJ57" s="41">
        <v>125980</v>
      </c>
      <c r="BK57" s="41">
        <v>540557</v>
      </c>
      <c r="BL57" s="41" t="s">
        <v>517</v>
      </c>
      <c r="BM57" s="41">
        <v>46344</v>
      </c>
      <c r="BN57" s="41">
        <v>33443</v>
      </c>
      <c r="BO57" s="41">
        <v>91186</v>
      </c>
      <c r="BP57" s="41" t="s">
        <v>517</v>
      </c>
      <c r="BQ57" s="41" t="s">
        <v>517</v>
      </c>
      <c r="BR57" s="41">
        <v>79468</v>
      </c>
      <c r="BS57" s="41">
        <v>0</v>
      </c>
      <c r="BT57" s="41">
        <v>0</v>
      </c>
      <c r="BU57" s="41">
        <v>41495</v>
      </c>
      <c r="BV57" s="41">
        <v>579</v>
      </c>
      <c r="BW57" s="41">
        <v>42812</v>
      </c>
      <c r="BX57" s="41" t="s">
        <v>517</v>
      </c>
      <c r="BY57" s="41">
        <v>1201</v>
      </c>
      <c r="BZ57" s="41">
        <v>27951</v>
      </c>
      <c r="CA57" s="41" t="s">
        <v>517</v>
      </c>
      <c r="CB57" s="41">
        <v>3453220</v>
      </c>
      <c r="CC57" s="41">
        <v>13722</v>
      </c>
      <c r="CD57" s="41" t="s">
        <v>517</v>
      </c>
      <c r="CE57" s="41">
        <v>18193</v>
      </c>
      <c r="CF57" s="41">
        <v>5613</v>
      </c>
      <c r="CG57" s="41">
        <v>32753</v>
      </c>
      <c r="CH57" s="41" t="s">
        <v>517</v>
      </c>
      <c r="CI57" s="41">
        <v>29984</v>
      </c>
      <c r="CJ57" s="41">
        <v>33868</v>
      </c>
      <c r="CK57" s="41">
        <v>125093</v>
      </c>
      <c r="CL57" s="41">
        <v>134958</v>
      </c>
      <c r="CM57" s="41">
        <v>58369</v>
      </c>
      <c r="CN57" s="41">
        <v>1124875</v>
      </c>
      <c r="CO57" s="41">
        <v>314117</v>
      </c>
      <c r="CP57" s="41">
        <v>14320</v>
      </c>
      <c r="CQ57" s="41">
        <v>56940</v>
      </c>
      <c r="CR57" s="41">
        <v>26585</v>
      </c>
      <c r="CS57" s="41">
        <v>13187</v>
      </c>
      <c r="CT57" s="41">
        <v>7216</v>
      </c>
      <c r="CU57" s="41">
        <v>17969</v>
      </c>
      <c r="CV57" s="41">
        <v>12694</v>
      </c>
      <c r="CW57" s="41">
        <v>9858</v>
      </c>
      <c r="CX57" s="41">
        <v>99619</v>
      </c>
      <c r="CY57" s="41">
        <v>7927</v>
      </c>
      <c r="CZ57" s="41">
        <v>163800</v>
      </c>
      <c r="DA57" s="41">
        <v>25550</v>
      </c>
      <c r="DB57" s="41">
        <v>42507</v>
      </c>
      <c r="DC57" s="41">
        <v>38064</v>
      </c>
      <c r="DD57" s="41" t="s">
        <v>517</v>
      </c>
      <c r="DE57" s="41">
        <v>18879</v>
      </c>
      <c r="DF57" s="41">
        <v>1785801</v>
      </c>
      <c r="DG57" s="41">
        <v>45123</v>
      </c>
      <c r="DH57" s="41">
        <v>89802</v>
      </c>
      <c r="DI57" s="41">
        <v>131522</v>
      </c>
      <c r="DJ57" s="41">
        <v>10631</v>
      </c>
      <c r="DK57" s="41">
        <v>0</v>
      </c>
      <c r="DL57" s="41">
        <v>156913</v>
      </c>
      <c r="DM57" s="41">
        <v>0</v>
      </c>
      <c r="DN57" s="41">
        <v>42114</v>
      </c>
      <c r="DO57" s="41">
        <v>109395</v>
      </c>
      <c r="DP57" s="41">
        <v>20959</v>
      </c>
      <c r="DQ57" s="41">
        <v>34856.742039572542</v>
      </c>
      <c r="DR57" s="41">
        <v>27042</v>
      </c>
      <c r="DS57" s="41">
        <v>29514</v>
      </c>
      <c r="DT57" s="41">
        <v>32981</v>
      </c>
      <c r="DU57" s="41">
        <v>42145</v>
      </c>
      <c r="DV57" s="41">
        <v>40257</v>
      </c>
      <c r="DW57" s="41">
        <v>6845</v>
      </c>
      <c r="DX57" s="41">
        <v>11452</v>
      </c>
      <c r="DY57" s="41" t="s">
        <v>517</v>
      </c>
      <c r="DZ57" s="41">
        <v>4989</v>
      </c>
      <c r="EA57" s="41">
        <v>0</v>
      </c>
      <c r="EB57" s="41">
        <v>28575</v>
      </c>
      <c r="EC57" s="41">
        <v>51352</v>
      </c>
      <c r="ED57" s="41">
        <v>7643</v>
      </c>
      <c r="EE57" s="41" t="s">
        <v>517</v>
      </c>
      <c r="EF57" s="41">
        <v>17877</v>
      </c>
      <c r="EG57" s="41">
        <v>10862</v>
      </c>
      <c r="EH57" s="41">
        <v>18240</v>
      </c>
      <c r="EI57" s="41">
        <v>319077</v>
      </c>
      <c r="EJ57" s="41">
        <v>274548</v>
      </c>
      <c r="EK57" s="41">
        <v>52697</v>
      </c>
      <c r="EL57" s="41">
        <v>16321</v>
      </c>
      <c r="EM57" s="41">
        <v>16062</v>
      </c>
      <c r="EN57" s="41">
        <v>31931</v>
      </c>
      <c r="EO57" s="41">
        <v>23345</v>
      </c>
      <c r="EP57" s="41">
        <v>28710</v>
      </c>
      <c r="EQ57" s="41">
        <v>75632</v>
      </c>
      <c r="ER57" s="41">
        <v>29866</v>
      </c>
      <c r="ES57" s="41">
        <v>0</v>
      </c>
      <c r="ET57" s="41">
        <v>89802</v>
      </c>
      <c r="EU57" s="41">
        <v>41290</v>
      </c>
      <c r="EV57" s="41" t="s">
        <v>517</v>
      </c>
      <c r="EW57" s="41">
        <v>51579</v>
      </c>
      <c r="EX57" s="41" t="s">
        <v>517</v>
      </c>
      <c r="EY57" s="41">
        <v>42926</v>
      </c>
      <c r="EZ57" s="41">
        <v>22908</v>
      </c>
      <c r="FA57" s="41">
        <v>66851</v>
      </c>
      <c r="FB57" s="41">
        <v>5515.8606940898617</v>
      </c>
      <c r="FC57" s="41">
        <v>33204</v>
      </c>
      <c r="FD57" s="41">
        <v>22036</v>
      </c>
      <c r="FE57" s="41">
        <v>12255</v>
      </c>
      <c r="FF57" s="41">
        <v>7767</v>
      </c>
      <c r="FG57" s="41">
        <v>22946</v>
      </c>
      <c r="FH57" s="41">
        <v>15857</v>
      </c>
      <c r="FI57" s="41">
        <v>74170</v>
      </c>
      <c r="FJ57" s="41">
        <v>81417</v>
      </c>
      <c r="FK57" s="41">
        <v>39594.649523347827</v>
      </c>
      <c r="FL57" s="41">
        <v>151650</v>
      </c>
      <c r="FM57" s="41">
        <v>31335</v>
      </c>
      <c r="FN57" s="41">
        <v>191794</v>
      </c>
      <c r="FO57" s="41">
        <v>153522.26622456257</v>
      </c>
      <c r="FP57" s="41">
        <v>24740.761400371564</v>
      </c>
      <c r="FQ57" s="41">
        <v>8336</v>
      </c>
      <c r="FR57" s="41">
        <v>31282</v>
      </c>
      <c r="FS57" s="41">
        <v>16658</v>
      </c>
      <c r="FT57" s="41">
        <v>20071.939309487378</v>
      </c>
      <c r="FU57" s="41">
        <v>58628</v>
      </c>
      <c r="FV57" s="41">
        <v>14309</v>
      </c>
      <c r="FW57" s="41">
        <v>16934</v>
      </c>
      <c r="FX57" s="41">
        <v>10098</v>
      </c>
      <c r="FY57" s="7">
        <v>118462</v>
      </c>
      <c r="FZ57" s="7">
        <f>SUM(C57:FY57)</f>
        <v>27304914.219191432</v>
      </c>
    </row>
    <row r="58" spans="1:210" x14ac:dyDescent="0.2">
      <c r="A58" s="6" t="s">
        <v>518</v>
      </c>
      <c r="B58" s="7" t="s">
        <v>519</v>
      </c>
      <c r="C58" s="7">
        <v>408476.39</v>
      </c>
      <c r="D58" s="7">
        <v>1307060.42</v>
      </c>
      <c r="E58" s="7">
        <v>519879.04</v>
      </c>
      <c r="F58" s="7">
        <v>563735.82999999996</v>
      </c>
      <c r="G58" s="7">
        <v>30731.77</v>
      </c>
      <c r="H58" s="7">
        <v>17926.86</v>
      </c>
      <c r="I58" s="7">
        <v>555412.64</v>
      </c>
      <c r="J58" s="7">
        <v>63704.39</v>
      </c>
      <c r="K58" s="7">
        <v>1920.74</v>
      </c>
      <c r="L58" s="7">
        <v>46737.89</v>
      </c>
      <c r="M58" s="7">
        <v>70106.84</v>
      </c>
      <c r="N58" s="7">
        <v>1441191.77</v>
      </c>
      <c r="O58" s="7">
        <v>133491.10999999999</v>
      </c>
      <c r="P58" s="7">
        <v>6402.45</v>
      </c>
      <c r="Q58" s="7">
        <v>3248603.75</v>
      </c>
      <c r="R58" s="7">
        <v>9283.5499999999993</v>
      </c>
      <c r="S58" s="7">
        <v>19527.48</v>
      </c>
      <c r="T58" s="7">
        <v>0</v>
      </c>
      <c r="U58" s="7">
        <v>0</v>
      </c>
      <c r="V58" s="7">
        <v>0</v>
      </c>
      <c r="W58" s="7">
        <v>1920.74</v>
      </c>
      <c r="X58" s="7">
        <v>0</v>
      </c>
      <c r="Y58" s="7">
        <v>1280.49</v>
      </c>
      <c r="Z58" s="7">
        <v>1600.61</v>
      </c>
      <c r="AA58" s="7">
        <v>784300.28</v>
      </c>
      <c r="AB58" s="7">
        <v>542607.74</v>
      </c>
      <c r="AC58" s="7">
        <v>2560.98</v>
      </c>
      <c r="AD58" s="7">
        <v>7042.7</v>
      </c>
      <c r="AE58" s="7">
        <v>960.37</v>
      </c>
      <c r="AF58" s="7">
        <v>320.12</v>
      </c>
      <c r="AG58" s="7">
        <v>960.37</v>
      </c>
      <c r="AH58" s="7">
        <v>320.12</v>
      </c>
      <c r="AI58" s="7">
        <v>320.12</v>
      </c>
      <c r="AJ58" s="7">
        <v>2240.86</v>
      </c>
      <c r="AK58" s="7">
        <v>0</v>
      </c>
      <c r="AL58" s="7">
        <v>4801.84</v>
      </c>
      <c r="AM58" s="7">
        <v>0</v>
      </c>
      <c r="AN58" s="7">
        <v>0</v>
      </c>
      <c r="AO58" s="7">
        <v>60183.040000000001</v>
      </c>
      <c r="AP58" s="7">
        <v>5282982.63</v>
      </c>
      <c r="AQ58" s="7">
        <v>0</v>
      </c>
      <c r="AR58" s="7">
        <v>822074.74</v>
      </c>
      <c r="AS58" s="7">
        <v>390229.4</v>
      </c>
      <c r="AT58" s="7">
        <v>6722.57</v>
      </c>
      <c r="AU58" s="7">
        <v>960.37</v>
      </c>
      <c r="AV58" s="7">
        <v>0</v>
      </c>
      <c r="AW58" s="7">
        <v>0</v>
      </c>
      <c r="AX58" s="7">
        <v>640.25</v>
      </c>
      <c r="AY58" s="7">
        <v>1920.74</v>
      </c>
      <c r="AZ58" s="7">
        <v>358537.27</v>
      </c>
      <c r="BA58" s="7">
        <v>49298.87</v>
      </c>
      <c r="BB58" s="7">
        <v>106920.94</v>
      </c>
      <c r="BC58" s="7">
        <v>473781.39</v>
      </c>
      <c r="BD58" s="7">
        <v>35853.730000000003</v>
      </c>
      <c r="BE58" s="7">
        <v>3841.47</v>
      </c>
      <c r="BF58" s="7">
        <v>167744.22</v>
      </c>
      <c r="BG58" s="7">
        <v>28811.03</v>
      </c>
      <c r="BH58" s="7">
        <v>3201.23</v>
      </c>
      <c r="BI58" s="7">
        <v>3841.47</v>
      </c>
      <c r="BJ58" s="7">
        <v>40335.440000000002</v>
      </c>
      <c r="BK58" s="7">
        <v>227927.26</v>
      </c>
      <c r="BL58" s="7">
        <v>1920.74</v>
      </c>
      <c r="BM58" s="7">
        <v>1600.61</v>
      </c>
      <c r="BN58" s="7">
        <v>6722.57</v>
      </c>
      <c r="BO58" s="7">
        <v>3841.47</v>
      </c>
      <c r="BP58" s="7">
        <v>640.25</v>
      </c>
      <c r="BQ58" s="7">
        <v>370381.8</v>
      </c>
      <c r="BR58" s="7">
        <v>237851.06</v>
      </c>
      <c r="BS58" s="7">
        <v>46737.89</v>
      </c>
      <c r="BT58" s="7">
        <v>320.12</v>
      </c>
      <c r="BU58" s="7">
        <v>15365.88</v>
      </c>
      <c r="BV58" s="7">
        <v>20807.97</v>
      </c>
      <c r="BW58" s="7">
        <v>29451.279999999999</v>
      </c>
      <c r="BX58" s="7">
        <v>0</v>
      </c>
      <c r="BY58" s="7">
        <v>1280.49</v>
      </c>
      <c r="BZ58" s="7">
        <v>0</v>
      </c>
      <c r="CA58" s="7">
        <v>960.37</v>
      </c>
      <c r="CB58" s="7">
        <v>1168447.3500000001</v>
      </c>
      <c r="CC58" s="7">
        <v>0</v>
      </c>
      <c r="CD58" s="7">
        <v>640.25</v>
      </c>
      <c r="CE58" s="7">
        <v>320.12</v>
      </c>
      <c r="CF58" s="7">
        <v>320.12</v>
      </c>
      <c r="CG58" s="7">
        <v>5442.08</v>
      </c>
      <c r="CH58" s="7">
        <v>4481.72</v>
      </c>
      <c r="CI58" s="7">
        <v>26570.17</v>
      </c>
      <c r="CJ58" s="7">
        <v>58582.43</v>
      </c>
      <c r="CK58" s="7">
        <v>50259.24</v>
      </c>
      <c r="CL58" s="7">
        <v>8963.43</v>
      </c>
      <c r="CM58" s="7">
        <v>12164.66</v>
      </c>
      <c r="CN58" s="7">
        <v>429284.35</v>
      </c>
      <c r="CO58" s="7">
        <v>119405.72</v>
      </c>
      <c r="CP58" s="7">
        <v>33612.870000000003</v>
      </c>
      <c r="CQ58" s="7">
        <v>2881.1</v>
      </c>
      <c r="CR58" s="7">
        <v>960.37</v>
      </c>
      <c r="CS58" s="7">
        <v>1920.74</v>
      </c>
      <c r="CT58" s="7">
        <v>320.12</v>
      </c>
      <c r="CU58" s="7">
        <v>0</v>
      </c>
      <c r="CV58" s="7">
        <v>0</v>
      </c>
      <c r="CW58" s="7">
        <v>0</v>
      </c>
      <c r="CX58" s="7">
        <v>9923.7999999999993</v>
      </c>
      <c r="CY58" s="7">
        <v>0</v>
      </c>
      <c r="CZ58" s="7">
        <v>25609.8</v>
      </c>
      <c r="DA58" s="7">
        <v>0</v>
      </c>
      <c r="DB58" s="7">
        <v>640.25</v>
      </c>
      <c r="DC58" s="7">
        <v>0</v>
      </c>
      <c r="DD58" s="7">
        <v>1600.61</v>
      </c>
      <c r="DE58" s="7">
        <v>320.12</v>
      </c>
      <c r="DF58" s="7">
        <v>147576.5</v>
      </c>
      <c r="DG58" s="7">
        <v>0</v>
      </c>
      <c r="DH58" s="7">
        <v>35213.480000000003</v>
      </c>
      <c r="DI58" s="7">
        <v>29771.4</v>
      </c>
      <c r="DJ58" s="7">
        <v>4801.84</v>
      </c>
      <c r="DK58" s="7">
        <v>7362.82</v>
      </c>
      <c r="DL58" s="7">
        <v>116524.61</v>
      </c>
      <c r="DM58" s="7">
        <v>320.12</v>
      </c>
      <c r="DN58" s="7">
        <v>43856.79</v>
      </c>
      <c r="DO58" s="7">
        <v>228567.51</v>
      </c>
      <c r="DP58" s="7">
        <v>0</v>
      </c>
      <c r="DQ58" s="7">
        <v>12804.9</v>
      </c>
      <c r="DR58" s="7">
        <v>8963.43</v>
      </c>
      <c r="DS58" s="7">
        <v>9283.5499999999993</v>
      </c>
      <c r="DT58" s="7">
        <v>2881.1</v>
      </c>
      <c r="DU58" s="7">
        <v>1600.61</v>
      </c>
      <c r="DV58" s="7">
        <v>0</v>
      </c>
      <c r="DW58" s="7">
        <v>0</v>
      </c>
      <c r="DX58" s="7">
        <v>3521.35</v>
      </c>
      <c r="DY58" s="7">
        <v>1920.74</v>
      </c>
      <c r="DZ58" s="7">
        <v>640.25</v>
      </c>
      <c r="EA58" s="7">
        <v>2240.86</v>
      </c>
      <c r="EB58" s="7">
        <v>28490.91</v>
      </c>
      <c r="EC58" s="7">
        <v>1600.61</v>
      </c>
      <c r="ED58" s="7">
        <v>19847.599999999999</v>
      </c>
      <c r="EE58" s="7">
        <v>6402.45</v>
      </c>
      <c r="EF58" s="7">
        <v>19527.48</v>
      </c>
      <c r="EG58" s="7">
        <v>14405.52</v>
      </c>
      <c r="EH58" s="7">
        <v>320.12</v>
      </c>
      <c r="EI58" s="7">
        <v>158780.79</v>
      </c>
      <c r="EJ58" s="7">
        <v>62744.02</v>
      </c>
      <c r="EK58" s="7">
        <v>7042.7</v>
      </c>
      <c r="EL58" s="7">
        <v>320.12</v>
      </c>
      <c r="EM58" s="7">
        <v>1280.49</v>
      </c>
      <c r="EN58" s="7">
        <v>11204.29</v>
      </c>
      <c r="EO58" s="7">
        <v>1600.61</v>
      </c>
      <c r="EP58" s="7">
        <v>2881.1</v>
      </c>
      <c r="EQ58" s="7">
        <v>53140.35</v>
      </c>
      <c r="ER58" s="7">
        <v>2560.98</v>
      </c>
      <c r="ES58" s="7">
        <v>320.12</v>
      </c>
      <c r="ET58" s="7">
        <v>2240.86</v>
      </c>
      <c r="EU58" s="7">
        <v>41615.93</v>
      </c>
      <c r="EV58" s="7">
        <v>3201.23</v>
      </c>
      <c r="EW58" s="7">
        <v>24969.56</v>
      </c>
      <c r="EX58" s="7">
        <v>640.25</v>
      </c>
      <c r="EY58" s="7">
        <v>5121.96</v>
      </c>
      <c r="EZ58" s="7">
        <v>0</v>
      </c>
      <c r="FA58" s="7">
        <v>177988.14</v>
      </c>
      <c r="FB58" s="7">
        <v>0</v>
      </c>
      <c r="FC58" s="7">
        <v>14405.52</v>
      </c>
      <c r="FD58" s="7">
        <v>2560.98</v>
      </c>
      <c r="FE58" s="7">
        <v>4801.84</v>
      </c>
      <c r="FF58" s="7">
        <v>0</v>
      </c>
      <c r="FG58" s="7">
        <v>1600.61</v>
      </c>
      <c r="FH58" s="7">
        <v>320.12</v>
      </c>
      <c r="FI58" s="7">
        <v>67865.98</v>
      </c>
      <c r="FJ58" s="7">
        <v>21128.09</v>
      </c>
      <c r="FK58" s="7">
        <v>94116.03</v>
      </c>
      <c r="FL58" s="7">
        <v>39054.949999999997</v>
      </c>
      <c r="FM58" s="7">
        <v>25609.8</v>
      </c>
      <c r="FN58" s="7">
        <v>1129072.27</v>
      </c>
      <c r="FO58" s="7">
        <v>22728.7</v>
      </c>
      <c r="FP58" s="7">
        <v>100518.48</v>
      </c>
      <c r="FQ58" s="7">
        <v>24969.56</v>
      </c>
      <c r="FR58" s="7">
        <v>0</v>
      </c>
      <c r="FS58" s="7">
        <v>320.12</v>
      </c>
      <c r="FT58" s="7">
        <v>0</v>
      </c>
      <c r="FU58" s="7">
        <v>53460.47</v>
      </c>
      <c r="FV58" s="7">
        <v>24649.439999999999</v>
      </c>
      <c r="FW58" s="7">
        <v>5762.21</v>
      </c>
      <c r="FX58" s="7">
        <v>0</v>
      </c>
      <c r="FY58" s="7">
        <v>604391.4</v>
      </c>
      <c r="FZ58" s="7">
        <f>SUM(C58:FY58)</f>
        <v>24105228.859999999</v>
      </c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</row>
    <row r="59" spans="1:210" x14ac:dyDescent="0.2">
      <c r="A59" s="6" t="s">
        <v>520</v>
      </c>
      <c r="B59" s="7" t="s">
        <v>521</v>
      </c>
      <c r="C59" s="7">
        <v>1787711</v>
      </c>
      <c r="D59" s="7">
        <v>8668444</v>
      </c>
      <c r="E59" s="7">
        <v>1550952</v>
      </c>
      <c r="F59" s="7">
        <v>3900170</v>
      </c>
      <c r="G59" s="7">
        <v>279916.1990291262</v>
      </c>
      <c r="H59" s="7">
        <v>363744.52427184465</v>
      </c>
      <c r="I59" s="7">
        <v>2186977</v>
      </c>
      <c r="J59" s="7">
        <v>472915.30088495574</v>
      </c>
      <c r="K59" s="7">
        <v>31388.964601769912</v>
      </c>
      <c r="L59" s="7">
        <v>771174</v>
      </c>
      <c r="M59" s="7">
        <v>297472</v>
      </c>
      <c r="N59" s="7">
        <v>14237850</v>
      </c>
      <c r="O59" s="7">
        <v>3359253</v>
      </c>
      <c r="P59" s="7">
        <v>83857.592233009709</v>
      </c>
      <c r="Q59" s="7">
        <v>9566779</v>
      </c>
      <c r="R59" s="7">
        <v>391273.7912621359</v>
      </c>
      <c r="S59" s="7">
        <v>285189.73043478263</v>
      </c>
      <c r="T59" s="7">
        <v>22500</v>
      </c>
      <c r="U59" s="7">
        <v>10000</v>
      </c>
      <c r="V59" s="7">
        <v>87337.827586206899</v>
      </c>
      <c r="W59" s="7">
        <v>17500</v>
      </c>
      <c r="X59" s="7">
        <v>6250</v>
      </c>
      <c r="Y59" s="7">
        <v>574132.19658119662</v>
      </c>
      <c r="Z59" s="7">
        <v>20136.103448275862</v>
      </c>
      <c r="AA59" s="7">
        <v>7961293</v>
      </c>
      <c r="AB59" s="7">
        <v>7211379</v>
      </c>
      <c r="AC59" s="7">
        <v>277236.67857142858</v>
      </c>
      <c r="AD59" s="7">
        <v>276718.70535714284</v>
      </c>
      <c r="AE59" s="7">
        <v>20000</v>
      </c>
      <c r="AF59" s="7">
        <v>58451.014563106794</v>
      </c>
      <c r="AG59" s="7">
        <v>170927.03225806452</v>
      </c>
      <c r="AH59" s="7">
        <v>140138.64601769912</v>
      </c>
      <c r="AI59" s="7">
        <v>29027.929203539825</v>
      </c>
      <c r="AJ59" s="7">
        <v>30138.964601769912</v>
      </c>
      <c r="AK59" s="7">
        <v>41805.85840707965</v>
      </c>
      <c r="AL59" s="7">
        <v>37916.893805309737</v>
      </c>
      <c r="AM59" s="7">
        <v>98597.571428571435</v>
      </c>
      <c r="AN59" s="7">
        <v>69161.96428571429</v>
      </c>
      <c r="AO59" s="7">
        <v>1315555</v>
      </c>
      <c r="AP59" s="7">
        <v>19263440</v>
      </c>
      <c r="AQ59" s="7">
        <v>63043.686956521742</v>
      </c>
      <c r="AR59" s="7">
        <v>14470345</v>
      </c>
      <c r="AS59" s="7">
        <v>1446208</v>
      </c>
      <c r="AT59" s="7">
        <v>518612</v>
      </c>
      <c r="AU59" s="7">
        <v>54293.436893203885</v>
      </c>
      <c r="AV59" s="7">
        <v>60681.116071428572</v>
      </c>
      <c r="AW59" s="7">
        <v>40409.669642857145</v>
      </c>
      <c r="AX59" s="7">
        <v>16385.859223300969</v>
      </c>
      <c r="AY59" s="7">
        <v>86088.78571428571</v>
      </c>
      <c r="AZ59" s="7">
        <v>2929186</v>
      </c>
      <c r="BA59" s="7">
        <v>2231526</v>
      </c>
      <c r="BB59" s="7">
        <v>3025698</v>
      </c>
      <c r="BC59" s="7">
        <v>5130476</v>
      </c>
      <c r="BD59" s="7">
        <v>900575</v>
      </c>
      <c r="BE59" s="7">
        <v>234070.06611570247</v>
      </c>
      <c r="BF59" s="7">
        <v>4431584</v>
      </c>
      <c r="BG59" s="7">
        <v>239926.02678571429</v>
      </c>
      <c r="BH59" s="7">
        <v>74838.78571428571</v>
      </c>
      <c r="BI59" s="7">
        <v>73725.008928571435</v>
      </c>
      <c r="BJ59" s="7">
        <v>1264142</v>
      </c>
      <c r="BK59" s="7">
        <v>4392106</v>
      </c>
      <c r="BL59" s="7">
        <v>39431.116071428572</v>
      </c>
      <c r="BM59" s="7">
        <v>79838.78571428571</v>
      </c>
      <c r="BN59" s="7">
        <v>1082380</v>
      </c>
      <c r="BO59" s="7">
        <v>371559.70535714284</v>
      </c>
      <c r="BP59" s="7">
        <v>58461.25</v>
      </c>
      <c r="BQ59" s="7">
        <v>1029311</v>
      </c>
      <c r="BR59" s="7">
        <v>876240.5</v>
      </c>
      <c r="BS59" s="7">
        <v>240114.484375</v>
      </c>
      <c r="BT59" s="7">
        <v>105533.09677419355</v>
      </c>
      <c r="BU59" s="7">
        <v>96088.612903225803</v>
      </c>
      <c r="BV59" s="7">
        <v>261447.84677419355</v>
      </c>
      <c r="BW59" s="7">
        <v>333505.20512820513</v>
      </c>
      <c r="BX59" s="7">
        <v>23043.794871794871</v>
      </c>
      <c r="BY59" s="7">
        <v>138034.17857142858</v>
      </c>
      <c r="BZ59" s="7">
        <v>27774.642857142859</v>
      </c>
      <c r="CA59" s="7">
        <v>41794.806451612902</v>
      </c>
      <c r="CB59" s="7">
        <v>17759003</v>
      </c>
      <c r="CC59" s="7">
        <v>39294.413793103449</v>
      </c>
      <c r="CD59" s="7">
        <v>14022.206896551725</v>
      </c>
      <c r="CE59" s="7">
        <v>55679.296116504855</v>
      </c>
      <c r="CF59" s="7">
        <v>26385.859223300969</v>
      </c>
      <c r="CG59" s="7">
        <v>57907.577669902916</v>
      </c>
      <c r="CH59" s="7">
        <v>34429.296116504855</v>
      </c>
      <c r="CI59" s="7">
        <v>208122.76213592233</v>
      </c>
      <c r="CJ59" s="7">
        <v>246335.88392857142</v>
      </c>
      <c r="CK59" s="7">
        <v>1123306</v>
      </c>
      <c r="CL59" s="7">
        <v>313341.63478260871</v>
      </c>
      <c r="CM59" s="7">
        <v>197717.4347826087</v>
      </c>
      <c r="CN59" s="7">
        <v>5379910</v>
      </c>
      <c r="CO59" s="7">
        <v>3590874</v>
      </c>
      <c r="CP59" s="7">
        <v>185749</v>
      </c>
      <c r="CQ59" s="7">
        <v>234405.39285714287</v>
      </c>
      <c r="CR59" s="7">
        <v>36524.642857142855</v>
      </c>
      <c r="CS59" s="7">
        <v>66936.607142857145</v>
      </c>
      <c r="CT59" s="7">
        <v>35411.964285714283</v>
      </c>
      <c r="CU59" s="7">
        <v>53323.928571428572</v>
      </c>
      <c r="CV59" s="7">
        <v>0</v>
      </c>
      <c r="CW59" s="7">
        <v>70815.155339805831</v>
      </c>
      <c r="CX59" s="7">
        <v>195758.6213592233</v>
      </c>
      <c r="CY59" s="7">
        <v>22907.577669902912</v>
      </c>
      <c r="CZ59" s="7">
        <v>717127</v>
      </c>
      <c r="DA59" s="7">
        <v>45539.853658536587</v>
      </c>
      <c r="DB59" s="7">
        <v>95368.560975609755</v>
      </c>
      <c r="DC59" s="7">
        <v>62463.670731707316</v>
      </c>
      <c r="DD59" s="7">
        <v>26659.376470588235</v>
      </c>
      <c r="DE59" s="7">
        <v>56932.294117647056</v>
      </c>
      <c r="DF59" s="7">
        <v>5805402.3294117646</v>
      </c>
      <c r="DG59" s="7">
        <v>6250</v>
      </c>
      <c r="DH59" s="7">
        <v>538495</v>
      </c>
      <c r="DI59" s="7">
        <v>701927.40869565215</v>
      </c>
      <c r="DJ59" s="7">
        <v>162146.04347826086</v>
      </c>
      <c r="DK59" s="7">
        <v>105108.21739130435</v>
      </c>
      <c r="DL59" s="7">
        <v>1565102</v>
      </c>
      <c r="DM59" s="7">
        <v>74844.38461538461</v>
      </c>
      <c r="DN59" s="7">
        <v>370688.03947368421</v>
      </c>
      <c r="DO59" s="7">
        <v>715015</v>
      </c>
      <c r="DP59" s="7">
        <v>62337.947368421053</v>
      </c>
      <c r="DQ59" s="7">
        <v>99974.06578947368</v>
      </c>
      <c r="DR59" s="7">
        <v>403816.52991452994</v>
      </c>
      <c r="DS59" s="7">
        <v>158431.01709401709</v>
      </c>
      <c r="DT59" s="7">
        <v>35549.285714285717</v>
      </c>
      <c r="DU59" s="7">
        <v>69847.571428571435</v>
      </c>
      <c r="DV59" s="7">
        <v>35136.37606837607</v>
      </c>
      <c r="DW59" s="7">
        <v>44295.504273504273</v>
      </c>
      <c r="DX59" s="7">
        <v>42071.538461538461</v>
      </c>
      <c r="DY59" s="7">
        <v>90255.153846153844</v>
      </c>
      <c r="DZ59" s="7">
        <v>213289.87096774194</v>
      </c>
      <c r="EA59" s="7">
        <v>148699.73214285713</v>
      </c>
      <c r="EB59" s="7">
        <v>162833.23170731709</v>
      </c>
      <c r="EC59" s="7">
        <v>103848.63414634146</v>
      </c>
      <c r="ED59" s="7">
        <v>303246</v>
      </c>
      <c r="EE59" s="7">
        <v>21522.206896551725</v>
      </c>
      <c r="EF59" s="7">
        <v>363374.5172413793</v>
      </c>
      <c r="EG59" s="7">
        <v>63452.724137931036</v>
      </c>
      <c r="EH59" s="7">
        <v>23886.37606837607</v>
      </c>
      <c r="EI59" s="7">
        <v>4345529</v>
      </c>
      <c r="EJ59" s="7">
        <v>2656060</v>
      </c>
      <c r="EK59" s="7">
        <v>201909.08695652173</v>
      </c>
      <c r="EL59" s="7">
        <v>132476.91304347827</v>
      </c>
      <c r="EM59" s="7">
        <v>59305.85840707965</v>
      </c>
      <c r="EN59" s="7">
        <v>279027.97345132742</v>
      </c>
      <c r="EO59" s="7">
        <v>36666.893805309737</v>
      </c>
      <c r="EP59" s="7">
        <v>87883.419354838712</v>
      </c>
      <c r="EQ59" s="7">
        <v>615506.70967741939</v>
      </c>
      <c r="ER59" s="7">
        <v>51658.604838709674</v>
      </c>
      <c r="ES59" s="7">
        <v>29166.893805309734</v>
      </c>
      <c r="ET59" s="7">
        <v>30277.929203539825</v>
      </c>
      <c r="EU59" s="7">
        <v>99166.893805309737</v>
      </c>
      <c r="EV59" s="7">
        <v>7635.9217391304346</v>
      </c>
      <c r="EW59" s="7">
        <v>212308</v>
      </c>
      <c r="EX59" s="7">
        <v>26386.923076923078</v>
      </c>
      <c r="EY59" s="7">
        <v>217257.04878048779</v>
      </c>
      <c r="EZ59" s="7">
        <v>56078.707317073167</v>
      </c>
      <c r="FA59" s="7">
        <v>598486</v>
      </c>
      <c r="FB59" s="7">
        <v>105649.29752066116</v>
      </c>
      <c r="FC59" s="7">
        <v>505445.63636363635</v>
      </c>
      <c r="FD59" s="7">
        <v>119253.5243902439</v>
      </c>
      <c r="FE59" s="7">
        <v>13885.859223300971</v>
      </c>
      <c r="FF59" s="7">
        <v>72733.597560975613</v>
      </c>
      <c r="FG59" s="7">
        <v>29289.853658536584</v>
      </c>
      <c r="FH59" s="7">
        <v>17635.859223300969</v>
      </c>
      <c r="FI59" s="7">
        <v>457618.63157894736</v>
      </c>
      <c r="FJ59" s="7">
        <v>353783.38157894736</v>
      </c>
      <c r="FK59" s="7">
        <v>441405.28346456692</v>
      </c>
      <c r="FL59" s="7">
        <v>1310263</v>
      </c>
      <c r="FM59" s="7">
        <v>760385</v>
      </c>
      <c r="FN59" s="7">
        <v>4649312</v>
      </c>
      <c r="FO59" s="7">
        <v>239650.96052631579</v>
      </c>
      <c r="FP59" s="7">
        <v>584651.71653543308</v>
      </c>
      <c r="FQ59" s="7">
        <v>216309.31578947368</v>
      </c>
      <c r="FR59" s="7">
        <v>42337.947368421053</v>
      </c>
      <c r="FS59" s="7">
        <v>32774.23684210526</v>
      </c>
      <c r="FT59" s="7">
        <v>5000</v>
      </c>
      <c r="FU59" s="7">
        <v>270431.86585365853</v>
      </c>
      <c r="FV59" s="7">
        <v>158273.45121951221</v>
      </c>
      <c r="FW59" s="7">
        <v>25135.859223300969</v>
      </c>
      <c r="FX59" s="7">
        <v>7635.8592233009713</v>
      </c>
      <c r="FY59" s="7">
        <v>2011590.3112582781</v>
      </c>
      <c r="FZ59" s="7">
        <f>SUM(C59:FY59)</f>
        <v>198079532.90020984</v>
      </c>
    </row>
    <row r="60" spans="1:210" x14ac:dyDescent="0.2">
      <c r="B60" s="7" t="s">
        <v>522</v>
      </c>
      <c r="FW60" s="7">
        <v>0</v>
      </c>
    </row>
    <row r="61" spans="1:210" x14ac:dyDescent="0.2">
      <c r="A61" s="6" t="s">
        <v>523</v>
      </c>
      <c r="B61" s="7" t="s">
        <v>524</v>
      </c>
      <c r="C61" s="7">
        <v>87527</v>
      </c>
      <c r="D61" s="7">
        <v>373458.99999999994</v>
      </c>
      <c r="E61" s="7">
        <v>63237</v>
      </c>
      <c r="F61" s="7">
        <v>184142</v>
      </c>
      <c r="G61" s="7">
        <v>21655.566365092403</v>
      </c>
      <c r="H61" s="7">
        <v>20938.237846284508</v>
      </c>
      <c r="I61" s="7">
        <v>86962</v>
      </c>
      <c r="J61" s="7">
        <v>41611.727427213285</v>
      </c>
      <c r="K61" s="7">
        <v>5160.7233754376794</v>
      </c>
      <c r="L61" s="7">
        <v>43955.729577502789</v>
      </c>
      <c r="M61" s="7">
        <v>31019.300112310666</v>
      </c>
      <c r="N61" s="7">
        <v>537386</v>
      </c>
      <c r="O61" s="7">
        <v>143387</v>
      </c>
      <c r="P61" s="7">
        <v>4904.9760880647964</v>
      </c>
      <c r="Q61" s="7">
        <v>383514</v>
      </c>
      <c r="R61" s="7">
        <v>45443.731029343413</v>
      </c>
      <c r="S61" s="7">
        <v>28938.491063943631</v>
      </c>
      <c r="T61" s="7">
        <v>3668.3229623402744</v>
      </c>
      <c r="U61" s="7">
        <v>1429.2167385741329</v>
      </c>
      <c r="V61" s="7">
        <v>7360.4662036567852</v>
      </c>
      <c r="W61" s="7">
        <v>2453.4887345522616</v>
      </c>
      <c r="X61" s="7">
        <v>1000.451717001893</v>
      </c>
      <c r="Y61" s="7">
        <v>41801.716571238299</v>
      </c>
      <c r="Z61" s="7">
        <v>5454.8438855579407</v>
      </c>
      <c r="AA61" s="7">
        <v>314317</v>
      </c>
      <c r="AB61" s="7">
        <v>296571</v>
      </c>
      <c r="AC61" s="7">
        <v>10303.479628305933</v>
      </c>
      <c r="AD61" s="7">
        <v>12733.455325232309</v>
      </c>
      <c r="AE61" s="7">
        <v>2113.211041893529</v>
      </c>
      <c r="AF61" s="7">
        <v>3819.2896812204149</v>
      </c>
      <c r="AG61" s="7">
        <v>15377.104870441344</v>
      </c>
      <c r="AH61" s="7">
        <v>19321.024005585979</v>
      </c>
      <c r="AI61" s="7">
        <v>6392.0538650157923</v>
      </c>
      <c r="AJ61" s="7">
        <v>2716.1701975987785</v>
      </c>
      <c r="AK61" s="7">
        <v>3965.6084884942165</v>
      </c>
      <c r="AL61" s="7">
        <v>4870.9985543604762</v>
      </c>
      <c r="AM61" s="7">
        <v>9013.9299696050166</v>
      </c>
      <c r="AN61" s="7">
        <v>8377.6525599858396</v>
      </c>
      <c r="AO61" s="7">
        <v>48140</v>
      </c>
      <c r="AP61" s="7">
        <v>881216.42024221458</v>
      </c>
      <c r="AQ61" s="7">
        <v>3854.035549273779</v>
      </c>
      <c r="AR61" s="7">
        <v>643893</v>
      </c>
      <c r="AS61" s="7">
        <v>65169.000000000007</v>
      </c>
      <c r="AT61" s="7">
        <v>44591.095781098746</v>
      </c>
      <c r="AU61" s="7">
        <v>4885.5888307997184</v>
      </c>
      <c r="AV61" s="7">
        <v>6322.5793071388807</v>
      </c>
      <c r="AW61" s="7">
        <v>4793.8362507858974</v>
      </c>
      <c r="AX61" s="7">
        <v>853.03931966344294</v>
      </c>
      <c r="AY61" s="7">
        <v>8889.3577721266047</v>
      </c>
      <c r="AZ61" s="7">
        <v>110190</v>
      </c>
      <c r="BA61" s="7">
        <v>92501.000000000015</v>
      </c>
      <c r="BB61" s="7">
        <v>81595</v>
      </c>
      <c r="BC61" s="7">
        <v>249118.99999999997</v>
      </c>
      <c r="BD61" s="7">
        <v>50790</v>
      </c>
      <c r="BE61" s="7">
        <v>24915.097802393353</v>
      </c>
      <c r="BF61" s="7">
        <v>254504.99999999997</v>
      </c>
      <c r="BG61" s="7">
        <v>21553.389757470453</v>
      </c>
      <c r="BH61" s="7">
        <v>11814.730287369968</v>
      </c>
      <c r="BI61" s="7">
        <v>4869.3297350502426</v>
      </c>
      <c r="BJ61" s="7">
        <v>97093.739189676853</v>
      </c>
      <c r="BK61" s="7">
        <v>228551</v>
      </c>
      <c r="BL61" s="7">
        <v>4586.2291690589491</v>
      </c>
      <c r="BM61" s="7">
        <v>5435.5308670328286</v>
      </c>
      <c r="BN61" s="7">
        <v>33312</v>
      </c>
      <c r="BO61" s="7">
        <v>26384.972750388522</v>
      </c>
      <c r="BP61" s="7">
        <v>4856.9175600930557</v>
      </c>
      <c r="BQ61" s="7">
        <v>54024</v>
      </c>
      <c r="BR61" s="7">
        <v>45939.716685152904</v>
      </c>
      <c r="BS61" s="7">
        <v>12829.062906037077</v>
      </c>
      <c r="BT61" s="7">
        <v>10680.332253109887</v>
      </c>
      <c r="BU61" s="7">
        <v>7536.3041837688716</v>
      </c>
      <c r="BV61" s="7">
        <v>23511.879872864178</v>
      </c>
      <c r="BW61" s="7">
        <v>42580.267664737359</v>
      </c>
      <c r="BX61" s="7">
        <v>1754.8476015310994</v>
      </c>
      <c r="BY61" s="7">
        <v>11474.202620132502</v>
      </c>
      <c r="BZ61" s="7">
        <v>4496.3603613088553</v>
      </c>
      <c r="CA61" s="7">
        <v>3108.2913569000648</v>
      </c>
      <c r="CB61" s="7">
        <v>804070</v>
      </c>
      <c r="CC61" s="7">
        <v>4835.5166321758161</v>
      </c>
      <c r="CD61" s="7">
        <v>1357.7559016454263</v>
      </c>
      <c r="CE61" s="7">
        <v>2946.8631042918937</v>
      </c>
      <c r="CF61" s="7">
        <v>2520.3434444601721</v>
      </c>
      <c r="CG61" s="7">
        <v>4633.5544863537007</v>
      </c>
      <c r="CH61" s="7">
        <v>2287.6963572792333</v>
      </c>
      <c r="CI61" s="7">
        <v>15083.286152230876</v>
      </c>
      <c r="CJ61" s="7">
        <v>10542.650464617585</v>
      </c>
      <c r="CK61" s="7">
        <v>53048</v>
      </c>
      <c r="CL61" s="7">
        <v>22642.458851983451</v>
      </c>
      <c r="CM61" s="7">
        <v>12043.861091480559</v>
      </c>
      <c r="CN61" s="7">
        <v>294217</v>
      </c>
      <c r="CO61" s="7">
        <v>154628</v>
      </c>
      <c r="CP61" s="7">
        <v>28337.906128969516</v>
      </c>
      <c r="CQ61" s="7">
        <v>18685.346595816518</v>
      </c>
      <c r="CR61" s="7">
        <v>4241.8493974611838</v>
      </c>
      <c r="CS61" s="7">
        <v>7741.3751503666608</v>
      </c>
      <c r="CT61" s="7">
        <v>2566.3188854640166</v>
      </c>
      <c r="CU61" s="7">
        <v>9141.1854515288524</v>
      </c>
      <c r="CV61" s="7">
        <v>1143.3733908593063</v>
      </c>
      <c r="CW61" s="7">
        <v>4265.196598317214</v>
      </c>
      <c r="CX61" s="7">
        <v>8724.2657692852117</v>
      </c>
      <c r="CY61" s="7">
        <v>1066.2991495793035</v>
      </c>
      <c r="CZ61" s="7">
        <v>39108.59429992456</v>
      </c>
      <c r="DA61" s="7">
        <v>4173.0453675066401</v>
      </c>
      <c r="DB61" s="7">
        <v>6088.2111158792522</v>
      </c>
      <c r="DC61" s="7">
        <v>3326.3405103313794</v>
      </c>
      <c r="DD61" s="7">
        <v>1568.9555830826403</v>
      </c>
      <c r="DE61" s="7">
        <v>3769.3201203326844</v>
      </c>
      <c r="DF61" s="7">
        <v>210909.72429658467</v>
      </c>
      <c r="DG61" s="7">
        <v>1466.7319067033404</v>
      </c>
      <c r="DH61" s="7">
        <v>42386.680535178864</v>
      </c>
      <c r="DI61" s="7">
        <v>46165.365480309621</v>
      </c>
      <c r="DJ61" s="7">
        <v>11495.657759040754</v>
      </c>
      <c r="DK61" s="7">
        <v>8422.3966529388181</v>
      </c>
      <c r="DL61" s="7">
        <v>59458</v>
      </c>
      <c r="DM61" s="7">
        <v>7195.7999880353118</v>
      </c>
      <c r="DN61" s="7">
        <v>23855.152394288409</v>
      </c>
      <c r="DO61" s="7">
        <v>58771.544731460592</v>
      </c>
      <c r="DP61" s="7">
        <v>3572.4300996345132</v>
      </c>
      <c r="DQ61" s="7">
        <v>11935.922996442416</v>
      </c>
      <c r="DR61" s="7">
        <v>24705.752686741835</v>
      </c>
      <c r="DS61" s="7">
        <v>12908.842648557795</v>
      </c>
      <c r="DT61" s="7">
        <v>3584.3627408547004</v>
      </c>
      <c r="DU61" s="7">
        <v>7614.119668442826</v>
      </c>
      <c r="DV61" s="7">
        <v>3891.7641363081375</v>
      </c>
      <c r="DW61" s="7">
        <v>5577.0369989058572</v>
      </c>
      <c r="DX61" s="7">
        <v>4497.37499252207</v>
      </c>
      <c r="DY61" s="7">
        <v>9365.1220432518403</v>
      </c>
      <c r="DZ61" s="7">
        <v>19065.894323322671</v>
      </c>
      <c r="EA61" s="7">
        <v>6572.4145818441748</v>
      </c>
      <c r="EB61" s="7">
        <v>11833.70836099709</v>
      </c>
      <c r="EC61" s="7">
        <v>6955.0756125110665</v>
      </c>
      <c r="ED61" s="7">
        <v>15814.000000000002</v>
      </c>
      <c r="EE61" s="7">
        <v>4692.5949583184029</v>
      </c>
      <c r="EF61" s="7">
        <v>37826.603014262051</v>
      </c>
      <c r="EG61" s="7">
        <v>7241.3648087756073</v>
      </c>
      <c r="EH61" s="7">
        <v>4134.9993948273959</v>
      </c>
      <c r="EI61" s="7">
        <v>153547</v>
      </c>
      <c r="EJ61" s="7">
        <v>100978</v>
      </c>
      <c r="EK61" s="7">
        <v>21393.645224432668</v>
      </c>
      <c r="EL61" s="7">
        <v>14581.458192442265</v>
      </c>
      <c r="EM61" s="7">
        <v>7623.3843545939053</v>
      </c>
      <c r="EN61" s="7">
        <v>21149.911938635822</v>
      </c>
      <c r="EO61" s="7">
        <v>6410.161666333117</v>
      </c>
      <c r="EP61" s="7">
        <v>7293.1975971956826</v>
      </c>
      <c r="EQ61" s="7">
        <v>46068.698155619393</v>
      </c>
      <c r="ER61" s="7">
        <v>5643.545759734754</v>
      </c>
      <c r="ES61" s="7">
        <v>3078.3262239452824</v>
      </c>
      <c r="ET61" s="7">
        <v>4110.4708990328181</v>
      </c>
      <c r="EU61" s="7">
        <v>10973.327598299065</v>
      </c>
      <c r="EV61" s="7">
        <v>1345.5899978067935</v>
      </c>
      <c r="EW61" s="7">
        <v>23412.8051081296</v>
      </c>
      <c r="EX61" s="7">
        <v>5264.574255952306</v>
      </c>
      <c r="EY61" s="7">
        <v>16712.341109483114</v>
      </c>
      <c r="EZ61" s="7">
        <v>2802.1898844609805</v>
      </c>
      <c r="FA61" s="7">
        <v>34268</v>
      </c>
      <c r="FB61" s="7">
        <v>6345.4829239960864</v>
      </c>
      <c r="FC61" s="7">
        <v>39490.68936895657</v>
      </c>
      <c r="FD61" s="7">
        <v>7479.2262383814659</v>
      </c>
      <c r="FE61" s="7">
        <v>2210.1473282189204</v>
      </c>
      <c r="FF61" s="7">
        <v>4354.4821226156246</v>
      </c>
      <c r="FG61" s="7">
        <v>2620.753129351996</v>
      </c>
      <c r="FH61" s="7">
        <v>1647.916867531651</v>
      </c>
      <c r="FI61" s="7">
        <v>32602.598058814037</v>
      </c>
      <c r="FJ61" s="7">
        <v>32853.00203776038</v>
      </c>
      <c r="FK61" s="7">
        <v>25801.422217906387</v>
      </c>
      <c r="FL61" s="7">
        <v>69962</v>
      </c>
      <c r="FM61" s="7">
        <v>65165.638076351017</v>
      </c>
      <c r="FN61" s="7">
        <v>214937</v>
      </c>
      <c r="FO61" s="7">
        <v>18246.103265890295</v>
      </c>
      <c r="FP61" s="7">
        <v>23457.577782093609</v>
      </c>
      <c r="FQ61" s="7">
        <v>15742.063476426851</v>
      </c>
      <c r="FR61" s="7">
        <v>3071.6221417418246</v>
      </c>
      <c r="FS61" s="7">
        <v>3705.9788884058967</v>
      </c>
      <c r="FT61" s="7">
        <v>1368.8750849066826</v>
      </c>
      <c r="FU61" s="7">
        <v>18204.154429268096</v>
      </c>
      <c r="FV61" s="7">
        <v>15301.166347524346</v>
      </c>
      <c r="FW61" s="7">
        <v>3877.4514530156493</v>
      </c>
      <c r="FX61" s="7">
        <v>1318.3334940253208</v>
      </c>
      <c r="FY61" s="7">
        <v>171676</v>
      </c>
      <c r="FZ61" s="7">
        <f>SUM(C61:FY61)</f>
        <v>9577736.4440745953</v>
      </c>
    </row>
    <row r="62" spans="1:210" x14ac:dyDescent="0.2">
      <c r="A62" s="6" t="s">
        <v>525</v>
      </c>
      <c r="B62" s="7" t="s">
        <v>526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>SUM(C62:FY62)</f>
        <v>1314249.97</v>
      </c>
    </row>
    <row r="63" spans="1:210" x14ac:dyDescent="0.2">
      <c r="A63" s="6" t="s">
        <v>527</v>
      </c>
      <c r="B63" s="7" t="s">
        <v>528</v>
      </c>
      <c r="C63" s="7">
        <f t="shared" ref="C63:BN63" si="18">SUM(C56:C62)</f>
        <v>2838629.07</v>
      </c>
      <c r="D63" s="7">
        <f t="shared" si="18"/>
        <v>13455828.279999999</v>
      </c>
      <c r="E63" s="7">
        <f t="shared" si="18"/>
        <v>2639331.2199999997</v>
      </c>
      <c r="F63" s="7">
        <f t="shared" si="18"/>
        <v>6538522</v>
      </c>
      <c r="G63" s="7">
        <f t="shared" si="18"/>
        <v>476846.11539421859</v>
      </c>
      <c r="H63" s="7">
        <f t="shared" si="18"/>
        <v>483176.53211812919</v>
      </c>
      <c r="I63" s="7">
        <f t="shared" si="18"/>
        <v>3559649.5300000003</v>
      </c>
      <c r="J63" s="7">
        <f t="shared" si="18"/>
        <v>750287.67831216904</v>
      </c>
      <c r="K63" s="7">
        <f t="shared" si="18"/>
        <v>136161.14797720761</v>
      </c>
      <c r="L63" s="7">
        <f t="shared" si="18"/>
        <v>1166770.0595775028</v>
      </c>
      <c r="M63" s="7">
        <f t="shared" si="18"/>
        <v>564192.38011231064</v>
      </c>
      <c r="N63" s="7">
        <f t="shared" si="18"/>
        <v>22622650.710000001</v>
      </c>
      <c r="O63" s="7">
        <f t="shared" si="18"/>
        <v>5558971.4700000007</v>
      </c>
      <c r="P63" s="7">
        <f t="shared" si="18"/>
        <v>131192.14832107452</v>
      </c>
      <c r="Q63" s="7">
        <f t="shared" si="18"/>
        <v>16557589.550000001</v>
      </c>
      <c r="R63" s="7">
        <f t="shared" si="18"/>
        <v>537572.53229147929</v>
      </c>
      <c r="S63" s="7">
        <f t="shared" si="18"/>
        <v>540176.42149872624</v>
      </c>
      <c r="T63" s="7">
        <f t="shared" si="18"/>
        <v>60192.512962340275</v>
      </c>
      <c r="U63" s="7">
        <f t="shared" si="18"/>
        <v>36275.106738574133</v>
      </c>
      <c r="V63" s="7">
        <f t="shared" si="18"/>
        <v>153758.12378986369</v>
      </c>
      <c r="W63" s="7">
        <f t="shared" si="18"/>
        <v>26338.508734552262</v>
      </c>
      <c r="X63" s="7">
        <f t="shared" si="18"/>
        <v>16321.651717001894</v>
      </c>
      <c r="Y63" s="7">
        <f t="shared" si="18"/>
        <v>666347.11315243482</v>
      </c>
      <c r="Z63" s="7">
        <f t="shared" si="18"/>
        <v>94083.547333833805</v>
      </c>
      <c r="AA63" s="7">
        <f t="shared" si="18"/>
        <v>12007019.27</v>
      </c>
      <c r="AB63" s="7">
        <f t="shared" si="18"/>
        <v>12587314.300000001</v>
      </c>
      <c r="AC63" s="7">
        <f t="shared" si="18"/>
        <v>372044.3281997345</v>
      </c>
      <c r="AD63" s="7">
        <f t="shared" si="18"/>
        <v>361220.56068237516</v>
      </c>
      <c r="AE63" s="7">
        <f t="shared" si="18"/>
        <v>80572.221041893543</v>
      </c>
      <c r="AF63" s="7">
        <f t="shared" si="18"/>
        <v>152995.48424432721</v>
      </c>
      <c r="AG63" s="7">
        <f t="shared" si="18"/>
        <v>379464.40712850587</v>
      </c>
      <c r="AH63" s="7">
        <f t="shared" si="18"/>
        <v>422235.29002328514</v>
      </c>
      <c r="AI63" s="7">
        <f t="shared" si="18"/>
        <v>103923.58306855561</v>
      </c>
      <c r="AJ63" s="7">
        <f t="shared" si="18"/>
        <v>89136.524799368693</v>
      </c>
      <c r="AK63" s="7">
        <f t="shared" si="18"/>
        <v>89864.46689557386</v>
      </c>
      <c r="AL63" s="7">
        <f t="shared" si="18"/>
        <v>109495.05235967021</v>
      </c>
      <c r="AM63" s="7">
        <f t="shared" si="18"/>
        <v>151881.37139817644</v>
      </c>
      <c r="AN63" s="7">
        <f t="shared" si="18"/>
        <v>118840.10684570012</v>
      </c>
      <c r="AO63" s="7">
        <f t="shared" si="18"/>
        <v>1896989.56</v>
      </c>
      <c r="AP63" s="7">
        <f t="shared" si="18"/>
        <v>34779015.800242208</v>
      </c>
      <c r="AQ63" s="7">
        <f t="shared" si="18"/>
        <v>119495.84250579552</v>
      </c>
      <c r="AR63" s="7">
        <f t="shared" si="18"/>
        <v>21895522.550000001</v>
      </c>
      <c r="AS63" s="7">
        <f t="shared" si="18"/>
        <v>2639309.31</v>
      </c>
      <c r="AT63" s="7">
        <f t="shared" si="18"/>
        <v>790771.19578109868</v>
      </c>
      <c r="AU63" s="7">
        <f t="shared" si="18"/>
        <v>110746.22572400361</v>
      </c>
      <c r="AV63" s="7">
        <f t="shared" si="18"/>
        <v>184175.23537856748</v>
      </c>
      <c r="AW63" s="7">
        <f t="shared" si="18"/>
        <v>70471.96589364305</v>
      </c>
      <c r="AX63" s="7">
        <f t="shared" si="18"/>
        <v>30765.408542964415</v>
      </c>
      <c r="AY63" s="7">
        <f t="shared" si="18"/>
        <v>227544.42348641233</v>
      </c>
      <c r="AZ63" s="7">
        <f t="shared" si="18"/>
        <v>4123955.3200000003</v>
      </c>
      <c r="BA63" s="7">
        <f t="shared" si="18"/>
        <v>3621054.22</v>
      </c>
      <c r="BB63" s="7">
        <f t="shared" si="18"/>
        <v>4052407.23</v>
      </c>
      <c r="BC63" s="7">
        <f t="shared" si="18"/>
        <v>7811128.0999999996</v>
      </c>
      <c r="BD63" s="7">
        <f t="shared" si="18"/>
        <v>1144540.02</v>
      </c>
      <c r="BE63" s="7">
        <f t="shared" si="18"/>
        <v>424142.52391809586</v>
      </c>
      <c r="BF63" s="7">
        <f t="shared" si="18"/>
        <v>7461675.9600000009</v>
      </c>
      <c r="BG63" s="7">
        <f t="shared" si="18"/>
        <v>491384.91654318478</v>
      </c>
      <c r="BH63" s="7">
        <f t="shared" si="18"/>
        <v>206714.66600165569</v>
      </c>
      <c r="BI63" s="7">
        <f t="shared" si="18"/>
        <v>183043.49866362169</v>
      </c>
      <c r="BJ63" s="7">
        <f t="shared" si="18"/>
        <v>2082292.9991896769</v>
      </c>
      <c r="BK63" s="7">
        <f t="shared" si="18"/>
        <v>6367247.1500000004</v>
      </c>
      <c r="BL63" s="7">
        <f t="shared" si="18"/>
        <v>74018.735240487527</v>
      </c>
      <c r="BM63" s="7">
        <f t="shared" si="18"/>
        <v>191159.73658131855</v>
      </c>
      <c r="BN63" s="7">
        <f t="shared" si="18"/>
        <v>1309574.02</v>
      </c>
      <c r="BO63" s="7">
        <f t="shared" ref="BO63:DZ63" si="19">SUM(BO56:BO62)</f>
        <v>669391.67810753139</v>
      </c>
      <c r="BP63" s="7">
        <f t="shared" si="19"/>
        <v>111432.99756009306</v>
      </c>
      <c r="BQ63" s="7">
        <f t="shared" si="19"/>
        <v>1817469.6099999999</v>
      </c>
      <c r="BR63" s="7">
        <f t="shared" si="19"/>
        <v>1544694.8066851529</v>
      </c>
      <c r="BS63" s="7">
        <f t="shared" si="19"/>
        <v>361569.6872810371</v>
      </c>
      <c r="BT63" s="7">
        <f t="shared" si="19"/>
        <v>170202.55902730345</v>
      </c>
      <c r="BU63" s="7">
        <f t="shared" si="19"/>
        <v>220509.90708699467</v>
      </c>
      <c r="BV63" s="7">
        <f t="shared" si="19"/>
        <v>405271.78664705768</v>
      </c>
      <c r="BW63" s="7">
        <f t="shared" si="19"/>
        <v>752156.24279294233</v>
      </c>
      <c r="BX63" s="7">
        <f t="shared" si="19"/>
        <v>26147.762473325969</v>
      </c>
      <c r="BY63" s="7">
        <f t="shared" si="19"/>
        <v>341777.1811915611</v>
      </c>
      <c r="BZ63" s="7">
        <f t="shared" si="19"/>
        <v>68183.023218451708</v>
      </c>
      <c r="CA63" s="7">
        <f t="shared" si="19"/>
        <v>70010.477808512966</v>
      </c>
      <c r="CB63" s="7">
        <f t="shared" si="19"/>
        <v>28231840.909999996</v>
      </c>
      <c r="CC63" s="7">
        <f t="shared" si="19"/>
        <v>83396.620425279267</v>
      </c>
      <c r="CD63" s="7">
        <f t="shared" si="19"/>
        <v>33436.882798197148</v>
      </c>
      <c r="CE63" s="7">
        <f t="shared" si="19"/>
        <v>119415.91922079676</v>
      </c>
      <c r="CF63" s="7">
        <f t="shared" si="19"/>
        <v>66601.262667761141</v>
      </c>
      <c r="CG63" s="7">
        <f t="shared" si="19"/>
        <v>122428.58215625663</v>
      </c>
      <c r="CH63" s="7">
        <f t="shared" si="19"/>
        <v>51748.592473784083</v>
      </c>
      <c r="CI63" s="7">
        <f t="shared" si="19"/>
        <v>323584.57828815322</v>
      </c>
      <c r="CJ63" s="7">
        <f t="shared" si="19"/>
        <v>439672.54439318902</v>
      </c>
      <c r="CK63" s="7">
        <f t="shared" si="19"/>
        <v>1981513.5899999999</v>
      </c>
      <c r="CL63" s="7">
        <f t="shared" si="19"/>
        <v>628588.66363459209</v>
      </c>
      <c r="CM63" s="7">
        <f t="shared" si="19"/>
        <v>393293.83587408921</v>
      </c>
      <c r="CN63" s="7">
        <f t="shared" si="19"/>
        <v>9163202.1899999995</v>
      </c>
      <c r="CO63" s="7">
        <f t="shared" si="19"/>
        <v>5293146.9800000004</v>
      </c>
      <c r="CP63" s="7">
        <f t="shared" si="19"/>
        <v>339173.99612896948</v>
      </c>
      <c r="CQ63" s="7">
        <f t="shared" si="19"/>
        <v>382978.00945295941</v>
      </c>
      <c r="CR63" s="7">
        <f t="shared" si="19"/>
        <v>115888.31225460402</v>
      </c>
      <c r="CS63" s="7">
        <f t="shared" si="19"/>
        <v>132266.38229322381</v>
      </c>
      <c r="CT63" s="7">
        <f t="shared" si="19"/>
        <v>61769.013171178303</v>
      </c>
      <c r="CU63" s="7">
        <f t="shared" si="19"/>
        <v>96089.334022957439</v>
      </c>
      <c r="CV63" s="7">
        <f t="shared" si="19"/>
        <v>28522.423390859305</v>
      </c>
      <c r="CW63" s="7">
        <f t="shared" si="19"/>
        <v>111125.46193812304</v>
      </c>
      <c r="CX63" s="7">
        <f t="shared" si="19"/>
        <v>361237.23712850845</v>
      </c>
      <c r="CY63" s="7">
        <f t="shared" si="19"/>
        <v>59487.40681948221</v>
      </c>
      <c r="CZ63" s="7">
        <f t="shared" si="19"/>
        <v>1280374.8742999246</v>
      </c>
      <c r="DA63" s="7">
        <f t="shared" si="19"/>
        <v>102166.75902604322</v>
      </c>
      <c r="DB63" s="7">
        <f t="shared" si="19"/>
        <v>173484.23209148899</v>
      </c>
      <c r="DC63" s="7">
        <f t="shared" si="19"/>
        <v>140772.14124203869</v>
      </c>
      <c r="DD63" s="7">
        <f t="shared" si="19"/>
        <v>37143.962053670883</v>
      </c>
      <c r="DE63" s="7">
        <f t="shared" si="19"/>
        <v>100807.96423797974</v>
      </c>
      <c r="DF63" s="7">
        <f t="shared" si="19"/>
        <v>9490335.5237083491</v>
      </c>
      <c r="DG63" s="7">
        <f t="shared" si="19"/>
        <v>70117.661906703332</v>
      </c>
      <c r="DH63" s="7">
        <f t="shared" si="19"/>
        <v>920701.20053517888</v>
      </c>
      <c r="DI63" s="7">
        <f t="shared" si="19"/>
        <v>1157263.6441759618</v>
      </c>
      <c r="DJ63" s="7">
        <f t="shared" si="19"/>
        <v>243057.92123730161</v>
      </c>
      <c r="DK63" s="7">
        <f t="shared" si="19"/>
        <v>142937.54404424317</v>
      </c>
      <c r="DL63" s="7">
        <f t="shared" si="19"/>
        <v>2246159.91</v>
      </c>
      <c r="DM63" s="7">
        <f t="shared" si="19"/>
        <v>209158.46460341991</v>
      </c>
      <c r="DN63" s="7">
        <f t="shared" si="19"/>
        <v>570666.98186797264</v>
      </c>
      <c r="DO63" s="7">
        <f t="shared" si="19"/>
        <v>1281326.3247314605</v>
      </c>
      <c r="DP63" s="7">
        <f t="shared" si="19"/>
        <v>115102.02746805557</v>
      </c>
      <c r="DQ63" s="7">
        <f t="shared" si="19"/>
        <v>216137.27082548864</v>
      </c>
      <c r="DR63" s="7">
        <f t="shared" si="19"/>
        <v>517246.57260127174</v>
      </c>
      <c r="DS63" s="7">
        <f t="shared" si="19"/>
        <v>245916.38974257489</v>
      </c>
      <c r="DT63" s="7">
        <f t="shared" si="19"/>
        <v>81931.428455140413</v>
      </c>
      <c r="DU63" s="7">
        <f t="shared" si="19"/>
        <v>156357.40109701426</v>
      </c>
      <c r="DV63" s="7">
        <f t="shared" si="19"/>
        <v>91536.360204684199</v>
      </c>
      <c r="DW63" s="7">
        <f t="shared" si="19"/>
        <v>68754.011272410135</v>
      </c>
      <c r="DX63" s="7">
        <f t="shared" si="19"/>
        <v>66721.933454060534</v>
      </c>
      <c r="DY63" s="7">
        <f t="shared" si="19"/>
        <v>143200.1258894057</v>
      </c>
      <c r="DZ63" s="7">
        <f t="shared" si="19"/>
        <v>376260.65529106464</v>
      </c>
      <c r="EA63" s="7">
        <f t="shared" ref="EA63:FY63" si="20">SUM(EA56:EA62)</f>
        <v>473030.83672470134</v>
      </c>
      <c r="EB63" s="7">
        <f t="shared" si="20"/>
        <v>287348.56006831414</v>
      </c>
      <c r="EC63" s="7">
        <f t="shared" si="20"/>
        <v>192082.06975885254</v>
      </c>
      <c r="ED63" s="7">
        <f t="shared" si="20"/>
        <v>472577.5</v>
      </c>
      <c r="EE63" s="7">
        <f t="shared" si="20"/>
        <v>49882.27185487013</v>
      </c>
      <c r="EF63" s="7">
        <f t="shared" si="20"/>
        <v>477710.04025564133</v>
      </c>
      <c r="EG63" s="7">
        <f t="shared" si="20"/>
        <v>130819.34894670662</v>
      </c>
      <c r="EH63" s="7">
        <f t="shared" si="20"/>
        <v>56729.245463203471</v>
      </c>
      <c r="EI63" s="7">
        <f t="shared" si="20"/>
        <v>5545237.29</v>
      </c>
      <c r="EJ63" s="7">
        <f t="shared" si="20"/>
        <v>3881610.82</v>
      </c>
      <c r="EK63" s="7">
        <f t="shared" si="20"/>
        <v>330578.07218095439</v>
      </c>
      <c r="EL63" s="7">
        <f t="shared" si="20"/>
        <v>200591.34123592052</v>
      </c>
      <c r="EM63" s="7">
        <f t="shared" si="20"/>
        <v>113450.54276167354</v>
      </c>
      <c r="EN63" s="7">
        <f t="shared" si="20"/>
        <v>383710.34538996319</v>
      </c>
      <c r="EO63" s="7">
        <f t="shared" si="20"/>
        <v>94020.355471642863</v>
      </c>
      <c r="EP63" s="7">
        <f t="shared" si="20"/>
        <v>161996.65695203439</v>
      </c>
      <c r="EQ63" s="7">
        <f t="shared" si="20"/>
        <v>960384.65783303883</v>
      </c>
      <c r="ER63" s="7">
        <f t="shared" si="20"/>
        <v>151804.28059844443</v>
      </c>
      <c r="ES63" s="7">
        <f t="shared" si="20"/>
        <v>66822.400029255019</v>
      </c>
      <c r="ET63" s="7">
        <f t="shared" si="20"/>
        <v>167506.71010257263</v>
      </c>
      <c r="EU63" s="7">
        <f t="shared" si="20"/>
        <v>247891.40140360879</v>
      </c>
      <c r="EV63" s="7">
        <f t="shared" si="20"/>
        <v>12182.741736937229</v>
      </c>
      <c r="EW63" s="7">
        <f t="shared" si="20"/>
        <v>342106.65510812961</v>
      </c>
      <c r="EX63" s="7">
        <f t="shared" si="20"/>
        <v>51960.22733287538</v>
      </c>
      <c r="EY63" s="7">
        <f t="shared" si="20"/>
        <v>294543.91988997086</v>
      </c>
      <c r="EZ63" s="7">
        <f t="shared" si="20"/>
        <v>99372.637201534162</v>
      </c>
      <c r="FA63" s="7">
        <f t="shared" si="20"/>
        <v>1148506.46</v>
      </c>
      <c r="FB63" s="7">
        <f t="shared" si="20"/>
        <v>172499.16113874709</v>
      </c>
      <c r="FC63" s="7">
        <f t="shared" si="20"/>
        <v>854165.87573259301</v>
      </c>
      <c r="FD63" s="7">
        <f t="shared" si="20"/>
        <v>213181.11062862538</v>
      </c>
      <c r="FE63" s="7">
        <f t="shared" si="20"/>
        <v>66320.326551519902</v>
      </c>
      <c r="FF63" s="7">
        <f t="shared" si="20"/>
        <v>121525.71968359123</v>
      </c>
      <c r="FG63" s="7">
        <f t="shared" si="20"/>
        <v>77811.986787888585</v>
      </c>
      <c r="FH63" s="7">
        <f t="shared" si="20"/>
        <v>69330.746090832617</v>
      </c>
      <c r="FI63" s="7">
        <f t="shared" si="20"/>
        <v>774659.66963776143</v>
      </c>
      <c r="FJ63" s="7">
        <f t="shared" si="20"/>
        <v>589552.66361670766</v>
      </c>
      <c r="FK63" s="7">
        <f t="shared" si="20"/>
        <v>853089.70520582108</v>
      </c>
      <c r="FL63" s="7">
        <f t="shared" si="20"/>
        <v>1951483.21</v>
      </c>
      <c r="FM63" s="7">
        <f t="shared" si="20"/>
        <v>1108793.4680763511</v>
      </c>
      <c r="FN63" s="7">
        <f t="shared" si="20"/>
        <v>7242444.25</v>
      </c>
      <c r="FO63" s="7">
        <f t="shared" si="20"/>
        <v>539733.51001676871</v>
      </c>
      <c r="FP63" s="7">
        <f t="shared" si="20"/>
        <v>972495.86571789824</v>
      </c>
      <c r="FQ63" s="7">
        <f t="shared" si="20"/>
        <v>393447.56926590053</v>
      </c>
      <c r="FR63" s="7">
        <f t="shared" si="20"/>
        <v>107996.43951016288</v>
      </c>
      <c r="FS63" s="7">
        <f t="shared" si="20"/>
        <v>83080.855730511161</v>
      </c>
      <c r="FT63" s="7">
        <f t="shared" si="20"/>
        <v>58604.184394394062</v>
      </c>
      <c r="FU63" s="7">
        <f t="shared" si="20"/>
        <v>474019.94028292666</v>
      </c>
      <c r="FV63" s="7">
        <f t="shared" si="20"/>
        <v>303050.01756703656</v>
      </c>
      <c r="FW63" s="7">
        <f t="shared" si="20"/>
        <v>88042.690676316619</v>
      </c>
      <c r="FX63" s="7">
        <f t="shared" si="20"/>
        <v>35192.242717326291</v>
      </c>
      <c r="FY63" s="7">
        <f t="shared" si="20"/>
        <v>3284218.0712582781</v>
      </c>
      <c r="FZ63" s="7">
        <f>SUM(C63:FY63)</f>
        <v>321180079.39347613</v>
      </c>
      <c r="GA63" s="33">
        <f>FZ63-FY63</f>
        <v>317895861.32221782</v>
      </c>
    </row>
    <row r="64" spans="1:210" x14ac:dyDescent="0.2">
      <c r="B64" s="7" t="s">
        <v>529</v>
      </c>
      <c r="GA64" s="42"/>
    </row>
    <row r="65" spans="1:194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GA65" s="42"/>
    </row>
    <row r="66" spans="1:194" ht="15.75" x14ac:dyDescent="0.25">
      <c r="B66" s="30" t="s">
        <v>530</v>
      </c>
      <c r="GA66" s="42"/>
    </row>
    <row r="67" spans="1:194" x14ac:dyDescent="0.2">
      <c r="A67" s="6" t="s">
        <v>531</v>
      </c>
      <c r="B67" s="7" t="s">
        <v>532</v>
      </c>
      <c r="C67" s="33">
        <f t="shared" ref="C67:BN67" si="21">$B$1</f>
        <v>1.9E-2</v>
      </c>
      <c r="D67" s="33">
        <f t="shared" si="21"/>
        <v>1.9E-2</v>
      </c>
      <c r="E67" s="33">
        <f t="shared" si="21"/>
        <v>1.9E-2</v>
      </c>
      <c r="F67" s="33">
        <f t="shared" si="21"/>
        <v>1.9E-2</v>
      </c>
      <c r="G67" s="33">
        <f t="shared" si="21"/>
        <v>1.9E-2</v>
      </c>
      <c r="H67" s="33">
        <f t="shared" si="21"/>
        <v>1.9E-2</v>
      </c>
      <c r="I67" s="33">
        <f t="shared" si="21"/>
        <v>1.9E-2</v>
      </c>
      <c r="J67" s="33">
        <f t="shared" si="21"/>
        <v>1.9E-2</v>
      </c>
      <c r="K67" s="33">
        <f t="shared" si="21"/>
        <v>1.9E-2</v>
      </c>
      <c r="L67" s="33">
        <f t="shared" si="21"/>
        <v>1.9E-2</v>
      </c>
      <c r="M67" s="33">
        <f t="shared" si="21"/>
        <v>1.9E-2</v>
      </c>
      <c r="N67" s="33">
        <f t="shared" si="21"/>
        <v>1.9E-2</v>
      </c>
      <c r="O67" s="33">
        <f t="shared" si="21"/>
        <v>1.9E-2</v>
      </c>
      <c r="P67" s="33">
        <f t="shared" si="21"/>
        <v>1.9E-2</v>
      </c>
      <c r="Q67" s="33">
        <f t="shared" si="21"/>
        <v>1.9E-2</v>
      </c>
      <c r="R67" s="33">
        <f t="shared" si="21"/>
        <v>1.9E-2</v>
      </c>
      <c r="S67" s="33">
        <f t="shared" si="21"/>
        <v>1.9E-2</v>
      </c>
      <c r="T67" s="33">
        <f t="shared" si="21"/>
        <v>1.9E-2</v>
      </c>
      <c r="U67" s="33">
        <f t="shared" si="21"/>
        <v>1.9E-2</v>
      </c>
      <c r="V67" s="33">
        <f t="shared" si="21"/>
        <v>1.9E-2</v>
      </c>
      <c r="W67" s="33">
        <f t="shared" si="21"/>
        <v>1.9E-2</v>
      </c>
      <c r="X67" s="33">
        <f t="shared" si="21"/>
        <v>1.9E-2</v>
      </c>
      <c r="Y67" s="33">
        <f t="shared" si="21"/>
        <v>1.9E-2</v>
      </c>
      <c r="Z67" s="33">
        <f t="shared" si="21"/>
        <v>1.9E-2</v>
      </c>
      <c r="AA67" s="33">
        <f t="shared" si="21"/>
        <v>1.9E-2</v>
      </c>
      <c r="AB67" s="33">
        <f t="shared" si="21"/>
        <v>1.9E-2</v>
      </c>
      <c r="AC67" s="33">
        <f t="shared" si="21"/>
        <v>1.9E-2</v>
      </c>
      <c r="AD67" s="33">
        <f t="shared" si="21"/>
        <v>1.9E-2</v>
      </c>
      <c r="AE67" s="33">
        <f t="shared" si="21"/>
        <v>1.9E-2</v>
      </c>
      <c r="AF67" s="33">
        <f t="shared" si="21"/>
        <v>1.9E-2</v>
      </c>
      <c r="AG67" s="33">
        <f t="shared" si="21"/>
        <v>1.9E-2</v>
      </c>
      <c r="AH67" s="33">
        <f t="shared" si="21"/>
        <v>1.9E-2</v>
      </c>
      <c r="AI67" s="33">
        <f t="shared" si="21"/>
        <v>1.9E-2</v>
      </c>
      <c r="AJ67" s="33">
        <f t="shared" si="21"/>
        <v>1.9E-2</v>
      </c>
      <c r="AK67" s="33">
        <f t="shared" si="21"/>
        <v>1.9E-2</v>
      </c>
      <c r="AL67" s="33">
        <f t="shared" si="21"/>
        <v>1.9E-2</v>
      </c>
      <c r="AM67" s="33">
        <f t="shared" si="21"/>
        <v>1.9E-2</v>
      </c>
      <c r="AN67" s="33">
        <f t="shared" si="21"/>
        <v>1.9E-2</v>
      </c>
      <c r="AO67" s="33">
        <f t="shared" si="21"/>
        <v>1.9E-2</v>
      </c>
      <c r="AP67" s="33">
        <f t="shared" si="21"/>
        <v>1.9E-2</v>
      </c>
      <c r="AQ67" s="33">
        <f t="shared" si="21"/>
        <v>1.9E-2</v>
      </c>
      <c r="AR67" s="33">
        <f t="shared" si="21"/>
        <v>1.9E-2</v>
      </c>
      <c r="AS67" s="33">
        <f t="shared" si="21"/>
        <v>1.9E-2</v>
      </c>
      <c r="AT67" s="33">
        <f t="shared" si="21"/>
        <v>1.9E-2</v>
      </c>
      <c r="AU67" s="33">
        <f t="shared" si="21"/>
        <v>1.9E-2</v>
      </c>
      <c r="AV67" s="33">
        <f t="shared" si="21"/>
        <v>1.9E-2</v>
      </c>
      <c r="AW67" s="33">
        <f t="shared" si="21"/>
        <v>1.9E-2</v>
      </c>
      <c r="AX67" s="33">
        <f t="shared" si="21"/>
        <v>1.9E-2</v>
      </c>
      <c r="AY67" s="33">
        <f t="shared" si="21"/>
        <v>1.9E-2</v>
      </c>
      <c r="AZ67" s="33">
        <f t="shared" si="21"/>
        <v>1.9E-2</v>
      </c>
      <c r="BA67" s="33">
        <f t="shared" si="21"/>
        <v>1.9E-2</v>
      </c>
      <c r="BB67" s="33">
        <f t="shared" si="21"/>
        <v>1.9E-2</v>
      </c>
      <c r="BC67" s="33">
        <f t="shared" si="21"/>
        <v>1.9E-2</v>
      </c>
      <c r="BD67" s="33">
        <f t="shared" si="21"/>
        <v>1.9E-2</v>
      </c>
      <c r="BE67" s="33">
        <f t="shared" si="21"/>
        <v>1.9E-2</v>
      </c>
      <c r="BF67" s="33">
        <f t="shared" si="21"/>
        <v>1.9E-2</v>
      </c>
      <c r="BG67" s="33">
        <f t="shared" si="21"/>
        <v>1.9E-2</v>
      </c>
      <c r="BH67" s="33">
        <f t="shared" si="21"/>
        <v>1.9E-2</v>
      </c>
      <c r="BI67" s="33">
        <f t="shared" si="21"/>
        <v>1.9E-2</v>
      </c>
      <c r="BJ67" s="33">
        <f t="shared" si="21"/>
        <v>1.9E-2</v>
      </c>
      <c r="BK67" s="33">
        <f t="shared" si="21"/>
        <v>1.9E-2</v>
      </c>
      <c r="BL67" s="33">
        <f t="shared" si="21"/>
        <v>1.9E-2</v>
      </c>
      <c r="BM67" s="33">
        <f t="shared" si="21"/>
        <v>1.9E-2</v>
      </c>
      <c r="BN67" s="33">
        <f t="shared" si="21"/>
        <v>1.9E-2</v>
      </c>
      <c r="BO67" s="33">
        <f t="shared" ref="BO67:DZ67" si="22">$B$1</f>
        <v>1.9E-2</v>
      </c>
      <c r="BP67" s="33">
        <f t="shared" si="22"/>
        <v>1.9E-2</v>
      </c>
      <c r="BQ67" s="33">
        <f t="shared" si="22"/>
        <v>1.9E-2</v>
      </c>
      <c r="BR67" s="33">
        <f t="shared" si="22"/>
        <v>1.9E-2</v>
      </c>
      <c r="BS67" s="33">
        <f t="shared" si="22"/>
        <v>1.9E-2</v>
      </c>
      <c r="BT67" s="33">
        <f t="shared" si="22"/>
        <v>1.9E-2</v>
      </c>
      <c r="BU67" s="33">
        <f t="shared" si="22"/>
        <v>1.9E-2</v>
      </c>
      <c r="BV67" s="33">
        <f t="shared" si="22"/>
        <v>1.9E-2</v>
      </c>
      <c r="BW67" s="33">
        <f t="shared" si="22"/>
        <v>1.9E-2</v>
      </c>
      <c r="BX67" s="33">
        <f t="shared" si="22"/>
        <v>1.9E-2</v>
      </c>
      <c r="BY67" s="33">
        <f t="shared" si="22"/>
        <v>1.9E-2</v>
      </c>
      <c r="BZ67" s="33">
        <f t="shared" si="22"/>
        <v>1.9E-2</v>
      </c>
      <c r="CA67" s="33">
        <f t="shared" si="22"/>
        <v>1.9E-2</v>
      </c>
      <c r="CB67" s="33">
        <f t="shared" si="22"/>
        <v>1.9E-2</v>
      </c>
      <c r="CC67" s="33">
        <f t="shared" si="22"/>
        <v>1.9E-2</v>
      </c>
      <c r="CD67" s="33">
        <f t="shared" si="22"/>
        <v>1.9E-2</v>
      </c>
      <c r="CE67" s="33">
        <f t="shared" si="22"/>
        <v>1.9E-2</v>
      </c>
      <c r="CF67" s="33">
        <f t="shared" si="22"/>
        <v>1.9E-2</v>
      </c>
      <c r="CG67" s="33">
        <f t="shared" si="22"/>
        <v>1.9E-2</v>
      </c>
      <c r="CH67" s="33">
        <f t="shared" si="22"/>
        <v>1.9E-2</v>
      </c>
      <c r="CI67" s="33">
        <f t="shared" si="22"/>
        <v>1.9E-2</v>
      </c>
      <c r="CJ67" s="33">
        <f t="shared" si="22"/>
        <v>1.9E-2</v>
      </c>
      <c r="CK67" s="33">
        <f t="shared" si="22"/>
        <v>1.9E-2</v>
      </c>
      <c r="CL67" s="33">
        <f t="shared" si="22"/>
        <v>1.9E-2</v>
      </c>
      <c r="CM67" s="33">
        <f t="shared" si="22"/>
        <v>1.9E-2</v>
      </c>
      <c r="CN67" s="33">
        <f t="shared" si="22"/>
        <v>1.9E-2</v>
      </c>
      <c r="CO67" s="33">
        <f t="shared" si="22"/>
        <v>1.9E-2</v>
      </c>
      <c r="CP67" s="33">
        <f t="shared" si="22"/>
        <v>1.9E-2</v>
      </c>
      <c r="CQ67" s="33">
        <f t="shared" si="22"/>
        <v>1.9E-2</v>
      </c>
      <c r="CR67" s="33">
        <f t="shared" si="22"/>
        <v>1.9E-2</v>
      </c>
      <c r="CS67" s="33">
        <f t="shared" si="22"/>
        <v>1.9E-2</v>
      </c>
      <c r="CT67" s="33">
        <f t="shared" si="22"/>
        <v>1.9E-2</v>
      </c>
      <c r="CU67" s="33">
        <f t="shared" si="22"/>
        <v>1.9E-2</v>
      </c>
      <c r="CV67" s="33">
        <f t="shared" si="22"/>
        <v>1.9E-2</v>
      </c>
      <c r="CW67" s="33">
        <f t="shared" si="22"/>
        <v>1.9E-2</v>
      </c>
      <c r="CX67" s="33">
        <f t="shared" si="22"/>
        <v>1.9E-2</v>
      </c>
      <c r="CY67" s="33">
        <f t="shared" si="22"/>
        <v>1.9E-2</v>
      </c>
      <c r="CZ67" s="33">
        <f t="shared" si="22"/>
        <v>1.9E-2</v>
      </c>
      <c r="DA67" s="33">
        <f t="shared" si="22"/>
        <v>1.9E-2</v>
      </c>
      <c r="DB67" s="33">
        <f t="shared" si="22"/>
        <v>1.9E-2</v>
      </c>
      <c r="DC67" s="33">
        <f t="shared" si="22"/>
        <v>1.9E-2</v>
      </c>
      <c r="DD67" s="33">
        <f t="shared" si="22"/>
        <v>1.9E-2</v>
      </c>
      <c r="DE67" s="33">
        <f t="shared" si="22"/>
        <v>1.9E-2</v>
      </c>
      <c r="DF67" s="33">
        <f t="shared" si="22"/>
        <v>1.9E-2</v>
      </c>
      <c r="DG67" s="33">
        <f t="shared" si="22"/>
        <v>1.9E-2</v>
      </c>
      <c r="DH67" s="33">
        <f t="shared" si="22"/>
        <v>1.9E-2</v>
      </c>
      <c r="DI67" s="33">
        <f t="shared" si="22"/>
        <v>1.9E-2</v>
      </c>
      <c r="DJ67" s="33">
        <f t="shared" si="22"/>
        <v>1.9E-2</v>
      </c>
      <c r="DK67" s="33">
        <f t="shared" si="22"/>
        <v>1.9E-2</v>
      </c>
      <c r="DL67" s="33">
        <f t="shared" si="22"/>
        <v>1.9E-2</v>
      </c>
      <c r="DM67" s="33">
        <f t="shared" si="22"/>
        <v>1.9E-2</v>
      </c>
      <c r="DN67" s="33">
        <f t="shared" si="22"/>
        <v>1.9E-2</v>
      </c>
      <c r="DO67" s="33">
        <f t="shared" si="22"/>
        <v>1.9E-2</v>
      </c>
      <c r="DP67" s="33">
        <f t="shared" si="22"/>
        <v>1.9E-2</v>
      </c>
      <c r="DQ67" s="33">
        <f t="shared" si="22"/>
        <v>1.9E-2</v>
      </c>
      <c r="DR67" s="33">
        <f t="shared" si="22"/>
        <v>1.9E-2</v>
      </c>
      <c r="DS67" s="33">
        <f t="shared" si="22"/>
        <v>1.9E-2</v>
      </c>
      <c r="DT67" s="33">
        <f t="shared" si="22"/>
        <v>1.9E-2</v>
      </c>
      <c r="DU67" s="33">
        <f t="shared" si="22"/>
        <v>1.9E-2</v>
      </c>
      <c r="DV67" s="33">
        <f t="shared" si="22"/>
        <v>1.9E-2</v>
      </c>
      <c r="DW67" s="33">
        <f t="shared" si="22"/>
        <v>1.9E-2</v>
      </c>
      <c r="DX67" s="33">
        <f t="shared" si="22"/>
        <v>1.9E-2</v>
      </c>
      <c r="DY67" s="33">
        <f t="shared" si="22"/>
        <v>1.9E-2</v>
      </c>
      <c r="DZ67" s="33">
        <f t="shared" si="22"/>
        <v>1.9E-2</v>
      </c>
      <c r="EA67" s="33">
        <f t="shared" ref="EA67:FX67" si="23">$B$1</f>
        <v>1.9E-2</v>
      </c>
      <c r="EB67" s="33">
        <f t="shared" si="23"/>
        <v>1.9E-2</v>
      </c>
      <c r="EC67" s="33">
        <f t="shared" si="23"/>
        <v>1.9E-2</v>
      </c>
      <c r="ED67" s="33">
        <f t="shared" si="23"/>
        <v>1.9E-2</v>
      </c>
      <c r="EE67" s="33">
        <f t="shared" si="23"/>
        <v>1.9E-2</v>
      </c>
      <c r="EF67" s="33">
        <f t="shared" si="23"/>
        <v>1.9E-2</v>
      </c>
      <c r="EG67" s="33">
        <f t="shared" si="23"/>
        <v>1.9E-2</v>
      </c>
      <c r="EH67" s="33">
        <f t="shared" si="23"/>
        <v>1.9E-2</v>
      </c>
      <c r="EI67" s="33">
        <f t="shared" si="23"/>
        <v>1.9E-2</v>
      </c>
      <c r="EJ67" s="33">
        <f t="shared" si="23"/>
        <v>1.9E-2</v>
      </c>
      <c r="EK67" s="33">
        <f t="shared" si="23"/>
        <v>1.9E-2</v>
      </c>
      <c r="EL67" s="33">
        <f t="shared" si="23"/>
        <v>1.9E-2</v>
      </c>
      <c r="EM67" s="33">
        <f t="shared" si="23"/>
        <v>1.9E-2</v>
      </c>
      <c r="EN67" s="33">
        <f t="shared" si="23"/>
        <v>1.9E-2</v>
      </c>
      <c r="EO67" s="33">
        <f t="shared" si="23"/>
        <v>1.9E-2</v>
      </c>
      <c r="EP67" s="33">
        <f t="shared" si="23"/>
        <v>1.9E-2</v>
      </c>
      <c r="EQ67" s="33">
        <f t="shared" si="23"/>
        <v>1.9E-2</v>
      </c>
      <c r="ER67" s="33">
        <f t="shared" si="23"/>
        <v>1.9E-2</v>
      </c>
      <c r="ES67" s="33">
        <f t="shared" si="23"/>
        <v>1.9E-2</v>
      </c>
      <c r="ET67" s="33">
        <f t="shared" si="23"/>
        <v>1.9E-2</v>
      </c>
      <c r="EU67" s="33">
        <f t="shared" si="23"/>
        <v>1.9E-2</v>
      </c>
      <c r="EV67" s="33">
        <f t="shared" si="23"/>
        <v>1.9E-2</v>
      </c>
      <c r="EW67" s="33">
        <f t="shared" si="23"/>
        <v>1.9E-2</v>
      </c>
      <c r="EX67" s="33">
        <f t="shared" si="23"/>
        <v>1.9E-2</v>
      </c>
      <c r="EY67" s="33">
        <f t="shared" si="23"/>
        <v>1.9E-2</v>
      </c>
      <c r="EZ67" s="33">
        <f t="shared" si="23"/>
        <v>1.9E-2</v>
      </c>
      <c r="FA67" s="33">
        <f t="shared" si="23"/>
        <v>1.9E-2</v>
      </c>
      <c r="FB67" s="33">
        <f t="shared" si="23"/>
        <v>1.9E-2</v>
      </c>
      <c r="FC67" s="33">
        <f t="shared" si="23"/>
        <v>1.9E-2</v>
      </c>
      <c r="FD67" s="33">
        <f t="shared" si="23"/>
        <v>1.9E-2</v>
      </c>
      <c r="FE67" s="33">
        <f t="shared" si="23"/>
        <v>1.9E-2</v>
      </c>
      <c r="FF67" s="33">
        <f t="shared" si="23"/>
        <v>1.9E-2</v>
      </c>
      <c r="FG67" s="33">
        <f t="shared" si="23"/>
        <v>1.9E-2</v>
      </c>
      <c r="FH67" s="33">
        <f t="shared" si="23"/>
        <v>1.9E-2</v>
      </c>
      <c r="FI67" s="33">
        <f t="shared" si="23"/>
        <v>1.9E-2</v>
      </c>
      <c r="FJ67" s="33">
        <f t="shared" si="23"/>
        <v>1.9E-2</v>
      </c>
      <c r="FK67" s="33">
        <f t="shared" si="23"/>
        <v>1.9E-2</v>
      </c>
      <c r="FL67" s="33">
        <f t="shared" si="23"/>
        <v>1.9E-2</v>
      </c>
      <c r="FM67" s="33">
        <f t="shared" si="23"/>
        <v>1.9E-2</v>
      </c>
      <c r="FN67" s="33">
        <f t="shared" si="23"/>
        <v>1.9E-2</v>
      </c>
      <c r="FO67" s="33">
        <f t="shared" si="23"/>
        <v>1.9E-2</v>
      </c>
      <c r="FP67" s="33">
        <f t="shared" si="23"/>
        <v>1.9E-2</v>
      </c>
      <c r="FQ67" s="33">
        <f t="shared" si="23"/>
        <v>1.9E-2</v>
      </c>
      <c r="FR67" s="33">
        <f t="shared" si="23"/>
        <v>1.9E-2</v>
      </c>
      <c r="FS67" s="33">
        <f t="shared" si="23"/>
        <v>1.9E-2</v>
      </c>
      <c r="FT67" s="33">
        <f t="shared" si="23"/>
        <v>1.9E-2</v>
      </c>
      <c r="FU67" s="33">
        <f t="shared" si="23"/>
        <v>1.9E-2</v>
      </c>
      <c r="FV67" s="33">
        <f t="shared" si="23"/>
        <v>1.9E-2</v>
      </c>
      <c r="FW67" s="33">
        <f t="shared" si="23"/>
        <v>1.9E-2</v>
      </c>
      <c r="FX67" s="33">
        <f t="shared" si="23"/>
        <v>1.9E-2</v>
      </c>
      <c r="FY67" s="33"/>
      <c r="FZ67" s="33"/>
      <c r="GA67" s="42"/>
    </row>
    <row r="68" spans="1:194" x14ac:dyDescent="0.2">
      <c r="A68" s="6" t="s">
        <v>533</v>
      </c>
      <c r="B68" s="7" t="s">
        <v>534</v>
      </c>
      <c r="C68" s="42">
        <v>999999999</v>
      </c>
      <c r="D68" s="42">
        <v>999999999</v>
      </c>
      <c r="E68" s="42">
        <v>999999999</v>
      </c>
      <c r="F68" s="42">
        <v>999999999</v>
      </c>
      <c r="G68" s="42">
        <v>999999999</v>
      </c>
      <c r="H68" s="42">
        <v>999999999</v>
      </c>
      <c r="I68" s="42">
        <v>999999999</v>
      </c>
      <c r="J68" s="42">
        <v>999999999</v>
      </c>
      <c r="K68" s="42">
        <v>999999999</v>
      </c>
      <c r="L68" s="42">
        <v>999999999</v>
      </c>
      <c r="M68" s="42">
        <v>999999999</v>
      </c>
      <c r="N68" s="42">
        <v>999999999</v>
      </c>
      <c r="O68" s="42">
        <v>999999999</v>
      </c>
      <c r="P68" s="42">
        <v>999999999</v>
      </c>
      <c r="Q68" s="42">
        <v>999999999</v>
      </c>
      <c r="R68" s="42">
        <v>999999999</v>
      </c>
      <c r="S68" s="42">
        <v>999999999</v>
      </c>
      <c r="T68" s="42">
        <v>999999999</v>
      </c>
      <c r="U68" s="42">
        <v>999999999</v>
      </c>
      <c r="V68" s="42">
        <v>999999999</v>
      </c>
      <c r="W68" s="42">
        <v>999999999</v>
      </c>
      <c r="X68" s="42">
        <v>999999999</v>
      </c>
      <c r="Y68" s="42">
        <v>999999999</v>
      </c>
      <c r="Z68" s="42">
        <v>999999999</v>
      </c>
      <c r="AA68" s="42">
        <v>999999999</v>
      </c>
      <c r="AB68" s="42">
        <v>999999999</v>
      </c>
      <c r="AC68" s="42">
        <v>999999999</v>
      </c>
      <c r="AD68" s="42">
        <v>999999999</v>
      </c>
      <c r="AE68" s="42">
        <v>999999999</v>
      </c>
      <c r="AF68" s="42">
        <v>999999999</v>
      </c>
      <c r="AG68" s="42">
        <v>999999999</v>
      </c>
      <c r="AH68" s="42">
        <v>999999999</v>
      </c>
      <c r="AI68" s="42">
        <v>999999999</v>
      </c>
      <c r="AJ68" s="42">
        <v>999999999</v>
      </c>
      <c r="AK68" s="42">
        <v>999999999</v>
      </c>
      <c r="AL68" s="42">
        <v>999999999</v>
      </c>
      <c r="AM68" s="42">
        <v>999999999</v>
      </c>
      <c r="AN68" s="42">
        <v>999999999</v>
      </c>
      <c r="AO68" s="42">
        <v>999999999</v>
      </c>
      <c r="AP68" s="42">
        <v>999999999</v>
      </c>
      <c r="AQ68" s="42">
        <v>999999999</v>
      </c>
      <c r="AR68" s="42">
        <v>999999999</v>
      </c>
      <c r="AS68" s="42">
        <v>999999999</v>
      </c>
      <c r="AT68" s="42">
        <v>999999999</v>
      </c>
      <c r="AU68" s="42">
        <v>999999999</v>
      </c>
      <c r="AV68" s="42">
        <v>999999999</v>
      </c>
      <c r="AW68" s="42">
        <v>999999999</v>
      </c>
      <c r="AX68" s="42">
        <v>999999999</v>
      </c>
      <c r="AY68" s="42">
        <v>999999999</v>
      </c>
      <c r="AZ68" s="42">
        <v>999999999</v>
      </c>
      <c r="BA68" s="42">
        <v>999999999</v>
      </c>
      <c r="BB68" s="42">
        <v>999999999</v>
      </c>
      <c r="BC68" s="42">
        <v>999999999</v>
      </c>
      <c r="BD68" s="42">
        <v>999999999</v>
      </c>
      <c r="BE68" s="42">
        <v>999999999</v>
      </c>
      <c r="BF68" s="42">
        <v>999999999</v>
      </c>
      <c r="BG68" s="42">
        <v>999999999</v>
      </c>
      <c r="BH68" s="42">
        <v>999999999</v>
      </c>
      <c r="BI68" s="42">
        <v>999999999</v>
      </c>
      <c r="BJ68" s="42">
        <v>999999999</v>
      </c>
      <c r="BK68" s="42">
        <v>999999999</v>
      </c>
      <c r="BL68" s="42">
        <v>999999999</v>
      </c>
      <c r="BM68" s="42">
        <v>999999999</v>
      </c>
      <c r="BN68" s="42">
        <v>999999999</v>
      </c>
      <c r="BO68" s="42">
        <v>999999999</v>
      </c>
      <c r="BP68" s="42">
        <v>999999999</v>
      </c>
      <c r="BQ68" s="42">
        <v>999999999</v>
      </c>
      <c r="BR68" s="42">
        <v>999999999</v>
      </c>
      <c r="BS68" s="42">
        <v>999999999</v>
      </c>
      <c r="BT68" s="42">
        <v>999999999</v>
      </c>
      <c r="BU68" s="42">
        <v>999999999</v>
      </c>
      <c r="BV68" s="42">
        <v>999999999</v>
      </c>
      <c r="BW68" s="42">
        <v>999999999</v>
      </c>
      <c r="BX68" s="42">
        <v>999999999</v>
      </c>
      <c r="BY68" s="42">
        <v>999999999</v>
      </c>
      <c r="BZ68" s="42">
        <v>999999999</v>
      </c>
      <c r="CA68" s="42">
        <v>999999999</v>
      </c>
      <c r="CB68" s="42">
        <v>999999999</v>
      </c>
      <c r="CC68" s="42">
        <v>999999999</v>
      </c>
      <c r="CD68" s="42">
        <v>999999999</v>
      </c>
      <c r="CE68" s="42">
        <v>999999999</v>
      </c>
      <c r="CF68" s="42">
        <v>999999999</v>
      </c>
      <c r="CG68" s="42">
        <v>999999999</v>
      </c>
      <c r="CH68" s="42">
        <v>999999999</v>
      </c>
      <c r="CI68" s="42">
        <v>999999999</v>
      </c>
      <c r="CJ68" s="42">
        <v>999999999</v>
      </c>
      <c r="CK68" s="42">
        <v>999999999</v>
      </c>
      <c r="CL68" s="42">
        <v>999999999</v>
      </c>
      <c r="CM68" s="42">
        <v>999999999</v>
      </c>
      <c r="CN68" s="42">
        <v>999999999</v>
      </c>
      <c r="CO68" s="42">
        <v>999999999</v>
      </c>
      <c r="CP68" s="42">
        <v>999999999</v>
      </c>
      <c r="CQ68" s="42">
        <v>999999999</v>
      </c>
      <c r="CR68" s="42">
        <v>999999999</v>
      </c>
      <c r="CS68" s="42">
        <v>999999999</v>
      </c>
      <c r="CT68" s="42">
        <v>999999999</v>
      </c>
      <c r="CU68" s="42">
        <v>999999999</v>
      </c>
      <c r="CV68" s="42">
        <v>999999999</v>
      </c>
      <c r="CW68" s="42">
        <v>999999999</v>
      </c>
      <c r="CX68" s="42">
        <v>999999999</v>
      </c>
      <c r="CY68" s="42">
        <v>999999999</v>
      </c>
      <c r="CZ68" s="42">
        <v>999999999</v>
      </c>
      <c r="DA68" s="42">
        <v>999999999</v>
      </c>
      <c r="DB68" s="42">
        <v>999999999</v>
      </c>
      <c r="DC68" s="42">
        <v>999999999</v>
      </c>
      <c r="DD68" s="42">
        <v>999999999</v>
      </c>
      <c r="DE68" s="42">
        <v>999999999</v>
      </c>
      <c r="DF68" s="42">
        <v>999999999</v>
      </c>
      <c r="DG68" s="42">
        <v>999999999</v>
      </c>
      <c r="DH68" s="42">
        <v>999999999</v>
      </c>
      <c r="DI68" s="42">
        <v>999999999</v>
      </c>
      <c r="DJ68" s="42">
        <v>999999999</v>
      </c>
      <c r="DK68" s="42">
        <v>999999999</v>
      </c>
      <c r="DL68" s="42">
        <v>999999999</v>
      </c>
      <c r="DM68" s="42">
        <v>999999999</v>
      </c>
      <c r="DN68" s="42">
        <v>999999999</v>
      </c>
      <c r="DO68" s="42">
        <v>999999999</v>
      </c>
      <c r="DP68" s="42">
        <v>999999999</v>
      </c>
      <c r="DQ68" s="42">
        <v>999999999</v>
      </c>
      <c r="DR68" s="42">
        <v>999999999</v>
      </c>
      <c r="DS68" s="42">
        <v>999999999</v>
      </c>
      <c r="DT68" s="42">
        <v>999999999</v>
      </c>
      <c r="DU68" s="42">
        <v>999999999</v>
      </c>
      <c r="DV68" s="42">
        <v>999999999</v>
      </c>
      <c r="DW68" s="42">
        <v>999999999</v>
      </c>
      <c r="DX68" s="42">
        <v>999999999</v>
      </c>
      <c r="DY68" s="42">
        <v>999999999</v>
      </c>
      <c r="DZ68" s="42">
        <v>999999999</v>
      </c>
      <c r="EA68" s="42">
        <v>999999999</v>
      </c>
      <c r="EB68" s="42">
        <v>999999999</v>
      </c>
      <c r="EC68" s="42">
        <v>999999999</v>
      </c>
      <c r="ED68" s="42">
        <v>999999999</v>
      </c>
      <c r="EE68" s="42">
        <v>999999999</v>
      </c>
      <c r="EF68" s="42">
        <v>999999999</v>
      </c>
      <c r="EG68" s="42">
        <v>999999999</v>
      </c>
      <c r="EH68" s="42">
        <v>999999999</v>
      </c>
      <c r="EI68" s="42">
        <v>999999999</v>
      </c>
      <c r="EJ68" s="42">
        <v>999999999</v>
      </c>
      <c r="EK68" s="42">
        <v>999999999</v>
      </c>
      <c r="EL68" s="42">
        <v>999999999</v>
      </c>
      <c r="EM68" s="42">
        <v>999999999</v>
      </c>
      <c r="EN68" s="42">
        <v>999999999</v>
      </c>
      <c r="EO68" s="42">
        <v>999999999</v>
      </c>
      <c r="EP68" s="42">
        <v>999999999</v>
      </c>
      <c r="EQ68" s="42">
        <v>999999999</v>
      </c>
      <c r="ER68" s="42">
        <v>999999999</v>
      </c>
      <c r="ES68" s="42">
        <v>999999999</v>
      </c>
      <c r="ET68" s="42">
        <v>999999999</v>
      </c>
      <c r="EU68" s="42">
        <v>999999999</v>
      </c>
      <c r="EV68" s="42">
        <v>999999999</v>
      </c>
      <c r="EW68" s="42">
        <v>999999999</v>
      </c>
      <c r="EX68" s="42">
        <v>999999999</v>
      </c>
      <c r="EY68" s="42">
        <v>999999999</v>
      </c>
      <c r="EZ68" s="42">
        <v>999999999</v>
      </c>
      <c r="FA68" s="42">
        <v>999999999</v>
      </c>
      <c r="FB68" s="42">
        <v>999999999</v>
      </c>
      <c r="FC68" s="42">
        <v>999999999</v>
      </c>
      <c r="FD68" s="42">
        <v>999999999</v>
      </c>
      <c r="FE68" s="42">
        <v>999999999</v>
      </c>
      <c r="FF68" s="42">
        <v>999999999</v>
      </c>
      <c r="FG68" s="42">
        <v>999999999</v>
      </c>
      <c r="FH68" s="42">
        <v>999999999</v>
      </c>
      <c r="FI68" s="42">
        <v>999999999</v>
      </c>
      <c r="FJ68" s="42">
        <v>999999999</v>
      </c>
      <c r="FK68" s="42">
        <v>999999999</v>
      </c>
      <c r="FL68" s="42">
        <v>999999999</v>
      </c>
      <c r="FM68" s="42">
        <v>999999999</v>
      </c>
      <c r="FN68" s="42">
        <v>999999999</v>
      </c>
      <c r="FO68" s="42">
        <v>999999999</v>
      </c>
      <c r="FP68" s="42">
        <v>999999999</v>
      </c>
      <c r="FQ68" s="42">
        <v>999999999</v>
      </c>
      <c r="FR68" s="42">
        <v>999999999</v>
      </c>
      <c r="FS68" s="42">
        <v>999999999</v>
      </c>
      <c r="FT68" s="42">
        <v>999999999</v>
      </c>
      <c r="FU68" s="42">
        <v>999999999</v>
      </c>
      <c r="FV68" s="42">
        <v>999999999</v>
      </c>
      <c r="FW68" s="42">
        <v>999999999</v>
      </c>
      <c r="FX68" s="42">
        <v>999999999</v>
      </c>
      <c r="FY68" s="42"/>
      <c r="FZ68" s="42">
        <f>SUM(C68:FX68)</f>
        <v>177999999822</v>
      </c>
      <c r="GA68" s="42"/>
      <c r="GB68" s="33"/>
      <c r="GC68" s="33"/>
      <c r="GD68" s="33"/>
      <c r="GE68" s="33"/>
      <c r="GF68" s="33"/>
    </row>
    <row r="69" spans="1:194" x14ac:dyDescent="0.2">
      <c r="B69" s="7" t="s">
        <v>535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B69" s="42"/>
      <c r="GC69" s="42"/>
      <c r="GD69" s="42"/>
      <c r="GE69" s="42"/>
      <c r="GF69" s="42"/>
      <c r="GH69" s="42"/>
      <c r="GI69" s="42"/>
      <c r="GJ69" s="42"/>
      <c r="GK69" s="42"/>
      <c r="GL69" s="42"/>
    </row>
    <row r="70" spans="1:194" x14ac:dyDescent="0.2">
      <c r="B70" s="7" t="s">
        <v>536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B70" s="42"/>
      <c r="GC70" s="42"/>
      <c r="GD70" s="42"/>
    </row>
    <row r="71" spans="1:194" x14ac:dyDescent="0.2">
      <c r="B71" s="7" t="s">
        <v>537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B71" s="42"/>
      <c r="GC71" s="42"/>
      <c r="GD71" s="42"/>
    </row>
    <row r="72" spans="1:194" x14ac:dyDescent="0.2">
      <c r="B72" s="7" t="s">
        <v>538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B72" s="42"/>
      <c r="GC72" s="42"/>
      <c r="GD72" s="42"/>
    </row>
    <row r="73" spans="1:194" x14ac:dyDescent="0.2">
      <c r="A73" s="6" t="s">
        <v>539</v>
      </c>
      <c r="B73" s="7" t="s">
        <v>540</v>
      </c>
      <c r="C73" s="42">
        <v>999999999</v>
      </c>
      <c r="D73" s="42">
        <v>999999999</v>
      </c>
      <c r="E73" s="42">
        <v>999999999</v>
      </c>
      <c r="F73" s="42">
        <v>999999999</v>
      </c>
      <c r="G73" s="42">
        <v>999999999</v>
      </c>
      <c r="H73" s="42">
        <v>999999999</v>
      </c>
      <c r="I73" s="42">
        <v>999999999</v>
      </c>
      <c r="J73" s="42">
        <v>999999999</v>
      </c>
      <c r="K73" s="42">
        <v>999999999</v>
      </c>
      <c r="L73" s="42">
        <v>999999999</v>
      </c>
      <c r="M73" s="42">
        <v>999999999</v>
      </c>
      <c r="N73" s="42">
        <v>999999999</v>
      </c>
      <c r="O73" s="42">
        <v>999999999</v>
      </c>
      <c r="P73" s="42">
        <v>999999999</v>
      </c>
      <c r="Q73" s="42">
        <v>999999999</v>
      </c>
      <c r="R73" s="42">
        <v>999999999</v>
      </c>
      <c r="S73" s="42">
        <v>999999999</v>
      </c>
      <c r="T73" s="42">
        <v>999999999</v>
      </c>
      <c r="U73" s="42">
        <v>999999999</v>
      </c>
      <c r="V73" s="42">
        <v>999999999</v>
      </c>
      <c r="W73" s="42">
        <v>999999999</v>
      </c>
      <c r="X73" s="42">
        <v>999999999</v>
      </c>
      <c r="Y73" s="42">
        <v>999999999</v>
      </c>
      <c r="Z73" s="42">
        <v>999999999</v>
      </c>
      <c r="AA73" s="42">
        <v>999999999</v>
      </c>
      <c r="AB73" s="42">
        <v>999999999</v>
      </c>
      <c r="AC73" s="42">
        <v>999999999</v>
      </c>
      <c r="AD73" s="42">
        <v>999999999</v>
      </c>
      <c r="AE73" s="42">
        <v>999999999</v>
      </c>
      <c r="AF73" s="42">
        <v>999999999</v>
      </c>
      <c r="AG73" s="42">
        <v>999999999</v>
      </c>
      <c r="AH73" s="42">
        <v>999999999</v>
      </c>
      <c r="AI73" s="42">
        <v>999999999</v>
      </c>
      <c r="AJ73" s="42">
        <v>999999999</v>
      </c>
      <c r="AK73" s="42">
        <v>999999999</v>
      </c>
      <c r="AL73" s="42">
        <v>999999999</v>
      </c>
      <c r="AM73" s="42">
        <v>999999999</v>
      </c>
      <c r="AN73" s="42">
        <v>999999999</v>
      </c>
      <c r="AO73" s="42">
        <v>999999999</v>
      </c>
      <c r="AP73" s="42">
        <v>999999999</v>
      </c>
      <c r="AQ73" s="42">
        <v>999999999</v>
      </c>
      <c r="AR73" s="42">
        <v>999999999</v>
      </c>
      <c r="AS73" s="42">
        <v>999999999</v>
      </c>
      <c r="AT73" s="42">
        <v>999999999</v>
      </c>
      <c r="AU73" s="42">
        <v>999999999</v>
      </c>
      <c r="AV73" s="42">
        <v>999999999</v>
      </c>
      <c r="AW73" s="42">
        <v>999999999</v>
      </c>
      <c r="AX73" s="42">
        <v>999999999</v>
      </c>
      <c r="AY73" s="42">
        <v>999999999</v>
      </c>
      <c r="AZ73" s="42">
        <v>999999999</v>
      </c>
      <c r="BA73" s="42">
        <v>999999999</v>
      </c>
      <c r="BB73" s="42">
        <v>999999999</v>
      </c>
      <c r="BC73" s="42">
        <v>999999999</v>
      </c>
      <c r="BD73" s="42">
        <v>999999999</v>
      </c>
      <c r="BE73" s="42">
        <v>999999999</v>
      </c>
      <c r="BF73" s="42">
        <v>999999999</v>
      </c>
      <c r="BG73" s="42">
        <v>999999999</v>
      </c>
      <c r="BH73" s="42">
        <v>999999999</v>
      </c>
      <c r="BI73" s="42">
        <v>999999999</v>
      </c>
      <c r="BJ73" s="42">
        <v>999999999</v>
      </c>
      <c r="BK73" s="42">
        <v>999999999</v>
      </c>
      <c r="BL73" s="42">
        <v>999999999</v>
      </c>
      <c r="BM73" s="42">
        <v>999999999</v>
      </c>
      <c r="BN73" s="42">
        <v>999999999</v>
      </c>
      <c r="BO73" s="42">
        <v>999999999</v>
      </c>
      <c r="BP73" s="42">
        <v>999999999</v>
      </c>
      <c r="BQ73" s="42">
        <v>999999999</v>
      </c>
      <c r="BR73" s="42">
        <v>999999999</v>
      </c>
      <c r="BS73" s="42">
        <v>999999999</v>
      </c>
      <c r="BT73" s="42">
        <v>999999999</v>
      </c>
      <c r="BU73" s="42">
        <v>999999999</v>
      </c>
      <c r="BV73" s="42">
        <v>999999999</v>
      </c>
      <c r="BW73" s="42">
        <v>999999999</v>
      </c>
      <c r="BX73" s="42">
        <v>999999999</v>
      </c>
      <c r="BY73" s="42">
        <v>999999999</v>
      </c>
      <c r="BZ73" s="42">
        <v>999999999</v>
      </c>
      <c r="CA73" s="42">
        <v>999999999</v>
      </c>
      <c r="CB73" s="42">
        <v>999999999</v>
      </c>
      <c r="CC73" s="42">
        <v>999999999</v>
      </c>
      <c r="CD73" s="42">
        <v>999999999</v>
      </c>
      <c r="CE73" s="42">
        <v>999999999</v>
      </c>
      <c r="CF73" s="42">
        <v>999999999</v>
      </c>
      <c r="CG73" s="42">
        <v>999999999</v>
      </c>
      <c r="CH73" s="42">
        <v>999999999</v>
      </c>
      <c r="CI73" s="42">
        <v>999999999</v>
      </c>
      <c r="CJ73" s="42">
        <v>999999999</v>
      </c>
      <c r="CK73" s="42">
        <v>999999999</v>
      </c>
      <c r="CL73" s="42">
        <v>999999999</v>
      </c>
      <c r="CM73" s="42">
        <v>999999999</v>
      </c>
      <c r="CN73" s="42">
        <v>999999999</v>
      </c>
      <c r="CO73" s="42">
        <v>999999999</v>
      </c>
      <c r="CP73" s="42">
        <v>999999999</v>
      </c>
      <c r="CQ73" s="42">
        <v>999999999</v>
      </c>
      <c r="CR73" s="42">
        <v>999999999</v>
      </c>
      <c r="CS73" s="42">
        <v>999999999</v>
      </c>
      <c r="CT73" s="42">
        <v>999999999</v>
      </c>
      <c r="CU73" s="42">
        <v>999999999</v>
      </c>
      <c r="CV73" s="42">
        <v>999999999</v>
      </c>
      <c r="CW73" s="42">
        <v>999999999</v>
      </c>
      <c r="CX73" s="42">
        <v>999999999</v>
      </c>
      <c r="CY73" s="42">
        <v>999999999</v>
      </c>
      <c r="CZ73" s="42">
        <v>999999999</v>
      </c>
      <c r="DA73" s="42">
        <v>999999999</v>
      </c>
      <c r="DB73" s="42">
        <v>999999999</v>
      </c>
      <c r="DC73" s="42">
        <v>999999999</v>
      </c>
      <c r="DD73" s="42">
        <v>999999999</v>
      </c>
      <c r="DE73" s="42">
        <v>999999999</v>
      </c>
      <c r="DF73" s="42">
        <v>999999999</v>
      </c>
      <c r="DG73" s="42">
        <v>999999999</v>
      </c>
      <c r="DH73" s="42">
        <v>999999999</v>
      </c>
      <c r="DI73" s="42">
        <v>999999999</v>
      </c>
      <c r="DJ73" s="42">
        <v>999999999</v>
      </c>
      <c r="DK73" s="42">
        <v>999999999</v>
      </c>
      <c r="DL73" s="42">
        <v>999999999</v>
      </c>
      <c r="DM73" s="42">
        <v>999999999</v>
      </c>
      <c r="DN73" s="42">
        <v>999999999</v>
      </c>
      <c r="DO73" s="42">
        <v>999999999</v>
      </c>
      <c r="DP73" s="42">
        <v>999999999</v>
      </c>
      <c r="DQ73" s="42">
        <v>999999999</v>
      </c>
      <c r="DR73" s="42">
        <v>999999999</v>
      </c>
      <c r="DS73" s="42">
        <v>999999999</v>
      </c>
      <c r="DT73" s="42">
        <v>999999999</v>
      </c>
      <c r="DU73" s="42">
        <v>999999999</v>
      </c>
      <c r="DV73" s="42">
        <v>999999999</v>
      </c>
      <c r="DW73" s="42">
        <v>999999999</v>
      </c>
      <c r="DX73" s="42">
        <v>999999999</v>
      </c>
      <c r="DY73" s="42">
        <v>999999999</v>
      </c>
      <c r="DZ73" s="42">
        <v>999999999</v>
      </c>
      <c r="EA73" s="42">
        <v>999999999</v>
      </c>
      <c r="EB73" s="42">
        <v>999999999</v>
      </c>
      <c r="EC73" s="42">
        <v>999999999</v>
      </c>
      <c r="ED73" s="42">
        <v>999999999</v>
      </c>
      <c r="EE73" s="42">
        <v>999999999</v>
      </c>
      <c r="EF73" s="42">
        <v>999999999</v>
      </c>
      <c r="EG73" s="42">
        <v>999999999</v>
      </c>
      <c r="EH73" s="42">
        <v>999999999</v>
      </c>
      <c r="EI73" s="42">
        <v>999999999</v>
      </c>
      <c r="EJ73" s="42">
        <v>999999999</v>
      </c>
      <c r="EK73" s="42">
        <v>999999999</v>
      </c>
      <c r="EL73" s="42">
        <v>999999999</v>
      </c>
      <c r="EM73" s="42">
        <v>999999999</v>
      </c>
      <c r="EN73" s="42">
        <v>999999999</v>
      </c>
      <c r="EO73" s="42">
        <v>999999999</v>
      </c>
      <c r="EP73" s="42">
        <v>999999999</v>
      </c>
      <c r="EQ73" s="42">
        <v>999999999</v>
      </c>
      <c r="ER73" s="42">
        <v>999999999</v>
      </c>
      <c r="ES73" s="42">
        <v>999999999</v>
      </c>
      <c r="ET73" s="42">
        <v>999999999</v>
      </c>
      <c r="EU73" s="42">
        <v>999999999</v>
      </c>
      <c r="EV73" s="42">
        <v>999999999</v>
      </c>
      <c r="EW73" s="42">
        <v>999999999</v>
      </c>
      <c r="EX73" s="42">
        <v>999999999</v>
      </c>
      <c r="EY73" s="42">
        <v>999999999</v>
      </c>
      <c r="EZ73" s="42">
        <v>999999999</v>
      </c>
      <c r="FA73" s="42">
        <v>999999999</v>
      </c>
      <c r="FB73" s="42">
        <v>999999999</v>
      </c>
      <c r="FC73" s="42">
        <v>999999999</v>
      </c>
      <c r="FD73" s="42">
        <v>999999999</v>
      </c>
      <c r="FE73" s="42">
        <v>999999999</v>
      </c>
      <c r="FF73" s="42">
        <v>999999999</v>
      </c>
      <c r="FG73" s="42">
        <v>999999999</v>
      </c>
      <c r="FH73" s="42">
        <v>999999999</v>
      </c>
      <c r="FI73" s="42">
        <v>999999999</v>
      </c>
      <c r="FJ73" s="42">
        <v>999999999</v>
      </c>
      <c r="FK73" s="42">
        <v>999999999</v>
      </c>
      <c r="FL73" s="42">
        <v>999999999</v>
      </c>
      <c r="FM73" s="42">
        <v>999999999</v>
      </c>
      <c r="FN73" s="42">
        <v>999999999</v>
      </c>
      <c r="FO73" s="42">
        <v>999999999</v>
      </c>
      <c r="FP73" s="42">
        <v>999999999</v>
      </c>
      <c r="FQ73" s="42">
        <v>999999999</v>
      </c>
      <c r="FR73" s="42">
        <v>999999999</v>
      </c>
      <c r="FS73" s="42">
        <v>999999999</v>
      </c>
      <c r="FT73" s="42">
        <v>999999999</v>
      </c>
      <c r="FU73" s="42">
        <v>999999999</v>
      </c>
      <c r="FV73" s="42">
        <v>999999999</v>
      </c>
      <c r="FW73" s="42">
        <v>999999999</v>
      </c>
      <c r="FX73" s="42">
        <v>999999999</v>
      </c>
      <c r="FY73" s="42"/>
      <c r="FZ73" s="42">
        <f>SUM(C73:FX73)</f>
        <v>177999999822</v>
      </c>
      <c r="GB73" s="42"/>
      <c r="GC73" s="42"/>
      <c r="GD73" s="42"/>
    </row>
    <row r="74" spans="1:194" x14ac:dyDescent="0.2">
      <c r="B74" s="7" t="s">
        <v>535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GB74" s="42"/>
      <c r="GC74" s="42"/>
      <c r="GD74" s="42"/>
      <c r="GE74" s="42"/>
      <c r="GF74" s="42"/>
    </row>
    <row r="75" spans="1:194" x14ac:dyDescent="0.2">
      <c r="B75" s="7" t="s">
        <v>541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3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</row>
    <row r="76" spans="1:194" x14ac:dyDescent="0.2">
      <c r="B76" s="7" t="s">
        <v>542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</row>
    <row r="77" spans="1:194" x14ac:dyDescent="0.2">
      <c r="B77" s="7" t="s">
        <v>543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</row>
    <row r="78" spans="1:194" x14ac:dyDescent="0.2">
      <c r="A78" s="6" t="s">
        <v>544</v>
      </c>
      <c r="B78" s="7" t="s">
        <v>545</v>
      </c>
      <c r="C78" s="44">
        <v>214049.99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518609.48</v>
      </c>
      <c r="J78" s="44">
        <v>0</v>
      </c>
      <c r="K78" s="44">
        <v>0</v>
      </c>
      <c r="L78" s="44">
        <v>0</v>
      </c>
      <c r="M78" s="44">
        <v>0</v>
      </c>
      <c r="N78" s="44">
        <v>6454001.4400000004</v>
      </c>
      <c r="O78" s="44">
        <v>2315346.59</v>
      </c>
      <c r="P78" s="44">
        <v>6508.04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4645.62</v>
      </c>
      <c r="Y78" s="44">
        <v>0</v>
      </c>
      <c r="Z78" s="44">
        <v>125782.95</v>
      </c>
      <c r="AA78" s="44">
        <v>0</v>
      </c>
      <c r="AB78" s="44">
        <v>0</v>
      </c>
      <c r="AC78" s="44">
        <v>0</v>
      </c>
      <c r="AD78" s="44">
        <v>0</v>
      </c>
      <c r="AE78" s="44">
        <v>73409.77</v>
      </c>
      <c r="AF78" s="44">
        <v>0</v>
      </c>
      <c r="AG78" s="44">
        <v>0</v>
      </c>
      <c r="AH78" s="44">
        <v>189856.48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2116980.9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44">
        <v>0</v>
      </c>
      <c r="BH78" s="44">
        <v>0</v>
      </c>
      <c r="BI78" s="44">
        <v>0</v>
      </c>
      <c r="BJ78" s="44">
        <v>0</v>
      </c>
      <c r="BK78" s="44">
        <v>0</v>
      </c>
      <c r="BL78" s="44">
        <v>0</v>
      </c>
      <c r="BM78" s="44">
        <v>40575.480000000003</v>
      </c>
      <c r="BN78" s="44">
        <v>0</v>
      </c>
      <c r="BO78" s="44">
        <v>0</v>
      </c>
      <c r="BP78" s="44">
        <v>0</v>
      </c>
      <c r="BQ78" s="44">
        <v>0</v>
      </c>
      <c r="BR78" s="44">
        <v>0</v>
      </c>
      <c r="BS78" s="44">
        <v>0</v>
      </c>
      <c r="BT78" s="44">
        <v>0</v>
      </c>
      <c r="BU78" s="44">
        <v>0</v>
      </c>
      <c r="BV78" s="44">
        <v>784125.51</v>
      </c>
      <c r="BW78" s="44">
        <v>0</v>
      </c>
      <c r="BX78" s="44">
        <v>0</v>
      </c>
      <c r="BY78" s="44">
        <v>0</v>
      </c>
      <c r="BZ78" s="44">
        <v>0</v>
      </c>
      <c r="CA78" s="44">
        <v>0</v>
      </c>
      <c r="CB78" s="44">
        <v>0</v>
      </c>
      <c r="CC78" s="44">
        <v>0</v>
      </c>
      <c r="CD78" s="44">
        <v>64538.16</v>
      </c>
      <c r="CE78" s="44">
        <v>0</v>
      </c>
      <c r="CF78" s="44">
        <v>139360.24</v>
      </c>
      <c r="CG78" s="44">
        <v>0</v>
      </c>
      <c r="CH78" s="44">
        <v>0</v>
      </c>
      <c r="CI78" s="44">
        <v>0</v>
      </c>
      <c r="CJ78" s="44">
        <v>0</v>
      </c>
      <c r="CK78" s="44">
        <v>2621262.39</v>
      </c>
      <c r="CL78" s="44">
        <v>34407.54</v>
      </c>
      <c r="CM78" s="44">
        <v>0</v>
      </c>
      <c r="CN78" s="44">
        <v>0</v>
      </c>
      <c r="CO78" s="44">
        <v>0</v>
      </c>
      <c r="CP78" s="44">
        <v>0</v>
      </c>
      <c r="CQ78" s="44">
        <v>0</v>
      </c>
      <c r="CR78" s="44">
        <v>78694.86</v>
      </c>
      <c r="CS78" s="44">
        <v>0</v>
      </c>
      <c r="CT78" s="44">
        <v>29636.04</v>
      </c>
      <c r="CU78" s="44">
        <v>0</v>
      </c>
      <c r="CV78" s="44">
        <v>28341.66</v>
      </c>
      <c r="CW78" s="44">
        <v>0</v>
      </c>
      <c r="CX78" s="44">
        <v>0</v>
      </c>
      <c r="CY78" s="44">
        <v>0</v>
      </c>
      <c r="CZ78" s="44">
        <v>0</v>
      </c>
      <c r="DA78" s="44">
        <v>18622.72</v>
      </c>
      <c r="DB78" s="44">
        <v>0</v>
      </c>
      <c r="DC78" s="44">
        <v>36496.36</v>
      </c>
      <c r="DD78" s="44">
        <v>5221.7700000000004</v>
      </c>
      <c r="DE78" s="44">
        <v>0</v>
      </c>
      <c r="DF78" s="44">
        <v>0</v>
      </c>
      <c r="DG78" s="44">
        <v>0</v>
      </c>
      <c r="DH78" s="44">
        <v>277847.37</v>
      </c>
      <c r="DI78" s="44">
        <v>0</v>
      </c>
      <c r="DJ78" s="44">
        <v>0</v>
      </c>
      <c r="DK78" s="44">
        <v>0</v>
      </c>
      <c r="DL78" s="44">
        <v>0</v>
      </c>
      <c r="DM78" s="44">
        <v>0</v>
      </c>
      <c r="DN78" s="44">
        <v>0</v>
      </c>
      <c r="DO78" s="44">
        <v>0</v>
      </c>
      <c r="DP78" s="44">
        <v>9617.9</v>
      </c>
      <c r="DQ78" s="44">
        <v>0</v>
      </c>
      <c r="DR78" s="44">
        <v>0</v>
      </c>
      <c r="DS78" s="44">
        <v>0</v>
      </c>
      <c r="DT78" s="44">
        <v>0</v>
      </c>
      <c r="DU78" s="44">
        <v>0</v>
      </c>
      <c r="DV78" s="44">
        <v>0</v>
      </c>
      <c r="DW78" s="44">
        <v>0</v>
      </c>
      <c r="DX78" s="44">
        <v>0</v>
      </c>
      <c r="DY78" s="44">
        <v>0</v>
      </c>
      <c r="DZ78" s="44">
        <v>0</v>
      </c>
      <c r="EA78" s="44">
        <v>550952.78</v>
      </c>
      <c r="EB78" s="44">
        <v>0</v>
      </c>
      <c r="EC78" s="44">
        <v>0</v>
      </c>
      <c r="ED78" s="44">
        <v>710551.13</v>
      </c>
      <c r="EE78" s="44">
        <v>0</v>
      </c>
      <c r="EF78" s="44">
        <v>0</v>
      </c>
      <c r="EG78" s="44">
        <v>0</v>
      </c>
      <c r="EH78" s="44">
        <v>0</v>
      </c>
      <c r="EI78" s="44">
        <v>0</v>
      </c>
      <c r="EJ78" s="44">
        <v>0</v>
      </c>
      <c r="EK78" s="44">
        <v>0</v>
      </c>
      <c r="EL78" s="44">
        <v>671262.95</v>
      </c>
      <c r="EM78" s="44">
        <v>0</v>
      </c>
      <c r="EN78" s="44">
        <v>0</v>
      </c>
      <c r="EO78" s="44">
        <v>0</v>
      </c>
      <c r="EP78" s="44">
        <v>0</v>
      </c>
      <c r="EQ78" s="44">
        <v>1064161.06</v>
      </c>
      <c r="ER78" s="44">
        <v>0</v>
      </c>
      <c r="ES78" s="44">
        <v>0</v>
      </c>
      <c r="ET78" s="44">
        <v>0</v>
      </c>
      <c r="EU78" s="44">
        <v>0</v>
      </c>
      <c r="EV78" s="44">
        <v>19817.919999999998</v>
      </c>
      <c r="EW78" s="44">
        <v>0</v>
      </c>
      <c r="EX78" s="44">
        <v>0</v>
      </c>
      <c r="EY78" s="44">
        <v>0</v>
      </c>
      <c r="EZ78" s="44">
        <v>74228.81</v>
      </c>
      <c r="FA78" s="44">
        <v>1475032.01</v>
      </c>
      <c r="FB78" s="44">
        <v>0</v>
      </c>
      <c r="FC78" s="44">
        <v>0</v>
      </c>
      <c r="FD78" s="44">
        <v>0</v>
      </c>
      <c r="FE78" s="44">
        <v>7823.44</v>
      </c>
      <c r="FF78" s="44">
        <v>0</v>
      </c>
      <c r="FG78" s="44">
        <v>0</v>
      </c>
      <c r="FH78" s="44">
        <v>76952.78</v>
      </c>
      <c r="FI78" s="44">
        <v>0</v>
      </c>
      <c r="FJ78" s="44">
        <v>0</v>
      </c>
      <c r="FK78" s="44">
        <v>46526.37</v>
      </c>
      <c r="FL78" s="44">
        <v>0</v>
      </c>
      <c r="FM78" s="44">
        <v>0</v>
      </c>
      <c r="FN78" s="44">
        <v>0</v>
      </c>
      <c r="FO78" s="44">
        <v>0</v>
      </c>
      <c r="FP78" s="44">
        <v>0</v>
      </c>
      <c r="FQ78" s="44">
        <v>0</v>
      </c>
      <c r="FR78" s="44">
        <v>0</v>
      </c>
      <c r="FS78" s="44">
        <v>0</v>
      </c>
      <c r="FT78" s="44">
        <v>0</v>
      </c>
      <c r="FU78" s="44">
        <v>0</v>
      </c>
      <c r="FV78" s="44">
        <v>0</v>
      </c>
      <c r="FW78" s="44">
        <v>0</v>
      </c>
      <c r="FX78" s="44">
        <v>0</v>
      </c>
      <c r="FY78" s="44"/>
      <c r="FZ78" s="7">
        <f>SUM(C78:FX78)</f>
        <v>20885248.509999998</v>
      </c>
    </row>
    <row r="79" spans="1:194" x14ac:dyDescent="0.2">
      <c r="A79" s="6" t="s">
        <v>546</v>
      </c>
      <c r="B79" s="7" t="s">
        <v>547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387510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H79" s="44">
        <v>0</v>
      </c>
      <c r="BI79" s="44">
        <v>0</v>
      </c>
      <c r="BJ79" s="44">
        <v>0</v>
      </c>
      <c r="BK79" s="44">
        <v>0</v>
      </c>
      <c r="BL79" s="44">
        <v>0</v>
      </c>
      <c r="BM79" s="44">
        <v>0</v>
      </c>
      <c r="BN79" s="44">
        <v>0</v>
      </c>
      <c r="BO79" s="44">
        <v>0</v>
      </c>
      <c r="BP79" s="44">
        <v>0</v>
      </c>
      <c r="BQ79" s="44">
        <v>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0</v>
      </c>
      <c r="CB79" s="44">
        <v>0</v>
      </c>
      <c r="CC79" s="44">
        <v>0</v>
      </c>
      <c r="CD79" s="44">
        <v>0</v>
      </c>
      <c r="CE79" s="44">
        <v>0</v>
      </c>
      <c r="CF79" s="44">
        <v>0</v>
      </c>
      <c r="CG79" s="44">
        <v>0</v>
      </c>
      <c r="CH79" s="44">
        <v>0</v>
      </c>
      <c r="CI79" s="44">
        <v>0</v>
      </c>
      <c r="CJ79" s="44">
        <v>0</v>
      </c>
      <c r="CK79" s="44">
        <v>0</v>
      </c>
      <c r="CL79" s="44">
        <v>0</v>
      </c>
      <c r="CM79" s="44">
        <v>0</v>
      </c>
      <c r="CN79" s="44">
        <v>0</v>
      </c>
      <c r="CO79" s="44">
        <v>0</v>
      </c>
      <c r="CP79" s="44">
        <v>0</v>
      </c>
      <c r="CQ79" s="44">
        <v>0</v>
      </c>
      <c r="CR79" s="44">
        <v>0</v>
      </c>
      <c r="CS79" s="44">
        <v>0</v>
      </c>
      <c r="CT79" s="44">
        <v>0</v>
      </c>
      <c r="CU79" s="44">
        <v>0</v>
      </c>
      <c r="CV79" s="44">
        <v>0</v>
      </c>
      <c r="CW79" s="44">
        <v>0</v>
      </c>
      <c r="CX79" s="44">
        <v>0</v>
      </c>
      <c r="CY79" s="44">
        <v>0</v>
      </c>
      <c r="CZ79" s="44">
        <v>0</v>
      </c>
      <c r="DA79" s="44">
        <v>0</v>
      </c>
      <c r="DB79" s="44">
        <v>0</v>
      </c>
      <c r="DC79" s="44">
        <v>0</v>
      </c>
      <c r="DD79" s="44">
        <v>0</v>
      </c>
      <c r="DE79" s="44">
        <v>0</v>
      </c>
      <c r="DF79" s="44">
        <v>0</v>
      </c>
      <c r="DG79" s="44">
        <v>0</v>
      </c>
      <c r="DH79" s="44">
        <v>0</v>
      </c>
      <c r="DI79" s="44">
        <v>0</v>
      </c>
      <c r="DJ79" s="44">
        <v>0</v>
      </c>
      <c r="DK79" s="44">
        <v>0</v>
      </c>
      <c r="DL79" s="44">
        <v>0</v>
      </c>
      <c r="DM79" s="44">
        <v>0</v>
      </c>
      <c r="DN79" s="44">
        <v>0</v>
      </c>
      <c r="DO79" s="44">
        <v>0</v>
      </c>
      <c r="DP79" s="44">
        <v>0</v>
      </c>
      <c r="DQ79" s="44">
        <v>0</v>
      </c>
      <c r="DR79" s="44">
        <v>0</v>
      </c>
      <c r="DS79" s="44">
        <v>0</v>
      </c>
      <c r="DT79" s="44">
        <v>0</v>
      </c>
      <c r="DU79" s="44">
        <v>0</v>
      </c>
      <c r="DV79" s="44">
        <v>0</v>
      </c>
      <c r="DW79" s="44">
        <v>0</v>
      </c>
      <c r="DX79" s="44">
        <v>0</v>
      </c>
      <c r="DY79" s="44">
        <v>0</v>
      </c>
      <c r="DZ79" s="44">
        <v>0</v>
      </c>
      <c r="EA79" s="44">
        <v>0</v>
      </c>
      <c r="EB79" s="44">
        <v>0</v>
      </c>
      <c r="EC79" s="44">
        <v>0</v>
      </c>
      <c r="ED79" s="44">
        <v>0</v>
      </c>
      <c r="EE79" s="44">
        <v>0</v>
      </c>
      <c r="EF79" s="44">
        <v>0</v>
      </c>
      <c r="EG79" s="44">
        <v>0</v>
      </c>
      <c r="EH79" s="44">
        <v>0</v>
      </c>
      <c r="EI79" s="44">
        <v>0</v>
      </c>
      <c r="EJ79" s="44">
        <v>0</v>
      </c>
      <c r="EK79" s="44">
        <v>0</v>
      </c>
      <c r="EL79" s="44">
        <v>0</v>
      </c>
      <c r="EM79" s="44">
        <v>0</v>
      </c>
      <c r="EN79" s="44">
        <v>0</v>
      </c>
      <c r="EO79" s="44">
        <v>0</v>
      </c>
      <c r="EP79" s="44">
        <v>0</v>
      </c>
      <c r="EQ79" s="44">
        <v>0</v>
      </c>
      <c r="ER79" s="44">
        <v>0</v>
      </c>
      <c r="ES79" s="44">
        <v>0</v>
      </c>
      <c r="ET79" s="44">
        <v>0</v>
      </c>
      <c r="EU79" s="44">
        <v>0</v>
      </c>
      <c r="EV79" s="44">
        <v>0</v>
      </c>
      <c r="EW79" s="44">
        <v>0</v>
      </c>
      <c r="EX79" s="44">
        <v>0</v>
      </c>
      <c r="EY79" s="44">
        <v>0</v>
      </c>
      <c r="EZ79" s="44">
        <v>0</v>
      </c>
      <c r="FA79" s="44">
        <v>0</v>
      </c>
      <c r="FB79" s="44">
        <v>0</v>
      </c>
      <c r="FC79" s="44">
        <v>0</v>
      </c>
      <c r="FD79" s="44">
        <v>0</v>
      </c>
      <c r="FE79" s="44">
        <v>0</v>
      </c>
      <c r="FF79" s="44">
        <v>0</v>
      </c>
      <c r="FG79" s="44">
        <v>0</v>
      </c>
      <c r="FH79" s="44">
        <v>0</v>
      </c>
      <c r="FI79" s="44">
        <v>0</v>
      </c>
      <c r="FJ79" s="44">
        <v>0</v>
      </c>
      <c r="FK79" s="44">
        <v>0</v>
      </c>
      <c r="FL79" s="44">
        <v>0</v>
      </c>
      <c r="FM79" s="44">
        <v>0</v>
      </c>
      <c r="FN79" s="44">
        <v>0</v>
      </c>
      <c r="FO79" s="44">
        <v>0</v>
      </c>
      <c r="FP79" s="44">
        <v>0</v>
      </c>
      <c r="FQ79" s="44">
        <v>0</v>
      </c>
      <c r="FR79" s="44">
        <v>0</v>
      </c>
      <c r="FS79" s="44">
        <v>0</v>
      </c>
      <c r="FT79" s="44">
        <v>0</v>
      </c>
      <c r="FU79" s="44">
        <v>0</v>
      </c>
      <c r="FV79" s="44">
        <v>0</v>
      </c>
      <c r="FW79" s="44">
        <v>0</v>
      </c>
      <c r="FX79" s="44">
        <v>0</v>
      </c>
      <c r="FY79" s="44"/>
      <c r="FZ79" s="7">
        <f>SUM(C79:FX79)</f>
        <v>387510</v>
      </c>
    </row>
    <row r="80" spans="1:194" x14ac:dyDescent="0.2">
      <c r="A80" s="6" t="s">
        <v>548</v>
      </c>
      <c r="B80" s="7" t="s">
        <v>549</v>
      </c>
      <c r="C80" s="7">
        <v>4670000</v>
      </c>
      <c r="D80" s="7">
        <v>63655851</v>
      </c>
      <c r="E80" s="7">
        <v>4890000</v>
      </c>
      <c r="F80" s="7">
        <v>750000</v>
      </c>
      <c r="G80" s="7">
        <v>1200000</v>
      </c>
      <c r="H80" s="7">
        <v>300000</v>
      </c>
      <c r="I80" s="35">
        <v>7845103</v>
      </c>
      <c r="J80" s="7">
        <v>0</v>
      </c>
      <c r="K80" s="7">
        <v>0</v>
      </c>
      <c r="L80" s="7">
        <v>4655850</v>
      </c>
      <c r="M80" s="7">
        <v>1000000</v>
      </c>
      <c r="N80" s="7">
        <v>77763000</v>
      </c>
      <c r="O80" s="7">
        <v>26498234</v>
      </c>
      <c r="P80" s="7">
        <v>0</v>
      </c>
      <c r="Q80" s="7">
        <v>37339028</v>
      </c>
      <c r="R80" s="7">
        <v>0</v>
      </c>
      <c r="S80" s="7">
        <v>0</v>
      </c>
      <c r="T80" s="7">
        <v>0</v>
      </c>
      <c r="U80" s="7">
        <v>100000</v>
      </c>
      <c r="V80" s="7">
        <v>0</v>
      </c>
      <c r="W80" s="7">
        <v>0</v>
      </c>
      <c r="X80" s="7">
        <v>150000</v>
      </c>
      <c r="Y80" s="7">
        <v>0</v>
      </c>
      <c r="Z80" s="7">
        <v>0</v>
      </c>
      <c r="AA80" s="7">
        <v>32635664</v>
      </c>
      <c r="AB80" s="35">
        <v>75286702</v>
      </c>
      <c r="AC80" s="35">
        <v>2044227</v>
      </c>
      <c r="AD80" s="35">
        <v>2497712</v>
      </c>
      <c r="AE80" s="7">
        <v>245000</v>
      </c>
      <c r="AF80" s="35">
        <v>217915</v>
      </c>
      <c r="AG80" s="7">
        <v>1839046</v>
      </c>
      <c r="AH80" s="7">
        <v>0</v>
      </c>
      <c r="AI80" s="7">
        <v>0</v>
      </c>
      <c r="AJ80" s="7">
        <v>0</v>
      </c>
      <c r="AK80" s="7">
        <v>0</v>
      </c>
      <c r="AL80" s="7">
        <v>330575</v>
      </c>
      <c r="AM80" s="7">
        <v>0</v>
      </c>
      <c r="AN80" s="7">
        <v>0</v>
      </c>
      <c r="AO80" s="7">
        <v>0</v>
      </c>
      <c r="AP80" s="7">
        <v>129959655</v>
      </c>
      <c r="AQ80" s="7">
        <v>0</v>
      </c>
      <c r="AR80" s="7">
        <f>33713000+40000000</f>
        <v>73713000</v>
      </c>
      <c r="AS80" s="7">
        <v>5944650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5750000</v>
      </c>
      <c r="BA80" s="7">
        <v>3950000</v>
      </c>
      <c r="BB80" s="7">
        <v>700000</v>
      </c>
      <c r="BC80" s="35">
        <v>71315127.645104602</v>
      </c>
      <c r="BD80" s="7">
        <v>5157461</v>
      </c>
      <c r="BE80" s="7">
        <v>1900000</v>
      </c>
      <c r="BF80" s="7">
        <v>26750862</v>
      </c>
      <c r="BG80" s="7">
        <v>0</v>
      </c>
      <c r="BH80" s="7">
        <v>0</v>
      </c>
      <c r="BI80" s="7">
        <v>0</v>
      </c>
      <c r="BJ80" s="7">
        <v>4000000</v>
      </c>
      <c r="BK80" s="7">
        <v>7500000</v>
      </c>
      <c r="BL80" s="7">
        <v>0</v>
      </c>
      <c r="BM80" s="7">
        <v>0</v>
      </c>
      <c r="BN80" s="7">
        <v>0</v>
      </c>
      <c r="BO80" s="7">
        <v>350000</v>
      </c>
      <c r="BP80" s="7">
        <v>0</v>
      </c>
      <c r="BQ80" s="7">
        <v>8800000</v>
      </c>
      <c r="BR80" s="7">
        <v>4300000</v>
      </c>
      <c r="BS80" s="7">
        <v>2167002</v>
      </c>
      <c r="BT80" s="7">
        <v>980488</v>
      </c>
      <c r="BU80" s="7">
        <v>550000</v>
      </c>
      <c r="BV80" s="7">
        <v>1330000</v>
      </c>
      <c r="BW80" s="7">
        <v>3800000</v>
      </c>
      <c r="BX80" s="7">
        <v>0</v>
      </c>
      <c r="BY80" s="7">
        <v>0</v>
      </c>
      <c r="BZ80" s="7">
        <v>0</v>
      </c>
      <c r="CA80" s="7">
        <v>0</v>
      </c>
      <c r="CB80" s="7">
        <v>113302585</v>
      </c>
      <c r="CC80" s="7">
        <v>0</v>
      </c>
      <c r="CD80" s="7">
        <v>0</v>
      </c>
      <c r="CE80" s="7">
        <v>0</v>
      </c>
      <c r="CF80" s="7">
        <v>0</v>
      </c>
      <c r="CG80" s="7">
        <v>119200</v>
      </c>
      <c r="CH80" s="7">
        <v>0</v>
      </c>
      <c r="CI80" s="7">
        <v>270068</v>
      </c>
      <c r="CJ80" s="7">
        <v>667783</v>
      </c>
      <c r="CK80" s="7">
        <v>5600000</v>
      </c>
      <c r="CL80" s="7">
        <v>2016949</v>
      </c>
      <c r="CM80" s="7">
        <v>1100000</v>
      </c>
      <c r="CN80" s="7">
        <v>35012147</v>
      </c>
      <c r="CO80" s="7">
        <v>14040000</v>
      </c>
      <c r="CP80" s="7">
        <v>1921000</v>
      </c>
      <c r="CQ80" s="7">
        <v>0</v>
      </c>
      <c r="CR80" s="7">
        <v>350000</v>
      </c>
      <c r="CS80" s="7">
        <v>0</v>
      </c>
      <c r="CT80" s="7">
        <v>0</v>
      </c>
      <c r="CU80" s="7">
        <v>205000</v>
      </c>
      <c r="CV80" s="7">
        <v>171656</v>
      </c>
      <c r="CW80" s="7">
        <v>0</v>
      </c>
      <c r="CX80" s="7">
        <v>0</v>
      </c>
      <c r="CY80" s="7">
        <v>0</v>
      </c>
      <c r="CZ80" s="7">
        <v>500000</v>
      </c>
      <c r="DA80" s="7">
        <v>0</v>
      </c>
      <c r="DB80" s="7">
        <v>0</v>
      </c>
      <c r="DC80" s="7">
        <v>445000</v>
      </c>
      <c r="DD80" s="7">
        <v>0</v>
      </c>
      <c r="DE80" s="7">
        <v>350000</v>
      </c>
      <c r="DF80" s="45">
        <f>6500000+4000000+5236474.08</f>
        <v>15736474.08</v>
      </c>
      <c r="DG80" s="7">
        <v>70000</v>
      </c>
      <c r="DH80" s="7">
        <v>1900000</v>
      </c>
      <c r="DI80" s="7">
        <v>0</v>
      </c>
      <c r="DJ80" s="7">
        <v>390000</v>
      </c>
      <c r="DK80" s="7">
        <v>333800</v>
      </c>
      <c r="DL80" s="7">
        <v>0</v>
      </c>
      <c r="DM80" s="7">
        <v>248000</v>
      </c>
      <c r="DN80" s="7">
        <v>400000</v>
      </c>
      <c r="DO80" s="7">
        <v>550000</v>
      </c>
      <c r="DP80" s="7">
        <v>0</v>
      </c>
      <c r="DQ80" s="7">
        <v>0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15862</v>
      </c>
      <c r="DX80" s="7">
        <v>155000</v>
      </c>
      <c r="DY80" s="7">
        <v>516372</v>
      </c>
      <c r="DZ80" s="7">
        <v>550204</v>
      </c>
      <c r="EA80" s="7">
        <v>207000</v>
      </c>
      <c r="EB80" s="7">
        <v>447872</v>
      </c>
      <c r="EC80" s="7">
        <v>0</v>
      </c>
      <c r="ED80" s="7">
        <v>3905390.5</v>
      </c>
      <c r="EE80" s="7">
        <v>0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404670</v>
      </c>
      <c r="EL80" s="7">
        <v>0</v>
      </c>
      <c r="EM80" s="7">
        <v>832600</v>
      </c>
      <c r="EN80" s="7">
        <v>195000</v>
      </c>
      <c r="EO80" s="7">
        <v>75000</v>
      </c>
      <c r="EP80" s="7">
        <v>905473</v>
      </c>
      <c r="EQ80" s="7">
        <v>1573000</v>
      </c>
      <c r="ER80" s="7">
        <v>914457</v>
      </c>
      <c r="ES80" s="7">
        <v>0</v>
      </c>
      <c r="ET80" s="7">
        <v>164087</v>
      </c>
      <c r="EU80" s="7">
        <v>0</v>
      </c>
      <c r="EV80" s="7">
        <v>0</v>
      </c>
      <c r="EW80" s="7">
        <v>1848603.3333460689</v>
      </c>
      <c r="EX80" s="7">
        <v>397784.628256878</v>
      </c>
      <c r="EY80" s="7">
        <v>0</v>
      </c>
      <c r="EZ80" s="7">
        <v>0</v>
      </c>
      <c r="FA80" s="7">
        <v>4687317</v>
      </c>
      <c r="FB80" s="7">
        <v>584000</v>
      </c>
      <c r="FC80" s="7">
        <v>1100000</v>
      </c>
      <c r="FD80" s="7">
        <v>0</v>
      </c>
      <c r="FE80" s="7">
        <v>250000</v>
      </c>
      <c r="FF80" s="7">
        <v>0</v>
      </c>
      <c r="FG80" s="7">
        <v>0</v>
      </c>
      <c r="FH80" s="7">
        <v>155000</v>
      </c>
      <c r="FI80" s="7">
        <v>3904000</v>
      </c>
      <c r="FJ80" s="7">
        <v>1200000</v>
      </c>
      <c r="FK80" s="7">
        <v>4500000</v>
      </c>
      <c r="FL80" s="7">
        <v>2595350</v>
      </c>
      <c r="FM80" s="7">
        <v>500000</v>
      </c>
      <c r="FN80" s="7">
        <v>0</v>
      </c>
      <c r="FO80" s="7">
        <v>1974045</v>
      </c>
      <c r="FP80" s="7">
        <v>2675000</v>
      </c>
      <c r="FQ80" s="7">
        <v>900000</v>
      </c>
      <c r="FR80" s="7">
        <v>497743</v>
      </c>
      <c r="FS80" s="7">
        <v>75000</v>
      </c>
      <c r="FT80" s="7">
        <v>130000</v>
      </c>
      <c r="FU80" s="7">
        <v>1194000</v>
      </c>
      <c r="FV80" s="7">
        <v>400000</v>
      </c>
      <c r="FW80" s="7">
        <v>0</v>
      </c>
      <c r="FX80" s="7">
        <v>292380</v>
      </c>
      <c r="FY80" s="44"/>
      <c r="FZ80" s="7">
        <f>SUM(C80:FX80)</f>
        <v>941254025.18670762</v>
      </c>
      <c r="GA80" s="17"/>
    </row>
    <row r="81" spans="1:197" x14ac:dyDescent="0.2">
      <c r="A81" s="46"/>
      <c r="B81" s="47" t="s">
        <v>550</v>
      </c>
      <c r="C81" s="47">
        <v>1023645.96</v>
      </c>
      <c r="D81" s="47">
        <v>5923407.6999999881</v>
      </c>
      <c r="E81" s="47">
        <v>1501809.63</v>
      </c>
      <c r="F81" s="47">
        <v>1480552.63</v>
      </c>
      <c r="G81" s="47">
        <v>313409.98</v>
      </c>
      <c r="H81" s="47">
        <v>197482.31</v>
      </c>
      <c r="I81" s="48">
        <v>3049421.53</v>
      </c>
      <c r="J81" s="47">
        <v>0</v>
      </c>
      <c r="K81" s="47">
        <v>0</v>
      </c>
      <c r="L81" s="47">
        <v>767975.6099999994</v>
      </c>
      <c r="M81" s="47">
        <v>339255.28999999911</v>
      </c>
      <c r="N81" s="47">
        <v>1003951.56</v>
      </c>
      <c r="O81" s="47">
        <v>3157850.6999999881</v>
      </c>
      <c r="P81" s="47">
        <v>0</v>
      </c>
      <c r="Q81" s="47">
        <v>2551562.3199999998</v>
      </c>
      <c r="R81" s="47">
        <v>93067.899999999907</v>
      </c>
      <c r="S81" s="47">
        <v>147716.44999999925</v>
      </c>
      <c r="T81" s="47">
        <v>0</v>
      </c>
      <c r="U81" s="47">
        <v>0</v>
      </c>
      <c r="V81" s="47">
        <v>0</v>
      </c>
      <c r="W81" s="7">
        <v>0</v>
      </c>
      <c r="X81" s="47">
        <v>0</v>
      </c>
      <c r="Y81" s="47">
        <v>0</v>
      </c>
      <c r="Z81" s="47">
        <v>0</v>
      </c>
      <c r="AA81" s="47">
        <v>3107770.19</v>
      </c>
      <c r="AB81" s="48">
        <v>5484100.7199999997</v>
      </c>
      <c r="AC81" s="48">
        <v>179452.74</v>
      </c>
      <c r="AD81" s="48">
        <v>173421.01</v>
      </c>
      <c r="AE81" s="47">
        <v>0</v>
      </c>
      <c r="AF81" s="48">
        <v>0</v>
      </c>
      <c r="AG81" s="47">
        <v>585726.86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23452.35999999987</v>
      </c>
      <c r="AO81" s="47">
        <v>0</v>
      </c>
      <c r="AP81" s="47">
        <v>13961260.089999974</v>
      </c>
      <c r="AQ81" s="47">
        <v>4996.7000000001863</v>
      </c>
      <c r="AR81" s="47">
        <v>4936260.97</v>
      </c>
      <c r="AS81" s="47">
        <v>3140096.46</v>
      </c>
      <c r="AT81" s="47">
        <v>706569</v>
      </c>
      <c r="AU81" s="47">
        <v>183362.49</v>
      </c>
      <c r="AV81" s="47">
        <v>0</v>
      </c>
      <c r="AW81" s="47">
        <v>127133.32</v>
      </c>
      <c r="AX81" s="47">
        <v>17799.04</v>
      </c>
      <c r="AY81" s="47">
        <v>67342.069999999832</v>
      </c>
      <c r="AZ81" s="47">
        <v>5661380.25</v>
      </c>
      <c r="BA81" s="47">
        <v>4239435.37</v>
      </c>
      <c r="BB81" s="47">
        <v>2450915.0699999998</v>
      </c>
      <c r="BC81" s="48">
        <v>13979440.599999994</v>
      </c>
      <c r="BD81" s="47">
        <v>2610812.9700000002</v>
      </c>
      <c r="BE81" s="47">
        <v>691421.59</v>
      </c>
      <c r="BF81" s="47">
        <v>12423538.810000002</v>
      </c>
      <c r="BG81" s="47">
        <v>177371.84</v>
      </c>
      <c r="BH81" s="47">
        <v>272348.34999999998</v>
      </c>
      <c r="BI81" s="47">
        <v>117074.81</v>
      </c>
      <c r="BJ81" s="47">
        <v>2978693.21</v>
      </c>
      <c r="BK81" s="47">
        <v>3075849.87</v>
      </c>
      <c r="BL81" s="47">
        <v>26731.37</v>
      </c>
      <c r="BM81" s="47">
        <v>73715.73</v>
      </c>
      <c r="BN81" s="47">
        <v>0</v>
      </c>
      <c r="BO81" s="47">
        <v>46591.460000000894</v>
      </c>
      <c r="BP81" s="47">
        <v>66821.180000000168</v>
      </c>
      <c r="BQ81" s="47">
        <v>831665.80999999866</v>
      </c>
      <c r="BR81" s="47">
        <v>53981.400000002235</v>
      </c>
      <c r="BS81" s="47">
        <v>0</v>
      </c>
      <c r="BT81" s="47">
        <v>96176.64000000013</v>
      </c>
      <c r="BU81" s="47">
        <v>45796.089999999851</v>
      </c>
      <c r="BV81" s="47">
        <v>680000</v>
      </c>
      <c r="BW81" s="47">
        <v>271620.42</v>
      </c>
      <c r="BX81" s="47">
        <v>30925.080000000075</v>
      </c>
      <c r="BY81" s="47">
        <v>20772.939999999478</v>
      </c>
      <c r="BZ81" s="47">
        <v>128574.8</v>
      </c>
      <c r="CA81" s="47">
        <v>0</v>
      </c>
      <c r="CB81" s="47">
        <v>14199549.600000024</v>
      </c>
      <c r="CC81" s="47">
        <v>51316.119999999879</v>
      </c>
      <c r="CD81" s="47">
        <v>32213.38</v>
      </c>
      <c r="CE81" s="47">
        <v>35823.39000000013</v>
      </c>
      <c r="CF81" s="47">
        <v>60736.420000000158</v>
      </c>
      <c r="CG81" s="47">
        <f>52674.03+119000</f>
        <v>171674.03</v>
      </c>
      <c r="CH81" s="47">
        <v>42137.689999999944</v>
      </c>
      <c r="CI81" s="47">
        <v>191859.43000000063</v>
      </c>
      <c r="CJ81" s="47">
        <v>127581.31</v>
      </c>
      <c r="CK81" s="47">
        <v>0</v>
      </c>
      <c r="CL81" s="47">
        <v>0</v>
      </c>
      <c r="CM81" s="47">
        <v>0</v>
      </c>
      <c r="CN81" s="47">
        <v>5532198.7100000083</v>
      </c>
      <c r="CO81" s="47">
        <v>3311063.7200000137</v>
      </c>
      <c r="CP81" s="47">
        <v>487185.26</v>
      </c>
      <c r="CQ81" s="47">
        <v>0</v>
      </c>
      <c r="CR81" s="47">
        <v>0</v>
      </c>
      <c r="CS81" s="47">
        <v>0</v>
      </c>
      <c r="CT81" s="47">
        <v>0</v>
      </c>
      <c r="CU81" s="47">
        <v>0</v>
      </c>
      <c r="CV81" s="47">
        <v>0</v>
      </c>
      <c r="CW81" s="47">
        <v>2963.7100000001956</v>
      </c>
      <c r="CX81" s="47">
        <v>34454.619999999646</v>
      </c>
      <c r="CY81" s="47">
        <v>0</v>
      </c>
      <c r="CZ81" s="47">
        <v>0</v>
      </c>
      <c r="DA81" s="47">
        <v>0</v>
      </c>
      <c r="DB81" s="47">
        <v>0</v>
      </c>
      <c r="DC81" s="47">
        <v>0</v>
      </c>
      <c r="DD81" s="47">
        <v>31853.880000000121</v>
      </c>
      <c r="DE81" s="47">
        <v>0</v>
      </c>
      <c r="DF81" s="48">
        <v>964429.94000001252</v>
      </c>
      <c r="DG81" s="47">
        <v>0</v>
      </c>
      <c r="DH81" s="47">
        <v>0</v>
      </c>
      <c r="DI81" s="47">
        <v>187923.21999999881</v>
      </c>
      <c r="DJ81" s="47">
        <v>70570.470000000205</v>
      </c>
      <c r="DK81" s="47">
        <v>63148.970000000205</v>
      </c>
      <c r="DL81" s="47">
        <v>0</v>
      </c>
      <c r="DM81" s="47">
        <v>0</v>
      </c>
      <c r="DN81" s="47">
        <v>0</v>
      </c>
      <c r="DO81" s="47">
        <v>0</v>
      </c>
      <c r="DP81" s="47">
        <v>1230.7399999999907</v>
      </c>
      <c r="DQ81" s="47">
        <v>0</v>
      </c>
      <c r="DR81" s="47">
        <v>0</v>
      </c>
      <c r="DS81" s="47">
        <v>0</v>
      </c>
      <c r="DT81" s="47">
        <v>0</v>
      </c>
      <c r="DU81" s="47">
        <v>0</v>
      </c>
      <c r="DV81" s="47">
        <v>0</v>
      </c>
      <c r="DW81" s="47">
        <v>0</v>
      </c>
      <c r="DX81" s="47">
        <v>27492.279999999795</v>
      </c>
      <c r="DY81" s="47">
        <v>0</v>
      </c>
      <c r="DZ81" s="47">
        <v>739613.14999999944</v>
      </c>
      <c r="EA81" s="47">
        <v>139332.39000000001</v>
      </c>
      <c r="EB81" s="47">
        <v>81512.760000000242</v>
      </c>
      <c r="EC81" s="47">
        <v>108091.72</v>
      </c>
      <c r="ED81" s="47">
        <v>1114082.5</v>
      </c>
      <c r="EE81" s="47">
        <v>0</v>
      </c>
      <c r="EF81" s="47">
        <v>0</v>
      </c>
      <c r="EG81" s="47">
        <v>8952.6699999999255</v>
      </c>
      <c r="EH81" s="47">
        <v>6739.7900000000373</v>
      </c>
      <c r="EI81" s="47">
        <v>984513.67000000179</v>
      </c>
      <c r="EJ81" s="47">
        <v>556718.94000000507</v>
      </c>
      <c r="EK81" s="47">
        <v>0</v>
      </c>
      <c r="EL81" s="47">
        <v>19606.400000000001</v>
      </c>
      <c r="EM81" s="47">
        <v>0</v>
      </c>
      <c r="EN81" s="47">
        <v>0</v>
      </c>
      <c r="EO81" s="47">
        <v>0</v>
      </c>
      <c r="EP81" s="47">
        <v>0</v>
      </c>
      <c r="EQ81" s="47">
        <v>773723.74</v>
      </c>
      <c r="ER81" s="47">
        <v>13739.379999999888</v>
      </c>
      <c r="ES81" s="47">
        <v>0</v>
      </c>
      <c r="ET81" s="47">
        <v>0</v>
      </c>
      <c r="EU81" s="47">
        <v>0</v>
      </c>
      <c r="EV81" s="47">
        <v>25108.400000000001</v>
      </c>
      <c r="EW81" s="47">
        <v>2296.6300000003539</v>
      </c>
      <c r="EX81" s="47">
        <v>6362.1400000001304</v>
      </c>
      <c r="EY81" s="47">
        <v>0</v>
      </c>
      <c r="EZ81" s="47">
        <v>3088.3899999998976</v>
      </c>
      <c r="FA81" s="47">
        <v>650000</v>
      </c>
      <c r="FB81" s="47">
        <v>235967.64</v>
      </c>
      <c r="FC81" s="47">
        <v>1157745.67</v>
      </c>
      <c r="FD81" s="47">
        <v>0</v>
      </c>
      <c r="FE81" s="47">
        <v>0</v>
      </c>
      <c r="FF81" s="47">
        <v>0</v>
      </c>
      <c r="FG81" s="47">
        <v>0</v>
      </c>
      <c r="FH81" s="47">
        <v>0</v>
      </c>
      <c r="FI81" s="47">
        <v>464593.6400000006</v>
      </c>
      <c r="FJ81" s="47">
        <v>402051.60000000056</v>
      </c>
      <c r="FK81" s="47">
        <v>263308.68</v>
      </c>
      <c r="FL81" s="47">
        <v>679899.57</v>
      </c>
      <c r="FM81" s="47">
        <v>418806.28000000119</v>
      </c>
      <c r="FN81" s="47">
        <v>2545812.86</v>
      </c>
      <c r="FO81" s="47">
        <v>243119.79</v>
      </c>
      <c r="FP81" s="47">
        <v>520740.68999999948</v>
      </c>
      <c r="FQ81" s="47">
        <v>223101.13</v>
      </c>
      <c r="FR81" s="47">
        <v>0</v>
      </c>
      <c r="FS81" s="47">
        <v>0</v>
      </c>
      <c r="FT81" s="47">
        <v>0</v>
      </c>
      <c r="FU81" s="47">
        <v>0</v>
      </c>
      <c r="FV81" s="47">
        <v>0</v>
      </c>
      <c r="FW81" s="47">
        <v>0</v>
      </c>
      <c r="FX81" s="47">
        <v>0</v>
      </c>
      <c r="FY81" s="44"/>
      <c r="FZ81" s="7">
        <f>SUM(C81:FX81)</f>
        <v>143317546.35999998</v>
      </c>
      <c r="GA81" s="17"/>
    </row>
    <row r="82" spans="1:197" x14ac:dyDescent="0.2">
      <c r="A82" s="46"/>
      <c r="B82" s="47" t="s">
        <v>551</v>
      </c>
      <c r="C82" s="47">
        <f t="shared" ref="C82:BN82" si="24">((C272*0.25)+C81)</f>
        <v>21794194.215</v>
      </c>
      <c r="D82" s="47">
        <f t="shared" si="24"/>
        <v>101744325.60749999</v>
      </c>
      <c r="E82" s="47">
        <f t="shared" si="24"/>
        <v>18576341.064999998</v>
      </c>
      <c r="F82" s="47">
        <f t="shared" si="24"/>
        <v>45307656.707500003</v>
      </c>
      <c r="G82" s="47">
        <f t="shared" si="24"/>
        <v>3073595.7275</v>
      </c>
      <c r="H82" s="47">
        <f t="shared" si="24"/>
        <v>2646519.0525000002</v>
      </c>
      <c r="I82" s="47">
        <f t="shared" si="24"/>
        <v>26472652.359999999</v>
      </c>
      <c r="J82" s="47">
        <f t="shared" si="24"/>
        <v>5480893.0800000001</v>
      </c>
      <c r="K82" s="47">
        <f t="shared" si="24"/>
        <v>864828.54749999999</v>
      </c>
      <c r="L82" s="47">
        <f t="shared" si="24"/>
        <v>6824861.4899999993</v>
      </c>
      <c r="M82" s="47">
        <f t="shared" si="24"/>
        <v>3778290.4074999993</v>
      </c>
      <c r="N82" s="47">
        <f t="shared" si="24"/>
        <v>126447619.64</v>
      </c>
      <c r="O82" s="47">
        <f t="shared" si="24"/>
        <v>35767287.49499999</v>
      </c>
      <c r="P82" s="47">
        <f t="shared" si="24"/>
        <v>857357.02500000002</v>
      </c>
      <c r="Q82" s="47">
        <f t="shared" si="24"/>
        <v>99885869.777499989</v>
      </c>
      <c r="R82" s="47">
        <f t="shared" si="24"/>
        <v>11194705.842500001</v>
      </c>
      <c r="S82" s="47">
        <f t="shared" si="24"/>
        <v>4093031.4474999993</v>
      </c>
      <c r="T82" s="47">
        <f t="shared" si="24"/>
        <v>578176.03500000003</v>
      </c>
      <c r="U82" s="47">
        <f t="shared" si="24"/>
        <v>264856.11499999999</v>
      </c>
      <c r="V82" s="47">
        <f t="shared" si="24"/>
        <v>875365.76</v>
      </c>
      <c r="W82" s="47">
        <f t="shared" si="24"/>
        <v>553240.93000000005</v>
      </c>
      <c r="X82" s="47">
        <f t="shared" si="24"/>
        <v>237084.79250000001</v>
      </c>
      <c r="Y82" s="47">
        <f t="shared" si="24"/>
        <v>5334052.4474999998</v>
      </c>
      <c r="Z82" s="47">
        <f t="shared" si="24"/>
        <v>762713.44</v>
      </c>
      <c r="AA82" s="47">
        <f t="shared" si="24"/>
        <v>73153171.677499995</v>
      </c>
      <c r="AB82" s="47">
        <f t="shared" si="24"/>
        <v>75485049.747500002</v>
      </c>
      <c r="AC82" s="47">
        <f t="shared" si="24"/>
        <v>2546084.2374999998</v>
      </c>
      <c r="AD82" s="47">
        <f t="shared" si="24"/>
        <v>3260290.4574999996</v>
      </c>
      <c r="AE82" s="47">
        <f t="shared" si="24"/>
        <v>438957.59499999997</v>
      </c>
      <c r="AF82" s="47">
        <f t="shared" si="24"/>
        <v>674269.495</v>
      </c>
      <c r="AG82" s="47">
        <f t="shared" si="24"/>
        <v>2401145.2000000002</v>
      </c>
      <c r="AH82" s="47">
        <f t="shared" si="24"/>
        <v>2424209.0225</v>
      </c>
      <c r="AI82" s="47">
        <f t="shared" si="24"/>
        <v>1002086.415</v>
      </c>
      <c r="AJ82" s="47">
        <f t="shared" si="24"/>
        <v>692686.10499999998</v>
      </c>
      <c r="AK82" s="47">
        <f t="shared" si="24"/>
        <v>796239.52249999996</v>
      </c>
      <c r="AL82" s="47">
        <f t="shared" si="24"/>
        <v>891545.63749999995</v>
      </c>
      <c r="AM82" s="47">
        <f t="shared" si="24"/>
        <v>1155712.1575</v>
      </c>
      <c r="AN82" s="47">
        <f t="shared" si="24"/>
        <v>1071259.1099999999</v>
      </c>
      <c r="AO82" s="47">
        <f t="shared" si="24"/>
        <v>10698373.99</v>
      </c>
      <c r="AP82" s="47">
        <f t="shared" si="24"/>
        <v>228892930.66249996</v>
      </c>
      <c r="AQ82" s="47">
        <f t="shared" si="24"/>
        <v>831706.33000000019</v>
      </c>
      <c r="AR82" s="47">
        <f t="shared" si="24"/>
        <v>151078840.45500001</v>
      </c>
      <c r="AS82" s="47">
        <f t="shared" si="24"/>
        <v>20047885.965</v>
      </c>
      <c r="AT82" s="47">
        <f t="shared" si="24"/>
        <v>5897255.9800000004</v>
      </c>
      <c r="AU82" s="47">
        <f t="shared" si="24"/>
        <v>1061052.9224999999</v>
      </c>
      <c r="AV82" s="47">
        <f t="shared" si="24"/>
        <v>977206.84250000003</v>
      </c>
      <c r="AW82" s="47">
        <f t="shared" si="24"/>
        <v>1009198.6125</v>
      </c>
      <c r="AX82" s="47">
        <f t="shared" si="24"/>
        <v>350275.96749999997</v>
      </c>
      <c r="AY82" s="47">
        <f t="shared" si="24"/>
        <v>1285477.3874999997</v>
      </c>
      <c r="AZ82" s="47">
        <f t="shared" si="24"/>
        <v>33621489.657499999</v>
      </c>
      <c r="BA82" s="47">
        <f t="shared" si="24"/>
        <v>24654912.732500002</v>
      </c>
      <c r="BB82" s="47">
        <f t="shared" si="24"/>
        <v>20558030.927500002</v>
      </c>
      <c r="BC82" s="47">
        <f t="shared" si="24"/>
        <v>82395679.012499988</v>
      </c>
      <c r="BD82" s="47">
        <f t="shared" si="24"/>
        <v>14052672.887500001</v>
      </c>
      <c r="BE82" s="47">
        <f t="shared" si="24"/>
        <v>4005253.1974999998</v>
      </c>
      <c r="BF82" s="47">
        <f t="shared" si="24"/>
        <v>68285697.270000011</v>
      </c>
      <c r="BG82" s="47">
        <f t="shared" si="24"/>
        <v>2699774.8374999999</v>
      </c>
      <c r="BH82" s="47">
        <f t="shared" si="24"/>
        <v>1829442.395</v>
      </c>
      <c r="BI82" s="47">
        <f t="shared" si="24"/>
        <v>1003711.0475000001</v>
      </c>
      <c r="BJ82" s="47">
        <f t="shared" si="24"/>
        <v>17186558.305</v>
      </c>
      <c r="BK82" s="47">
        <f t="shared" si="24"/>
        <v>66451329.449999996</v>
      </c>
      <c r="BL82" s="47">
        <f t="shared" si="24"/>
        <v>762715.3125</v>
      </c>
      <c r="BM82" s="47">
        <f t="shared" si="24"/>
        <v>968992.33250000002</v>
      </c>
      <c r="BN82" s="47">
        <f t="shared" si="24"/>
        <v>8059504.5774999997</v>
      </c>
      <c r="BO82" s="47">
        <f t="shared" ref="BO82:DZ82" si="25">((BO272*0.25)+BO81)</f>
        <v>3156197.267500001</v>
      </c>
      <c r="BP82" s="47">
        <f t="shared" si="25"/>
        <v>820134.41250000021</v>
      </c>
      <c r="BQ82" s="47">
        <f t="shared" si="25"/>
        <v>15651182.257499998</v>
      </c>
      <c r="BR82" s="47">
        <f t="shared" si="25"/>
        <v>10753828.595000003</v>
      </c>
      <c r="BS82" s="47">
        <f t="shared" si="25"/>
        <v>2991062.105</v>
      </c>
      <c r="BT82" s="47">
        <f t="shared" si="25"/>
        <v>1318240.3750000002</v>
      </c>
      <c r="BU82" s="47">
        <f t="shared" si="25"/>
        <v>1244400.2974999999</v>
      </c>
      <c r="BV82" s="47">
        <f t="shared" si="25"/>
        <v>3726525.0575000001</v>
      </c>
      <c r="BW82" s="47">
        <f t="shared" si="25"/>
        <v>4981660.4174999995</v>
      </c>
      <c r="BX82" s="47">
        <f t="shared" si="25"/>
        <v>421062.23750000005</v>
      </c>
      <c r="BY82" s="47">
        <f t="shared" si="25"/>
        <v>1388981.0949999995</v>
      </c>
      <c r="BZ82" s="47">
        <f t="shared" si="25"/>
        <v>877146.2975000001</v>
      </c>
      <c r="CA82" s="47">
        <f t="shared" si="25"/>
        <v>668274.22499999998</v>
      </c>
      <c r="CB82" s="47">
        <f t="shared" si="25"/>
        <v>200295270.08750004</v>
      </c>
      <c r="CC82" s="47">
        <f t="shared" si="25"/>
        <v>755268.44249999989</v>
      </c>
      <c r="CD82" s="47">
        <f t="shared" si="25"/>
        <v>269167.7475</v>
      </c>
      <c r="CE82" s="47">
        <f t="shared" si="25"/>
        <v>648616.66250000009</v>
      </c>
      <c r="CF82" s="47">
        <f t="shared" si="25"/>
        <v>613792.74750000017</v>
      </c>
      <c r="CG82" s="47">
        <f t="shared" si="25"/>
        <v>913637.70000000007</v>
      </c>
      <c r="CH82" s="47">
        <f t="shared" si="25"/>
        <v>520185.85499999992</v>
      </c>
      <c r="CI82" s="47">
        <f t="shared" si="25"/>
        <v>1903761.3825000005</v>
      </c>
      <c r="CJ82" s="47">
        <f t="shared" si="25"/>
        <v>2549693.915</v>
      </c>
      <c r="CK82" s="47">
        <f t="shared" si="25"/>
        <v>16628212.175000001</v>
      </c>
      <c r="CL82" s="47">
        <f t="shared" si="25"/>
        <v>3351233.2774999999</v>
      </c>
      <c r="CM82" s="47">
        <f t="shared" si="25"/>
        <v>2192651.2149999999</v>
      </c>
      <c r="CN82" s="47">
        <f t="shared" si="25"/>
        <v>76752810.06750001</v>
      </c>
      <c r="CO82" s="47">
        <f t="shared" si="25"/>
        <v>37082428.627500013</v>
      </c>
      <c r="CP82" s="47">
        <f t="shared" si="25"/>
        <v>3106232.1550000003</v>
      </c>
      <c r="CQ82" s="47">
        <f t="shared" si="25"/>
        <v>2460845.1524999999</v>
      </c>
      <c r="CR82" s="47">
        <f t="shared" si="25"/>
        <v>770843.26</v>
      </c>
      <c r="CS82" s="47">
        <f t="shared" si="25"/>
        <v>1013331.2125</v>
      </c>
      <c r="CT82" s="47">
        <f t="shared" si="25"/>
        <v>480447.29249999998</v>
      </c>
      <c r="CU82" s="47">
        <f t="shared" si="25"/>
        <v>1306466.7024999999</v>
      </c>
      <c r="CV82" s="47">
        <f t="shared" si="25"/>
        <v>219967.095</v>
      </c>
      <c r="CW82" s="47">
        <f t="shared" si="25"/>
        <v>741296.62750000018</v>
      </c>
      <c r="CX82" s="47">
        <f t="shared" si="25"/>
        <v>1270327.3349999997</v>
      </c>
      <c r="CY82" s="47">
        <f t="shared" si="25"/>
        <v>236877.815</v>
      </c>
      <c r="CZ82" s="47">
        <f t="shared" si="25"/>
        <v>4781680.6675000004</v>
      </c>
      <c r="DA82" s="47">
        <f t="shared" si="25"/>
        <v>708151.15749999997</v>
      </c>
      <c r="DB82" s="47">
        <f t="shared" si="25"/>
        <v>943910.83250000002</v>
      </c>
      <c r="DC82" s="47">
        <f t="shared" si="25"/>
        <v>620721.17749999999</v>
      </c>
      <c r="DD82" s="47">
        <f t="shared" si="25"/>
        <v>691811.93250000011</v>
      </c>
      <c r="DE82" s="47">
        <f t="shared" si="25"/>
        <v>1109243.82</v>
      </c>
      <c r="DF82" s="47">
        <f t="shared" si="25"/>
        <v>49612048.602500014</v>
      </c>
      <c r="DG82" s="47">
        <f t="shared" si="25"/>
        <v>417979.89500000002</v>
      </c>
      <c r="DH82" s="47">
        <f t="shared" si="25"/>
        <v>4655056.5350000001</v>
      </c>
      <c r="DI82" s="47">
        <f t="shared" si="25"/>
        <v>6236436.6099999985</v>
      </c>
      <c r="DJ82" s="47">
        <f t="shared" si="25"/>
        <v>1765790.9350000003</v>
      </c>
      <c r="DK82" s="47">
        <f t="shared" si="25"/>
        <v>1262812.1850000003</v>
      </c>
      <c r="DL82" s="47">
        <f t="shared" si="25"/>
        <v>13692746.2225</v>
      </c>
      <c r="DM82" s="47">
        <f t="shared" si="25"/>
        <v>951835.14500000002</v>
      </c>
      <c r="DN82" s="47">
        <f t="shared" si="25"/>
        <v>3423033.8325</v>
      </c>
      <c r="DO82" s="47">
        <f t="shared" si="25"/>
        <v>7488354.1449999996</v>
      </c>
      <c r="DP82" s="47">
        <f t="shared" si="25"/>
        <v>779059.61499999999</v>
      </c>
      <c r="DQ82" s="47">
        <f t="shared" si="25"/>
        <v>1819104.99</v>
      </c>
      <c r="DR82" s="47">
        <f t="shared" si="25"/>
        <v>3573101.7574999998</v>
      </c>
      <c r="DS82" s="47">
        <f t="shared" si="25"/>
        <v>2058499.3674999999</v>
      </c>
      <c r="DT82" s="47">
        <f t="shared" si="25"/>
        <v>690811.36750000005</v>
      </c>
      <c r="DU82" s="47">
        <f t="shared" si="25"/>
        <v>1086215.5649999999</v>
      </c>
      <c r="DV82" s="47">
        <f t="shared" si="25"/>
        <v>781132.03249999997</v>
      </c>
      <c r="DW82" s="47">
        <f t="shared" si="25"/>
        <v>1007478.5175</v>
      </c>
      <c r="DX82" s="47">
        <f t="shared" si="25"/>
        <v>806862.23249999981</v>
      </c>
      <c r="DY82" s="47">
        <f t="shared" si="25"/>
        <v>1073480.6725000001</v>
      </c>
      <c r="DZ82" s="47">
        <f t="shared" si="25"/>
        <v>2840782.3524999996</v>
      </c>
      <c r="EA82" s="47">
        <f t="shared" ref="EA82:FX82" si="26">((EA272*0.25)+EA81)</f>
        <v>1781459.6074999999</v>
      </c>
      <c r="EB82" s="47">
        <f t="shared" si="26"/>
        <v>1595056.4825000002</v>
      </c>
      <c r="EC82" s="47">
        <f t="shared" si="26"/>
        <v>1020286.7775</v>
      </c>
      <c r="ED82" s="47">
        <f t="shared" si="26"/>
        <v>6110241.9924999997</v>
      </c>
      <c r="EE82" s="47">
        <f t="shared" si="26"/>
        <v>704510.44499999995</v>
      </c>
      <c r="EF82" s="47">
        <f t="shared" si="26"/>
        <v>3545845.8475000001</v>
      </c>
      <c r="EG82" s="47">
        <f t="shared" si="26"/>
        <v>856007.40999999992</v>
      </c>
      <c r="EH82" s="47">
        <f t="shared" si="26"/>
        <v>813258.57750000001</v>
      </c>
      <c r="EI82" s="47">
        <f t="shared" si="26"/>
        <v>39274206.18</v>
      </c>
      <c r="EJ82" s="47">
        <f t="shared" si="26"/>
        <v>23021878.060000006</v>
      </c>
      <c r="EK82" s="47">
        <f t="shared" si="26"/>
        <v>1686432.0549999999</v>
      </c>
      <c r="EL82" s="47">
        <f t="shared" si="26"/>
        <v>1215815.7249999999</v>
      </c>
      <c r="EM82" s="47">
        <f t="shared" si="26"/>
        <v>1134771.7749999999</v>
      </c>
      <c r="EN82" s="47">
        <f t="shared" si="26"/>
        <v>2719367.6749999998</v>
      </c>
      <c r="EO82" s="47">
        <f t="shared" si="26"/>
        <v>1035563.5125</v>
      </c>
      <c r="EP82" s="47">
        <f t="shared" si="26"/>
        <v>1158430.7875000001</v>
      </c>
      <c r="EQ82" s="47">
        <f t="shared" si="26"/>
        <v>7220373.9424999999</v>
      </c>
      <c r="ER82" s="47">
        <f t="shared" si="26"/>
        <v>1030102.7674999998</v>
      </c>
      <c r="ES82" s="47">
        <f t="shared" si="26"/>
        <v>616481.00749999995</v>
      </c>
      <c r="ET82" s="47">
        <f t="shared" si="26"/>
        <v>897025.8175</v>
      </c>
      <c r="EU82" s="47">
        <f t="shared" si="26"/>
        <v>1662934.0275000001</v>
      </c>
      <c r="EV82" s="47">
        <f t="shared" si="26"/>
        <v>426411.78500000003</v>
      </c>
      <c r="EW82" s="47">
        <f t="shared" si="26"/>
        <v>2807885.5975000001</v>
      </c>
      <c r="EX82" s="47">
        <f t="shared" si="26"/>
        <v>797455.89250000007</v>
      </c>
      <c r="EY82" s="47">
        <f t="shared" si="26"/>
        <v>2333672.9824999999</v>
      </c>
      <c r="EZ82" s="47">
        <f t="shared" si="26"/>
        <v>577620.25749999995</v>
      </c>
      <c r="FA82" s="47">
        <f t="shared" si="26"/>
        <v>9035214.1374999993</v>
      </c>
      <c r="FB82" s="47">
        <f t="shared" si="26"/>
        <v>1264533.54</v>
      </c>
      <c r="FC82" s="47">
        <f t="shared" si="26"/>
        <v>6179990.1224999996</v>
      </c>
      <c r="FD82" s="47">
        <f t="shared" si="26"/>
        <v>1118452.4325000001</v>
      </c>
      <c r="FE82" s="47">
        <f t="shared" si="26"/>
        <v>459684.95500000002</v>
      </c>
      <c r="FF82" s="47">
        <f t="shared" si="26"/>
        <v>802225.5575</v>
      </c>
      <c r="FG82" s="47">
        <f t="shared" si="26"/>
        <v>591787.4</v>
      </c>
      <c r="FH82" s="47">
        <f t="shared" si="26"/>
        <v>412185.90749999997</v>
      </c>
      <c r="FI82" s="47">
        <f t="shared" si="26"/>
        <v>4840096.9600000009</v>
      </c>
      <c r="FJ82" s="47">
        <f t="shared" si="26"/>
        <v>4879014.517500001</v>
      </c>
      <c r="FK82" s="47">
        <f t="shared" si="26"/>
        <v>5931722.5274999999</v>
      </c>
      <c r="FL82" s="47">
        <f t="shared" si="26"/>
        <v>16921992.3125</v>
      </c>
      <c r="FM82" s="47">
        <f t="shared" si="26"/>
        <v>8778183.2600000016</v>
      </c>
      <c r="FN82" s="47">
        <f t="shared" si="26"/>
        <v>53629569.549999997</v>
      </c>
      <c r="FO82" s="47">
        <f t="shared" si="26"/>
        <v>2923699.91</v>
      </c>
      <c r="FP82" s="47">
        <f t="shared" si="26"/>
        <v>5835173.5649999995</v>
      </c>
      <c r="FQ82" s="47">
        <f t="shared" si="26"/>
        <v>2500259.5124999997</v>
      </c>
      <c r="FR82" s="47">
        <f t="shared" si="26"/>
        <v>677838.11499999999</v>
      </c>
      <c r="FS82" s="47">
        <f t="shared" si="26"/>
        <v>762208.97250000003</v>
      </c>
      <c r="FT82" s="47">
        <f t="shared" si="26"/>
        <v>343241.625</v>
      </c>
      <c r="FU82" s="47">
        <f t="shared" si="26"/>
        <v>2213438.83</v>
      </c>
      <c r="FV82" s="47">
        <f t="shared" si="26"/>
        <v>1773017.4650000001</v>
      </c>
      <c r="FW82" s="47">
        <f t="shared" si="26"/>
        <v>750635.29500000004</v>
      </c>
      <c r="FX82" s="47">
        <f t="shared" si="26"/>
        <v>305144.0675</v>
      </c>
      <c r="FZ82" s="7">
        <f>SUM(C82:FX82)</f>
        <v>2216006803.3249993</v>
      </c>
      <c r="GA82" s="17"/>
    </row>
    <row r="83" spans="1:197" x14ac:dyDescent="0.2">
      <c r="A83" s="49">
        <v>0.08</v>
      </c>
      <c r="GA83" s="17"/>
    </row>
    <row r="84" spans="1:197" ht="15.75" x14ac:dyDescent="0.25">
      <c r="B84" s="30" t="s">
        <v>552</v>
      </c>
      <c r="GA84" s="17"/>
    </row>
    <row r="85" spans="1:197" x14ac:dyDescent="0.2">
      <c r="A85" s="6" t="s">
        <v>553</v>
      </c>
      <c r="B85" s="7" t="s">
        <v>554</v>
      </c>
      <c r="C85" s="17">
        <f t="shared" ref="C85:BN85" si="27">C15</f>
        <v>6206.5</v>
      </c>
      <c r="D85" s="17">
        <f t="shared" si="27"/>
        <v>35353</v>
      </c>
      <c r="E85" s="17">
        <f t="shared" si="27"/>
        <v>5620</v>
      </c>
      <c r="F85" s="17">
        <f t="shared" si="27"/>
        <v>18697</v>
      </c>
      <c r="G85" s="17">
        <f t="shared" si="27"/>
        <v>1129</v>
      </c>
      <c r="H85" s="17">
        <f t="shared" si="27"/>
        <v>1008.5</v>
      </c>
      <c r="I85" s="17">
        <f t="shared" si="27"/>
        <v>7839.5</v>
      </c>
      <c r="J85" s="17">
        <f t="shared" si="27"/>
        <v>2173</v>
      </c>
      <c r="K85" s="17">
        <f t="shared" si="27"/>
        <v>227.5</v>
      </c>
      <c r="L85" s="17">
        <f t="shared" si="27"/>
        <v>2253</v>
      </c>
      <c r="M85" s="17">
        <f t="shared" si="27"/>
        <v>1130.5</v>
      </c>
      <c r="N85" s="17">
        <f t="shared" si="27"/>
        <v>52424.5</v>
      </c>
      <c r="O85" s="17">
        <f t="shared" si="27"/>
        <v>13743.5</v>
      </c>
      <c r="P85" s="17">
        <f t="shared" si="27"/>
        <v>225.5</v>
      </c>
      <c r="Q85" s="17">
        <f t="shared" si="27"/>
        <v>35788.5</v>
      </c>
      <c r="R85" s="17">
        <f t="shared" si="27"/>
        <v>461</v>
      </c>
      <c r="S85" s="17">
        <f t="shared" si="27"/>
        <v>1567</v>
      </c>
      <c r="T85" s="17">
        <f t="shared" si="27"/>
        <v>134.5</v>
      </c>
      <c r="U85" s="17">
        <f t="shared" si="27"/>
        <v>55.5</v>
      </c>
      <c r="V85" s="17">
        <f t="shared" si="27"/>
        <v>265.5</v>
      </c>
      <c r="W85" s="17">
        <f t="shared" si="27"/>
        <v>131.5</v>
      </c>
      <c r="X85" s="17">
        <f t="shared" si="27"/>
        <v>46</v>
      </c>
      <c r="Y85" s="17">
        <f t="shared" si="27"/>
        <v>410</v>
      </c>
      <c r="Z85" s="17">
        <f t="shared" si="27"/>
        <v>202.5</v>
      </c>
      <c r="AA85" s="17">
        <f t="shared" si="27"/>
        <v>30000.5</v>
      </c>
      <c r="AB85" s="17">
        <f t="shared" si="27"/>
        <v>27543.5</v>
      </c>
      <c r="AC85" s="17">
        <f t="shared" si="27"/>
        <v>891.5</v>
      </c>
      <c r="AD85" s="17">
        <f t="shared" si="27"/>
        <v>1188.5</v>
      </c>
      <c r="AE85" s="17">
        <f t="shared" si="27"/>
        <v>92</v>
      </c>
      <c r="AF85" s="17">
        <f t="shared" si="27"/>
        <v>164.5</v>
      </c>
      <c r="AG85" s="17">
        <f t="shared" si="27"/>
        <v>635.5</v>
      </c>
      <c r="AH85" s="17">
        <f t="shared" si="27"/>
        <v>994</v>
      </c>
      <c r="AI85" s="17">
        <f t="shared" si="27"/>
        <v>335.5</v>
      </c>
      <c r="AJ85" s="17">
        <f t="shared" si="27"/>
        <v>145</v>
      </c>
      <c r="AK85" s="17">
        <f t="shared" si="27"/>
        <v>193</v>
      </c>
      <c r="AL85" s="17">
        <f t="shared" si="27"/>
        <v>242</v>
      </c>
      <c r="AM85" s="17">
        <f t="shared" si="27"/>
        <v>393</v>
      </c>
      <c r="AN85" s="17">
        <f t="shared" si="27"/>
        <v>316.5</v>
      </c>
      <c r="AO85" s="17">
        <f t="shared" si="27"/>
        <v>4455</v>
      </c>
      <c r="AP85" s="17">
        <f t="shared" si="27"/>
        <v>85068.5</v>
      </c>
      <c r="AQ85" s="17">
        <f t="shared" si="27"/>
        <v>212.5</v>
      </c>
      <c r="AR85" s="17">
        <f t="shared" si="27"/>
        <v>60561</v>
      </c>
      <c r="AS85" s="17">
        <f t="shared" si="27"/>
        <v>6434</v>
      </c>
      <c r="AT85" s="17">
        <f t="shared" si="27"/>
        <v>2065.5</v>
      </c>
      <c r="AU85" s="17">
        <f t="shared" si="27"/>
        <v>229.5</v>
      </c>
      <c r="AV85" s="17">
        <f t="shared" si="27"/>
        <v>281.5</v>
      </c>
      <c r="AW85" s="17">
        <f t="shared" si="27"/>
        <v>250.5</v>
      </c>
      <c r="AX85" s="17">
        <f t="shared" si="27"/>
        <v>64</v>
      </c>
      <c r="AY85" s="17">
        <f t="shared" si="27"/>
        <v>433</v>
      </c>
      <c r="AZ85" s="17">
        <f t="shared" si="27"/>
        <v>10909</v>
      </c>
      <c r="BA85" s="17">
        <f t="shared" si="27"/>
        <v>8836.5</v>
      </c>
      <c r="BB85" s="17">
        <f t="shared" si="27"/>
        <v>7811.5</v>
      </c>
      <c r="BC85" s="17">
        <f t="shared" si="27"/>
        <v>22495.5</v>
      </c>
      <c r="BD85" s="17">
        <f t="shared" si="27"/>
        <v>5164</v>
      </c>
      <c r="BE85" s="17">
        <f t="shared" si="27"/>
        <v>1312.5</v>
      </c>
      <c r="BF85" s="17">
        <f t="shared" si="27"/>
        <v>23847</v>
      </c>
      <c r="BG85" s="17">
        <f t="shared" si="27"/>
        <v>941.5</v>
      </c>
      <c r="BH85" s="17">
        <f t="shared" si="27"/>
        <v>554</v>
      </c>
      <c r="BI85" s="17">
        <f t="shared" si="27"/>
        <v>236</v>
      </c>
      <c r="BJ85" s="17">
        <f t="shared" si="27"/>
        <v>6205.5</v>
      </c>
      <c r="BK85" s="17">
        <f t="shared" si="27"/>
        <v>17370</v>
      </c>
      <c r="BL85" s="17">
        <f t="shared" si="27"/>
        <v>152</v>
      </c>
      <c r="BM85" s="17">
        <f t="shared" si="27"/>
        <v>229</v>
      </c>
      <c r="BN85" s="17">
        <f t="shared" si="27"/>
        <v>3248.5</v>
      </c>
      <c r="BO85" s="17">
        <f t="shared" ref="BO85:DZ85" si="28">BO15</f>
        <v>1291.5</v>
      </c>
      <c r="BP85" s="17">
        <f t="shared" si="28"/>
        <v>177</v>
      </c>
      <c r="BQ85" s="17">
        <f t="shared" si="28"/>
        <v>5170.5</v>
      </c>
      <c r="BR85" s="17">
        <f t="shared" si="28"/>
        <v>4380.5</v>
      </c>
      <c r="BS85" s="17">
        <f t="shared" si="28"/>
        <v>1082</v>
      </c>
      <c r="BT85" s="17">
        <f t="shared" si="28"/>
        <v>409</v>
      </c>
      <c r="BU85" s="17">
        <f t="shared" si="28"/>
        <v>400.5</v>
      </c>
      <c r="BV85" s="17">
        <f t="shared" si="28"/>
        <v>1232</v>
      </c>
      <c r="BW85" s="17">
        <f t="shared" si="28"/>
        <v>2002.5</v>
      </c>
      <c r="BX85" s="17">
        <f t="shared" si="28"/>
        <v>55.5</v>
      </c>
      <c r="BY85" s="17">
        <f t="shared" si="28"/>
        <v>500</v>
      </c>
      <c r="BZ85" s="17">
        <f t="shared" si="28"/>
        <v>196</v>
      </c>
      <c r="CA85" s="17">
        <f t="shared" si="28"/>
        <v>135.5</v>
      </c>
      <c r="CB85" s="17">
        <f t="shared" si="28"/>
        <v>76761</v>
      </c>
      <c r="CC85" s="17">
        <f t="shared" si="28"/>
        <v>188</v>
      </c>
      <c r="CD85" s="17">
        <f t="shared" si="28"/>
        <v>39</v>
      </c>
      <c r="CE85" s="17">
        <f t="shared" si="28"/>
        <v>140.5</v>
      </c>
      <c r="CF85" s="17">
        <f t="shared" si="28"/>
        <v>137</v>
      </c>
      <c r="CG85" s="17">
        <f t="shared" si="28"/>
        <v>192</v>
      </c>
      <c r="CH85" s="17">
        <f t="shared" si="28"/>
        <v>101</v>
      </c>
      <c r="CI85" s="17">
        <f t="shared" si="28"/>
        <v>681</v>
      </c>
      <c r="CJ85" s="17">
        <f t="shared" si="28"/>
        <v>932</v>
      </c>
      <c r="CK85" s="17">
        <f t="shared" si="28"/>
        <v>4386</v>
      </c>
      <c r="CL85" s="17">
        <f t="shared" si="28"/>
        <v>1306</v>
      </c>
      <c r="CM85" s="17">
        <f t="shared" si="28"/>
        <v>712.5</v>
      </c>
      <c r="CN85" s="17">
        <f t="shared" si="28"/>
        <v>28365.5</v>
      </c>
      <c r="CO85" s="17">
        <f t="shared" si="28"/>
        <v>14463</v>
      </c>
      <c r="CP85" s="17">
        <f t="shared" si="28"/>
        <v>992</v>
      </c>
      <c r="CQ85" s="17">
        <f t="shared" si="28"/>
        <v>784.5</v>
      </c>
      <c r="CR85" s="17">
        <f t="shared" si="28"/>
        <v>204</v>
      </c>
      <c r="CS85" s="17">
        <f t="shared" si="28"/>
        <v>319</v>
      </c>
      <c r="CT85" s="17">
        <f t="shared" si="28"/>
        <v>90</v>
      </c>
      <c r="CU85" s="17">
        <f t="shared" si="28"/>
        <v>71</v>
      </c>
      <c r="CV85" s="17">
        <f t="shared" si="28"/>
        <v>37</v>
      </c>
      <c r="CW85" s="17">
        <f t="shared" si="28"/>
        <v>195.5</v>
      </c>
      <c r="CX85" s="17">
        <f t="shared" si="28"/>
        <v>437</v>
      </c>
      <c r="CY85" s="17">
        <f t="shared" si="28"/>
        <v>39</v>
      </c>
      <c r="CZ85" s="17">
        <f t="shared" si="28"/>
        <v>1973.5</v>
      </c>
      <c r="DA85" s="17">
        <f t="shared" si="28"/>
        <v>173.5</v>
      </c>
      <c r="DB85" s="17">
        <f t="shared" si="28"/>
        <v>308.5</v>
      </c>
      <c r="DC85" s="17">
        <f t="shared" si="28"/>
        <v>140.5</v>
      </c>
      <c r="DD85" s="17">
        <f t="shared" si="28"/>
        <v>159</v>
      </c>
      <c r="DE85" s="17">
        <f t="shared" si="28"/>
        <v>335.5</v>
      </c>
      <c r="DF85" s="17">
        <f t="shared" si="28"/>
        <v>20321.5</v>
      </c>
      <c r="DG85" s="17">
        <f t="shared" si="28"/>
        <v>81</v>
      </c>
      <c r="DH85" s="17">
        <f t="shared" si="28"/>
        <v>1890</v>
      </c>
      <c r="DI85" s="17">
        <f t="shared" si="28"/>
        <v>2497.5</v>
      </c>
      <c r="DJ85" s="17">
        <f t="shared" si="28"/>
        <v>613</v>
      </c>
      <c r="DK85" s="17">
        <f t="shared" si="28"/>
        <v>437.5</v>
      </c>
      <c r="DL85" s="17">
        <f t="shared" si="28"/>
        <v>5575.5</v>
      </c>
      <c r="DM85" s="17">
        <f t="shared" si="28"/>
        <v>234.5</v>
      </c>
      <c r="DN85" s="17">
        <f t="shared" si="28"/>
        <v>1260.5</v>
      </c>
      <c r="DO85" s="17">
        <f t="shared" si="28"/>
        <v>3148.5</v>
      </c>
      <c r="DP85" s="17">
        <f t="shared" si="28"/>
        <v>198</v>
      </c>
      <c r="DQ85" s="17">
        <f t="shared" si="28"/>
        <v>701.5</v>
      </c>
      <c r="DR85" s="17">
        <f t="shared" si="28"/>
        <v>1384.5</v>
      </c>
      <c r="DS85" s="17">
        <f t="shared" si="28"/>
        <v>715.5</v>
      </c>
      <c r="DT85" s="17">
        <f t="shared" si="28"/>
        <v>165</v>
      </c>
      <c r="DU85" s="17">
        <f t="shared" si="28"/>
        <v>369.5</v>
      </c>
      <c r="DV85" s="17">
        <f t="shared" si="28"/>
        <v>205</v>
      </c>
      <c r="DW85" s="17">
        <f t="shared" si="28"/>
        <v>312</v>
      </c>
      <c r="DX85" s="17">
        <f t="shared" si="28"/>
        <v>173.5</v>
      </c>
      <c r="DY85" s="17">
        <f t="shared" si="28"/>
        <v>317</v>
      </c>
      <c r="DZ85" s="17">
        <f t="shared" si="28"/>
        <v>724.5</v>
      </c>
      <c r="EA85" s="17">
        <f t="shared" ref="EA85:FX85" si="29">EA15</f>
        <v>560</v>
      </c>
      <c r="EB85" s="17">
        <f t="shared" si="29"/>
        <v>593</v>
      </c>
      <c r="EC85" s="17">
        <f t="shared" si="29"/>
        <v>301</v>
      </c>
      <c r="ED85" s="17">
        <f t="shared" si="29"/>
        <v>1584</v>
      </c>
      <c r="EE85" s="17">
        <f t="shared" si="29"/>
        <v>171.5</v>
      </c>
      <c r="EF85" s="17">
        <f t="shared" si="29"/>
        <v>1443.5</v>
      </c>
      <c r="EG85" s="17">
        <f t="shared" si="29"/>
        <v>257</v>
      </c>
      <c r="EH85" s="17">
        <f t="shared" si="29"/>
        <v>247.5</v>
      </c>
      <c r="EI85" s="17">
        <f t="shared" si="29"/>
        <v>14573.5</v>
      </c>
      <c r="EJ85" s="17">
        <f t="shared" si="29"/>
        <v>9701.5</v>
      </c>
      <c r="EK85" s="17">
        <f t="shared" si="29"/>
        <v>643</v>
      </c>
      <c r="EL85" s="17">
        <f t="shared" si="29"/>
        <v>458</v>
      </c>
      <c r="EM85" s="17">
        <f t="shared" si="29"/>
        <v>382</v>
      </c>
      <c r="EN85" s="17">
        <f t="shared" si="29"/>
        <v>1009.5</v>
      </c>
      <c r="EO85" s="17">
        <f t="shared" si="29"/>
        <v>332</v>
      </c>
      <c r="EP85" s="17">
        <f t="shared" si="29"/>
        <v>354</v>
      </c>
      <c r="EQ85" s="17">
        <f t="shared" si="29"/>
        <v>2533</v>
      </c>
      <c r="ER85" s="17">
        <f t="shared" si="29"/>
        <v>277</v>
      </c>
      <c r="ES85" s="17">
        <f t="shared" si="29"/>
        <v>132.5</v>
      </c>
      <c r="ET85" s="17">
        <f t="shared" si="29"/>
        <v>217</v>
      </c>
      <c r="EU85" s="17">
        <f t="shared" si="29"/>
        <v>565</v>
      </c>
      <c r="EV85" s="17">
        <f t="shared" si="29"/>
        <v>74</v>
      </c>
      <c r="EW85" s="17">
        <f t="shared" si="29"/>
        <v>872.5</v>
      </c>
      <c r="EX85" s="17">
        <f t="shared" si="29"/>
        <v>162</v>
      </c>
      <c r="EY85" s="17">
        <f t="shared" si="29"/>
        <v>225</v>
      </c>
      <c r="EZ85" s="17">
        <f t="shared" si="29"/>
        <v>126</v>
      </c>
      <c r="FA85" s="17">
        <f t="shared" si="29"/>
        <v>3331</v>
      </c>
      <c r="FB85" s="17">
        <f t="shared" si="29"/>
        <v>313.5</v>
      </c>
      <c r="FC85" s="17">
        <f t="shared" si="29"/>
        <v>1957.5</v>
      </c>
      <c r="FD85" s="17">
        <f t="shared" si="29"/>
        <v>381</v>
      </c>
      <c r="FE85" s="17">
        <f t="shared" si="29"/>
        <v>87</v>
      </c>
      <c r="FF85" s="17">
        <f t="shared" si="29"/>
        <v>210.5</v>
      </c>
      <c r="FG85" s="17">
        <f t="shared" si="29"/>
        <v>139</v>
      </c>
      <c r="FH85" s="17">
        <f t="shared" si="29"/>
        <v>70</v>
      </c>
      <c r="FI85" s="17">
        <f t="shared" si="29"/>
        <v>1796.5</v>
      </c>
      <c r="FJ85" s="17">
        <f t="shared" si="29"/>
        <v>1954.5</v>
      </c>
      <c r="FK85" s="17">
        <f t="shared" si="29"/>
        <v>2442.5</v>
      </c>
      <c r="FL85" s="17">
        <f t="shared" si="29"/>
        <v>7316</v>
      </c>
      <c r="FM85" s="17">
        <f t="shared" si="29"/>
        <v>3616.5</v>
      </c>
      <c r="FN85" s="17">
        <f t="shared" si="29"/>
        <v>21483</v>
      </c>
      <c r="FO85" s="17">
        <f t="shared" si="29"/>
        <v>1044.5</v>
      </c>
      <c r="FP85" s="17">
        <f t="shared" si="29"/>
        <v>2128.5</v>
      </c>
      <c r="FQ85" s="17">
        <f t="shared" si="29"/>
        <v>898.5</v>
      </c>
      <c r="FR85" s="17">
        <f t="shared" si="29"/>
        <v>165</v>
      </c>
      <c r="FS85" s="17">
        <f t="shared" si="29"/>
        <v>206.5</v>
      </c>
      <c r="FT85" s="17">
        <f t="shared" si="29"/>
        <v>54</v>
      </c>
      <c r="FU85" s="17">
        <f t="shared" si="29"/>
        <v>849</v>
      </c>
      <c r="FV85" s="17">
        <f t="shared" si="29"/>
        <v>698.5</v>
      </c>
      <c r="FW85" s="17">
        <f t="shared" si="29"/>
        <v>178.5</v>
      </c>
      <c r="FX85" s="17">
        <f t="shared" si="29"/>
        <v>56</v>
      </c>
      <c r="FZ85" s="17">
        <f t="shared" ref="FZ85:FZ90" si="30">SUM(C85:FX85)</f>
        <v>801790</v>
      </c>
      <c r="GA85" s="18">
        <f>FZ90-FZ85</f>
        <v>29147.700000000652</v>
      </c>
    </row>
    <row r="86" spans="1:197" x14ac:dyDescent="0.2">
      <c r="A86" s="6" t="s">
        <v>555</v>
      </c>
      <c r="B86" s="7" t="s">
        <v>556</v>
      </c>
      <c r="C86" s="17">
        <f t="shared" ref="C86:BN89" si="31">C23</f>
        <v>6370</v>
      </c>
      <c r="D86" s="17">
        <f t="shared" si="31"/>
        <v>37392</v>
      </c>
      <c r="E86" s="17">
        <f t="shared" si="31"/>
        <v>6075.5</v>
      </c>
      <c r="F86" s="17">
        <f t="shared" si="31"/>
        <v>18594</v>
      </c>
      <c r="G86" s="17">
        <f t="shared" si="31"/>
        <v>1069</v>
      </c>
      <c r="H86" s="17">
        <f t="shared" si="31"/>
        <v>1019</v>
      </c>
      <c r="I86" s="17">
        <f t="shared" si="31"/>
        <v>8482.5</v>
      </c>
      <c r="J86" s="17">
        <f t="shared" si="31"/>
        <v>2302</v>
      </c>
      <c r="K86" s="17">
        <f t="shared" si="31"/>
        <v>271</v>
      </c>
      <c r="L86" s="17">
        <f t="shared" si="31"/>
        <v>2402.5</v>
      </c>
      <c r="M86" s="17">
        <f t="shared" si="31"/>
        <v>1210.5</v>
      </c>
      <c r="N86" s="17">
        <f t="shared" si="31"/>
        <v>54233</v>
      </c>
      <c r="O86" s="17">
        <f t="shared" si="31"/>
        <v>14424.5</v>
      </c>
      <c r="P86" s="17">
        <f t="shared" si="31"/>
        <v>220.5</v>
      </c>
      <c r="Q86" s="17">
        <f t="shared" si="31"/>
        <v>37464.5</v>
      </c>
      <c r="R86" s="17">
        <f t="shared" si="31"/>
        <v>508</v>
      </c>
      <c r="S86" s="17">
        <f t="shared" si="31"/>
        <v>1680.5</v>
      </c>
      <c r="T86" s="17">
        <f t="shared" si="31"/>
        <v>139</v>
      </c>
      <c r="U86" s="17">
        <f t="shared" si="31"/>
        <v>53</v>
      </c>
      <c r="V86" s="17">
        <f t="shared" si="31"/>
        <v>277</v>
      </c>
      <c r="W86" s="17">
        <f t="shared" si="31"/>
        <v>80</v>
      </c>
      <c r="X86" s="17">
        <f t="shared" si="31"/>
        <v>39</v>
      </c>
      <c r="Y86" s="17">
        <f t="shared" si="31"/>
        <v>454.5</v>
      </c>
      <c r="Z86" s="17">
        <f t="shared" si="31"/>
        <v>213.5</v>
      </c>
      <c r="AA86" s="17">
        <f t="shared" si="31"/>
        <v>31033.5</v>
      </c>
      <c r="AB86" s="17">
        <f t="shared" si="31"/>
        <v>29992.5</v>
      </c>
      <c r="AC86" s="17">
        <f t="shared" si="31"/>
        <v>984</v>
      </c>
      <c r="AD86" s="17">
        <f t="shared" si="31"/>
        <v>1250.5</v>
      </c>
      <c r="AE86" s="17">
        <f t="shared" si="31"/>
        <v>102.5</v>
      </c>
      <c r="AF86" s="17">
        <f t="shared" si="31"/>
        <v>181.5</v>
      </c>
      <c r="AG86" s="17">
        <f t="shared" si="31"/>
        <v>658</v>
      </c>
      <c r="AH86" s="17">
        <f t="shared" si="31"/>
        <v>1073</v>
      </c>
      <c r="AI86" s="17">
        <f t="shared" si="31"/>
        <v>326</v>
      </c>
      <c r="AJ86" s="17">
        <f t="shared" si="31"/>
        <v>146</v>
      </c>
      <c r="AK86" s="17">
        <f t="shared" si="31"/>
        <v>191</v>
      </c>
      <c r="AL86" s="17">
        <f t="shared" si="31"/>
        <v>247.5</v>
      </c>
      <c r="AM86" s="17">
        <f t="shared" si="31"/>
        <v>421.5</v>
      </c>
      <c r="AN86" s="17">
        <f t="shared" si="31"/>
        <v>366</v>
      </c>
      <c r="AO86" s="17">
        <f t="shared" si="31"/>
        <v>4676.5</v>
      </c>
      <c r="AP86" s="17">
        <f t="shared" si="31"/>
        <v>86844</v>
      </c>
      <c r="AQ86" s="17">
        <f t="shared" si="31"/>
        <v>218.5</v>
      </c>
      <c r="AR86" s="17">
        <f t="shared" si="31"/>
        <v>63331</v>
      </c>
      <c r="AS86" s="17">
        <f t="shared" si="31"/>
        <v>6556.5</v>
      </c>
      <c r="AT86" s="17">
        <f t="shared" si="31"/>
        <v>2197</v>
      </c>
      <c r="AU86" s="17">
        <f t="shared" si="31"/>
        <v>223</v>
      </c>
      <c r="AV86" s="17">
        <f t="shared" si="31"/>
        <v>309.5</v>
      </c>
      <c r="AW86" s="17">
        <f t="shared" si="31"/>
        <v>227.5</v>
      </c>
      <c r="AX86" s="17">
        <f t="shared" si="31"/>
        <v>37.5</v>
      </c>
      <c r="AY86" s="17">
        <f t="shared" si="31"/>
        <v>444.5</v>
      </c>
      <c r="AZ86" s="17">
        <f t="shared" si="31"/>
        <v>11347.5</v>
      </c>
      <c r="BA86" s="17">
        <f t="shared" si="31"/>
        <v>9292.5</v>
      </c>
      <c r="BB86" s="17">
        <f t="shared" si="31"/>
        <v>8083.5</v>
      </c>
      <c r="BC86" s="17">
        <f t="shared" si="31"/>
        <v>24645.5</v>
      </c>
      <c r="BD86" s="17">
        <f t="shared" si="31"/>
        <v>5167</v>
      </c>
      <c r="BE86" s="17">
        <f t="shared" si="31"/>
        <v>1393</v>
      </c>
      <c r="BF86" s="17">
        <f t="shared" si="31"/>
        <v>24709</v>
      </c>
      <c r="BG86" s="17">
        <f t="shared" si="31"/>
        <v>1038.5</v>
      </c>
      <c r="BH86" s="17">
        <f t="shared" si="31"/>
        <v>575.5</v>
      </c>
      <c r="BI86" s="17">
        <f t="shared" si="31"/>
        <v>226.5</v>
      </c>
      <c r="BJ86" s="17">
        <f t="shared" si="31"/>
        <v>6433</v>
      </c>
      <c r="BK86" s="17">
        <f t="shared" si="31"/>
        <v>17504</v>
      </c>
      <c r="BL86" s="17">
        <f t="shared" si="31"/>
        <v>197</v>
      </c>
      <c r="BM86" s="17">
        <f t="shared" si="31"/>
        <v>264.5</v>
      </c>
      <c r="BN86" s="17">
        <f t="shared" si="31"/>
        <v>3495</v>
      </c>
      <c r="BO86" s="17">
        <f t="shared" ref="BO86:DZ89" si="32">BO23</f>
        <v>1308.5</v>
      </c>
      <c r="BP86" s="17">
        <f t="shared" si="32"/>
        <v>211</v>
      </c>
      <c r="BQ86" s="17">
        <f t="shared" si="32"/>
        <v>5517</v>
      </c>
      <c r="BR86" s="17">
        <f t="shared" si="32"/>
        <v>4650</v>
      </c>
      <c r="BS86" s="17">
        <f t="shared" si="32"/>
        <v>1232.5</v>
      </c>
      <c r="BT86" s="17">
        <f t="shared" si="32"/>
        <v>457.5</v>
      </c>
      <c r="BU86" s="17">
        <f t="shared" si="32"/>
        <v>435.5</v>
      </c>
      <c r="BV86" s="17">
        <f t="shared" si="32"/>
        <v>1305.5</v>
      </c>
      <c r="BW86" s="17">
        <f t="shared" si="32"/>
        <v>2027</v>
      </c>
      <c r="BX86" s="17">
        <f t="shared" si="32"/>
        <v>78.5</v>
      </c>
      <c r="BY86" s="17">
        <f t="shared" si="32"/>
        <v>495</v>
      </c>
      <c r="BZ86" s="17">
        <f t="shared" si="32"/>
        <v>200</v>
      </c>
      <c r="CA86" s="17">
        <f t="shared" si="32"/>
        <v>158.5</v>
      </c>
      <c r="CB86" s="17">
        <f t="shared" si="32"/>
        <v>79941</v>
      </c>
      <c r="CC86" s="17">
        <f t="shared" si="32"/>
        <v>173</v>
      </c>
      <c r="CD86" s="17">
        <f t="shared" si="32"/>
        <v>47.5</v>
      </c>
      <c r="CE86" s="17">
        <f t="shared" si="32"/>
        <v>141</v>
      </c>
      <c r="CF86" s="17">
        <f t="shared" si="32"/>
        <v>112.5</v>
      </c>
      <c r="CG86" s="17">
        <f t="shared" si="32"/>
        <v>209.5</v>
      </c>
      <c r="CH86" s="17">
        <f t="shared" si="32"/>
        <v>112.5</v>
      </c>
      <c r="CI86" s="17">
        <f t="shared" si="32"/>
        <v>703</v>
      </c>
      <c r="CJ86" s="17">
        <f t="shared" si="32"/>
        <v>1007.5</v>
      </c>
      <c r="CK86" s="17">
        <f t="shared" si="32"/>
        <v>4473</v>
      </c>
      <c r="CL86" s="17">
        <f t="shared" si="32"/>
        <v>1366</v>
      </c>
      <c r="CM86" s="17">
        <f t="shared" si="32"/>
        <v>784.5</v>
      </c>
      <c r="CN86" s="17">
        <f t="shared" si="32"/>
        <v>29377</v>
      </c>
      <c r="CO86" s="17">
        <f t="shared" si="32"/>
        <v>15434</v>
      </c>
      <c r="CP86" s="17">
        <f t="shared" si="32"/>
        <v>1075</v>
      </c>
      <c r="CQ86" s="17">
        <f t="shared" si="32"/>
        <v>891.5</v>
      </c>
      <c r="CR86" s="17">
        <f t="shared" si="32"/>
        <v>187</v>
      </c>
      <c r="CS86" s="17">
        <f t="shared" si="32"/>
        <v>366</v>
      </c>
      <c r="CT86" s="17">
        <f t="shared" si="32"/>
        <v>108.5</v>
      </c>
      <c r="CU86" s="17">
        <f t="shared" si="32"/>
        <v>65</v>
      </c>
      <c r="CV86" s="17">
        <f t="shared" si="32"/>
        <v>42</v>
      </c>
      <c r="CW86" s="17">
        <f t="shared" si="32"/>
        <v>195.5</v>
      </c>
      <c r="CX86" s="17">
        <f t="shared" si="32"/>
        <v>456</v>
      </c>
      <c r="CY86" s="17">
        <f t="shared" si="32"/>
        <v>43</v>
      </c>
      <c r="CZ86" s="17">
        <f t="shared" si="32"/>
        <v>2080</v>
      </c>
      <c r="DA86" s="17">
        <f t="shared" si="32"/>
        <v>190.5</v>
      </c>
      <c r="DB86" s="17">
        <f t="shared" si="32"/>
        <v>303.5</v>
      </c>
      <c r="DC86" s="17">
        <f t="shared" si="32"/>
        <v>150.5</v>
      </c>
      <c r="DD86" s="17">
        <f t="shared" si="32"/>
        <v>149.5</v>
      </c>
      <c r="DE86" s="17">
        <f t="shared" si="32"/>
        <v>382</v>
      </c>
      <c r="DF86" s="17">
        <f t="shared" si="32"/>
        <v>21119</v>
      </c>
      <c r="DG86" s="17">
        <f t="shared" si="32"/>
        <v>80.5</v>
      </c>
      <c r="DH86" s="17">
        <f t="shared" si="32"/>
        <v>1989</v>
      </c>
      <c r="DI86" s="17">
        <f t="shared" si="32"/>
        <v>2641.5</v>
      </c>
      <c r="DJ86" s="17">
        <f t="shared" si="32"/>
        <v>633.5</v>
      </c>
      <c r="DK86" s="17">
        <f t="shared" si="32"/>
        <v>465.5</v>
      </c>
      <c r="DL86" s="17">
        <f t="shared" si="32"/>
        <v>5885</v>
      </c>
      <c r="DM86" s="17">
        <f t="shared" si="32"/>
        <v>236.5</v>
      </c>
      <c r="DN86" s="17">
        <f t="shared" si="32"/>
        <v>1374</v>
      </c>
      <c r="DO86" s="17">
        <f t="shared" si="32"/>
        <v>3256</v>
      </c>
      <c r="DP86" s="17">
        <f t="shared" si="32"/>
        <v>196.5</v>
      </c>
      <c r="DQ86" s="17">
        <f t="shared" si="32"/>
        <v>655.5</v>
      </c>
      <c r="DR86" s="17">
        <f t="shared" si="32"/>
        <v>1425.5</v>
      </c>
      <c r="DS86" s="17">
        <f t="shared" si="32"/>
        <v>740</v>
      </c>
      <c r="DT86" s="17">
        <f t="shared" si="32"/>
        <v>167</v>
      </c>
      <c r="DU86" s="17">
        <f t="shared" si="32"/>
        <v>360</v>
      </c>
      <c r="DV86" s="17">
        <f t="shared" si="32"/>
        <v>209</v>
      </c>
      <c r="DW86" s="17">
        <f t="shared" si="32"/>
        <v>321</v>
      </c>
      <c r="DX86" s="17">
        <f t="shared" si="32"/>
        <v>157.5</v>
      </c>
      <c r="DY86" s="17">
        <f t="shared" si="32"/>
        <v>330.5</v>
      </c>
      <c r="DZ86" s="17">
        <f t="shared" si="32"/>
        <v>802</v>
      </c>
      <c r="EA86" s="17">
        <f t="shared" ref="EA86:FX89" si="33">EA23</f>
        <v>624.5</v>
      </c>
      <c r="EB86" s="17">
        <f t="shared" si="33"/>
        <v>596</v>
      </c>
      <c r="EC86" s="17">
        <f t="shared" si="33"/>
        <v>311</v>
      </c>
      <c r="ED86" s="17">
        <f t="shared" si="33"/>
        <v>1638</v>
      </c>
      <c r="EE86" s="17">
        <f t="shared" si="33"/>
        <v>177.5</v>
      </c>
      <c r="EF86" s="17">
        <f t="shared" si="33"/>
        <v>1484.5</v>
      </c>
      <c r="EG86" s="17">
        <f t="shared" si="33"/>
        <v>280.5</v>
      </c>
      <c r="EH86" s="17">
        <f t="shared" si="33"/>
        <v>214</v>
      </c>
      <c r="EI86" s="17">
        <f t="shared" si="33"/>
        <v>15221.5</v>
      </c>
      <c r="EJ86" s="17">
        <f t="shared" si="33"/>
        <v>9946</v>
      </c>
      <c r="EK86" s="17">
        <f t="shared" si="33"/>
        <v>707</v>
      </c>
      <c r="EL86" s="17">
        <f t="shared" si="33"/>
        <v>475</v>
      </c>
      <c r="EM86" s="17">
        <f t="shared" si="33"/>
        <v>422</v>
      </c>
      <c r="EN86" s="17">
        <f t="shared" si="33"/>
        <v>998</v>
      </c>
      <c r="EO86" s="17">
        <f t="shared" si="33"/>
        <v>358.5</v>
      </c>
      <c r="EP86" s="17">
        <f t="shared" si="33"/>
        <v>385.5</v>
      </c>
      <c r="EQ86" s="17">
        <f t="shared" si="33"/>
        <v>2613.5</v>
      </c>
      <c r="ER86" s="17">
        <f t="shared" si="33"/>
        <v>290.5</v>
      </c>
      <c r="ES86" s="17">
        <f t="shared" si="33"/>
        <v>141</v>
      </c>
      <c r="ET86" s="17">
        <f t="shared" si="33"/>
        <v>215</v>
      </c>
      <c r="EU86" s="17">
        <f t="shared" si="33"/>
        <v>570.5</v>
      </c>
      <c r="EV86" s="17">
        <f t="shared" si="33"/>
        <v>72</v>
      </c>
      <c r="EW86" s="17">
        <f t="shared" si="33"/>
        <v>894</v>
      </c>
      <c r="EX86" s="17">
        <f t="shared" si="33"/>
        <v>171.5</v>
      </c>
      <c r="EY86" s="17">
        <f t="shared" si="33"/>
        <v>260</v>
      </c>
      <c r="EZ86" s="17">
        <f t="shared" si="33"/>
        <v>142</v>
      </c>
      <c r="FA86" s="17">
        <f t="shared" si="33"/>
        <v>3452</v>
      </c>
      <c r="FB86" s="17">
        <f t="shared" si="33"/>
        <v>340.5</v>
      </c>
      <c r="FC86" s="17">
        <f t="shared" si="33"/>
        <v>2135</v>
      </c>
      <c r="FD86" s="17">
        <f t="shared" si="33"/>
        <v>361.5</v>
      </c>
      <c r="FE86" s="17">
        <f t="shared" si="33"/>
        <v>94</v>
      </c>
      <c r="FF86" s="17">
        <f t="shared" si="33"/>
        <v>202.5</v>
      </c>
      <c r="FG86" s="17">
        <f t="shared" si="33"/>
        <v>128</v>
      </c>
      <c r="FH86" s="17">
        <f t="shared" si="33"/>
        <v>80</v>
      </c>
      <c r="FI86" s="17">
        <f t="shared" si="33"/>
        <v>1840</v>
      </c>
      <c r="FJ86" s="17">
        <f t="shared" si="33"/>
        <v>1983</v>
      </c>
      <c r="FK86" s="17">
        <f t="shared" si="33"/>
        <v>2526.5</v>
      </c>
      <c r="FL86" s="17">
        <f t="shared" si="33"/>
        <v>7095</v>
      </c>
      <c r="FM86" s="17">
        <f t="shared" si="33"/>
        <v>3847</v>
      </c>
      <c r="FN86" s="17">
        <f t="shared" si="33"/>
        <v>22102</v>
      </c>
      <c r="FO86" s="17">
        <f t="shared" si="33"/>
        <v>1109.5</v>
      </c>
      <c r="FP86" s="17">
        <f t="shared" si="33"/>
        <v>2254.5</v>
      </c>
      <c r="FQ86" s="17">
        <f t="shared" si="33"/>
        <v>940.5</v>
      </c>
      <c r="FR86" s="17">
        <f t="shared" si="33"/>
        <v>175.5</v>
      </c>
      <c r="FS86" s="17">
        <f t="shared" si="33"/>
        <v>210.5</v>
      </c>
      <c r="FT86" s="17">
        <f t="shared" si="33"/>
        <v>73</v>
      </c>
      <c r="FU86" s="17">
        <f t="shared" si="33"/>
        <v>849</v>
      </c>
      <c r="FV86" s="17">
        <f t="shared" si="33"/>
        <v>713.5</v>
      </c>
      <c r="FW86" s="17">
        <f t="shared" si="33"/>
        <v>184</v>
      </c>
      <c r="FX86" s="17">
        <f t="shared" si="33"/>
        <v>59</v>
      </c>
      <c r="FZ86" s="17">
        <f t="shared" si="30"/>
        <v>835040.5</v>
      </c>
      <c r="GA86" s="18">
        <v>7984.9147582404757</v>
      </c>
    </row>
    <row r="87" spans="1:197" x14ac:dyDescent="0.2">
      <c r="A87" s="6" t="s">
        <v>557</v>
      </c>
      <c r="B87" s="7" t="s">
        <v>558</v>
      </c>
      <c r="C87" s="17">
        <f t="shared" si="31"/>
        <v>6239</v>
      </c>
      <c r="D87" s="17">
        <f t="shared" si="31"/>
        <v>37649.5</v>
      </c>
      <c r="E87" s="17">
        <f t="shared" si="31"/>
        <v>6398</v>
      </c>
      <c r="F87" s="17">
        <f t="shared" si="31"/>
        <v>17953.5</v>
      </c>
      <c r="G87" s="17">
        <f t="shared" si="31"/>
        <v>999.5</v>
      </c>
      <c r="H87" s="17">
        <f t="shared" si="31"/>
        <v>993.5</v>
      </c>
      <c r="I87" s="17">
        <f t="shared" si="31"/>
        <v>8600</v>
      </c>
      <c r="J87" s="17">
        <f t="shared" si="31"/>
        <v>2333</v>
      </c>
      <c r="K87" s="17">
        <f t="shared" si="31"/>
        <v>290</v>
      </c>
      <c r="L87" s="17">
        <f t="shared" si="31"/>
        <v>2427</v>
      </c>
      <c r="M87" s="17">
        <f t="shared" si="31"/>
        <v>1242</v>
      </c>
      <c r="N87" s="17">
        <f t="shared" si="31"/>
        <v>54172</v>
      </c>
      <c r="O87" s="17">
        <f t="shared" si="31"/>
        <v>14607</v>
      </c>
      <c r="P87" s="17">
        <f t="shared" si="31"/>
        <v>184</v>
      </c>
      <c r="Q87" s="17">
        <f t="shared" si="31"/>
        <v>37304</v>
      </c>
      <c r="R87" s="17">
        <f t="shared" si="31"/>
        <v>500.5</v>
      </c>
      <c r="S87" s="17">
        <f t="shared" si="31"/>
        <v>1658.5</v>
      </c>
      <c r="T87" s="17">
        <f t="shared" si="31"/>
        <v>151</v>
      </c>
      <c r="U87" s="17">
        <f t="shared" si="31"/>
        <v>52</v>
      </c>
      <c r="V87" s="17">
        <f t="shared" si="31"/>
        <v>276.5</v>
      </c>
      <c r="W87" s="17">
        <f t="shared" si="31"/>
        <v>41.5</v>
      </c>
      <c r="X87" s="17">
        <f t="shared" si="31"/>
        <v>38</v>
      </c>
      <c r="Y87" s="17">
        <f t="shared" si="31"/>
        <v>456</v>
      </c>
      <c r="Z87" s="17">
        <f t="shared" si="31"/>
        <v>243.5</v>
      </c>
      <c r="AA87" s="17">
        <f t="shared" si="31"/>
        <v>30590.5</v>
      </c>
      <c r="AB87" s="17">
        <f t="shared" si="31"/>
        <v>29613.5</v>
      </c>
      <c r="AC87" s="17">
        <f t="shared" si="31"/>
        <v>968.5</v>
      </c>
      <c r="AD87" s="17">
        <f t="shared" si="31"/>
        <v>1210</v>
      </c>
      <c r="AE87" s="17">
        <f t="shared" si="31"/>
        <v>98</v>
      </c>
      <c r="AF87" s="17">
        <f t="shared" si="31"/>
        <v>165</v>
      </c>
      <c r="AG87" s="17">
        <f t="shared" si="31"/>
        <v>689</v>
      </c>
      <c r="AH87" s="17">
        <f t="shared" si="31"/>
        <v>1029</v>
      </c>
      <c r="AI87" s="17">
        <f t="shared" si="31"/>
        <v>334.5</v>
      </c>
      <c r="AJ87" s="17">
        <f t="shared" si="31"/>
        <v>154.5</v>
      </c>
      <c r="AK87" s="17">
        <f t="shared" si="31"/>
        <v>199.5</v>
      </c>
      <c r="AL87" s="17">
        <f t="shared" si="31"/>
        <v>271.5</v>
      </c>
      <c r="AM87" s="17">
        <f t="shared" si="31"/>
        <v>434.5</v>
      </c>
      <c r="AN87" s="17">
        <f t="shared" si="31"/>
        <v>353</v>
      </c>
      <c r="AO87" s="17">
        <f t="shared" si="31"/>
        <v>4622</v>
      </c>
      <c r="AP87" s="17">
        <f t="shared" si="31"/>
        <v>86729.5</v>
      </c>
      <c r="AQ87" s="17">
        <f t="shared" si="31"/>
        <v>219</v>
      </c>
      <c r="AR87" s="17">
        <f t="shared" si="31"/>
        <v>62836.5</v>
      </c>
      <c r="AS87" s="17">
        <f t="shared" si="31"/>
        <v>6631.5</v>
      </c>
      <c r="AT87" s="17">
        <f t="shared" si="31"/>
        <v>2235</v>
      </c>
      <c r="AU87" s="17">
        <f t="shared" si="31"/>
        <v>234</v>
      </c>
      <c r="AV87" s="17">
        <f t="shared" si="31"/>
        <v>288.5</v>
      </c>
      <c r="AW87" s="17">
        <f t="shared" si="31"/>
        <v>224.5</v>
      </c>
      <c r="AX87" s="17">
        <f t="shared" si="31"/>
        <v>46.5</v>
      </c>
      <c r="AY87" s="17">
        <f t="shared" si="31"/>
        <v>442</v>
      </c>
      <c r="AZ87" s="17">
        <f t="shared" si="31"/>
        <v>11518</v>
      </c>
      <c r="BA87" s="17">
        <f t="shared" si="31"/>
        <v>9168</v>
      </c>
      <c r="BB87" s="17">
        <f t="shared" si="31"/>
        <v>7940.5</v>
      </c>
      <c r="BC87" s="17">
        <f t="shared" si="31"/>
        <v>25237.5</v>
      </c>
      <c r="BD87" s="17">
        <f t="shared" si="31"/>
        <v>5117.5</v>
      </c>
      <c r="BE87" s="17">
        <f t="shared" si="31"/>
        <v>1454</v>
      </c>
      <c r="BF87" s="17">
        <f t="shared" si="31"/>
        <v>24171.5</v>
      </c>
      <c r="BG87" s="17">
        <f t="shared" si="31"/>
        <v>1013.5</v>
      </c>
      <c r="BH87" s="17">
        <f t="shared" si="31"/>
        <v>533.5</v>
      </c>
      <c r="BI87" s="17">
        <f t="shared" si="31"/>
        <v>222.5</v>
      </c>
      <c r="BJ87" s="17">
        <f t="shared" si="31"/>
        <v>6527.5</v>
      </c>
      <c r="BK87" s="17">
        <f t="shared" si="31"/>
        <v>17023.5</v>
      </c>
      <c r="BL87" s="17">
        <f t="shared" si="31"/>
        <v>186</v>
      </c>
      <c r="BM87" s="17">
        <f t="shared" si="31"/>
        <v>282</v>
      </c>
      <c r="BN87" s="17">
        <f t="shared" si="31"/>
        <v>3544</v>
      </c>
      <c r="BO87" s="17">
        <f t="shared" si="32"/>
        <v>1341.5</v>
      </c>
      <c r="BP87" s="17">
        <f t="shared" si="32"/>
        <v>205</v>
      </c>
      <c r="BQ87" s="17">
        <f t="shared" si="32"/>
        <v>5502.5</v>
      </c>
      <c r="BR87" s="17">
        <f t="shared" si="32"/>
        <v>4677</v>
      </c>
      <c r="BS87" s="17">
        <f t="shared" si="32"/>
        <v>1157.5</v>
      </c>
      <c r="BT87" s="17">
        <f t="shared" si="32"/>
        <v>452</v>
      </c>
      <c r="BU87" s="17">
        <f t="shared" si="32"/>
        <v>408</v>
      </c>
      <c r="BV87" s="17">
        <f t="shared" si="32"/>
        <v>1304.5</v>
      </c>
      <c r="BW87" s="17">
        <f t="shared" si="32"/>
        <v>2009</v>
      </c>
      <c r="BX87" s="17">
        <f t="shared" si="32"/>
        <v>70</v>
      </c>
      <c r="BY87" s="17">
        <f t="shared" si="32"/>
        <v>488</v>
      </c>
      <c r="BZ87" s="17">
        <f t="shared" si="32"/>
        <v>207</v>
      </c>
      <c r="CA87" s="17">
        <f t="shared" si="32"/>
        <v>165</v>
      </c>
      <c r="CB87" s="17">
        <f t="shared" si="32"/>
        <v>80215</v>
      </c>
      <c r="CC87" s="17">
        <f t="shared" si="32"/>
        <v>175</v>
      </c>
      <c r="CD87" s="17">
        <f t="shared" si="32"/>
        <v>48</v>
      </c>
      <c r="CE87" s="17">
        <f t="shared" si="32"/>
        <v>149.5</v>
      </c>
      <c r="CF87" s="17">
        <f t="shared" si="32"/>
        <v>115.5</v>
      </c>
      <c r="CG87" s="17">
        <f t="shared" si="32"/>
        <v>216.5</v>
      </c>
      <c r="CH87" s="17">
        <f t="shared" si="32"/>
        <v>96</v>
      </c>
      <c r="CI87" s="17">
        <f t="shared" si="32"/>
        <v>726.5</v>
      </c>
      <c r="CJ87" s="17">
        <f t="shared" si="32"/>
        <v>972</v>
      </c>
      <c r="CK87" s="17">
        <f t="shared" si="32"/>
        <v>4473</v>
      </c>
      <c r="CL87" s="17">
        <f t="shared" si="32"/>
        <v>1374</v>
      </c>
      <c r="CM87" s="17">
        <f t="shared" si="32"/>
        <v>778</v>
      </c>
      <c r="CN87" s="17">
        <f t="shared" si="32"/>
        <v>29003.5</v>
      </c>
      <c r="CO87" s="17">
        <f t="shared" si="32"/>
        <v>15271.5</v>
      </c>
      <c r="CP87" s="17">
        <f t="shared" si="32"/>
        <v>1073</v>
      </c>
      <c r="CQ87" s="17">
        <f t="shared" si="32"/>
        <v>932</v>
      </c>
      <c r="CR87" s="17">
        <f t="shared" si="32"/>
        <v>177</v>
      </c>
      <c r="CS87" s="17">
        <f t="shared" si="32"/>
        <v>372</v>
      </c>
      <c r="CT87" s="17">
        <f t="shared" si="32"/>
        <v>105.5</v>
      </c>
      <c r="CU87" s="17">
        <f t="shared" si="32"/>
        <v>79</v>
      </c>
      <c r="CV87" s="17">
        <f t="shared" si="32"/>
        <v>43</v>
      </c>
      <c r="CW87" s="17">
        <f t="shared" si="32"/>
        <v>190</v>
      </c>
      <c r="CX87" s="17">
        <f t="shared" si="32"/>
        <v>478</v>
      </c>
      <c r="CY87" s="17">
        <f t="shared" si="32"/>
        <v>42</v>
      </c>
      <c r="CZ87" s="17">
        <f t="shared" si="32"/>
        <v>2136</v>
      </c>
      <c r="DA87" s="17">
        <f t="shared" si="32"/>
        <v>183.5</v>
      </c>
      <c r="DB87" s="17">
        <f t="shared" si="32"/>
        <v>304.5</v>
      </c>
      <c r="DC87" s="17">
        <f t="shared" si="32"/>
        <v>155</v>
      </c>
      <c r="DD87" s="17">
        <f t="shared" si="32"/>
        <v>162.5</v>
      </c>
      <c r="DE87" s="17">
        <f t="shared" si="32"/>
        <v>428.5</v>
      </c>
      <c r="DF87" s="17">
        <f t="shared" si="32"/>
        <v>20793</v>
      </c>
      <c r="DG87" s="17">
        <f t="shared" si="32"/>
        <v>94.5</v>
      </c>
      <c r="DH87" s="17">
        <f t="shared" si="32"/>
        <v>2100</v>
      </c>
      <c r="DI87" s="17">
        <f t="shared" si="32"/>
        <v>2668.5</v>
      </c>
      <c r="DJ87" s="17">
        <f t="shared" si="32"/>
        <v>653.5</v>
      </c>
      <c r="DK87" s="17">
        <f t="shared" si="32"/>
        <v>452.5</v>
      </c>
      <c r="DL87" s="17">
        <f t="shared" si="32"/>
        <v>5832</v>
      </c>
      <c r="DM87" s="17">
        <f t="shared" si="32"/>
        <v>250.5</v>
      </c>
      <c r="DN87" s="17">
        <f t="shared" si="32"/>
        <v>1431.5</v>
      </c>
      <c r="DO87" s="17">
        <f t="shared" si="32"/>
        <v>3171</v>
      </c>
      <c r="DP87" s="17">
        <f t="shared" si="32"/>
        <v>184.5</v>
      </c>
      <c r="DQ87" s="17">
        <f t="shared" si="32"/>
        <v>628</v>
      </c>
      <c r="DR87" s="17">
        <f t="shared" si="32"/>
        <v>1407.5</v>
      </c>
      <c r="DS87" s="17">
        <f t="shared" si="32"/>
        <v>767</v>
      </c>
      <c r="DT87" s="17">
        <f t="shared" si="32"/>
        <v>139</v>
      </c>
      <c r="DU87" s="17">
        <f t="shared" si="32"/>
        <v>386.5</v>
      </c>
      <c r="DV87" s="17">
        <f t="shared" si="32"/>
        <v>212</v>
      </c>
      <c r="DW87" s="17">
        <f t="shared" si="32"/>
        <v>343</v>
      </c>
      <c r="DX87" s="17">
        <f t="shared" si="32"/>
        <v>165.5</v>
      </c>
      <c r="DY87" s="17">
        <f t="shared" si="32"/>
        <v>335</v>
      </c>
      <c r="DZ87" s="17">
        <f t="shared" si="32"/>
        <v>828</v>
      </c>
      <c r="EA87" s="17">
        <f t="shared" si="33"/>
        <v>615</v>
      </c>
      <c r="EB87" s="17">
        <f t="shared" si="33"/>
        <v>584</v>
      </c>
      <c r="EC87" s="17">
        <f t="shared" si="33"/>
        <v>323</v>
      </c>
      <c r="ED87" s="17">
        <f t="shared" si="33"/>
        <v>1651</v>
      </c>
      <c r="EE87" s="17">
        <f t="shared" si="33"/>
        <v>193</v>
      </c>
      <c r="EF87" s="17">
        <f t="shared" si="33"/>
        <v>1477.5</v>
      </c>
      <c r="EG87" s="17">
        <f t="shared" si="33"/>
        <v>283</v>
      </c>
      <c r="EH87" s="17">
        <f t="shared" si="33"/>
        <v>213.5</v>
      </c>
      <c r="EI87" s="17">
        <f t="shared" si="33"/>
        <v>15570.5</v>
      </c>
      <c r="EJ87" s="17">
        <f t="shared" si="33"/>
        <v>9487</v>
      </c>
      <c r="EK87" s="17">
        <f t="shared" si="33"/>
        <v>707.5</v>
      </c>
      <c r="EL87" s="17">
        <f t="shared" si="33"/>
        <v>470</v>
      </c>
      <c r="EM87" s="17">
        <f t="shared" si="33"/>
        <v>418.5</v>
      </c>
      <c r="EN87" s="17">
        <f t="shared" si="33"/>
        <v>984.5</v>
      </c>
      <c r="EO87" s="17">
        <f t="shared" si="33"/>
        <v>349.5</v>
      </c>
      <c r="EP87" s="17">
        <f t="shared" si="33"/>
        <v>401.5</v>
      </c>
      <c r="EQ87" s="17">
        <f t="shared" si="33"/>
        <v>2636</v>
      </c>
      <c r="ER87" s="17">
        <f t="shared" si="33"/>
        <v>307.5</v>
      </c>
      <c r="ES87" s="17">
        <f t="shared" si="33"/>
        <v>125.5</v>
      </c>
      <c r="ET87" s="17">
        <f t="shared" si="33"/>
        <v>208.5</v>
      </c>
      <c r="EU87" s="17">
        <f t="shared" si="33"/>
        <v>620.5</v>
      </c>
      <c r="EV87" s="17">
        <f t="shared" si="33"/>
        <v>60.5</v>
      </c>
      <c r="EW87" s="17">
        <f t="shared" si="33"/>
        <v>914</v>
      </c>
      <c r="EX87" s="17">
        <f t="shared" si="33"/>
        <v>183.5</v>
      </c>
      <c r="EY87" s="17">
        <f t="shared" si="33"/>
        <v>254</v>
      </c>
      <c r="EZ87" s="17">
        <f t="shared" si="33"/>
        <v>138</v>
      </c>
      <c r="FA87" s="17">
        <f t="shared" si="33"/>
        <v>3439</v>
      </c>
      <c r="FB87" s="17">
        <f t="shared" si="33"/>
        <v>348</v>
      </c>
      <c r="FC87" s="17">
        <f t="shared" si="33"/>
        <v>2225</v>
      </c>
      <c r="FD87" s="17">
        <f t="shared" si="33"/>
        <v>368</v>
      </c>
      <c r="FE87" s="17">
        <f t="shared" si="33"/>
        <v>104</v>
      </c>
      <c r="FF87" s="17">
        <f t="shared" si="33"/>
        <v>211.5</v>
      </c>
      <c r="FG87" s="17">
        <f t="shared" si="33"/>
        <v>117</v>
      </c>
      <c r="FH87" s="17">
        <f t="shared" si="33"/>
        <v>94</v>
      </c>
      <c r="FI87" s="17">
        <f t="shared" si="33"/>
        <v>1863</v>
      </c>
      <c r="FJ87" s="17">
        <f t="shared" si="33"/>
        <v>1932</v>
      </c>
      <c r="FK87" s="17">
        <f t="shared" si="33"/>
        <v>2382</v>
      </c>
      <c r="FL87" s="17">
        <f t="shared" si="33"/>
        <v>6508</v>
      </c>
      <c r="FM87" s="17">
        <f t="shared" si="33"/>
        <v>3716.5</v>
      </c>
      <c r="FN87" s="17">
        <f t="shared" si="33"/>
        <v>22062</v>
      </c>
      <c r="FO87" s="17">
        <f t="shared" si="33"/>
        <v>1111.5</v>
      </c>
      <c r="FP87" s="17">
        <f t="shared" si="33"/>
        <v>2308</v>
      </c>
      <c r="FQ87" s="17">
        <f t="shared" si="33"/>
        <v>934</v>
      </c>
      <c r="FR87" s="17">
        <f t="shared" si="33"/>
        <v>169.5</v>
      </c>
      <c r="FS87" s="17">
        <f t="shared" si="33"/>
        <v>194.5</v>
      </c>
      <c r="FT87" s="17">
        <f t="shared" si="33"/>
        <v>72</v>
      </c>
      <c r="FU87" s="17">
        <f t="shared" si="33"/>
        <v>808</v>
      </c>
      <c r="FV87" s="17">
        <f t="shared" si="33"/>
        <v>685.5</v>
      </c>
      <c r="FW87" s="17">
        <f t="shared" si="33"/>
        <v>188</v>
      </c>
      <c r="FX87" s="17">
        <f t="shared" si="33"/>
        <v>52.5</v>
      </c>
      <c r="FY87" s="17"/>
      <c r="FZ87" s="17">
        <f t="shared" si="30"/>
        <v>831745</v>
      </c>
      <c r="GA87" s="18">
        <f>GA85*GA86</f>
        <v>232741899.89877111</v>
      </c>
    </row>
    <row r="88" spans="1:197" x14ac:dyDescent="0.2">
      <c r="A88" s="6" t="s">
        <v>559</v>
      </c>
      <c r="B88" s="7" t="s">
        <v>560</v>
      </c>
      <c r="C88" s="17">
        <f t="shared" si="31"/>
        <v>6185</v>
      </c>
      <c r="D88" s="17">
        <f t="shared" si="31"/>
        <v>37341.5</v>
      </c>
      <c r="E88" s="17">
        <f t="shared" si="31"/>
        <v>6785.5</v>
      </c>
      <c r="F88" s="17">
        <f t="shared" si="31"/>
        <v>17127</v>
      </c>
      <c r="G88" s="17">
        <f t="shared" si="31"/>
        <v>1032</v>
      </c>
      <c r="H88" s="17">
        <f t="shared" si="31"/>
        <v>947.5</v>
      </c>
      <c r="I88" s="17">
        <f t="shared" si="31"/>
        <v>8781</v>
      </c>
      <c r="J88" s="17">
        <f t="shared" si="31"/>
        <v>2320</v>
      </c>
      <c r="K88" s="17">
        <f t="shared" si="31"/>
        <v>296.5</v>
      </c>
      <c r="L88" s="17">
        <f t="shared" si="31"/>
        <v>2537.5</v>
      </c>
      <c r="M88" s="17">
        <f t="shared" si="31"/>
        <v>1262</v>
      </c>
      <c r="N88" s="17">
        <f t="shared" si="31"/>
        <v>53994.5</v>
      </c>
      <c r="O88" s="17">
        <f t="shared" si="31"/>
        <v>14783.5</v>
      </c>
      <c r="P88" s="17">
        <f t="shared" si="31"/>
        <v>184</v>
      </c>
      <c r="Q88" s="17">
        <f t="shared" si="31"/>
        <v>38363</v>
      </c>
      <c r="R88" s="17">
        <f t="shared" si="31"/>
        <v>482</v>
      </c>
      <c r="S88" s="17">
        <f t="shared" si="31"/>
        <v>1629.5</v>
      </c>
      <c r="T88" s="17">
        <f t="shared" si="31"/>
        <v>142</v>
      </c>
      <c r="U88" s="17">
        <f t="shared" si="31"/>
        <v>37</v>
      </c>
      <c r="V88" s="17">
        <f t="shared" si="31"/>
        <v>303</v>
      </c>
      <c r="W88" s="17">
        <f t="shared" si="31"/>
        <v>45</v>
      </c>
      <c r="X88" s="17">
        <f t="shared" si="31"/>
        <v>31.5</v>
      </c>
      <c r="Y88" s="17">
        <f t="shared" si="31"/>
        <v>475</v>
      </c>
      <c r="Z88" s="17">
        <f t="shared" si="31"/>
        <v>240</v>
      </c>
      <c r="AA88" s="17">
        <f t="shared" si="31"/>
        <v>30441</v>
      </c>
      <c r="AB88" s="17">
        <f t="shared" si="31"/>
        <v>29659.5</v>
      </c>
      <c r="AC88" s="17">
        <f t="shared" si="31"/>
        <v>975.5</v>
      </c>
      <c r="AD88" s="17">
        <f t="shared" si="31"/>
        <v>1200</v>
      </c>
      <c r="AE88" s="17">
        <f t="shared" si="31"/>
        <v>99.5</v>
      </c>
      <c r="AF88" s="17">
        <f t="shared" si="31"/>
        <v>165.5</v>
      </c>
      <c r="AG88" s="17">
        <f t="shared" si="31"/>
        <v>738</v>
      </c>
      <c r="AH88" s="17">
        <f t="shared" si="31"/>
        <v>1031</v>
      </c>
      <c r="AI88" s="17">
        <f t="shared" si="31"/>
        <v>352.5</v>
      </c>
      <c r="AJ88" s="17">
        <f t="shared" si="31"/>
        <v>181.5</v>
      </c>
      <c r="AK88" s="17">
        <f t="shared" si="31"/>
        <v>196</v>
      </c>
      <c r="AL88" s="17">
        <f t="shared" si="31"/>
        <v>265</v>
      </c>
      <c r="AM88" s="17">
        <f t="shared" si="31"/>
        <v>438.5</v>
      </c>
      <c r="AN88" s="17">
        <f t="shared" si="31"/>
        <v>361</v>
      </c>
      <c r="AO88" s="17">
        <f t="shared" si="31"/>
        <v>4702.5</v>
      </c>
      <c r="AP88" s="17">
        <f t="shared" si="31"/>
        <v>86524.5</v>
      </c>
      <c r="AQ88" s="17">
        <f t="shared" si="31"/>
        <v>224</v>
      </c>
      <c r="AR88" s="17">
        <f t="shared" si="31"/>
        <v>62717.5</v>
      </c>
      <c r="AS88" s="17">
        <f t="shared" si="31"/>
        <v>6674.5</v>
      </c>
      <c r="AT88" s="17">
        <f t="shared" si="31"/>
        <v>2305.5</v>
      </c>
      <c r="AU88" s="17">
        <f t="shared" si="31"/>
        <v>244</v>
      </c>
      <c r="AV88" s="17">
        <f t="shared" si="31"/>
        <v>290.5</v>
      </c>
      <c r="AW88" s="17">
        <f t="shared" si="31"/>
        <v>211.5</v>
      </c>
      <c r="AX88" s="17">
        <f t="shared" si="31"/>
        <v>33</v>
      </c>
      <c r="AY88" s="17">
        <f t="shared" si="31"/>
        <v>428.5</v>
      </c>
      <c r="AZ88" s="17">
        <f t="shared" si="31"/>
        <v>11642</v>
      </c>
      <c r="BA88" s="17">
        <f t="shared" si="31"/>
        <v>9284.5</v>
      </c>
      <c r="BB88" s="17">
        <f t="shared" si="31"/>
        <v>8039.5</v>
      </c>
      <c r="BC88" s="17">
        <f t="shared" si="31"/>
        <v>26318.5</v>
      </c>
      <c r="BD88" s="17">
        <f t="shared" si="31"/>
        <v>5061.5</v>
      </c>
      <c r="BE88" s="17">
        <f t="shared" si="31"/>
        <v>1360</v>
      </c>
      <c r="BF88" s="17">
        <f t="shared" si="31"/>
        <v>23855.5</v>
      </c>
      <c r="BG88" s="17">
        <f t="shared" si="31"/>
        <v>964</v>
      </c>
      <c r="BH88" s="17">
        <f t="shared" si="31"/>
        <v>573.5</v>
      </c>
      <c r="BI88" s="17">
        <f t="shared" si="31"/>
        <v>255.5</v>
      </c>
      <c r="BJ88" s="17">
        <f t="shared" si="31"/>
        <v>6348.5</v>
      </c>
      <c r="BK88" s="17">
        <f t="shared" si="31"/>
        <v>16321.5</v>
      </c>
      <c r="BL88" s="17">
        <f t="shared" si="31"/>
        <v>186</v>
      </c>
      <c r="BM88" s="17">
        <f t="shared" si="31"/>
        <v>282.5</v>
      </c>
      <c r="BN88" s="17">
        <f t="shared" si="31"/>
        <v>3577.5</v>
      </c>
      <c r="BO88" s="17">
        <f t="shared" si="32"/>
        <v>1348.5</v>
      </c>
      <c r="BP88" s="17">
        <f t="shared" si="32"/>
        <v>197.5</v>
      </c>
      <c r="BQ88" s="17">
        <f t="shared" si="32"/>
        <v>5489.5</v>
      </c>
      <c r="BR88" s="17">
        <f t="shared" si="32"/>
        <v>4715.5</v>
      </c>
      <c r="BS88" s="17">
        <f t="shared" si="32"/>
        <v>1082.5</v>
      </c>
      <c r="BT88" s="17">
        <f t="shared" si="32"/>
        <v>449.5</v>
      </c>
      <c r="BU88" s="17">
        <f t="shared" si="32"/>
        <v>407.5</v>
      </c>
      <c r="BV88" s="17">
        <f t="shared" si="32"/>
        <v>1242.5</v>
      </c>
      <c r="BW88" s="17">
        <f t="shared" si="32"/>
        <v>1992.5</v>
      </c>
      <c r="BX88" s="17">
        <f t="shared" si="32"/>
        <v>83.5</v>
      </c>
      <c r="BY88" s="17">
        <f t="shared" si="32"/>
        <v>520.5</v>
      </c>
      <c r="BZ88" s="17">
        <f t="shared" si="32"/>
        <v>211.5</v>
      </c>
      <c r="CA88" s="17">
        <f t="shared" si="32"/>
        <v>166</v>
      </c>
      <c r="CB88" s="17">
        <f t="shared" si="32"/>
        <v>81663.5</v>
      </c>
      <c r="CC88" s="17">
        <f t="shared" si="32"/>
        <v>162</v>
      </c>
      <c r="CD88" s="17">
        <f t="shared" si="32"/>
        <v>45</v>
      </c>
      <c r="CE88" s="17">
        <f t="shared" si="32"/>
        <v>162.5</v>
      </c>
      <c r="CF88" s="17">
        <f t="shared" si="32"/>
        <v>95.5</v>
      </c>
      <c r="CG88" s="17">
        <f t="shared" si="32"/>
        <v>200.5</v>
      </c>
      <c r="CH88" s="17">
        <f t="shared" si="32"/>
        <v>105</v>
      </c>
      <c r="CI88" s="17">
        <f t="shared" si="32"/>
        <v>723.5</v>
      </c>
      <c r="CJ88" s="17">
        <f t="shared" si="32"/>
        <v>936</v>
      </c>
      <c r="CK88" s="17">
        <f t="shared" si="32"/>
        <v>4485</v>
      </c>
      <c r="CL88" s="17">
        <f t="shared" si="32"/>
        <v>1345.5</v>
      </c>
      <c r="CM88" s="17">
        <f t="shared" si="32"/>
        <v>803</v>
      </c>
      <c r="CN88" s="17">
        <f t="shared" si="32"/>
        <v>28555.5</v>
      </c>
      <c r="CO88" s="17">
        <f t="shared" si="32"/>
        <v>15389</v>
      </c>
      <c r="CP88" s="17">
        <f t="shared" si="32"/>
        <v>1085.5</v>
      </c>
      <c r="CQ88" s="17">
        <f t="shared" si="32"/>
        <v>985</v>
      </c>
      <c r="CR88" s="17">
        <f t="shared" si="32"/>
        <v>178</v>
      </c>
      <c r="CS88" s="17">
        <f t="shared" si="32"/>
        <v>357.5</v>
      </c>
      <c r="CT88" s="17">
        <f t="shared" si="32"/>
        <v>111</v>
      </c>
      <c r="CU88" s="17">
        <f t="shared" si="32"/>
        <v>84.5</v>
      </c>
      <c r="CV88" s="17">
        <f t="shared" si="32"/>
        <v>51</v>
      </c>
      <c r="CW88" s="17">
        <f t="shared" si="32"/>
        <v>168.5</v>
      </c>
      <c r="CX88" s="17">
        <f t="shared" si="32"/>
        <v>485.5</v>
      </c>
      <c r="CY88" s="17">
        <f t="shared" si="32"/>
        <v>33</v>
      </c>
      <c r="CZ88" s="17">
        <f t="shared" si="32"/>
        <v>2103.5</v>
      </c>
      <c r="DA88" s="17">
        <f t="shared" si="32"/>
        <v>174</v>
      </c>
      <c r="DB88" s="17">
        <f t="shared" si="32"/>
        <v>300.5</v>
      </c>
      <c r="DC88" s="17">
        <f t="shared" si="32"/>
        <v>156</v>
      </c>
      <c r="DD88" s="17">
        <f t="shared" si="32"/>
        <v>149.5</v>
      </c>
      <c r="DE88" s="17">
        <f t="shared" si="32"/>
        <v>436.5</v>
      </c>
      <c r="DF88" s="17">
        <f t="shared" si="32"/>
        <v>20837.5</v>
      </c>
      <c r="DG88" s="17">
        <f t="shared" si="32"/>
        <v>79</v>
      </c>
      <c r="DH88" s="17">
        <f t="shared" si="32"/>
        <v>2038.5</v>
      </c>
      <c r="DI88" s="17">
        <f t="shared" si="32"/>
        <v>2676.5</v>
      </c>
      <c r="DJ88" s="17">
        <f t="shared" si="32"/>
        <v>685.5</v>
      </c>
      <c r="DK88" s="17">
        <f t="shared" si="32"/>
        <v>452</v>
      </c>
      <c r="DL88" s="17">
        <f t="shared" si="32"/>
        <v>5921.5</v>
      </c>
      <c r="DM88" s="17">
        <f t="shared" si="32"/>
        <v>278</v>
      </c>
      <c r="DN88" s="17">
        <f t="shared" si="32"/>
        <v>1465</v>
      </c>
      <c r="DO88" s="17">
        <f t="shared" si="32"/>
        <v>3108.5</v>
      </c>
      <c r="DP88" s="17">
        <f t="shared" si="32"/>
        <v>200</v>
      </c>
      <c r="DQ88" s="17">
        <f t="shared" si="32"/>
        <v>563.5</v>
      </c>
      <c r="DR88" s="17">
        <f t="shared" si="32"/>
        <v>1431.5</v>
      </c>
      <c r="DS88" s="17">
        <f t="shared" si="32"/>
        <v>801</v>
      </c>
      <c r="DT88" s="17">
        <f t="shared" si="32"/>
        <v>137</v>
      </c>
      <c r="DU88" s="17">
        <f t="shared" si="32"/>
        <v>381</v>
      </c>
      <c r="DV88" s="17">
        <f t="shared" si="32"/>
        <v>192</v>
      </c>
      <c r="DW88" s="17">
        <f t="shared" si="32"/>
        <v>371.5</v>
      </c>
      <c r="DX88" s="17">
        <f t="shared" si="32"/>
        <v>157</v>
      </c>
      <c r="DY88" s="17">
        <f t="shared" si="32"/>
        <v>325.5</v>
      </c>
      <c r="DZ88" s="17">
        <f t="shared" si="32"/>
        <v>851.5</v>
      </c>
      <c r="EA88" s="17">
        <f t="shared" si="33"/>
        <v>644</v>
      </c>
      <c r="EB88" s="17">
        <f t="shared" si="33"/>
        <v>585</v>
      </c>
      <c r="EC88" s="17">
        <f t="shared" si="33"/>
        <v>315.5</v>
      </c>
      <c r="ED88" s="17">
        <f t="shared" si="33"/>
        <v>1660.5</v>
      </c>
      <c r="EE88" s="17">
        <f t="shared" si="33"/>
        <v>191</v>
      </c>
      <c r="EF88" s="17">
        <f t="shared" si="33"/>
        <v>1469</v>
      </c>
      <c r="EG88" s="17">
        <f t="shared" si="33"/>
        <v>285</v>
      </c>
      <c r="EH88" s="17">
        <f t="shared" si="33"/>
        <v>226.5</v>
      </c>
      <c r="EI88" s="17">
        <f t="shared" si="33"/>
        <v>16045.5</v>
      </c>
      <c r="EJ88" s="17">
        <f t="shared" si="33"/>
        <v>9570.5</v>
      </c>
      <c r="EK88" s="17">
        <f t="shared" si="33"/>
        <v>693.5</v>
      </c>
      <c r="EL88" s="17">
        <f t="shared" si="33"/>
        <v>482</v>
      </c>
      <c r="EM88" s="17">
        <f t="shared" si="33"/>
        <v>415</v>
      </c>
      <c r="EN88" s="17">
        <f t="shared" si="33"/>
        <v>956</v>
      </c>
      <c r="EO88" s="17">
        <f t="shared" si="33"/>
        <v>371.5</v>
      </c>
      <c r="EP88" s="17">
        <f t="shared" si="33"/>
        <v>409</v>
      </c>
      <c r="EQ88" s="17">
        <f t="shared" si="33"/>
        <v>2615.5</v>
      </c>
      <c r="ER88" s="17">
        <f t="shared" si="33"/>
        <v>326</v>
      </c>
      <c r="ES88" s="17">
        <f t="shared" si="33"/>
        <v>111</v>
      </c>
      <c r="ET88" s="17">
        <f t="shared" si="33"/>
        <v>218</v>
      </c>
      <c r="EU88" s="17">
        <f t="shared" si="33"/>
        <v>601</v>
      </c>
      <c r="EV88" s="17">
        <f t="shared" si="33"/>
        <v>58</v>
      </c>
      <c r="EW88" s="17">
        <f t="shared" si="33"/>
        <v>906.5</v>
      </c>
      <c r="EX88" s="17">
        <f t="shared" si="33"/>
        <v>220</v>
      </c>
      <c r="EY88" s="17">
        <f t="shared" si="33"/>
        <v>246.5</v>
      </c>
      <c r="EZ88" s="17">
        <f t="shared" si="33"/>
        <v>120</v>
      </c>
      <c r="FA88" s="17">
        <f t="shared" si="33"/>
        <v>3445</v>
      </c>
      <c r="FB88" s="17">
        <f t="shared" si="33"/>
        <v>336.5</v>
      </c>
      <c r="FC88" s="17">
        <f t="shared" si="33"/>
        <v>2358</v>
      </c>
      <c r="FD88" s="17">
        <f t="shared" si="33"/>
        <v>361.5</v>
      </c>
      <c r="FE88" s="17">
        <f t="shared" si="33"/>
        <v>89.5</v>
      </c>
      <c r="FF88" s="17">
        <f t="shared" si="33"/>
        <v>228</v>
      </c>
      <c r="FG88" s="17">
        <f t="shared" si="33"/>
        <v>116.5</v>
      </c>
      <c r="FH88" s="17">
        <f t="shared" si="33"/>
        <v>91</v>
      </c>
      <c r="FI88" s="17">
        <f t="shared" si="33"/>
        <v>1871.5</v>
      </c>
      <c r="FJ88" s="17">
        <f t="shared" si="33"/>
        <v>1930.5</v>
      </c>
      <c r="FK88" s="17">
        <f t="shared" si="33"/>
        <v>2303</v>
      </c>
      <c r="FL88" s="17">
        <f t="shared" si="33"/>
        <v>6046</v>
      </c>
      <c r="FM88" s="17">
        <f t="shared" si="33"/>
        <v>3640.5</v>
      </c>
      <c r="FN88" s="17">
        <f t="shared" si="33"/>
        <v>21957</v>
      </c>
      <c r="FO88" s="17">
        <f t="shared" si="33"/>
        <v>1115.5</v>
      </c>
      <c r="FP88" s="17">
        <f t="shared" si="33"/>
        <v>2247.5</v>
      </c>
      <c r="FQ88" s="17">
        <f t="shared" si="33"/>
        <v>917</v>
      </c>
      <c r="FR88" s="17">
        <f t="shared" si="33"/>
        <v>165.5</v>
      </c>
      <c r="FS88" s="17">
        <f t="shared" si="33"/>
        <v>195</v>
      </c>
      <c r="FT88" s="17">
        <f t="shared" si="33"/>
        <v>78</v>
      </c>
      <c r="FU88" s="17">
        <f t="shared" si="33"/>
        <v>778.5</v>
      </c>
      <c r="FV88" s="17">
        <f t="shared" si="33"/>
        <v>678.5</v>
      </c>
      <c r="FW88" s="17">
        <f t="shared" si="33"/>
        <v>202.5</v>
      </c>
      <c r="FX88" s="17">
        <f t="shared" si="33"/>
        <v>59.5</v>
      </c>
      <c r="FY88" s="17"/>
      <c r="FZ88" s="17">
        <f t="shared" si="30"/>
        <v>833202</v>
      </c>
      <c r="GA88" s="18"/>
      <c r="GB88" s="17"/>
      <c r="GC88" s="17"/>
      <c r="GD88" s="17"/>
      <c r="GE88" s="17"/>
      <c r="GF88" s="17"/>
    </row>
    <row r="89" spans="1:197" x14ac:dyDescent="0.2">
      <c r="A89" s="6" t="s">
        <v>561</v>
      </c>
      <c r="B89" s="7" t="s">
        <v>562</v>
      </c>
      <c r="C89" s="17">
        <f t="shared" si="31"/>
        <v>6026</v>
      </c>
      <c r="D89" s="17">
        <f t="shared" si="31"/>
        <v>37191</v>
      </c>
      <c r="E89" s="17">
        <f t="shared" si="31"/>
        <v>6824.5</v>
      </c>
      <c r="F89" s="17">
        <f t="shared" si="31"/>
        <v>16477</v>
      </c>
      <c r="G89" s="17">
        <f t="shared" si="31"/>
        <v>1005</v>
      </c>
      <c r="H89" s="17">
        <f t="shared" si="31"/>
        <v>940</v>
      </c>
      <c r="I89" s="17">
        <f t="shared" si="31"/>
        <v>9071</v>
      </c>
      <c r="J89" s="17">
        <f t="shared" si="31"/>
        <v>2330</v>
      </c>
      <c r="K89" s="17">
        <f t="shared" si="31"/>
        <v>281</v>
      </c>
      <c r="L89" s="17">
        <f t="shared" si="31"/>
        <v>2571</v>
      </c>
      <c r="M89" s="17">
        <f t="shared" si="31"/>
        <v>1364.5</v>
      </c>
      <c r="N89" s="17">
        <f t="shared" si="31"/>
        <v>53111</v>
      </c>
      <c r="O89" s="17">
        <f t="shared" si="31"/>
        <v>14656</v>
      </c>
      <c r="P89" s="17">
        <f t="shared" si="31"/>
        <v>175</v>
      </c>
      <c r="Q89" s="17">
        <f t="shared" si="31"/>
        <v>39222.5</v>
      </c>
      <c r="R89" s="17">
        <f t="shared" si="31"/>
        <v>542.5</v>
      </c>
      <c r="S89" s="17">
        <f t="shared" si="31"/>
        <v>1537</v>
      </c>
      <c r="T89" s="17">
        <f t="shared" si="31"/>
        <v>137</v>
      </c>
      <c r="U89" s="17">
        <f t="shared" si="31"/>
        <v>36</v>
      </c>
      <c r="V89" s="17">
        <f t="shared" si="31"/>
        <v>279</v>
      </c>
      <c r="W89" s="17">
        <f t="shared" si="31"/>
        <v>39</v>
      </c>
      <c r="X89" s="17">
        <f t="shared" si="31"/>
        <v>32.5</v>
      </c>
      <c r="Y89" s="17">
        <f t="shared" si="31"/>
        <v>498.5</v>
      </c>
      <c r="Z89" s="17">
        <f t="shared" si="31"/>
        <v>242</v>
      </c>
      <c r="AA89" s="17">
        <f t="shared" si="31"/>
        <v>30207</v>
      </c>
      <c r="AB89" s="17">
        <f t="shared" si="31"/>
        <v>29464.5</v>
      </c>
      <c r="AC89" s="17">
        <f t="shared" si="31"/>
        <v>908</v>
      </c>
      <c r="AD89" s="17">
        <f t="shared" si="31"/>
        <v>1168</v>
      </c>
      <c r="AE89" s="17">
        <f t="shared" si="31"/>
        <v>105.5</v>
      </c>
      <c r="AF89" s="17">
        <f t="shared" si="31"/>
        <v>172</v>
      </c>
      <c r="AG89" s="17">
        <f t="shared" si="31"/>
        <v>788</v>
      </c>
      <c r="AH89" s="17">
        <f t="shared" si="31"/>
        <v>970.5</v>
      </c>
      <c r="AI89" s="17">
        <f t="shared" si="31"/>
        <v>373</v>
      </c>
      <c r="AJ89" s="17">
        <f t="shared" si="31"/>
        <v>212</v>
      </c>
      <c r="AK89" s="17">
        <f t="shared" si="31"/>
        <v>199</v>
      </c>
      <c r="AL89" s="17">
        <f t="shared" si="31"/>
        <v>263.5</v>
      </c>
      <c r="AM89" s="17">
        <f t="shared" si="31"/>
        <v>436.5</v>
      </c>
      <c r="AN89" s="17">
        <f t="shared" si="31"/>
        <v>339</v>
      </c>
      <c r="AO89" s="17">
        <f t="shared" si="31"/>
        <v>4675</v>
      </c>
      <c r="AP89" s="17">
        <f t="shared" si="31"/>
        <v>85694</v>
      </c>
      <c r="AQ89" s="17">
        <f t="shared" si="31"/>
        <v>246</v>
      </c>
      <c r="AR89" s="17">
        <f t="shared" si="31"/>
        <v>62159</v>
      </c>
      <c r="AS89" s="17">
        <f t="shared" si="31"/>
        <v>6637.5</v>
      </c>
      <c r="AT89" s="17">
        <f t="shared" si="31"/>
        <v>2371.5</v>
      </c>
      <c r="AU89" s="17">
        <f t="shared" si="31"/>
        <v>258</v>
      </c>
      <c r="AV89" s="17">
        <f t="shared" si="31"/>
        <v>273.5</v>
      </c>
      <c r="AW89" s="17">
        <f t="shared" si="31"/>
        <v>199.5</v>
      </c>
      <c r="AX89" s="17">
        <f t="shared" si="31"/>
        <v>28</v>
      </c>
      <c r="AY89" s="17">
        <f t="shared" si="31"/>
        <v>424</v>
      </c>
      <c r="AZ89" s="17">
        <f t="shared" si="31"/>
        <v>11647</v>
      </c>
      <c r="BA89" s="17">
        <f t="shared" si="31"/>
        <v>9195.5</v>
      </c>
      <c r="BB89" s="17">
        <f t="shared" si="31"/>
        <v>7865.5</v>
      </c>
      <c r="BC89" s="17">
        <f t="shared" si="31"/>
        <v>26797</v>
      </c>
      <c r="BD89" s="17">
        <f t="shared" si="31"/>
        <v>5056.5</v>
      </c>
      <c r="BE89" s="17">
        <f t="shared" si="31"/>
        <v>1444</v>
      </c>
      <c r="BF89" s="17">
        <f t="shared" si="31"/>
        <v>23687</v>
      </c>
      <c r="BG89" s="17">
        <f t="shared" si="31"/>
        <v>954</v>
      </c>
      <c r="BH89" s="17">
        <f t="shared" si="31"/>
        <v>623.5</v>
      </c>
      <c r="BI89" s="17">
        <f t="shared" si="31"/>
        <v>250</v>
      </c>
      <c r="BJ89" s="17">
        <f t="shared" si="31"/>
        <v>6201</v>
      </c>
      <c r="BK89" s="17">
        <f t="shared" si="31"/>
        <v>15772.5</v>
      </c>
      <c r="BL89" s="17">
        <f t="shared" si="31"/>
        <v>175.5</v>
      </c>
      <c r="BM89" s="17">
        <f t="shared" si="31"/>
        <v>274.5</v>
      </c>
      <c r="BN89" s="17">
        <f>BN26</f>
        <v>3639.5</v>
      </c>
      <c r="BO89" s="17">
        <f t="shared" si="32"/>
        <v>1319</v>
      </c>
      <c r="BP89" s="17">
        <f t="shared" si="32"/>
        <v>187.5</v>
      </c>
      <c r="BQ89" s="17">
        <f t="shared" si="32"/>
        <v>5467.5</v>
      </c>
      <c r="BR89" s="17">
        <f t="shared" si="32"/>
        <v>4805.5</v>
      </c>
      <c r="BS89" s="17">
        <f t="shared" si="32"/>
        <v>1094.5</v>
      </c>
      <c r="BT89" s="17">
        <f t="shared" si="32"/>
        <v>406.5</v>
      </c>
      <c r="BU89" s="17">
        <f t="shared" si="32"/>
        <v>427</v>
      </c>
      <c r="BV89" s="17">
        <f t="shared" si="32"/>
        <v>1191</v>
      </c>
      <c r="BW89" s="17">
        <f t="shared" si="32"/>
        <v>1973.5</v>
      </c>
      <c r="BX89" s="17">
        <f t="shared" si="32"/>
        <v>97</v>
      </c>
      <c r="BY89" s="17">
        <f t="shared" si="32"/>
        <v>524</v>
      </c>
      <c r="BZ89" s="17">
        <f t="shared" si="32"/>
        <v>214.5</v>
      </c>
      <c r="CA89" s="17">
        <f t="shared" si="32"/>
        <v>170</v>
      </c>
      <c r="CB89" s="17">
        <f t="shared" si="32"/>
        <v>81755.5</v>
      </c>
      <c r="CC89" s="17">
        <f t="shared" si="32"/>
        <v>176</v>
      </c>
      <c r="CD89" s="17">
        <f t="shared" si="32"/>
        <v>58.5</v>
      </c>
      <c r="CE89" s="17">
        <f t="shared" si="32"/>
        <v>178</v>
      </c>
      <c r="CF89" s="17">
        <f t="shared" si="32"/>
        <v>91.5</v>
      </c>
      <c r="CG89" s="17">
        <f t="shared" si="32"/>
        <v>191</v>
      </c>
      <c r="CH89" s="17">
        <f t="shared" si="32"/>
        <v>105</v>
      </c>
      <c r="CI89" s="17">
        <f t="shared" si="32"/>
        <v>722.5</v>
      </c>
      <c r="CJ89" s="17">
        <f t="shared" si="32"/>
        <v>927</v>
      </c>
      <c r="CK89" s="17">
        <f t="shared" si="32"/>
        <v>4520.5</v>
      </c>
      <c r="CL89" s="17">
        <f t="shared" si="32"/>
        <v>1342.5</v>
      </c>
      <c r="CM89" s="17">
        <f t="shared" si="32"/>
        <v>832.5</v>
      </c>
      <c r="CN89" s="17">
        <f t="shared" si="32"/>
        <v>28207.5</v>
      </c>
      <c r="CO89" s="17">
        <f t="shared" si="32"/>
        <v>15368.5</v>
      </c>
      <c r="CP89" s="17">
        <f t="shared" si="32"/>
        <v>1078.5</v>
      </c>
      <c r="CQ89" s="17">
        <f t="shared" si="32"/>
        <v>1035</v>
      </c>
      <c r="CR89" s="17">
        <f t="shared" si="32"/>
        <v>182.5</v>
      </c>
      <c r="CS89" s="17">
        <f t="shared" si="32"/>
        <v>354.5</v>
      </c>
      <c r="CT89" s="17">
        <f t="shared" si="32"/>
        <v>110.5</v>
      </c>
      <c r="CU89" s="17">
        <f t="shared" si="32"/>
        <v>68</v>
      </c>
      <c r="CV89" s="17">
        <f t="shared" si="32"/>
        <v>47</v>
      </c>
      <c r="CW89" s="17">
        <f t="shared" si="32"/>
        <v>165.5</v>
      </c>
      <c r="CX89" s="17">
        <f t="shared" si="32"/>
        <v>485.5</v>
      </c>
      <c r="CY89" s="17">
        <f t="shared" si="32"/>
        <v>41</v>
      </c>
      <c r="CZ89" s="17">
        <f t="shared" si="32"/>
        <v>2130</v>
      </c>
      <c r="DA89" s="17">
        <f t="shared" si="32"/>
        <v>181</v>
      </c>
      <c r="DB89" s="17">
        <f t="shared" si="32"/>
        <v>306</v>
      </c>
      <c r="DC89" s="17">
        <f t="shared" si="32"/>
        <v>147</v>
      </c>
      <c r="DD89" s="17">
        <f t="shared" si="32"/>
        <v>173.5</v>
      </c>
      <c r="DE89" s="17">
        <f t="shared" si="32"/>
        <v>424</v>
      </c>
      <c r="DF89" s="17">
        <f t="shared" si="32"/>
        <v>20775</v>
      </c>
      <c r="DG89" s="17">
        <f t="shared" si="32"/>
        <v>80</v>
      </c>
      <c r="DH89" s="17">
        <f t="shared" si="32"/>
        <v>2053</v>
      </c>
      <c r="DI89" s="17">
        <f t="shared" si="32"/>
        <v>2719</v>
      </c>
      <c r="DJ89" s="17">
        <f t="shared" si="32"/>
        <v>667.5</v>
      </c>
      <c r="DK89" s="17">
        <f t="shared" si="32"/>
        <v>459</v>
      </c>
      <c r="DL89" s="17">
        <f t="shared" si="32"/>
        <v>5937</v>
      </c>
      <c r="DM89" s="17">
        <f t="shared" si="32"/>
        <v>262.5</v>
      </c>
      <c r="DN89" s="17">
        <f t="shared" si="32"/>
        <v>1508.5</v>
      </c>
      <c r="DO89" s="17">
        <f t="shared" si="32"/>
        <v>3036.5</v>
      </c>
      <c r="DP89" s="17">
        <f t="shared" si="32"/>
        <v>199.5</v>
      </c>
      <c r="DQ89" s="17">
        <f t="shared" si="32"/>
        <v>544</v>
      </c>
      <c r="DR89" s="17">
        <f t="shared" si="32"/>
        <v>1359.5</v>
      </c>
      <c r="DS89" s="17">
        <f t="shared" si="32"/>
        <v>808.5</v>
      </c>
      <c r="DT89" s="17">
        <f t="shared" si="32"/>
        <v>127.5</v>
      </c>
      <c r="DU89" s="17">
        <f t="shared" si="32"/>
        <v>397</v>
      </c>
      <c r="DV89" s="17">
        <f t="shared" si="32"/>
        <v>202</v>
      </c>
      <c r="DW89" s="17">
        <f t="shared" si="32"/>
        <v>366</v>
      </c>
      <c r="DX89" s="17">
        <f t="shared" si="32"/>
        <v>174</v>
      </c>
      <c r="DY89" s="17">
        <f t="shared" si="32"/>
        <v>304.5</v>
      </c>
      <c r="DZ89" s="17">
        <f>DZ26</f>
        <v>890</v>
      </c>
      <c r="EA89" s="17">
        <f t="shared" si="33"/>
        <v>591.5</v>
      </c>
      <c r="EB89" s="17">
        <f t="shared" si="33"/>
        <v>587.5</v>
      </c>
      <c r="EC89" s="17">
        <f t="shared" si="33"/>
        <v>294</v>
      </c>
      <c r="ED89" s="17">
        <f t="shared" si="33"/>
        <v>1679.5</v>
      </c>
      <c r="EE89" s="17">
        <f t="shared" si="33"/>
        <v>193.5</v>
      </c>
      <c r="EF89" s="17">
        <f t="shared" si="33"/>
        <v>1442.5</v>
      </c>
      <c r="EG89" s="17">
        <f t="shared" si="33"/>
        <v>286.5</v>
      </c>
      <c r="EH89" s="17">
        <f t="shared" si="33"/>
        <v>244</v>
      </c>
      <c r="EI89" s="17">
        <f t="shared" si="33"/>
        <v>16480</v>
      </c>
      <c r="EJ89" s="17">
        <f t="shared" si="33"/>
        <v>9370.5</v>
      </c>
      <c r="EK89" s="17">
        <f t="shared" si="33"/>
        <v>696</v>
      </c>
      <c r="EL89" s="17">
        <f t="shared" si="33"/>
        <v>494</v>
      </c>
      <c r="EM89" s="17">
        <f t="shared" si="33"/>
        <v>444.5</v>
      </c>
      <c r="EN89" s="17">
        <f t="shared" si="33"/>
        <v>1003.5</v>
      </c>
      <c r="EO89" s="17">
        <f t="shared" si="33"/>
        <v>378.5</v>
      </c>
      <c r="EP89" s="17">
        <f t="shared" si="33"/>
        <v>378</v>
      </c>
      <c r="EQ89" s="17">
        <f t="shared" si="33"/>
        <v>2521.5</v>
      </c>
      <c r="ER89" s="17">
        <f t="shared" si="33"/>
        <v>325.5</v>
      </c>
      <c r="ES89" s="17">
        <f t="shared" si="33"/>
        <v>121</v>
      </c>
      <c r="ET89" s="17">
        <f t="shared" si="33"/>
        <v>192</v>
      </c>
      <c r="EU89" s="17">
        <f t="shared" si="33"/>
        <v>603</v>
      </c>
      <c r="EV89" s="17">
        <f t="shared" si="33"/>
        <v>67.5</v>
      </c>
      <c r="EW89" s="17">
        <f t="shared" si="33"/>
        <v>875</v>
      </c>
      <c r="EX89" s="17">
        <f t="shared" si="33"/>
        <v>223.5</v>
      </c>
      <c r="EY89" s="17">
        <f t="shared" si="33"/>
        <v>248</v>
      </c>
      <c r="EZ89" s="17">
        <f t="shared" si="33"/>
        <v>121.5</v>
      </c>
      <c r="FA89" s="17">
        <f t="shared" si="33"/>
        <v>3398.5</v>
      </c>
      <c r="FB89" s="17">
        <f t="shared" si="33"/>
        <v>342</v>
      </c>
      <c r="FC89" s="17">
        <f t="shared" si="33"/>
        <v>2347</v>
      </c>
      <c r="FD89" s="17">
        <f t="shared" si="33"/>
        <v>366</v>
      </c>
      <c r="FE89" s="17">
        <f t="shared" si="33"/>
        <v>91.5</v>
      </c>
      <c r="FF89" s="17">
        <f t="shared" si="33"/>
        <v>228.5</v>
      </c>
      <c r="FG89" s="17">
        <f t="shared" si="33"/>
        <v>111</v>
      </c>
      <c r="FH89" s="17">
        <f t="shared" si="33"/>
        <v>94</v>
      </c>
      <c r="FI89" s="17">
        <f t="shared" si="33"/>
        <v>1887</v>
      </c>
      <c r="FJ89" s="17">
        <f t="shared" si="33"/>
        <v>1887</v>
      </c>
      <c r="FK89" s="17">
        <f t="shared" si="33"/>
        <v>2190.5</v>
      </c>
      <c r="FL89" s="17">
        <f t="shared" si="33"/>
        <v>5796.5</v>
      </c>
      <c r="FM89" s="17">
        <f t="shared" si="33"/>
        <v>3566</v>
      </c>
      <c r="FN89" s="17">
        <f t="shared" si="33"/>
        <v>21653</v>
      </c>
      <c r="FO89" s="17">
        <f t="shared" si="33"/>
        <v>1128.5</v>
      </c>
      <c r="FP89" s="17">
        <f t="shared" si="33"/>
        <v>2204</v>
      </c>
      <c r="FQ89" s="17">
        <f t="shared" si="33"/>
        <v>863</v>
      </c>
      <c r="FR89" s="17">
        <f t="shared" si="33"/>
        <v>168</v>
      </c>
      <c r="FS89" s="17">
        <f t="shared" si="33"/>
        <v>204.5</v>
      </c>
      <c r="FT89" s="17">
        <f t="shared" si="33"/>
        <v>74</v>
      </c>
      <c r="FU89" s="17">
        <f t="shared" si="33"/>
        <v>766.5</v>
      </c>
      <c r="FV89" s="17">
        <f t="shared" si="33"/>
        <v>633</v>
      </c>
      <c r="FW89" s="17">
        <f t="shared" si="33"/>
        <v>207</v>
      </c>
      <c r="FX89" s="17">
        <f t="shared" si="33"/>
        <v>65.5</v>
      </c>
      <c r="FY89" s="17"/>
      <c r="FZ89" s="17">
        <f t="shared" si="30"/>
        <v>829033.5</v>
      </c>
      <c r="GA89" s="20"/>
      <c r="GB89" s="17"/>
      <c r="GC89" s="17"/>
      <c r="GD89" s="17"/>
      <c r="GE89" s="17"/>
      <c r="GF89" s="17"/>
      <c r="GN89" s="17"/>
      <c r="GO89" s="17"/>
    </row>
    <row r="90" spans="1:197" x14ac:dyDescent="0.2">
      <c r="A90" s="6" t="s">
        <v>563</v>
      </c>
      <c r="B90" s="7" t="s">
        <v>564</v>
      </c>
      <c r="C90" s="17">
        <f t="shared" ref="C90:BN90" si="34">MAX(C85,ROUND(AVERAGE(C85:C86),1),ROUND(AVERAGE(C85:C87),1),ROUND(AVERAGE(C85:C88),1),ROUND(AVERAGE(C85:C89),1))</f>
        <v>6288.3</v>
      </c>
      <c r="D90" s="17">
        <f t="shared" si="34"/>
        <v>36985.4</v>
      </c>
      <c r="E90" s="17">
        <f t="shared" si="34"/>
        <v>6340.7</v>
      </c>
      <c r="F90" s="17">
        <f t="shared" si="34"/>
        <v>18697</v>
      </c>
      <c r="G90" s="17">
        <f t="shared" si="34"/>
        <v>1129</v>
      </c>
      <c r="H90" s="17">
        <f t="shared" si="34"/>
        <v>1013.8</v>
      </c>
      <c r="I90" s="17">
        <f t="shared" si="34"/>
        <v>8554.7999999999993</v>
      </c>
      <c r="J90" s="17">
        <f t="shared" si="34"/>
        <v>2291.6</v>
      </c>
      <c r="K90" s="17">
        <f t="shared" si="34"/>
        <v>273.2</v>
      </c>
      <c r="L90" s="17">
        <f t="shared" si="34"/>
        <v>2438.1999999999998</v>
      </c>
      <c r="M90" s="17">
        <f t="shared" si="34"/>
        <v>1241.9000000000001</v>
      </c>
      <c r="N90" s="17">
        <f t="shared" si="34"/>
        <v>53706</v>
      </c>
      <c r="O90" s="17">
        <f t="shared" si="34"/>
        <v>14442.9</v>
      </c>
      <c r="P90" s="17">
        <f t="shared" si="34"/>
        <v>225.5</v>
      </c>
      <c r="Q90" s="17">
        <f t="shared" si="34"/>
        <v>37628.5</v>
      </c>
      <c r="R90" s="17">
        <f t="shared" si="34"/>
        <v>498.8</v>
      </c>
      <c r="S90" s="17">
        <f t="shared" si="34"/>
        <v>1635.3</v>
      </c>
      <c r="T90" s="17">
        <f t="shared" si="34"/>
        <v>141.6</v>
      </c>
      <c r="U90" s="17">
        <f t="shared" si="34"/>
        <v>55.5</v>
      </c>
      <c r="V90" s="17">
        <f t="shared" si="34"/>
        <v>280.5</v>
      </c>
      <c r="W90" s="17">
        <f t="shared" si="34"/>
        <v>131.5</v>
      </c>
      <c r="X90" s="17">
        <f t="shared" si="34"/>
        <v>46</v>
      </c>
      <c r="Y90" s="17">
        <f t="shared" si="34"/>
        <v>458.8</v>
      </c>
      <c r="Z90" s="17">
        <f t="shared" si="34"/>
        <v>228.3</v>
      </c>
      <c r="AA90" s="17">
        <f t="shared" si="34"/>
        <v>30541.5</v>
      </c>
      <c r="AB90" s="17">
        <f t="shared" si="34"/>
        <v>29254.7</v>
      </c>
      <c r="AC90" s="17">
        <f t="shared" si="34"/>
        <v>954.9</v>
      </c>
      <c r="AD90" s="17">
        <f t="shared" si="34"/>
        <v>1219.5</v>
      </c>
      <c r="AE90" s="17">
        <f t="shared" si="34"/>
        <v>99.5</v>
      </c>
      <c r="AF90" s="17">
        <f t="shared" si="34"/>
        <v>173</v>
      </c>
      <c r="AG90" s="17">
        <f t="shared" si="34"/>
        <v>701.7</v>
      </c>
      <c r="AH90" s="17">
        <f t="shared" si="34"/>
        <v>1033.5</v>
      </c>
      <c r="AI90" s="17">
        <f t="shared" si="34"/>
        <v>344.3</v>
      </c>
      <c r="AJ90" s="17">
        <f t="shared" si="34"/>
        <v>167.8</v>
      </c>
      <c r="AK90" s="17">
        <f t="shared" si="34"/>
        <v>195.7</v>
      </c>
      <c r="AL90" s="17">
        <f t="shared" si="34"/>
        <v>257.89999999999998</v>
      </c>
      <c r="AM90" s="17">
        <f t="shared" si="34"/>
        <v>424.8</v>
      </c>
      <c r="AN90" s="17">
        <f t="shared" si="34"/>
        <v>349.1</v>
      </c>
      <c r="AO90" s="17">
        <f t="shared" si="34"/>
        <v>4626.2</v>
      </c>
      <c r="AP90" s="17">
        <f t="shared" si="34"/>
        <v>86291.6</v>
      </c>
      <c r="AQ90" s="17">
        <f t="shared" si="34"/>
        <v>224</v>
      </c>
      <c r="AR90" s="17">
        <f t="shared" si="34"/>
        <v>62361.5</v>
      </c>
      <c r="AS90" s="17">
        <f t="shared" si="34"/>
        <v>6586.8</v>
      </c>
      <c r="AT90" s="17">
        <f t="shared" si="34"/>
        <v>2234.9</v>
      </c>
      <c r="AU90" s="17">
        <f t="shared" si="34"/>
        <v>237.7</v>
      </c>
      <c r="AV90" s="17">
        <f t="shared" si="34"/>
        <v>295.5</v>
      </c>
      <c r="AW90" s="17">
        <f t="shared" si="34"/>
        <v>250.5</v>
      </c>
      <c r="AX90" s="17">
        <f t="shared" si="34"/>
        <v>64</v>
      </c>
      <c r="AY90" s="17">
        <f t="shared" si="34"/>
        <v>439.8</v>
      </c>
      <c r="AZ90" s="17">
        <f t="shared" si="34"/>
        <v>11412.7</v>
      </c>
      <c r="BA90" s="17">
        <f t="shared" si="34"/>
        <v>9155.4</v>
      </c>
      <c r="BB90" s="17">
        <f t="shared" si="34"/>
        <v>7968.8</v>
      </c>
      <c r="BC90" s="17">
        <f t="shared" si="34"/>
        <v>25098.799999999999</v>
      </c>
      <c r="BD90" s="17">
        <f t="shared" si="34"/>
        <v>5165.5</v>
      </c>
      <c r="BE90" s="17">
        <f t="shared" si="34"/>
        <v>1392.7</v>
      </c>
      <c r="BF90" s="17">
        <f t="shared" si="34"/>
        <v>24278</v>
      </c>
      <c r="BG90" s="17">
        <f t="shared" si="34"/>
        <v>997.8</v>
      </c>
      <c r="BH90" s="17">
        <f t="shared" si="34"/>
        <v>572</v>
      </c>
      <c r="BI90" s="17">
        <f t="shared" si="34"/>
        <v>238.1</v>
      </c>
      <c r="BJ90" s="17">
        <f t="shared" si="34"/>
        <v>6388.7</v>
      </c>
      <c r="BK90" s="17">
        <f t="shared" si="34"/>
        <v>17437</v>
      </c>
      <c r="BL90" s="17">
        <f t="shared" si="34"/>
        <v>180.3</v>
      </c>
      <c r="BM90" s="17">
        <f t="shared" si="34"/>
        <v>266.5</v>
      </c>
      <c r="BN90" s="17">
        <f t="shared" si="34"/>
        <v>3500.9</v>
      </c>
      <c r="BO90" s="17">
        <f t="shared" ref="BO90:DZ90" si="35">MAX(BO85,ROUND(AVERAGE(BO85:BO86),1),ROUND(AVERAGE(BO85:BO87),1),ROUND(AVERAGE(BO85:BO88),1),ROUND(AVERAGE(BO85:BO89),1))</f>
        <v>1322.5</v>
      </c>
      <c r="BP90" s="17">
        <f t="shared" si="35"/>
        <v>197.7</v>
      </c>
      <c r="BQ90" s="17">
        <f t="shared" si="35"/>
        <v>5429.4</v>
      </c>
      <c r="BR90" s="17">
        <f t="shared" si="35"/>
        <v>4645.7</v>
      </c>
      <c r="BS90" s="17">
        <f t="shared" si="35"/>
        <v>1157.3</v>
      </c>
      <c r="BT90" s="17">
        <f t="shared" si="35"/>
        <v>442</v>
      </c>
      <c r="BU90" s="17">
        <f t="shared" si="35"/>
        <v>418</v>
      </c>
      <c r="BV90" s="17">
        <f t="shared" si="35"/>
        <v>1280.7</v>
      </c>
      <c r="BW90" s="17">
        <f t="shared" si="35"/>
        <v>2014.8</v>
      </c>
      <c r="BX90" s="17">
        <f t="shared" si="35"/>
        <v>76.900000000000006</v>
      </c>
      <c r="BY90" s="17">
        <f t="shared" si="35"/>
        <v>505.5</v>
      </c>
      <c r="BZ90" s="17">
        <f t="shared" si="35"/>
        <v>205.8</v>
      </c>
      <c r="CA90" s="17">
        <f t="shared" si="35"/>
        <v>159</v>
      </c>
      <c r="CB90" s="17">
        <f t="shared" si="35"/>
        <v>80067.199999999997</v>
      </c>
      <c r="CC90" s="17">
        <f t="shared" si="35"/>
        <v>188</v>
      </c>
      <c r="CD90" s="17">
        <f t="shared" si="35"/>
        <v>47.6</v>
      </c>
      <c r="CE90" s="17">
        <f t="shared" si="35"/>
        <v>154.30000000000001</v>
      </c>
      <c r="CF90" s="17">
        <f t="shared" si="35"/>
        <v>137</v>
      </c>
      <c r="CG90" s="17">
        <f t="shared" si="35"/>
        <v>206</v>
      </c>
      <c r="CH90" s="17">
        <f t="shared" si="35"/>
        <v>106.8</v>
      </c>
      <c r="CI90" s="17">
        <f t="shared" si="35"/>
        <v>711.3</v>
      </c>
      <c r="CJ90" s="17">
        <f t="shared" si="35"/>
        <v>970.5</v>
      </c>
      <c r="CK90" s="17">
        <f t="shared" si="35"/>
        <v>4467.5</v>
      </c>
      <c r="CL90" s="17">
        <f t="shared" si="35"/>
        <v>1348.7</v>
      </c>
      <c r="CM90" s="17">
        <f t="shared" si="35"/>
        <v>782.1</v>
      </c>
      <c r="CN90" s="17">
        <f t="shared" si="35"/>
        <v>28915.3</v>
      </c>
      <c r="CO90" s="17">
        <f t="shared" si="35"/>
        <v>15185.2</v>
      </c>
      <c r="CP90" s="17">
        <f t="shared" si="35"/>
        <v>1060.8</v>
      </c>
      <c r="CQ90" s="17">
        <f t="shared" si="35"/>
        <v>925.6</v>
      </c>
      <c r="CR90" s="17">
        <f t="shared" si="35"/>
        <v>204</v>
      </c>
      <c r="CS90" s="17">
        <f t="shared" si="35"/>
        <v>353.8</v>
      </c>
      <c r="CT90" s="17">
        <f t="shared" si="35"/>
        <v>105.1</v>
      </c>
      <c r="CU90" s="17">
        <f t="shared" si="35"/>
        <v>74.900000000000006</v>
      </c>
      <c r="CV90" s="17">
        <f t="shared" si="35"/>
        <v>44</v>
      </c>
      <c r="CW90" s="17">
        <f t="shared" si="35"/>
        <v>195.5</v>
      </c>
      <c r="CX90" s="17">
        <f t="shared" si="35"/>
        <v>468.4</v>
      </c>
      <c r="CY90" s="17">
        <f t="shared" si="35"/>
        <v>41.3</v>
      </c>
      <c r="CZ90" s="17">
        <f t="shared" si="35"/>
        <v>2084.6</v>
      </c>
      <c r="DA90" s="17">
        <f t="shared" si="35"/>
        <v>182.5</v>
      </c>
      <c r="DB90" s="17">
        <f t="shared" si="35"/>
        <v>308.5</v>
      </c>
      <c r="DC90" s="17">
        <f t="shared" si="35"/>
        <v>150.5</v>
      </c>
      <c r="DD90" s="17">
        <f t="shared" si="35"/>
        <v>159</v>
      </c>
      <c r="DE90" s="17">
        <f t="shared" si="35"/>
        <v>401.3</v>
      </c>
      <c r="DF90" s="17">
        <f t="shared" si="35"/>
        <v>20769.2</v>
      </c>
      <c r="DG90" s="17">
        <f t="shared" si="35"/>
        <v>85.3</v>
      </c>
      <c r="DH90" s="17">
        <f t="shared" si="35"/>
        <v>2014.1</v>
      </c>
      <c r="DI90" s="17">
        <f t="shared" si="35"/>
        <v>2640.6</v>
      </c>
      <c r="DJ90" s="17">
        <f t="shared" si="35"/>
        <v>650.6</v>
      </c>
      <c r="DK90" s="17">
        <f t="shared" si="35"/>
        <v>453.3</v>
      </c>
      <c r="DL90" s="17">
        <f t="shared" si="35"/>
        <v>5830.2</v>
      </c>
      <c r="DM90" s="17">
        <f t="shared" si="35"/>
        <v>252.4</v>
      </c>
      <c r="DN90" s="17">
        <f t="shared" si="35"/>
        <v>1407.9</v>
      </c>
      <c r="DO90" s="17">
        <f t="shared" si="35"/>
        <v>3202.3</v>
      </c>
      <c r="DP90" s="17">
        <f t="shared" si="35"/>
        <v>198</v>
      </c>
      <c r="DQ90" s="17">
        <f t="shared" si="35"/>
        <v>701.5</v>
      </c>
      <c r="DR90" s="17">
        <f t="shared" si="35"/>
        <v>1412.3</v>
      </c>
      <c r="DS90" s="17">
        <f t="shared" si="35"/>
        <v>766.4</v>
      </c>
      <c r="DT90" s="17">
        <f t="shared" si="35"/>
        <v>166</v>
      </c>
      <c r="DU90" s="17">
        <f t="shared" si="35"/>
        <v>378.8</v>
      </c>
      <c r="DV90" s="17">
        <f t="shared" si="35"/>
        <v>208.7</v>
      </c>
      <c r="DW90" s="17">
        <f t="shared" si="35"/>
        <v>342.7</v>
      </c>
      <c r="DX90" s="17">
        <f t="shared" si="35"/>
        <v>173.5</v>
      </c>
      <c r="DY90" s="17">
        <f t="shared" si="35"/>
        <v>327.5</v>
      </c>
      <c r="DZ90" s="17">
        <f t="shared" si="35"/>
        <v>819.2</v>
      </c>
      <c r="EA90" s="17">
        <f t="shared" ref="EA90:FX90" si="36">MAX(EA85,ROUND(AVERAGE(EA85:EA86),1),ROUND(AVERAGE(EA85:EA87),1),ROUND(AVERAGE(EA85:EA88),1),ROUND(AVERAGE(EA85:EA89),1))</f>
        <v>610.9</v>
      </c>
      <c r="EB90" s="17">
        <f t="shared" si="36"/>
        <v>594.5</v>
      </c>
      <c r="EC90" s="17">
        <f t="shared" si="36"/>
        <v>312.60000000000002</v>
      </c>
      <c r="ED90" s="17">
        <f t="shared" si="36"/>
        <v>1642.6</v>
      </c>
      <c r="EE90" s="17">
        <f t="shared" si="36"/>
        <v>185.3</v>
      </c>
      <c r="EF90" s="17">
        <f t="shared" si="36"/>
        <v>1468.6</v>
      </c>
      <c r="EG90" s="17">
        <f t="shared" si="36"/>
        <v>278.39999999999998</v>
      </c>
      <c r="EH90" s="17">
        <f t="shared" si="36"/>
        <v>247.5</v>
      </c>
      <c r="EI90" s="17">
        <f t="shared" si="36"/>
        <v>15578.2</v>
      </c>
      <c r="EJ90" s="17">
        <f t="shared" si="36"/>
        <v>9823.7999999999993</v>
      </c>
      <c r="EK90" s="17">
        <f t="shared" si="36"/>
        <v>689.4</v>
      </c>
      <c r="EL90" s="17">
        <f t="shared" si="36"/>
        <v>475.8</v>
      </c>
      <c r="EM90" s="17">
        <f t="shared" si="36"/>
        <v>416.4</v>
      </c>
      <c r="EN90" s="17">
        <f t="shared" si="36"/>
        <v>1009.5</v>
      </c>
      <c r="EO90" s="17">
        <f t="shared" si="36"/>
        <v>358</v>
      </c>
      <c r="EP90" s="17">
        <f t="shared" si="36"/>
        <v>387.5</v>
      </c>
      <c r="EQ90" s="17">
        <f t="shared" si="36"/>
        <v>2599.5</v>
      </c>
      <c r="ER90" s="17">
        <f t="shared" si="36"/>
        <v>305.3</v>
      </c>
      <c r="ES90" s="17">
        <f t="shared" si="36"/>
        <v>136.80000000000001</v>
      </c>
      <c r="ET90" s="17">
        <f t="shared" si="36"/>
        <v>217</v>
      </c>
      <c r="EU90" s="17">
        <f t="shared" si="36"/>
        <v>592</v>
      </c>
      <c r="EV90" s="17">
        <f t="shared" si="36"/>
        <v>74</v>
      </c>
      <c r="EW90" s="17">
        <f t="shared" si="36"/>
        <v>896.8</v>
      </c>
      <c r="EX90" s="17">
        <f t="shared" si="36"/>
        <v>192.1</v>
      </c>
      <c r="EY90" s="17">
        <f t="shared" si="36"/>
        <v>246.7</v>
      </c>
      <c r="EZ90" s="17">
        <f t="shared" si="36"/>
        <v>135.30000000000001</v>
      </c>
      <c r="FA90" s="17">
        <f t="shared" si="36"/>
        <v>3416.8</v>
      </c>
      <c r="FB90" s="17">
        <f t="shared" si="36"/>
        <v>336.1</v>
      </c>
      <c r="FC90" s="17">
        <f t="shared" si="36"/>
        <v>2204.5</v>
      </c>
      <c r="FD90" s="17">
        <f t="shared" si="36"/>
        <v>381</v>
      </c>
      <c r="FE90" s="17">
        <f t="shared" si="36"/>
        <v>95</v>
      </c>
      <c r="FF90" s="17">
        <f t="shared" si="36"/>
        <v>216.2</v>
      </c>
      <c r="FG90" s="17">
        <f t="shared" si="36"/>
        <v>139</v>
      </c>
      <c r="FH90" s="17">
        <f t="shared" si="36"/>
        <v>85.8</v>
      </c>
      <c r="FI90" s="17">
        <f t="shared" si="36"/>
        <v>1851.6</v>
      </c>
      <c r="FJ90" s="17">
        <f t="shared" si="36"/>
        <v>1968.8</v>
      </c>
      <c r="FK90" s="17">
        <f t="shared" si="36"/>
        <v>2484.5</v>
      </c>
      <c r="FL90" s="17">
        <f t="shared" si="36"/>
        <v>7316</v>
      </c>
      <c r="FM90" s="17">
        <f t="shared" si="36"/>
        <v>3731.8</v>
      </c>
      <c r="FN90" s="17">
        <f t="shared" si="36"/>
        <v>21901</v>
      </c>
      <c r="FO90" s="17">
        <f t="shared" si="36"/>
        <v>1101.9000000000001</v>
      </c>
      <c r="FP90" s="17">
        <f t="shared" si="36"/>
        <v>2234.6</v>
      </c>
      <c r="FQ90" s="17">
        <f t="shared" si="36"/>
        <v>924.3</v>
      </c>
      <c r="FR90" s="17">
        <f t="shared" si="36"/>
        <v>170.3</v>
      </c>
      <c r="FS90" s="17">
        <f t="shared" si="36"/>
        <v>208.5</v>
      </c>
      <c r="FT90" s="17">
        <f t="shared" si="36"/>
        <v>70.2</v>
      </c>
      <c r="FU90" s="17">
        <f t="shared" si="36"/>
        <v>849</v>
      </c>
      <c r="FV90" s="17">
        <f t="shared" si="36"/>
        <v>706</v>
      </c>
      <c r="FW90" s="17">
        <f t="shared" si="36"/>
        <v>192</v>
      </c>
      <c r="FX90" s="17">
        <f t="shared" si="36"/>
        <v>58.5</v>
      </c>
      <c r="FY90" s="17"/>
      <c r="FZ90" s="17">
        <f t="shared" si="30"/>
        <v>830937.70000000065</v>
      </c>
      <c r="GA90" s="50"/>
      <c r="GB90" s="17">
        <f>FZ90-GA90</f>
        <v>830937.70000000065</v>
      </c>
      <c r="GC90" s="17"/>
      <c r="GD90" s="17"/>
      <c r="GE90" s="17"/>
      <c r="GF90" s="17"/>
      <c r="GN90" s="17"/>
      <c r="GO90" s="17"/>
    </row>
    <row r="91" spans="1:197" x14ac:dyDescent="0.2">
      <c r="B91" s="7" t="s">
        <v>565</v>
      </c>
      <c r="FY91" s="17"/>
      <c r="FZ91" s="18"/>
      <c r="GA91" s="20"/>
      <c r="GB91" s="17"/>
      <c r="GC91" s="17"/>
      <c r="GD91" s="17"/>
      <c r="GE91" s="17"/>
      <c r="GF91" s="17"/>
      <c r="GN91" s="17"/>
      <c r="GO91" s="17"/>
    </row>
    <row r="92" spans="1:197" x14ac:dyDescent="0.2">
      <c r="B92" s="7" t="s">
        <v>566</v>
      </c>
      <c r="FY92" s="17"/>
      <c r="FZ92" s="18"/>
      <c r="GA92" s="20"/>
      <c r="GB92" s="17"/>
      <c r="GC92" s="17"/>
      <c r="GD92" s="17"/>
      <c r="GE92" s="17"/>
      <c r="GF92" s="17"/>
      <c r="GN92" s="17"/>
      <c r="GO92" s="17"/>
    </row>
    <row r="93" spans="1:197" x14ac:dyDescent="0.2">
      <c r="A93" s="6" t="s">
        <v>567</v>
      </c>
      <c r="B93" s="7" t="s">
        <v>568</v>
      </c>
      <c r="C93" s="35">
        <f t="shared" ref="C93:BN93" si="37">ROUND(C10*2*$A$83,2)</f>
        <v>0</v>
      </c>
      <c r="D93" s="35">
        <f t="shared" si="37"/>
        <v>0.16</v>
      </c>
      <c r="E93" s="35">
        <f t="shared" si="37"/>
        <v>0</v>
      </c>
      <c r="F93" s="35">
        <f t="shared" si="37"/>
        <v>0</v>
      </c>
      <c r="G93" s="35">
        <f t="shared" si="37"/>
        <v>0</v>
      </c>
      <c r="H93" s="35">
        <f t="shared" si="37"/>
        <v>0</v>
      </c>
      <c r="I93" s="35">
        <f t="shared" si="37"/>
        <v>0.88</v>
      </c>
      <c r="J93" s="35">
        <f t="shared" si="37"/>
        <v>0</v>
      </c>
      <c r="K93" s="35">
        <f t="shared" si="37"/>
        <v>0</v>
      </c>
      <c r="L93" s="35">
        <f t="shared" si="37"/>
        <v>0</v>
      </c>
      <c r="M93" s="35">
        <f t="shared" si="37"/>
        <v>0</v>
      </c>
      <c r="N93" s="35">
        <f t="shared" si="37"/>
        <v>4.08</v>
      </c>
      <c r="O93" s="35">
        <f t="shared" si="37"/>
        <v>0</v>
      </c>
      <c r="P93" s="35">
        <f t="shared" si="37"/>
        <v>0</v>
      </c>
      <c r="Q93" s="35">
        <f t="shared" si="37"/>
        <v>5.28</v>
      </c>
      <c r="R93" s="35">
        <f t="shared" si="37"/>
        <v>0</v>
      </c>
      <c r="S93" s="35">
        <f t="shared" si="37"/>
        <v>0.16</v>
      </c>
      <c r="T93" s="35">
        <f t="shared" si="37"/>
        <v>0</v>
      </c>
      <c r="U93" s="35">
        <f t="shared" si="37"/>
        <v>0</v>
      </c>
      <c r="V93" s="35">
        <f t="shared" si="37"/>
        <v>0</v>
      </c>
      <c r="W93" s="35">
        <f t="shared" si="37"/>
        <v>0.56000000000000005</v>
      </c>
      <c r="X93" s="35">
        <f t="shared" si="37"/>
        <v>0</v>
      </c>
      <c r="Y93" s="35">
        <f t="shared" si="37"/>
        <v>0</v>
      </c>
      <c r="Z93" s="35">
        <f t="shared" si="37"/>
        <v>0</v>
      </c>
      <c r="AA93" s="35">
        <f t="shared" si="37"/>
        <v>6.24</v>
      </c>
      <c r="AB93" s="35">
        <f t="shared" si="37"/>
        <v>0</v>
      </c>
      <c r="AC93" s="35">
        <f t="shared" si="37"/>
        <v>0</v>
      </c>
      <c r="AD93" s="35">
        <f t="shared" si="37"/>
        <v>0</v>
      </c>
      <c r="AE93" s="35">
        <f t="shared" si="37"/>
        <v>0</v>
      </c>
      <c r="AF93" s="35">
        <f t="shared" si="37"/>
        <v>0</v>
      </c>
      <c r="AG93" s="35">
        <f t="shared" si="37"/>
        <v>0</v>
      </c>
      <c r="AH93" s="35">
        <f t="shared" si="37"/>
        <v>0</v>
      </c>
      <c r="AI93" s="35">
        <f t="shared" si="37"/>
        <v>0</v>
      </c>
      <c r="AJ93" s="35">
        <f t="shared" si="37"/>
        <v>0</v>
      </c>
      <c r="AK93" s="35">
        <f t="shared" si="37"/>
        <v>0</v>
      </c>
      <c r="AL93" s="35">
        <f t="shared" si="37"/>
        <v>0</v>
      </c>
      <c r="AM93" s="35">
        <f t="shared" si="37"/>
        <v>0</v>
      </c>
      <c r="AN93" s="35">
        <f t="shared" si="37"/>
        <v>0</v>
      </c>
      <c r="AO93" s="35">
        <f t="shared" si="37"/>
        <v>0.56000000000000005</v>
      </c>
      <c r="AP93" s="35">
        <f t="shared" si="37"/>
        <v>0.08</v>
      </c>
      <c r="AQ93" s="35">
        <f t="shared" si="37"/>
        <v>0</v>
      </c>
      <c r="AR93" s="35">
        <f t="shared" si="37"/>
        <v>9.1999999999999993</v>
      </c>
      <c r="AS93" s="35">
        <f t="shared" si="37"/>
        <v>0</v>
      </c>
      <c r="AT93" s="35">
        <f t="shared" si="37"/>
        <v>0.32</v>
      </c>
      <c r="AU93" s="35">
        <f t="shared" si="37"/>
        <v>0</v>
      </c>
      <c r="AV93" s="35">
        <f t="shared" si="37"/>
        <v>0</v>
      </c>
      <c r="AW93" s="35">
        <f t="shared" si="37"/>
        <v>0</v>
      </c>
      <c r="AX93" s="35">
        <f t="shared" si="37"/>
        <v>0</v>
      </c>
      <c r="AY93" s="35">
        <f t="shared" si="37"/>
        <v>0</v>
      </c>
      <c r="AZ93" s="35">
        <f t="shared" si="37"/>
        <v>1.84</v>
      </c>
      <c r="BA93" s="35">
        <f t="shared" si="37"/>
        <v>0</v>
      </c>
      <c r="BB93" s="35">
        <f t="shared" si="37"/>
        <v>0</v>
      </c>
      <c r="BC93" s="35">
        <f t="shared" si="37"/>
        <v>0.8</v>
      </c>
      <c r="BD93" s="35">
        <f t="shared" si="37"/>
        <v>1.36</v>
      </c>
      <c r="BE93" s="35">
        <f t="shared" si="37"/>
        <v>0</v>
      </c>
      <c r="BF93" s="35">
        <f t="shared" si="37"/>
        <v>32.159999999999997</v>
      </c>
      <c r="BG93" s="35">
        <f t="shared" si="37"/>
        <v>0</v>
      </c>
      <c r="BH93" s="35">
        <f t="shared" si="37"/>
        <v>0</v>
      </c>
      <c r="BI93" s="35">
        <f t="shared" si="37"/>
        <v>0</v>
      </c>
      <c r="BJ93" s="35">
        <f t="shared" si="37"/>
        <v>2.3199999999999998</v>
      </c>
      <c r="BK93" s="35">
        <f t="shared" si="37"/>
        <v>6.72</v>
      </c>
      <c r="BL93" s="35">
        <f t="shared" si="37"/>
        <v>0</v>
      </c>
      <c r="BM93" s="35">
        <f t="shared" si="37"/>
        <v>0</v>
      </c>
      <c r="BN93" s="35">
        <f t="shared" si="37"/>
        <v>0</v>
      </c>
      <c r="BO93" s="35">
        <f t="shared" ref="BO93:DZ93" si="38">ROUND(BO10*2*$A$83,2)</f>
        <v>0</v>
      </c>
      <c r="BP93" s="35">
        <f t="shared" si="38"/>
        <v>0</v>
      </c>
      <c r="BQ93" s="35">
        <f t="shared" si="38"/>
        <v>0.16</v>
      </c>
      <c r="BR93" s="35">
        <f t="shared" si="38"/>
        <v>0.08</v>
      </c>
      <c r="BS93" s="35">
        <f t="shared" si="38"/>
        <v>0</v>
      </c>
      <c r="BT93" s="35">
        <f t="shared" si="38"/>
        <v>0</v>
      </c>
      <c r="BU93" s="35">
        <f t="shared" si="38"/>
        <v>0</v>
      </c>
      <c r="BV93" s="35">
        <f t="shared" si="38"/>
        <v>0</v>
      </c>
      <c r="BW93" s="35">
        <f t="shared" si="38"/>
        <v>0</v>
      </c>
      <c r="BX93" s="35">
        <f t="shared" si="38"/>
        <v>0</v>
      </c>
      <c r="BY93" s="35">
        <f t="shared" si="38"/>
        <v>0</v>
      </c>
      <c r="BZ93" s="35">
        <f t="shared" si="38"/>
        <v>0</v>
      </c>
      <c r="CA93" s="35">
        <f t="shared" si="38"/>
        <v>0</v>
      </c>
      <c r="CB93" s="35">
        <f t="shared" si="38"/>
        <v>17.920000000000002</v>
      </c>
      <c r="CC93" s="35">
        <f t="shared" si="38"/>
        <v>0</v>
      </c>
      <c r="CD93" s="35">
        <f t="shared" si="38"/>
        <v>0</v>
      </c>
      <c r="CE93" s="35">
        <f t="shared" si="38"/>
        <v>0</v>
      </c>
      <c r="CF93" s="35">
        <f t="shared" si="38"/>
        <v>0</v>
      </c>
      <c r="CG93" s="35">
        <f t="shared" si="38"/>
        <v>0</v>
      </c>
      <c r="CH93" s="35">
        <f t="shared" si="38"/>
        <v>0</v>
      </c>
      <c r="CI93" s="35">
        <f t="shared" si="38"/>
        <v>0</v>
      </c>
      <c r="CJ93" s="35">
        <f t="shared" si="38"/>
        <v>0</v>
      </c>
      <c r="CK93" s="35">
        <f t="shared" si="38"/>
        <v>1.2</v>
      </c>
      <c r="CL93" s="35">
        <f t="shared" si="38"/>
        <v>0</v>
      </c>
      <c r="CM93" s="35">
        <f t="shared" si="38"/>
        <v>1.04</v>
      </c>
      <c r="CN93" s="35">
        <f t="shared" si="38"/>
        <v>8.8800000000000008</v>
      </c>
      <c r="CO93" s="35">
        <f t="shared" si="38"/>
        <v>4.72</v>
      </c>
      <c r="CP93" s="35">
        <f t="shared" si="38"/>
        <v>0.08</v>
      </c>
      <c r="CQ93" s="35">
        <f t="shared" si="38"/>
        <v>0</v>
      </c>
      <c r="CR93" s="35">
        <f t="shared" si="38"/>
        <v>0</v>
      </c>
      <c r="CS93" s="35">
        <f t="shared" si="38"/>
        <v>0</v>
      </c>
      <c r="CT93" s="35">
        <f t="shared" si="38"/>
        <v>0</v>
      </c>
      <c r="CU93" s="35">
        <f t="shared" si="38"/>
        <v>0</v>
      </c>
      <c r="CV93" s="35">
        <f t="shared" si="38"/>
        <v>0</v>
      </c>
      <c r="CW93" s="35">
        <f t="shared" si="38"/>
        <v>0.08</v>
      </c>
      <c r="CX93" s="35">
        <f t="shared" si="38"/>
        <v>0</v>
      </c>
      <c r="CY93" s="35">
        <f t="shared" si="38"/>
        <v>0</v>
      </c>
      <c r="CZ93" s="35">
        <f t="shared" si="38"/>
        <v>0</v>
      </c>
      <c r="DA93" s="35">
        <f t="shared" si="38"/>
        <v>0</v>
      </c>
      <c r="DB93" s="35">
        <f t="shared" si="38"/>
        <v>0</v>
      </c>
      <c r="DC93" s="35">
        <f t="shared" si="38"/>
        <v>0</v>
      </c>
      <c r="DD93" s="35">
        <f t="shared" si="38"/>
        <v>0</v>
      </c>
      <c r="DE93" s="35">
        <f t="shared" si="38"/>
        <v>0</v>
      </c>
      <c r="DF93" s="35">
        <f t="shared" si="38"/>
        <v>2.48</v>
      </c>
      <c r="DG93" s="35">
        <f t="shared" si="38"/>
        <v>0</v>
      </c>
      <c r="DH93" s="35">
        <f t="shared" si="38"/>
        <v>0.96</v>
      </c>
      <c r="DI93" s="35">
        <f t="shared" si="38"/>
        <v>0.56000000000000005</v>
      </c>
      <c r="DJ93" s="35">
        <f t="shared" si="38"/>
        <v>0</v>
      </c>
      <c r="DK93" s="35">
        <f t="shared" si="38"/>
        <v>0</v>
      </c>
      <c r="DL93" s="35">
        <f t="shared" si="38"/>
        <v>0</v>
      </c>
      <c r="DM93" s="35">
        <f t="shared" si="38"/>
        <v>0</v>
      </c>
      <c r="DN93" s="35">
        <f t="shared" si="38"/>
        <v>0</v>
      </c>
      <c r="DO93" s="35">
        <f t="shared" si="38"/>
        <v>0</v>
      </c>
      <c r="DP93" s="35">
        <f t="shared" si="38"/>
        <v>0</v>
      </c>
      <c r="DQ93" s="35">
        <f t="shared" si="38"/>
        <v>0</v>
      </c>
      <c r="DR93" s="35">
        <f t="shared" si="38"/>
        <v>0</v>
      </c>
      <c r="DS93" s="35">
        <f t="shared" si="38"/>
        <v>0.24</v>
      </c>
      <c r="DT93" s="35">
        <f t="shared" si="38"/>
        <v>0</v>
      </c>
      <c r="DU93" s="35">
        <f t="shared" si="38"/>
        <v>0</v>
      </c>
      <c r="DV93" s="35">
        <f t="shared" si="38"/>
        <v>0</v>
      </c>
      <c r="DW93" s="35">
        <f t="shared" si="38"/>
        <v>0</v>
      </c>
      <c r="DX93" s="35">
        <f t="shared" si="38"/>
        <v>0</v>
      </c>
      <c r="DY93" s="35">
        <f t="shared" si="38"/>
        <v>0</v>
      </c>
      <c r="DZ93" s="35">
        <f t="shared" si="38"/>
        <v>0</v>
      </c>
      <c r="EA93" s="35">
        <f t="shared" ref="EA93:FX93" si="39">ROUND(EA10*2*$A$83,2)</f>
        <v>0</v>
      </c>
      <c r="EB93" s="35">
        <f t="shared" si="39"/>
        <v>0</v>
      </c>
      <c r="EC93" s="35">
        <f t="shared" si="39"/>
        <v>0</v>
      </c>
      <c r="ED93" s="35">
        <f t="shared" si="39"/>
        <v>0</v>
      </c>
      <c r="EE93" s="35">
        <f t="shared" si="39"/>
        <v>0</v>
      </c>
      <c r="EF93" s="35">
        <f t="shared" si="39"/>
        <v>0</v>
      </c>
      <c r="EG93" s="35">
        <f t="shared" si="39"/>
        <v>0</v>
      </c>
      <c r="EH93" s="35">
        <f t="shared" si="39"/>
        <v>0</v>
      </c>
      <c r="EI93" s="35">
        <f t="shared" si="39"/>
        <v>0</v>
      </c>
      <c r="EJ93" s="35">
        <f t="shared" si="39"/>
        <v>1.1200000000000001</v>
      </c>
      <c r="EK93" s="35">
        <f t="shared" si="39"/>
        <v>0.08</v>
      </c>
      <c r="EL93" s="35">
        <f t="shared" si="39"/>
        <v>0</v>
      </c>
      <c r="EM93" s="35">
        <f t="shared" si="39"/>
        <v>0</v>
      </c>
      <c r="EN93" s="35">
        <f t="shared" si="39"/>
        <v>0</v>
      </c>
      <c r="EO93" s="35">
        <f t="shared" si="39"/>
        <v>0</v>
      </c>
      <c r="EP93" s="35">
        <f t="shared" si="39"/>
        <v>0</v>
      </c>
      <c r="EQ93" s="35">
        <f t="shared" si="39"/>
        <v>0</v>
      </c>
      <c r="ER93" s="35">
        <f t="shared" si="39"/>
        <v>0</v>
      </c>
      <c r="ES93" s="35">
        <f t="shared" si="39"/>
        <v>0.48</v>
      </c>
      <c r="ET93" s="35">
        <f t="shared" si="39"/>
        <v>0</v>
      </c>
      <c r="EU93" s="35">
        <f t="shared" si="39"/>
        <v>0</v>
      </c>
      <c r="EV93" s="35">
        <f t="shared" si="39"/>
        <v>0</v>
      </c>
      <c r="EW93" s="35">
        <f t="shared" si="39"/>
        <v>0</v>
      </c>
      <c r="EX93" s="35">
        <f t="shared" si="39"/>
        <v>0</v>
      </c>
      <c r="EY93" s="35">
        <f t="shared" si="39"/>
        <v>0</v>
      </c>
      <c r="EZ93" s="35">
        <f t="shared" si="39"/>
        <v>0</v>
      </c>
      <c r="FA93" s="35">
        <f t="shared" si="39"/>
        <v>0</v>
      </c>
      <c r="FB93" s="35">
        <f t="shared" si="39"/>
        <v>0</v>
      </c>
      <c r="FC93" s="35">
        <f t="shared" si="39"/>
        <v>0.32</v>
      </c>
      <c r="FD93" s="35">
        <f t="shared" si="39"/>
        <v>0</v>
      </c>
      <c r="FE93" s="35">
        <f t="shared" si="39"/>
        <v>0</v>
      </c>
      <c r="FF93" s="35">
        <f t="shared" si="39"/>
        <v>0</v>
      </c>
      <c r="FG93" s="35">
        <f t="shared" si="39"/>
        <v>0</v>
      </c>
      <c r="FH93" s="35">
        <f t="shared" si="39"/>
        <v>0</v>
      </c>
      <c r="FI93" s="35">
        <f t="shared" si="39"/>
        <v>0</v>
      </c>
      <c r="FJ93" s="35">
        <f t="shared" si="39"/>
        <v>0</v>
      </c>
      <c r="FK93" s="35">
        <f t="shared" si="39"/>
        <v>0</v>
      </c>
      <c r="FL93" s="35">
        <f t="shared" si="39"/>
        <v>4.5599999999999996</v>
      </c>
      <c r="FM93" s="35">
        <f t="shared" si="39"/>
        <v>0</v>
      </c>
      <c r="FN93" s="35">
        <f t="shared" si="39"/>
        <v>1.2</v>
      </c>
      <c r="FO93" s="35">
        <f t="shared" si="39"/>
        <v>0</v>
      </c>
      <c r="FP93" s="35">
        <f t="shared" si="39"/>
        <v>0</v>
      </c>
      <c r="FQ93" s="35">
        <f t="shared" si="39"/>
        <v>0</v>
      </c>
      <c r="FR93" s="35">
        <f t="shared" si="39"/>
        <v>0</v>
      </c>
      <c r="FS93" s="35">
        <f t="shared" si="39"/>
        <v>0</v>
      </c>
      <c r="FT93" s="35">
        <f t="shared" si="39"/>
        <v>0</v>
      </c>
      <c r="FU93" s="35">
        <f t="shared" si="39"/>
        <v>0</v>
      </c>
      <c r="FV93" s="35">
        <f t="shared" si="39"/>
        <v>0</v>
      </c>
      <c r="FW93" s="35">
        <f t="shared" si="39"/>
        <v>0</v>
      </c>
      <c r="FX93" s="35">
        <f t="shared" si="39"/>
        <v>0</v>
      </c>
      <c r="FZ93" s="7">
        <f>SUM(C93:FX93)</f>
        <v>118.87999999999998</v>
      </c>
      <c r="GA93" s="20"/>
      <c r="GB93" s="18"/>
      <c r="GC93" s="18"/>
      <c r="GD93" s="18"/>
      <c r="GE93" s="18"/>
      <c r="GH93" s="17"/>
      <c r="GI93" s="17"/>
      <c r="GJ93" s="17"/>
      <c r="GK93" s="17"/>
      <c r="GL93" s="17"/>
      <c r="GM93" s="17"/>
      <c r="GN93" s="17"/>
      <c r="GO93" s="17"/>
    </row>
    <row r="94" spans="1:197" x14ac:dyDescent="0.2">
      <c r="A94" s="6" t="s">
        <v>569</v>
      </c>
      <c r="B94" s="7" t="s">
        <v>570</v>
      </c>
      <c r="C94" s="20">
        <f t="shared" ref="C94:BN94" si="40">C28</f>
        <v>182.5</v>
      </c>
      <c r="D94" s="20">
        <f t="shared" si="40"/>
        <v>205.5</v>
      </c>
      <c r="E94" s="20">
        <f t="shared" si="40"/>
        <v>187.5</v>
      </c>
      <c r="F94" s="20">
        <f t="shared" si="40"/>
        <v>152</v>
      </c>
      <c r="G94" s="20">
        <f t="shared" si="40"/>
        <v>11.5</v>
      </c>
      <c r="H94" s="20">
        <f t="shared" si="40"/>
        <v>12</v>
      </c>
      <c r="I94" s="20">
        <f t="shared" si="40"/>
        <v>322</v>
      </c>
      <c r="J94" s="20">
        <f t="shared" si="40"/>
        <v>102</v>
      </c>
      <c r="K94" s="20">
        <f t="shared" si="40"/>
        <v>5</v>
      </c>
      <c r="L94" s="20">
        <f t="shared" si="40"/>
        <v>77</v>
      </c>
      <c r="M94" s="20">
        <f t="shared" si="40"/>
        <v>51</v>
      </c>
      <c r="N94" s="20">
        <f t="shared" si="40"/>
        <v>246</v>
      </c>
      <c r="O94" s="20">
        <f t="shared" si="40"/>
        <v>70.5</v>
      </c>
      <c r="P94" s="20">
        <f t="shared" si="40"/>
        <v>3</v>
      </c>
      <c r="Q94" s="20">
        <f t="shared" si="40"/>
        <v>807.5</v>
      </c>
      <c r="R94" s="20">
        <f t="shared" si="40"/>
        <v>10</v>
      </c>
      <c r="S94" s="20">
        <f t="shared" si="40"/>
        <v>29</v>
      </c>
      <c r="T94" s="20">
        <f t="shared" si="40"/>
        <v>2.5</v>
      </c>
      <c r="U94" s="20">
        <f t="shared" si="40"/>
        <v>1</v>
      </c>
      <c r="V94" s="20">
        <f t="shared" si="40"/>
        <v>9</v>
      </c>
      <c r="W94" s="20">
        <f t="shared" si="40"/>
        <v>3</v>
      </c>
      <c r="X94" s="20">
        <f t="shared" si="40"/>
        <v>1</v>
      </c>
      <c r="Y94" s="20">
        <f t="shared" si="40"/>
        <v>26.5</v>
      </c>
      <c r="Z94" s="20">
        <f t="shared" si="40"/>
        <v>6.5</v>
      </c>
      <c r="AA94" s="20">
        <f t="shared" si="40"/>
        <v>189</v>
      </c>
      <c r="AB94" s="20">
        <f t="shared" si="40"/>
        <v>245</v>
      </c>
      <c r="AC94" s="20">
        <f t="shared" si="40"/>
        <v>54</v>
      </c>
      <c r="AD94" s="20">
        <f t="shared" si="40"/>
        <v>40.5</v>
      </c>
      <c r="AE94" s="20">
        <f t="shared" si="40"/>
        <v>5</v>
      </c>
      <c r="AF94" s="20">
        <f t="shared" si="40"/>
        <v>2</v>
      </c>
      <c r="AG94" s="20">
        <f t="shared" si="40"/>
        <v>16.5</v>
      </c>
      <c r="AH94" s="20">
        <f t="shared" si="40"/>
        <v>30</v>
      </c>
      <c r="AI94" s="20">
        <f t="shared" si="40"/>
        <v>8.5</v>
      </c>
      <c r="AJ94" s="20">
        <f t="shared" si="40"/>
        <v>6.5</v>
      </c>
      <c r="AK94" s="20">
        <f t="shared" si="40"/>
        <v>23</v>
      </c>
      <c r="AL94" s="20">
        <f t="shared" si="40"/>
        <v>18</v>
      </c>
      <c r="AM94" s="20">
        <f t="shared" si="40"/>
        <v>24</v>
      </c>
      <c r="AN94" s="20">
        <f t="shared" si="40"/>
        <v>9.5</v>
      </c>
      <c r="AO94" s="20">
        <f t="shared" si="40"/>
        <v>104.5</v>
      </c>
      <c r="AP94" s="20">
        <f t="shared" si="40"/>
        <v>3171.5</v>
      </c>
      <c r="AQ94" s="20">
        <f t="shared" si="40"/>
        <v>4</v>
      </c>
      <c r="AR94" s="20">
        <f t="shared" si="40"/>
        <v>67</v>
      </c>
      <c r="AS94" s="20">
        <f t="shared" si="40"/>
        <v>103.5</v>
      </c>
      <c r="AT94" s="20">
        <f t="shared" si="40"/>
        <v>15.5</v>
      </c>
      <c r="AU94" s="20">
        <f t="shared" si="40"/>
        <v>9.5</v>
      </c>
      <c r="AV94" s="20">
        <f t="shared" si="40"/>
        <v>6</v>
      </c>
      <c r="AW94" s="20">
        <f t="shared" si="40"/>
        <v>5</v>
      </c>
      <c r="AX94" s="20">
        <f t="shared" si="40"/>
        <v>3</v>
      </c>
      <c r="AY94" s="20">
        <f t="shared" si="40"/>
        <v>9</v>
      </c>
      <c r="AZ94" s="20">
        <f t="shared" si="40"/>
        <v>205.5</v>
      </c>
      <c r="BA94" s="20">
        <f t="shared" si="40"/>
        <v>74.5</v>
      </c>
      <c r="BB94" s="20">
        <f t="shared" si="40"/>
        <v>217</v>
      </c>
      <c r="BC94" s="20">
        <f t="shared" si="40"/>
        <v>441</v>
      </c>
      <c r="BD94" s="20">
        <f t="shared" si="40"/>
        <v>6</v>
      </c>
      <c r="BE94" s="20">
        <f t="shared" si="40"/>
        <v>4.5</v>
      </c>
      <c r="BF94" s="20">
        <f t="shared" si="40"/>
        <v>23.5</v>
      </c>
      <c r="BG94" s="20">
        <f t="shared" si="40"/>
        <v>37</v>
      </c>
      <c r="BH94" s="20">
        <f t="shared" si="40"/>
        <v>11.5</v>
      </c>
      <c r="BI94" s="20">
        <f t="shared" si="40"/>
        <v>7.5</v>
      </c>
      <c r="BJ94" s="20">
        <f t="shared" si="40"/>
        <v>18.5</v>
      </c>
      <c r="BK94" s="20">
        <f t="shared" si="40"/>
        <v>55</v>
      </c>
      <c r="BL94" s="20">
        <f t="shared" si="40"/>
        <v>2.5</v>
      </c>
      <c r="BM94" s="20">
        <f t="shared" si="40"/>
        <v>7</v>
      </c>
      <c r="BN94" s="20">
        <f t="shared" si="40"/>
        <v>138</v>
      </c>
      <c r="BO94" s="20">
        <f t="shared" ref="BO94:DZ94" si="41">BO28</f>
        <v>40.5</v>
      </c>
      <c r="BP94" s="20">
        <f t="shared" si="41"/>
        <v>4</v>
      </c>
      <c r="BQ94" s="20">
        <f t="shared" si="41"/>
        <v>79</v>
      </c>
      <c r="BR94" s="20">
        <f t="shared" si="41"/>
        <v>99</v>
      </c>
      <c r="BS94" s="20">
        <f t="shared" si="41"/>
        <v>50.5</v>
      </c>
      <c r="BT94" s="20">
        <f t="shared" si="41"/>
        <v>3.5</v>
      </c>
      <c r="BU94" s="20">
        <f t="shared" si="41"/>
        <v>10</v>
      </c>
      <c r="BV94" s="20">
        <f t="shared" si="41"/>
        <v>25</v>
      </c>
      <c r="BW94" s="20">
        <f t="shared" si="41"/>
        <v>39.5</v>
      </c>
      <c r="BX94" s="20">
        <f t="shared" si="41"/>
        <v>4</v>
      </c>
      <c r="BY94" s="20">
        <f t="shared" si="41"/>
        <v>21</v>
      </c>
      <c r="BZ94" s="20">
        <f t="shared" si="41"/>
        <v>10</v>
      </c>
      <c r="CA94" s="20">
        <f t="shared" si="41"/>
        <v>5</v>
      </c>
      <c r="CB94" s="20">
        <f t="shared" si="41"/>
        <v>572</v>
      </c>
      <c r="CC94" s="20">
        <f t="shared" si="41"/>
        <v>7.5</v>
      </c>
      <c r="CD94" s="20">
        <f t="shared" si="41"/>
        <v>3</v>
      </c>
      <c r="CE94" s="20">
        <f t="shared" si="41"/>
        <v>3.5</v>
      </c>
      <c r="CF94" s="20">
        <f t="shared" si="41"/>
        <v>4</v>
      </c>
      <c r="CG94" s="20">
        <f t="shared" si="41"/>
        <v>7</v>
      </c>
      <c r="CH94" s="20">
        <f t="shared" si="41"/>
        <v>4</v>
      </c>
      <c r="CI94" s="20">
        <f t="shared" si="41"/>
        <v>13</v>
      </c>
      <c r="CJ94" s="20">
        <f t="shared" si="41"/>
        <v>27</v>
      </c>
      <c r="CK94" s="20">
        <f t="shared" si="41"/>
        <v>79.5</v>
      </c>
      <c r="CL94" s="20">
        <f t="shared" si="41"/>
        <v>27.5</v>
      </c>
      <c r="CM94" s="20">
        <f t="shared" si="41"/>
        <v>18</v>
      </c>
      <c r="CN94" s="20">
        <f t="shared" si="41"/>
        <v>233</v>
      </c>
      <c r="CO94" s="20">
        <f t="shared" si="41"/>
        <v>57</v>
      </c>
      <c r="CP94" s="20">
        <f t="shared" si="41"/>
        <v>5</v>
      </c>
      <c r="CQ94" s="20">
        <f t="shared" si="41"/>
        <v>40.5</v>
      </c>
      <c r="CR94" s="20">
        <f t="shared" si="41"/>
        <v>3.5</v>
      </c>
      <c r="CS94" s="20">
        <f t="shared" si="41"/>
        <v>5</v>
      </c>
      <c r="CT94" s="20">
        <f t="shared" si="41"/>
        <v>5</v>
      </c>
      <c r="CU94" s="20">
        <f t="shared" si="41"/>
        <v>0</v>
      </c>
      <c r="CV94" s="20">
        <f t="shared" si="41"/>
        <v>1.5</v>
      </c>
      <c r="CW94" s="20">
        <f t="shared" si="41"/>
        <v>5</v>
      </c>
      <c r="CX94" s="20">
        <f t="shared" si="41"/>
        <v>13.5</v>
      </c>
      <c r="CY94" s="20">
        <f t="shared" si="41"/>
        <v>1.5</v>
      </c>
      <c r="CZ94" s="20">
        <f t="shared" si="41"/>
        <v>49</v>
      </c>
      <c r="DA94" s="20">
        <f t="shared" si="41"/>
        <v>8.5</v>
      </c>
      <c r="DB94" s="20">
        <f t="shared" si="41"/>
        <v>2.5</v>
      </c>
      <c r="DC94" s="20">
        <f t="shared" si="41"/>
        <v>4</v>
      </c>
      <c r="DD94" s="20">
        <f t="shared" si="41"/>
        <v>6</v>
      </c>
      <c r="DE94" s="20">
        <f t="shared" si="41"/>
        <v>7</v>
      </c>
      <c r="DF94" s="20">
        <f t="shared" si="41"/>
        <v>261.5</v>
      </c>
      <c r="DG94" s="20">
        <f t="shared" si="41"/>
        <v>4.5</v>
      </c>
      <c r="DH94" s="20">
        <f t="shared" si="41"/>
        <v>88.5</v>
      </c>
      <c r="DI94" s="20">
        <f t="shared" si="41"/>
        <v>59.5</v>
      </c>
      <c r="DJ94" s="20">
        <f t="shared" si="41"/>
        <v>19.5</v>
      </c>
      <c r="DK94" s="20">
        <f t="shared" si="41"/>
        <v>11</v>
      </c>
      <c r="DL94" s="20">
        <f t="shared" si="41"/>
        <v>83.5</v>
      </c>
      <c r="DM94" s="20">
        <f t="shared" si="41"/>
        <v>8</v>
      </c>
      <c r="DN94" s="20">
        <f t="shared" si="41"/>
        <v>38.5</v>
      </c>
      <c r="DO94" s="20">
        <f t="shared" si="41"/>
        <v>67</v>
      </c>
      <c r="DP94" s="20">
        <f t="shared" si="41"/>
        <v>7.5</v>
      </c>
      <c r="DQ94" s="20">
        <f t="shared" si="41"/>
        <v>35.5</v>
      </c>
      <c r="DR94" s="20">
        <f t="shared" si="41"/>
        <v>49.5</v>
      </c>
      <c r="DS94" s="20">
        <f t="shared" si="41"/>
        <v>42.5</v>
      </c>
      <c r="DT94" s="20">
        <f t="shared" si="41"/>
        <v>0</v>
      </c>
      <c r="DU94" s="20">
        <f t="shared" si="41"/>
        <v>9.5</v>
      </c>
      <c r="DV94" s="20">
        <f t="shared" si="41"/>
        <v>13</v>
      </c>
      <c r="DW94" s="20">
        <f t="shared" si="41"/>
        <v>0</v>
      </c>
      <c r="DX94" s="20">
        <f t="shared" si="41"/>
        <v>4</v>
      </c>
      <c r="DY94" s="20">
        <f t="shared" si="41"/>
        <v>6</v>
      </c>
      <c r="DZ94" s="20">
        <f t="shared" si="41"/>
        <v>15</v>
      </c>
      <c r="EA94" s="20">
        <f t="shared" ref="EA94:FX94" si="42">EA28</f>
        <v>22.5</v>
      </c>
      <c r="EB94" s="20">
        <f t="shared" si="42"/>
        <v>12.5</v>
      </c>
      <c r="EC94" s="20">
        <f t="shared" si="42"/>
        <v>7.5</v>
      </c>
      <c r="ED94" s="20">
        <f t="shared" si="42"/>
        <v>16.5</v>
      </c>
      <c r="EE94" s="20">
        <f t="shared" si="42"/>
        <v>4</v>
      </c>
      <c r="EF94" s="20">
        <f t="shared" si="42"/>
        <v>46</v>
      </c>
      <c r="EG94" s="20">
        <f t="shared" si="42"/>
        <v>9.5</v>
      </c>
      <c r="EH94" s="20">
        <f t="shared" si="42"/>
        <v>7</v>
      </c>
      <c r="EI94" s="20">
        <f t="shared" si="42"/>
        <v>552.5</v>
      </c>
      <c r="EJ94" s="20">
        <f t="shared" si="42"/>
        <v>99.5</v>
      </c>
      <c r="EK94" s="20">
        <f t="shared" si="42"/>
        <v>12.5</v>
      </c>
      <c r="EL94" s="20">
        <f t="shared" si="42"/>
        <v>9</v>
      </c>
      <c r="EM94" s="20">
        <f t="shared" si="42"/>
        <v>18.5</v>
      </c>
      <c r="EN94" s="20">
        <f t="shared" si="42"/>
        <v>17.5</v>
      </c>
      <c r="EO94" s="20">
        <f t="shared" si="42"/>
        <v>12.5</v>
      </c>
      <c r="EP94" s="20">
        <f t="shared" si="42"/>
        <v>7</v>
      </c>
      <c r="EQ94" s="20">
        <f t="shared" si="42"/>
        <v>40</v>
      </c>
      <c r="ER94" s="20">
        <f t="shared" si="42"/>
        <v>9</v>
      </c>
      <c r="ES94" s="20">
        <f t="shared" si="42"/>
        <v>15</v>
      </c>
      <c r="ET94" s="20">
        <f t="shared" si="42"/>
        <v>7</v>
      </c>
      <c r="EU94" s="20">
        <f t="shared" si="42"/>
        <v>32</v>
      </c>
      <c r="EV94" s="20">
        <f t="shared" si="42"/>
        <v>8</v>
      </c>
      <c r="EW94" s="20">
        <f t="shared" si="42"/>
        <v>11</v>
      </c>
      <c r="EX94" s="20">
        <f t="shared" si="42"/>
        <v>9.5</v>
      </c>
      <c r="EY94" s="20">
        <f t="shared" si="42"/>
        <v>8.5</v>
      </c>
      <c r="EZ94" s="20">
        <f t="shared" si="42"/>
        <v>6</v>
      </c>
      <c r="FA94" s="20">
        <f t="shared" si="42"/>
        <v>47.5</v>
      </c>
      <c r="FB94" s="20">
        <f t="shared" si="42"/>
        <v>11</v>
      </c>
      <c r="FC94" s="20">
        <f t="shared" si="42"/>
        <v>31.5</v>
      </c>
      <c r="FD94" s="20">
        <f t="shared" si="42"/>
        <v>23.5</v>
      </c>
      <c r="FE94" s="20">
        <f t="shared" si="42"/>
        <v>8</v>
      </c>
      <c r="FF94" s="20">
        <f t="shared" si="42"/>
        <v>8.5</v>
      </c>
      <c r="FG94" s="20">
        <f t="shared" si="42"/>
        <v>0</v>
      </c>
      <c r="FH94" s="20">
        <f t="shared" si="42"/>
        <v>5</v>
      </c>
      <c r="FI94" s="20">
        <f t="shared" si="42"/>
        <v>38.5</v>
      </c>
      <c r="FJ94" s="20">
        <f t="shared" si="42"/>
        <v>50</v>
      </c>
      <c r="FK94" s="20">
        <f t="shared" si="42"/>
        <v>36</v>
      </c>
      <c r="FL94" s="20">
        <f t="shared" si="42"/>
        <v>22.5</v>
      </c>
      <c r="FM94" s="20">
        <f t="shared" si="42"/>
        <v>47.5</v>
      </c>
      <c r="FN94" s="20">
        <f t="shared" si="42"/>
        <v>306</v>
      </c>
      <c r="FO94" s="20">
        <f t="shared" si="42"/>
        <v>30</v>
      </c>
      <c r="FP94" s="20">
        <f t="shared" si="42"/>
        <v>24</v>
      </c>
      <c r="FQ94" s="20">
        <f t="shared" si="42"/>
        <v>25</v>
      </c>
      <c r="FR94" s="20">
        <f t="shared" si="42"/>
        <v>3.5</v>
      </c>
      <c r="FS94" s="20">
        <f t="shared" si="42"/>
        <v>2</v>
      </c>
      <c r="FT94" s="20">
        <f t="shared" si="42"/>
        <v>2</v>
      </c>
      <c r="FU94" s="20">
        <f t="shared" si="42"/>
        <v>15</v>
      </c>
      <c r="FV94" s="20">
        <f t="shared" si="42"/>
        <v>14.5</v>
      </c>
      <c r="FW94" s="20">
        <f t="shared" si="42"/>
        <v>5.5</v>
      </c>
      <c r="FX94" s="20">
        <f t="shared" si="42"/>
        <v>2</v>
      </c>
      <c r="FZ94" s="20">
        <f>SUM(C94:FX94)</f>
        <v>12130.5</v>
      </c>
      <c r="GA94" s="20"/>
      <c r="GB94" s="18"/>
      <c r="GC94" s="18"/>
      <c r="GD94" s="18"/>
      <c r="GE94" s="18"/>
      <c r="GF94" s="18"/>
      <c r="GH94" s="17"/>
      <c r="GI94" s="17"/>
      <c r="GJ94" s="17"/>
      <c r="GK94" s="17"/>
      <c r="GL94" s="17"/>
      <c r="GM94" s="17"/>
      <c r="GN94" s="17"/>
      <c r="GO94" s="17"/>
    </row>
    <row r="95" spans="1:197" x14ac:dyDescent="0.2">
      <c r="A95" s="6" t="s">
        <v>571</v>
      </c>
      <c r="B95" s="7" t="s">
        <v>572</v>
      </c>
      <c r="C95" s="20">
        <f t="shared" ref="C95:BN95" si="43">C34</f>
        <v>0</v>
      </c>
      <c r="D95" s="20">
        <f t="shared" si="43"/>
        <v>0</v>
      </c>
      <c r="E95" s="20">
        <f t="shared" si="43"/>
        <v>0</v>
      </c>
      <c r="F95" s="20">
        <f t="shared" si="43"/>
        <v>25.5</v>
      </c>
      <c r="G95" s="20">
        <f t="shared" si="43"/>
        <v>0</v>
      </c>
      <c r="H95" s="20">
        <f t="shared" si="43"/>
        <v>0</v>
      </c>
      <c r="I95" s="20">
        <f t="shared" si="43"/>
        <v>0</v>
      </c>
      <c r="J95" s="20">
        <f t="shared" si="43"/>
        <v>0</v>
      </c>
      <c r="K95" s="20">
        <f t="shared" si="43"/>
        <v>0</v>
      </c>
      <c r="L95" s="20">
        <f t="shared" si="43"/>
        <v>0</v>
      </c>
      <c r="M95" s="20">
        <f t="shared" si="43"/>
        <v>0</v>
      </c>
      <c r="N95" s="20">
        <f t="shared" si="43"/>
        <v>0</v>
      </c>
      <c r="O95" s="20">
        <f t="shared" si="43"/>
        <v>0</v>
      </c>
      <c r="P95" s="20">
        <f t="shared" si="43"/>
        <v>0</v>
      </c>
      <c r="Q95" s="20">
        <f t="shared" si="43"/>
        <v>37</v>
      </c>
      <c r="R95" s="20">
        <f t="shared" si="43"/>
        <v>0</v>
      </c>
      <c r="S95" s="20">
        <f t="shared" si="43"/>
        <v>0</v>
      </c>
      <c r="T95" s="20">
        <f t="shared" si="43"/>
        <v>0</v>
      </c>
      <c r="U95" s="20">
        <f t="shared" si="43"/>
        <v>0</v>
      </c>
      <c r="V95" s="20">
        <f t="shared" si="43"/>
        <v>0</v>
      </c>
      <c r="W95" s="20">
        <f t="shared" si="43"/>
        <v>0</v>
      </c>
      <c r="X95" s="20">
        <f t="shared" si="43"/>
        <v>0</v>
      </c>
      <c r="Y95" s="20">
        <f t="shared" si="43"/>
        <v>0</v>
      </c>
      <c r="Z95" s="20">
        <f t="shared" si="43"/>
        <v>0</v>
      </c>
      <c r="AA95" s="20">
        <f t="shared" si="43"/>
        <v>0</v>
      </c>
      <c r="AB95" s="20">
        <f t="shared" si="43"/>
        <v>0</v>
      </c>
      <c r="AC95" s="20">
        <f t="shared" si="43"/>
        <v>0</v>
      </c>
      <c r="AD95" s="20">
        <f t="shared" si="43"/>
        <v>0</v>
      </c>
      <c r="AE95" s="20">
        <f t="shared" si="43"/>
        <v>0</v>
      </c>
      <c r="AF95" s="20">
        <f t="shared" si="43"/>
        <v>0</v>
      </c>
      <c r="AG95" s="20">
        <f t="shared" si="43"/>
        <v>0</v>
      </c>
      <c r="AH95" s="20">
        <f t="shared" si="43"/>
        <v>0</v>
      </c>
      <c r="AI95" s="20">
        <f t="shared" si="43"/>
        <v>0</v>
      </c>
      <c r="AJ95" s="20">
        <f t="shared" si="43"/>
        <v>0</v>
      </c>
      <c r="AK95" s="20">
        <f t="shared" si="43"/>
        <v>0</v>
      </c>
      <c r="AL95" s="20">
        <f t="shared" si="43"/>
        <v>0</v>
      </c>
      <c r="AM95" s="20">
        <f t="shared" si="43"/>
        <v>0</v>
      </c>
      <c r="AN95" s="20">
        <f t="shared" si="43"/>
        <v>0</v>
      </c>
      <c r="AO95" s="20">
        <f t="shared" si="43"/>
        <v>0</v>
      </c>
      <c r="AP95" s="20">
        <f t="shared" si="43"/>
        <v>0</v>
      </c>
      <c r="AQ95" s="20">
        <f t="shared" si="43"/>
        <v>0</v>
      </c>
      <c r="AR95" s="20">
        <f t="shared" si="43"/>
        <v>0</v>
      </c>
      <c r="AS95" s="20">
        <f t="shared" si="43"/>
        <v>0</v>
      </c>
      <c r="AT95" s="20">
        <f t="shared" si="43"/>
        <v>0</v>
      </c>
      <c r="AU95" s="20">
        <f t="shared" si="43"/>
        <v>0</v>
      </c>
      <c r="AV95" s="20">
        <f t="shared" si="43"/>
        <v>0</v>
      </c>
      <c r="AW95" s="20">
        <f t="shared" si="43"/>
        <v>0</v>
      </c>
      <c r="AX95" s="20">
        <f t="shared" si="43"/>
        <v>0</v>
      </c>
      <c r="AY95" s="20">
        <f t="shared" si="43"/>
        <v>0</v>
      </c>
      <c r="AZ95" s="20">
        <f t="shared" si="43"/>
        <v>0</v>
      </c>
      <c r="BA95" s="20">
        <f t="shared" si="43"/>
        <v>0</v>
      </c>
      <c r="BB95" s="20">
        <f t="shared" si="43"/>
        <v>0</v>
      </c>
      <c r="BC95" s="20">
        <f t="shared" si="43"/>
        <v>0</v>
      </c>
      <c r="BD95" s="20">
        <f t="shared" si="43"/>
        <v>0</v>
      </c>
      <c r="BE95" s="20">
        <f t="shared" si="43"/>
        <v>0</v>
      </c>
      <c r="BF95" s="20">
        <f t="shared" si="43"/>
        <v>0</v>
      </c>
      <c r="BG95" s="20">
        <f t="shared" si="43"/>
        <v>0</v>
      </c>
      <c r="BH95" s="20">
        <f t="shared" si="43"/>
        <v>0</v>
      </c>
      <c r="BI95" s="20">
        <f t="shared" si="43"/>
        <v>0</v>
      </c>
      <c r="BJ95" s="20">
        <f t="shared" si="43"/>
        <v>0</v>
      </c>
      <c r="BK95" s="20">
        <f t="shared" si="43"/>
        <v>0</v>
      </c>
      <c r="BL95" s="20">
        <f t="shared" si="43"/>
        <v>0</v>
      </c>
      <c r="BM95" s="20">
        <f t="shared" si="43"/>
        <v>0</v>
      </c>
      <c r="BN95" s="20">
        <f t="shared" si="43"/>
        <v>0</v>
      </c>
      <c r="BO95" s="20">
        <f t="shared" ref="BO95:DZ95" si="44">BO34</f>
        <v>0</v>
      </c>
      <c r="BP95" s="20">
        <f t="shared" si="44"/>
        <v>0</v>
      </c>
      <c r="BQ95" s="20">
        <f t="shared" si="44"/>
        <v>0</v>
      </c>
      <c r="BR95" s="20">
        <f t="shared" si="44"/>
        <v>0</v>
      </c>
      <c r="BS95" s="20">
        <f t="shared" si="44"/>
        <v>0</v>
      </c>
      <c r="BT95" s="20">
        <f t="shared" si="44"/>
        <v>0</v>
      </c>
      <c r="BU95" s="20">
        <f t="shared" si="44"/>
        <v>0</v>
      </c>
      <c r="BV95" s="20">
        <f t="shared" si="44"/>
        <v>0</v>
      </c>
      <c r="BW95" s="20">
        <f t="shared" si="44"/>
        <v>0</v>
      </c>
      <c r="BX95" s="20">
        <f t="shared" si="44"/>
        <v>0</v>
      </c>
      <c r="BY95" s="20">
        <f t="shared" si="44"/>
        <v>0</v>
      </c>
      <c r="BZ95" s="20">
        <f t="shared" si="44"/>
        <v>0</v>
      </c>
      <c r="CA95" s="20">
        <f t="shared" si="44"/>
        <v>0</v>
      </c>
      <c r="CB95" s="20">
        <f t="shared" si="44"/>
        <v>0</v>
      </c>
      <c r="CC95" s="20">
        <f t="shared" si="44"/>
        <v>0</v>
      </c>
      <c r="CD95" s="20">
        <f t="shared" si="44"/>
        <v>0</v>
      </c>
      <c r="CE95" s="20">
        <f t="shared" si="44"/>
        <v>0</v>
      </c>
      <c r="CF95" s="20">
        <f t="shared" si="44"/>
        <v>0</v>
      </c>
      <c r="CG95" s="20">
        <f t="shared" si="44"/>
        <v>0</v>
      </c>
      <c r="CH95" s="20">
        <f t="shared" si="44"/>
        <v>0</v>
      </c>
      <c r="CI95" s="20">
        <f t="shared" si="44"/>
        <v>0</v>
      </c>
      <c r="CJ95" s="20">
        <f t="shared" si="44"/>
        <v>0</v>
      </c>
      <c r="CK95" s="20">
        <f t="shared" si="44"/>
        <v>0</v>
      </c>
      <c r="CL95" s="20">
        <f t="shared" si="44"/>
        <v>0</v>
      </c>
      <c r="CM95" s="20">
        <f t="shared" si="44"/>
        <v>0</v>
      </c>
      <c r="CN95" s="20">
        <f t="shared" si="44"/>
        <v>0</v>
      </c>
      <c r="CO95" s="20">
        <f t="shared" si="44"/>
        <v>0</v>
      </c>
      <c r="CP95" s="20">
        <f t="shared" si="44"/>
        <v>0</v>
      </c>
      <c r="CQ95" s="20">
        <f t="shared" si="44"/>
        <v>0</v>
      </c>
      <c r="CR95" s="20">
        <f t="shared" si="44"/>
        <v>0</v>
      </c>
      <c r="CS95" s="20">
        <f t="shared" si="44"/>
        <v>0</v>
      </c>
      <c r="CT95" s="20">
        <f t="shared" si="44"/>
        <v>0</v>
      </c>
      <c r="CU95" s="20">
        <f t="shared" si="44"/>
        <v>0</v>
      </c>
      <c r="CV95" s="20">
        <f t="shared" si="44"/>
        <v>0</v>
      </c>
      <c r="CW95" s="20">
        <f t="shared" si="44"/>
        <v>0</v>
      </c>
      <c r="CX95" s="20">
        <f t="shared" si="44"/>
        <v>0</v>
      </c>
      <c r="CY95" s="20">
        <f t="shared" si="44"/>
        <v>0</v>
      </c>
      <c r="CZ95" s="20">
        <f t="shared" si="44"/>
        <v>0</v>
      </c>
      <c r="DA95" s="20">
        <f t="shared" si="44"/>
        <v>0</v>
      </c>
      <c r="DB95" s="20">
        <f t="shared" si="44"/>
        <v>0</v>
      </c>
      <c r="DC95" s="20">
        <f t="shared" si="44"/>
        <v>0</v>
      </c>
      <c r="DD95" s="20">
        <f t="shared" si="44"/>
        <v>0</v>
      </c>
      <c r="DE95" s="20">
        <f t="shared" si="44"/>
        <v>0</v>
      </c>
      <c r="DF95" s="20">
        <f t="shared" si="44"/>
        <v>12</v>
      </c>
      <c r="DG95" s="20">
        <f t="shared" si="44"/>
        <v>0</v>
      </c>
      <c r="DH95" s="20">
        <f t="shared" si="44"/>
        <v>0</v>
      </c>
      <c r="DI95" s="20">
        <f t="shared" si="44"/>
        <v>0</v>
      </c>
      <c r="DJ95" s="20">
        <f t="shared" si="44"/>
        <v>0</v>
      </c>
      <c r="DK95" s="20">
        <f t="shared" si="44"/>
        <v>0</v>
      </c>
      <c r="DL95" s="20">
        <f t="shared" si="44"/>
        <v>0</v>
      </c>
      <c r="DM95" s="20">
        <f t="shared" si="44"/>
        <v>0</v>
      </c>
      <c r="DN95" s="20">
        <f t="shared" si="44"/>
        <v>0</v>
      </c>
      <c r="DO95" s="20">
        <f t="shared" si="44"/>
        <v>0</v>
      </c>
      <c r="DP95" s="20">
        <f t="shared" si="44"/>
        <v>0</v>
      </c>
      <c r="DQ95" s="20">
        <f t="shared" si="44"/>
        <v>0</v>
      </c>
      <c r="DR95" s="20">
        <f t="shared" si="44"/>
        <v>0</v>
      </c>
      <c r="DS95" s="20">
        <f t="shared" si="44"/>
        <v>0</v>
      </c>
      <c r="DT95" s="20">
        <f t="shared" si="44"/>
        <v>0</v>
      </c>
      <c r="DU95" s="20">
        <f t="shared" si="44"/>
        <v>0</v>
      </c>
      <c r="DV95" s="20">
        <f t="shared" si="44"/>
        <v>0</v>
      </c>
      <c r="DW95" s="20">
        <f t="shared" si="44"/>
        <v>0</v>
      </c>
      <c r="DX95" s="20">
        <f t="shared" si="44"/>
        <v>0</v>
      </c>
      <c r="DY95" s="20">
        <f t="shared" si="44"/>
        <v>0</v>
      </c>
      <c r="DZ95" s="20">
        <f t="shared" si="44"/>
        <v>0</v>
      </c>
      <c r="EA95" s="20">
        <f t="shared" ref="EA95:FX95" si="45">EA34</f>
        <v>0</v>
      </c>
      <c r="EB95" s="20">
        <f t="shared" si="45"/>
        <v>0</v>
      </c>
      <c r="EC95" s="20">
        <f t="shared" si="45"/>
        <v>0</v>
      </c>
      <c r="ED95" s="20">
        <f t="shared" si="45"/>
        <v>0</v>
      </c>
      <c r="EE95" s="20">
        <f t="shared" si="45"/>
        <v>0</v>
      </c>
      <c r="EF95" s="20">
        <f t="shared" si="45"/>
        <v>0</v>
      </c>
      <c r="EG95" s="20">
        <f t="shared" si="45"/>
        <v>0</v>
      </c>
      <c r="EH95" s="20">
        <f t="shared" si="45"/>
        <v>0</v>
      </c>
      <c r="EI95" s="20">
        <f t="shared" si="45"/>
        <v>0</v>
      </c>
      <c r="EJ95" s="20">
        <f t="shared" si="45"/>
        <v>0</v>
      </c>
      <c r="EK95" s="20">
        <f t="shared" si="45"/>
        <v>0</v>
      </c>
      <c r="EL95" s="20">
        <f t="shared" si="45"/>
        <v>0</v>
      </c>
      <c r="EM95" s="20">
        <f t="shared" si="45"/>
        <v>0</v>
      </c>
      <c r="EN95" s="20">
        <f t="shared" si="45"/>
        <v>0</v>
      </c>
      <c r="EO95" s="20">
        <f t="shared" si="45"/>
        <v>0</v>
      </c>
      <c r="EP95" s="20">
        <f t="shared" si="45"/>
        <v>0</v>
      </c>
      <c r="EQ95" s="20">
        <f t="shared" si="45"/>
        <v>0</v>
      </c>
      <c r="ER95" s="20">
        <f t="shared" si="45"/>
        <v>0</v>
      </c>
      <c r="ES95" s="20">
        <f t="shared" si="45"/>
        <v>0</v>
      </c>
      <c r="ET95" s="20">
        <f t="shared" si="45"/>
        <v>0</v>
      </c>
      <c r="EU95" s="20">
        <f t="shared" si="45"/>
        <v>0</v>
      </c>
      <c r="EV95" s="20">
        <f t="shared" si="45"/>
        <v>0</v>
      </c>
      <c r="EW95" s="20">
        <f t="shared" si="45"/>
        <v>0</v>
      </c>
      <c r="EX95" s="20">
        <f t="shared" si="45"/>
        <v>0</v>
      </c>
      <c r="EY95" s="20">
        <f t="shared" si="45"/>
        <v>0</v>
      </c>
      <c r="EZ95" s="20">
        <f t="shared" si="45"/>
        <v>0</v>
      </c>
      <c r="FA95" s="20">
        <f t="shared" si="45"/>
        <v>0</v>
      </c>
      <c r="FB95" s="20">
        <f t="shared" si="45"/>
        <v>0</v>
      </c>
      <c r="FC95" s="20">
        <f t="shared" si="45"/>
        <v>0</v>
      </c>
      <c r="FD95" s="20">
        <f t="shared" si="45"/>
        <v>0</v>
      </c>
      <c r="FE95" s="20">
        <f t="shared" si="45"/>
        <v>0</v>
      </c>
      <c r="FF95" s="20">
        <f t="shared" si="45"/>
        <v>0</v>
      </c>
      <c r="FG95" s="20">
        <f t="shared" si="45"/>
        <v>0</v>
      </c>
      <c r="FH95" s="20">
        <f t="shared" si="45"/>
        <v>0</v>
      </c>
      <c r="FI95" s="20">
        <f t="shared" si="45"/>
        <v>0</v>
      </c>
      <c r="FJ95" s="20">
        <f t="shared" si="45"/>
        <v>0</v>
      </c>
      <c r="FK95" s="20">
        <f t="shared" si="45"/>
        <v>0</v>
      </c>
      <c r="FL95" s="20">
        <f t="shared" si="45"/>
        <v>0</v>
      </c>
      <c r="FM95" s="20">
        <f t="shared" si="45"/>
        <v>0</v>
      </c>
      <c r="FN95" s="20">
        <f t="shared" si="45"/>
        <v>0</v>
      </c>
      <c r="FO95" s="20">
        <f t="shared" si="45"/>
        <v>0</v>
      </c>
      <c r="FP95" s="20">
        <f t="shared" si="45"/>
        <v>0</v>
      </c>
      <c r="FQ95" s="20">
        <f t="shared" si="45"/>
        <v>0</v>
      </c>
      <c r="FR95" s="20">
        <f t="shared" si="45"/>
        <v>0</v>
      </c>
      <c r="FS95" s="20">
        <f t="shared" si="45"/>
        <v>0</v>
      </c>
      <c r="FT95" s="20">
        <f t="shared" si="45"/>
        <v>0</v>
      </c>
      <c r="FU95" s="20">
        <f t="shared" si="45"/>
        <v>0</v>
      </c>
      <c r="FV95" s="20">
        <f t="shared" si="45"/>
        <v>0</v>
      </c>
      <c r="FW95" s="20">
        <f t="shared" si="45"/>
        <v>0</v>
      </c>
      <c r="FX95" s="20">
        <f t="shared" si="45"/>
        <v>0</v>
      </c>
      <c r="FY95" s="20">
        <f>SUM(C95:FX95)</f>
        <v>74.5</v>
      </c>
      <c r="FZ95" s="20">
        <f>SUM(C95:FX95)</f>
        <v>74.5</v>
      </c>
      <c r="GA95" s="20"/>
      <c r="GB95" s="18"/>
      <c r="GC95" s="18"/>
      <c r="GD95" s="18"/>
      <c r="GE95" s="18"/>
      <c r="GF95" s="18"/>
      <c r="GH95" s="17"/>
      <c r="GI95" s="17"/>
      <c r="GJ95" s="17"/>
      <c r="GK95" s="17"/>
      <c r="GL95" s="17"/>
      <c r="GM95" s="17"/>
      <c r="GN95" s="17"/>
      <c r="GO95" s="17"/>
    </row>
    <row r="96" spans="1:197" x14ac:dyDescent="0.2">
      <c r="A96" s="6" t="s">
        <v>573</v>
      </c>
      <c r="B96" s="7" t="s">
        <v>574</v>
      </c>
      <c r="C96" s="20">
        <f t="shared" ref="C96:BN96" si="46">C30</f>
        <v>0</v>
      </c>
      <c r="D96" s="20">
        <f t="shared" si="46"/>
        <v>4795.5</v>
      </c>
      <c r="E96" s="20">
        <f t="shared" si="46"/>
        <v>671</v>
      </c>
      <c r="F96" s="20">
        <f t="shared" si="46"/>
        <v>662</v>
      </c>
      <c r="G96" s="20">
        <f t="shared" si="46"/>
        <v>0</v>
      </c>
      <c r="H96" s="20">
        <f t="shared" si="46"/>
        <v>0</v>
      </c>
      <c r="I96" s="20">
        <f t="shared" si="46"/>
        <v>1006</v>
      </c>
      <c r="J96" s="20">
        <f t="shared" si="46"/>
        <v>0</v>
      </c>
      <c r="K96" s="20">
        <f t="shared" si="46"/>
        <v>0</v>
      </c>
      <c r="L96" s="20">
        <f t="shared" si="46"/>
        <v>0</v>
      </c>
      <c r="M96" s="20">
        <f t="shared" si="46"/>
        <v>0</v>
      </c>
      <c r="N96" s="20">
        <f t="shared" si="46"/>
        <v>0</v>
      </c>
      <c r="O96" s="20">
        <f t="shared" si="46"/>
        <v>0</v>
      </c>
      <c r="P96" s="20">
        <f t="shared" si="46"/>
        <v>0</v>
      </c>
      <c r="Q96" s="20">
        <f t="shared" si="46"/>
        <v>933</v>
      </c>
      <c r="R96" s="20">
        <f t="shared" si="46"/>
        <v>0</v>
      </c>
      <c r="S96" s="20">
        <f t="shared" si="46"/>
        <v>0</v>
      </c>
      <c r="T96" s="20">
        <f t="shared" si="46"/>
        <v>0</v>
      </c>
      <c r="U96" s="20">
        <f t="shared" si="46"/>
        <v>0</v>
      </c>
      <c r="V96" s="20">
        <f t="shared" si="46"/>
        <v>0</v>
      </c>
      <c r="W96" s="20">
        <f t="shared" si="46"/>
        <v>0</v>
      </c>
      <c r="X96" s="20">
        <f t="shared" si="46"/>
        <v>0</v>
      </c>
      <c r="Y96" s="20">
        <f t="shared" si="46"/>
        <v>0</v>
      </c>
      <c r="Z96" s="20">
        <f t="shared" si="46"/>
        <v>0</v>
      </c>
      <c r="AA96" s="20">
        <f t="shared" si="46"/>
        <v>0</v>
      </c>
      <c r="AB96" s="20">
        <f t="shared" si="46"/>
        <v>0</v>
      </c>
      <c r="AC96" s="20">
        <f t="shared" si="46"/>
        <v>0</v>
      </c>
      <c r="AD96" s="20">
        <f t="shared" si="46"/>
        <v>87</v>
      </c>
      <c r="AE96" s="20">
        <f t="shared" si="46"/>
        <v>0</v>
      </c>
      <c r="AF96" s="20">
        <f t="shared" si="46"/>
        <v>0</v>
      </c>
      <c r="AG96" s="20">
        <f t="shared" si="46"/>
        <v>0</v>
      </c>
      <c r="AH96" s="20">
        <f t="shared" si="46"/>
        <v>0</v>
      </c>
      <c r="AI96" s="20">
        <f t="shared" si="46"/>
        <v>0</v>
      </c>
      <c r="AJ96" s="20">
        <f t="shared" si="46"/>
        <v>0</v>
      </c>
      <c r="AK96" s="20">
        <f t="shared" si="46"/>
        <v>0</v>
      </c>
      <c r="AL96" s="20">
        <f t="shared" si="46"/>
        <v>0</v>
      </c>
      <c r="AM96" s="20">
        <f t="shared" si="46"/>
        <v>0</v>
      </c>
      <c r="AN96" s="20">
        <f t="shared" si="46"/>
        <v>0</v>
      </c>
      <c r="AO96" s="20">
        <f t="shared" si="46"/>
        <v>0</v>
      </c>
      <c r="AP96" s="20">
        <f t="shared" si="46"/>
        <v>0</v>
      </c>
      <c r="AQ96" s="20">
        <f t="shared" si="46"/>
        <v>0</v>
      </c>
      <c r="AR96" s="20">
        <f t="shared" si="46"/>
        <v>1415.5</v>
      </c>
      <c r="AS96" s="20">
        <f t="shared" si="46"/>
        <v>309</v>
      </c>
      <c r="AT96" s="20">
        <f t="shared" si="46"/>
        <v>0</v>
      </c>
      <c r="AU96" s="20">
        <f t="shared" si="46"/>
        <v>0</v>
      </c>
      <c r="AV96" s="20">
        <f t="shared" si="46"/>
        <v>0</v>
      </c>
      <c r="AW96" s="20">
        <f t="shared" si="46"/>
        <v>0</v>
      </c>
      <c r="AX96" s="20">
        <f t="shared" si="46"/>
        <v>0</v>
      </c>
      <c r="AY96" s="20">
        <f t="shared" si="46"/>
        <v>0</v>
      </c>
      <c r="AZ96" s="20">
        <f t="shared" si="46"/>
        <v>0</v>
      </c>
      <c r="BA96" s="20">
        <f t="shared" si="46"/>
        <v>0</v>
      </c>
      <c r="BB96" s="20">
        <f t="shared" si="46"/>
        <v>0</v>
      </c>
      <c r="BC96" s="20">
        <f t="shared" si="46"/>
        <v>3951.5</v>
      </c>
      <c r="BD96" s="20">
        <f t="shared" si="46"/>
        <v>0</v>
      </c>
      <c r="BE96" s="20">
        <f t="shared" si="46"/>
        <v>0</v>
      </c>
      <c r="BF96" s="20">
        <f t="shared" si="46"/>
        <v>0</v>
      </c>
      <c r="BG96" s="20">
        <f t="shared" si="46"/>
        <v>0</v>
      </c>
      <c r="BH96" s="20">
        <f t="shared" si="46"/>
        <v>0</v>
      </c>
      <c r="BI96" s="20">
        <f t="shared" si="46"/>
        <v>0</v>
      </c>
      <c r="BJ96" s="20">
        <f t="shared" si="46"/>
        <v>0</v>
      </c>
      <c r="BK96" s="20">
        <f t="shared" si="46"/>
        <v>0</v>
      </c>
      <c r="BL96" s="20">
        <f t="shared" si="46"/>
        <v>0</v>
      </c>
      <c r="BM96" s="20">
        <f t="shared" si="46"/>
        <v>0</v>
      </c>
      <c r="BN96" s="20">
        <f t="shared" si="46"/>
        <v>0</v>
      </c>
      <c r="BO96" s="20">
        <f t="shared" ref="BO96:DZ96" si="47">BO30</f>
        <v>0</v>
      </c>
      <c r="BP96" s="20">
        <f t="shared" si="47"/>
        <v>0</v>
      </c>
      <c r="BQ96" s="20">
        <f t="shared" si="47"/>
        <v>685.5</v>
      </c>
      <c r="BR96" s="20">
        <f t="shared" si="47"/>
        <v>0</v>
      </c>
      <c r="BS96" s="20">
        <f t="shared" si="47"/>
        <v>0</v>
      </c>
      <c r="BT96" s="20">
        <f t="shared" si="47"/>
        <v>0</v>
      </c>
      <c r="BU96" s="20">
        <f t="shared" si="47"/>
        <v>0</v>
      </c>
      <c r="BV96" s="20">
        <f t="shared" si="47"/>
        <v>0</v>
      </c>
      <c r="BW96" s="20">
        <f t="shared" si="47"/>
        <v>0</v>
      </c>
      <c r="BX96" s="20">
        <f t="shared" si="47"/>
        <v>0</v>
      </c>
      <c r="BY96" s="20">
        <f t="shared" si="47"/>
        <v>0</v>
      </c>
      <c r="BZ96" s="20">
        <f t="shared" si="47"/>
        <v>0</v>
      </c>
      <c r="CA96" s="20">
        <f t="shared" si="47"/>
        <v>0</v>
      </c>
      <c r="CB96" s="20">
        <f t="shared" si="47"/>
        <v>693.5</v>
      </c>
      <c r="CC96" s="20">
        <f t="shared" si="47"/>
        <v>0</v>
      </c>
      <c r="CD96" s="20">
        <f t="shared" si="47"/>
        <v>0</v>
      </c>
      <c r="CE96" s="20">
        <f t="shared" si="47"/>
        <v>0</v>
      </c>
      <c r="CF96" s="20">
        <f t="shared" si="47"/>
        <v>0</v>
      </c>
      <c r="CG96" s="20">
        <f t="shared" si="47"/>
        <v>0</v>
      </c>
      <c r="CH96" s="20">
        <f t="shared" si="47"/>
        <v>0</v>
      </c>
      <c r="CI96" s="20">
        <f t="shared" si="47"/>
        <v>0</v>
      </c>
      <c r="CJ96" s="20">
        <f t="shared" si="47"/>
        <v>0</v>
      </c>
      <c r="CK96" s="20">
        <f t="shared" si="47"/>
        <v>442</v>
      </c>
      <c r="CL96" s="20">
        <f t="shared" si="47"/>
        <v>0</v>
      </c>
      <c r="CM96" s="20">
        <f t="shared" si="47"/>
        <v>0</v>
      </c>
      <c r="CN96" s="20">
        <f t="shared" si="47"/>
        <v>2711.5</v>
      </c>
      <c r="CO96" s="20">
        <f t="shared" si="47"/>
        <v>0</v>
      </c>
      <c r="CP96" s="20">
        <f t="shared" si="47"/>
        <v>0</v>
      </c>
      <c r="CQ96" s="20">
        <f t="shared" si="47"/>
        <v>0</v>
      </c>
      <c r="CR96" s="20">
        <f t="shared" si="47"/>
        <v>0</v>
      </c>
      <c r="CS96" s="20">
        <f t="shared" si="47"/>
        <v>0</v>
      </c>
      <c r="CT96" s="20">
        <f t="shared" si="47"/>
        <v>0</v>
      </c>
      <c r="CU96" s="20">
        <f t="shared" si="47"/>
        <v>0</v>
      </c>
      <c r="CV96" s="20">
        <f t="shared" si="47"/>
        <v>0</v>
      </c>
      <c r="CW96" s="20">
        <f t="shared" si="47"/>
        <v>0</v>
      </c>
      <c r="CX96" s="20">
        <f t="shared" si="47"/>
        <v>0</v>
      </c>
      <c r="CY96" s="20">
        <f t="shared" si="47"/>
        <v>0</v>
      </c>
      <c r="CZ96" s="20">
        <f t="shared" si="47"/>
        <v>0</v>
      </c>
      <c r="DA96" s="20">
        <f t="shared" si="47"/>
        <v>0</v>
      </c>
      <c r="DB96" s="20">
        <f t="shared" si="47"/>
        <v>0</v>
      </c>
      <c r="DC96" s="20">
        <f t="shared" si="47"/>
        <v>0</v>
      </c>
      <c r="DD96" s="20">
        <f t="shared" si="47"/>
        <v>0</v>
      </c>
      <c r="DE96" s="20">
        <f t="shared" si="47"/>
        <v>0</v>
      </c>
      <c r="DF96" s="20">
        <f t="shared" si="47"/>
        <v>926</v>
      </c>
      <c r="DG96" s="20">
        <f t="shared" si="47"/>
        <v>0</v>
      </c>
      <c r="DH96" s="20">
        <f t="shared" si="47"/>
        <v>0</v>
      </c>
      <c r="DI96" s="20">
        <f t="shared" si="47"/>
        <v>0</v>
      </c>
      <c r="DJ96" s="20">
        <f t="shared" si="47"/>
        <v>0</v>
      </c>
      <c r="DK96" s="20">
        <f t="shared" si="47"/>
        <v>0</v>
      </c>
      <c r="DL96" s="20">
        <f t="shared" si="47"/>
        <v>0</v>
      </c>
      <c r="DM96" s="20">
        <f t="shared" si="47"/>
        <v>0</v>
      </c>
      <c r="DN96" s="20">
        <f t="shared" si="47"/>
        <v>0</v>
      </c>
      <c r="DO96" s="20">
        <f t="shared" si="47"/>
        <v>0</v>
      </c>
      <c r="DP96" s="20">
        <f t="shared" si="47"/>
        <v>0</v>
      </c>
      <c r="DQ96" s="20">
        <f t="shared" si="47"/>
        <v>0</v>
      </c>
      <c r="DR96" s="20">
        <f t="shared" si="47"/>
        <v>0</v>
      </c>
      <c r="DS96" s="20">
        <f t="shared" si="47"/>
        <v>0</v>
      </c>
      <c r="DT96" s="20">
        <f t="shared" si="47"/>
        <v>0</v>
      </c>
      <c r="DU96" s="20">
        <f t="shared" si="47"/>
        <v>0</v>
      </c>
      <c r="DV96" s="20">
        <f t="shared" si="47"/>
        <v>0</v>
      </c>
      <c r="DW96" s="20">
        <f t="shared" si="47"/>
        <v>0</v>
      </c>
      <c r="DX96" s="20">
        <f t="shared" si="47"/>
        <v>0</v>
      </c>
      <c r="DY96" s="20">
        <f t="shared" si="47"/>
        <v>0</v>
      </c>
      <c r="DZ96" s="20">
        <f t="shared" si="47"/>
        <v>0</v>
      </c>
      <c r="EA96" s="20">
        <f t="shared" ref="EA96:FX96" si="48">EA30</f>
        <v>0</v>
      </c>
      <c r="EB96" s="20">
        <f t="shared" si="48"/>
        <v>0</v>
      </c>
      <c r="EC96" s="20">
        <f t="shared" si="48"/>
        <v>0</v>
      </c>
      <c r="ED96" s="20">
        <f t="shared" si="48"/>
        <v>0</v>
      </c>
      <c r="EE96" s="20">
        <f t="shared" si="48"/>
        <v>0</v>
      </c>
      <c r="EF96" s="20">
        <f t="shared" si="48"/>
        <v>0</v>
      </c>
      <c r="EG96" s="20">
        <f t="shared" si="48"/>
        <v>0</v>
      </c>
      <c r="EH96" s="20">
        <f t="shared" si="48"/>
        <v>0</v>
      </c>
      <c r="EI96" s="20">
        <f t="shared" si="48"/>
        <v>0</v>
      </c>
      <c r="EJ96" s="20">
        <f t="shared" si="48"/>
        <v>0</v>
      </c>
      <c r="EK96" s="20">
        <f t="shared" si="48"/>
        <v>0</v>
      </c>
      <c r="EL96" s="20">
        <f t="shared" si="48"/>
        <v>0</v>
      </c>
      <c r="EM96" s="20">
        <f t="shared" si="48"/>
        <v>0</v>
      </c>
      <c r="EN96" s="20">
        <f t="shared" si="48"/>
        <v>0</v>
      </c>
      <c r="EO96" s="20">
        <f t="shared" si="48"/>
        <v>0</v>
      </c>
      <c r="EP96" s="20">
        <f t="shared" si="48"/>
        <v>0</v>
      </c>
      <c r="EQ96" s="20">
        <f t="shared" si="48"/>
        <v>135</v>
      </c>
      <c r="ER96" s="20">
        <f t="shared" si="48"/>
        <v>0</v>
      </c>
      <c r="ES96" s="20">
        <f t="shared" si="48"/>
        <v>0</v>
      </c>
      <c r="ET96" s="20">
        <f t="shared" si="48"/>
        <v>0</v>
      </c>
      <c r="EU96" s="20">
        <f t="shared" si="48"/>
        <v>0</v>
      </c>
      <c r="EV96" s="20">
        <f t="shared" si="48"/>
        <v>0</v>
      </c>
      <c r="EW96" s="20">
        <f t="shared" si="48"/>
        <v>0</v>
      </c>
      <c r="EX96" s="20">
        <f t="shared" si="48"/>
        <v>0</v>
      </c>
      <c r="EY96" s="20">
        <f t="shared" si="48"/>
        <v>0</v>
      </c>
      <c r="EZ96" s="20">
        <f t="shared" si="48"/>
        <v>0</v>
      </c>
      <c r="FA96" s="20">
        <f t="shared" si="48"/>
        <v>0</v>
      </c>
      <c r="FB96" s="20">
        <f t="shared" si="48"/>
        <v>0</v>
      </c>
      <c r="FC96" s="20">
        <f t="shared" si="48"/>
        <v>0</v>
      </c>
      <c r="FD96" s="20">
        <f t="shared" si="48"/>
        <v>0</v>
      </c>
      <c r="FE96" s="20">
        <f t="shared" si="48"/>
        <v>0</v>
      </c>
      <c r="FF96" s="20">
        <f t="shared" si="48"/>
        <v>0</v>
      </c>
      <c r="FG96" s="20">
        <f t="shared" si="48"/>
        <v>0</v>
      </c>
      <c r="FH96" s="20">
        <f t="shared" si="48"/>
        <v>0</v>
      </c>
      <c r="FI96" s="20">
        <f t="shared" si="48"/>
        <v>0</v>
      </c>
      <c r="FJ96" s="20">
        <f t="shared" si="48"/>
        <v>0</v>
      </c>
      <c r="FK96" s="20">
        <f t="shared" si="48"/>
        <v>0</v>
      </c>
      <c r="FL96" s="20">
        <f t="shared" si="48"/>
        <v>0</v>
      </c>
      <c r="FM96" s="20">
        <f t="shared" si="48"/>
        <v>0</v>
      </c>
      <c r="FN96" s="20">
        <f t="shared" si="48"/>
        <v>0</v>
      </c>
      <c r="FO96" s="20">
        <f t="shared" si="48"/>
        <v>0</v>
      </c>
      <c r="FP96" s="20">
        <f t="shared" si="48"/>
        <v>0</v>
      </c>
      <c r="FQ96" s="20">
        <f t="shared" si="48"/>
        <v>0</v>
      </c>
      <c r="FR96" s="20">
        <f t="shared" si="48"/>
        <v>0</v>
      </c>
      <c r="FS96" s="20">
        <f t="shared" si="48"/>
        <v>0</v>
      </c>
      <c r="FT96" s="20">
        <f t="shared" si="48"/>
        <v>0</v>
      </c>
      <c r="FU96" s="20">
        <f t="shared" si="48"/>
        <v>0</v>
      </c>
      <c r="FV96" s="20">
        <f t="shared" si="48"/>
        <v>0</v>
      </c>
      <c r="FW96" s="20">
        <f t="shared" si="48"/>
        <v>0</v>
      </c>
      <c r="FX96" s="20">
        <f t="shared" si="48"/>
        <v>0</v>
      </c>
      <c r="FY96" s="20"/>
      <c r="FZ96" s="20"/>
      <c r="GA96" s="18"/>
      <c r="GB96" s="18"/>
      <c r="GC96" s="18"/>
      <c r="GD96" s="18"/>
      <c r="GE96" s="18"/>
      <c r="GF96" s="18"/>
      <c r="GH96" s="17"/>
      <c r="GI96" s="17"/>
      <c r="GJ96" s="17"/>
      <c r="GK96" s="17"/>
      <c r="GL96" s="17"/>
      <c r="GM96" s="17"/>
      <c r="GN96" s="17"/>
      <c r="GO96" s="17"/>
    </row>
    <row r="97" spans="1:256" x14ac:dyDescent="0.2">
      <c r="A97" s="6" t="s">
        <v>575</v>
      </c>
      <c r="B97" s="7" t="s">
        <v>576</v>
      </c>
      <c r="C97" s="20">
        <f>ROUND(C32*2*$A$83,2)</f>
        <v>0</v>
      </c>
      <c r="D97" s="20">
        <f t="shared" ref="D97:BO97" si="49">ROUND(D32*2*$A$83,2)</f>
        <v>0</v>
      </c>
      <c r="E97" s="20">
        <f t="shared" si="49"/>
        <v>0</v>
      </c>
      <c r="F97" s="20">
        <f t="shared" si="49"/>
        <v>0</v>
      </c>
      <c r="G97" s="20">
        <f t="shared" si="49"/>
        <v>0</v>
      </c>
      <c r="H97" s="20">
        <f t="shared" si="49"/>
        <v>0</v>
      </c>
      <c r="I97" s="20">
        <f t="shared" si="49"/>
        <v>0</v>
      </c>
      <c r="J97" s="20">
        <f t="shared" si="49"/>
        <v>0</v>
      </c>
      <c r="K97" s="20">
        <f t="shared" si="49"/>
        <v>0</v>
      </c>
      <c r="L97" s="20">
        <f t="shared" si="49"/>
        <v>0</v>
      </c>
      <c r="M97" s="20">
        <f t="shared" si="49"/>
        <v>0</v>
      </c>
      <c r="N97" s="20">
        <f t="shared" si="49"/>
        <v>0</v>
      </c>
      <c r="O97" s="20">
        <f t="shared" si="49"/>
        <v>0</v>
      </c>
      <c r="P97" s="20">
        <f t="shared" si="49"/>
        <v>0</v>
      </c>
      <c r="Q97" s="20">
        <f t="shared" si="49"/>
        <v>0</v>
      </c>
      <c r="R97" s="20">
        <f t="shared" si="49"/>
        <v>0</v>
      </c>
      <c r="S97" s="20">
        <f t="shared" si="49"/>
        <v>0</v>
      </c>
      <c r="T97" s="20">
        <f t="shared" si="49"/>
        <v>0</v>
      </c>
      <c r="U97" s="20">
        <f t="shared" si="49"/>
        <v>0</v>
      </c>
      <c r="V97" s="20">
        <f t="shared" si="49"/>
        <v>0</v>
      </c>
      <c r="W97" s="20">
        <f t="shared" si="49"/>
        <v>0</v>
      </c>
      <c r="X97" s="20">
        <f t="shared" si="49"/>
        <v>0</v>
      </c>
      <c r="Y97" s="20">
        <f t="shared" si="49"/>
        <v>0</v>
      </c>
      <c r="Z97" s="20">
        <f t="shared" si="49"/>
        <v>0</v>
      </c>
      <c r="AA97" s="20">
        <f t="shared" si="49"/>
        <v>0</v>
      </c>
      <c r="AB97" s="20">
        <f t="shared" si="49"/>
        <v>0</v>
      </c>
      <c r="AC97" s="20">
        <f t="shared" si="49"/>
        <v>0</v>
      </c>
      <c r="AD97" s="20">
        <f t="shared" si="49"/>
        <v>0</v>
      </c>
      <c r="AE97" s="20">
        <f t="shared" si="49"/>
        <v>0</v>
      </c>
      <c r="AF97" s="20">
        <f t="shared" si="49"/>
        <v>0</v>
      </c>
      <c r="AG97" s="20">
        <f t="shared" si="49"/>
        <v>0</v>
      </c>
      <c r="AH97" s="20">
        <f t="shared" si="49"/>
        <v>0</v>
      </c>
      <c r="AI97" s="20">
        <f t="shared" si="49"/>
        <v>0</v>
      </c>
      <c r="AJ97" s="20">
        <f t="shared" si="49"/>
        <v>0</v>
      </c>
      <c r="AK97" s="20">
        <f t="shared" si="49"/>
        <v>0</v>
      </c>
      <c r="AL97" s="20">
        <f t="shared" si="49"/>
        <v>0</v>
      </c>
      <c r="AM97" s="20">
        <f t="shared" si="49"/>
        <v>0</v>
      </c>
      <c r="AN97" s="20">
        <f t="shared" si="49"/>
        <v>0</v>
      </c>
      <c r="AO97" s="20">
        <f t="shared" si="49"/>
        <v>0</v>
      </c>
      <c r="AP97" s="20">
        <f t="shared" si="49"/>
        <v>0</v>
      </c>
      <c r="AQ97" s="20">
        <f t="shared" si="49"/>
        <v>0</v>
      </c>
      <c r="AR97" s="20">
        <f t="shared" si="49"/>
        <v>4.4800000000000004</v>
      </c>
      <c r="AS97" s="20">
        <f t="shared" si="49"/>
        <v>0</v>
      </c>
      <c r="AT97" s="20">
        <f t="shared" si="49"/>
        <v>0</v>
      </c>
      <c r="AU97" s="20">
        <f t="shared" si="49"/>
        <v>0</v>
      </c>
      <c r="AV97" s="20">
        <f t="shared" si="49"/>
        <v>0</v>
      </c>
      <c r="AW97" s="20">
        <f t="shared" si="49"/>
        <v>0</v>
      </c>
      <c r="AX97" s="20">
        <f t="shared" si="49"/>
        <v>0</v>
      </c>
      <c r="AY97" s="20">
        <f t="shared" si="49"/>
        <v>0</v>
      </c>
      <c r="AZ97" s="20">
        <f t="shared" si="49"/>
        <v>0</v>
      </c>
      <c r="BA97" s="20">
        <f t="shared" si="49"/>
        <v>0</v>
      </c>
      <c r="BB97" s="20">
        <f t="shared" si="49"/>
        <v>0</v>
      </c>
      <c r="BC97" s="20">
        <f t="shared" si="49"/>
        <v>2.08</v>
      </c>
      <c r="BD97" s="20">
        <f t="shared" si="49"/>
        <v>0</v>
      </c>
      <c r="BE97" s="20">
        <f t="shared" si="49"/>
        <v>0</v>
      </c>
      <c r="BF97" s="20">
        <f t="shared" si="49"/>
        <v>0</v>
      </c>
      <c r="BG97" s="20">
        <f t="shared" si="49"/>
        <v>0</v>
      </c>
      <c r="BH97" s="20">
        <f t="shared" si="49"/>
        <v>0</v>
      </c>
      <c r="BI97" s="20">
        <f t="shared" si="49"/>
        <v>0</v>
      </c>
      <c r="BJ97" s="20">
        <f t="shared" si="49"/>
        <v>0</v>
      </c>
      <c r="BK97" s="20">
        <f t="shared" si="49"/>
        <v>0</v>
      </c>
      <c r="BL97" s="20">
        <f t="shared" si="49"/>
        <v>0</v>
      </c>
      <c r="BM97" s="20">
        <f t="shared" si="49"/>
        <v>0</v>
      </c>
      <c r="BN97" s="20">
        <f t="shared" si="49"/>
        <v>0</v>
      </c>
      <c r="BO97" s="20">
        <f t="shared" si="49"/>
        <v>0</v>
      </c>
      <c r="BP97" s="20">
        <f t="shared" ref="BP97:EA97" si="50">ROUND(BP32*2*$A$83,2)</f>
        <v>0</v>
      </c>
      <c r="BQ97" s="20">
        <f t="shared" si="50"/>
        <v>0.08</v>
      </c>
      <c r="BR97" s="20">
        <f t="shared" si="50"/>
        <v>0</v>
      </c>
      <c r="BS97" s="20">
        <f t="shared" si="50"/>
        <v>0</v>
      </c>
      <c r="BT97" s="20">
        <f t="shared" si="50"/>
        <v>0</v>
      </c>
      <c r="BU97" s="20">
        <f t="shared" si="50"/>
        <v>0</v>
      </c>
      <c r="BV97" s="20">
        <f t="shared" si="50"/>
        <v>0</v>
      </c>
      <c r="BW97" s="20">
        <f t="shared" si="50"/>
        <v>0</v>
      </c>
      <c r="BX97" s="20">
        <f t="shared" si="50"/>
        <v>0</v>
      </c>
      <c r="BY97" s="20">
        <f t="shared" si="50"/>
        <v>0</v>
      </c>
      <c r="BZ97" s="20">
        <f t="shared" si="50"/>
        <v>0</v>
      </c>
      <c r="CA97" s="20">
        <f t="shared" si="50"/>
        <v>0</v>
      </c>
      <c r="CB97" s="20">
        <f t="shared" si="50"/>
        <v>2</v>
      </c>
      <c r="CC97" s="20">
        <f t="shared" si="50"/>
        <v>0</v>
      </c>
      <c r="CD97" s="20">
        <f t="shared" si="50"/>
        <v>0</v>
      </c>
      <c r="CE97" s="20">
        <f t="shared" si="50"/>
        <v>0</v>
      </c>
      <c r="CF97" s="20">
        <f t="shared" si="50"/>
        <v>0</v>
      </c>
      <c r="CG97" s="20">
        <f t="shared" si="50"/>
        <v>0</v>
      </c>
      <c r="CH97" s="20">
        <f t="shared" si="50"/>
        <v>0</v>
      </c>
      <c r="CI97" s="20">
        <f t="shared" si="50"/>
        <v>0</v>
      </c>
      <c r="CJ97" s="20">
        <f t="shared" si="50"/>
        <v>0</v>
      </c>
      <c r="CK97" s="20">
        <f t="shared" si="50"/>
        <v>0</v>
      </c>
      <c r="CL97" s="20">
        <f t="shared" si="50"/>
        <v>0</v>
      </c>
      <c r="CM97" s="20">
        <f t="shared" si="50"/>
        <v>0</v>
      </c>
      <c r="CN97" s="20">
        <f t="shared" si="50"/>
        <v>17.12</v>
      </c>
      <c r="CO97" s="20">
        <f t="shared" si="50"/>
        <v>0</v>
      </c>
      <c r="CP97" s="20">
        <f t="shared" si="50"/>
        <v>0</v>
      </c>
      <c r="CQ97" s="20">
        <f t="shared" si="50"/>
        <v>0</v>
      </c>
      <c r="CR97" s="20">
        <f t="shared" si="50"/>
        <v>0</v>
      </c>
      <c r="CS97" s="20">
        <f t="shared" si="50"/>
        <v>0</v>
      </c>
      <c r="CT97" s="20">
        <f t="shared" si="50"/>
        <v>0</v>
      </c>
      <c r="CU97" s="20">
        <f t="shared" si="50"/>
        <v>0</v>
      </c>
      <c r="CV97" s="20">
        <f t="shared" si="50"/>
        <v>0</v>
      </c>
      <c r="CW97" s="20">
        <f t="shared" si="50"/>
        <v>0</v>
      </c>
      <c r="CX97" s="20">
        <f t="shared" si="50"/>
        <v>0</v>
      </c>
      <c r="CY97" s="20">
        <f t="shared" si="50"/>
        <v>0</v>
      </c>
      <c r="CZ97" s="20">
        <f t="shared" si="50"/>
        <v>0</v>
      </c>
      <c r="DA97" s="20">
        <f t="shared" si="50"/>
        <v>0</v>
      </c>
      <c r="DB97" s="20">
        <f t="shared" si="50"/>
        <v>0</v>
      </c>
      <c r="DC97" s="20">
        <f t="shared" si="50"/>
        <v>0</v>
      </c>
      <c r="DD97" s="20">
        <f t="shared" si="50"/>
        <v>0</v>
      </c>
      <c r="DE97" s="20">
        <f t="shared" si="50"/>
        <v>0</v>
      </c>
      <c r="DF97" s="20">
        <f t="shared" si="50"/>
        <v>1.28</v>
      </c>
      <c r="DG97" s="20">
        <f t="shared" si="50"/>
        <v>0</v>
      </c>
      <c r="DH97" s="20">
        <f t="shared" si="50"/>
        <v>0</v>
      </c>
      <c r="DI97" s="20">
        <f t="shared" si="50"/>
        <v>0</v>
      </c>
      <c r="DJ97" s="20">
        <f t="shared" si="50"/>
        <v>0</v>
      </c>
      <c r="DK97" s="20">
        <f t="shared" si="50"/>
        <v>0</v>
      </c>
      <c r="DL97" s="20">
        <f t="shared" si="50"/>
        <v>0</v>
      </c>
      <c r="DM97" s="20">
        <f t="shared" si="50"/>
        <v>0</v>
      </c>
      <c r="DN97" s="20">
        <f t="shared" si="50"/>
        <v>0</v>
      </c>
      <c r="DO97" s="20">
        <f t="shared" si="50"/>
        <v>0</v>
      </c>
      <c r="DP97" s="20">
        <f t="shared" si="50"/>
        <v>0</v>
      </c>
      <c r="DQ97" s="20">
        <f t="shared" si="50"/>
        <v>0</v>
      </c>
      <c r="DR97" s="20">
        <f t="shared" si="50"/>
        <v>0</v>
      </c>
      <c r="DS97" s="20">
        <f t="shared" si="50"/>
        <v>0</v>
      </c>
      <c r="DT97" s="20">
        <f t="shared" si="50"/>
        <v>0</v>
      </c>
      <c r="DU97" s="20">
        <f t="shared" si="50"/>
        <v>0</v>
      </c>
      <c r="DV97" s="20">
        <f t="shared" si="50"/>
        <v>0</v>
      </c>
      <c r="DW97" s="20">
        <f t="shared" si="50"/>
        <v>0</v>
      </c>
      <c r="DX97" s="20">
        <f t="shared" si="50"/>
        <v>0</v>
      </c>
      <c r="DY97" s="20">
        <f t="shared" si="50"/>
        <v>0</v>
      </c>
      <c r="DZ97" s="20">
        <f t="shared" si="50"/>
        <v>0</v>
      </c>
      <c r="EA97" s="20">
        <f t="shared" si="50"/>
        <v>0</v>
      </c>
      <c r="EB97" s="20">
        <f t="shared" ref="EB97:FY97" si="51">ROUND(EB32*2*$A$83,2)</f>
        <v>0</v>
      </c>
      <c r="EC97" s="20">
        <f t="shared" si="51"/>
        <v>0</v>
      </c>
      <c r="ED97" s="20">
        <f t="shared" si="51"/>
        <v>0</v>
      </c>
      <c r="EE97" s="20">
        <f t="shared" si="51"/>
        <v>0</v>
      </c>
      <c r="EF97" s="20">
        <f t="shared" si="51"/>
        <v>0</v>
      </c>
      <c r="EG97" s="20">
        <f t="shared" si="51"/>
        <v>0</v>
      </c>
      <c r="EH97" s="20">
        <f t="shared" si="51"/>
        <v>0</v>
      </c>
      <c r="EI97" s="20">
        <f t="shared" si="51"/>
        <v>0</v>
      </c>
      <c r="EJ97" s="20">
        <f t="shared" si="51"/>
        <v>0</v>
      </c>
      <c r="EK97" s="20">
        <f t="shared" si="51"/>
        <v>0</v>
      </c>
      <c r="EL97" s="20">
        <f t="shared" si="51"/>
        <v>0</v>
      </c>
      <c r="EM97" s="20">
        <f t="shared" si="51"/>
        <v>0</v>
      </c>
      <c r="EN97" s="20">
        <f t="shared" si="51"/>
        <v>0</v>
      </c>
      <c r="EO97" s="20">
        <f t="shared" si="51"/>
        <v>0</v>
      </c>
      <c r="EP97" s="20">
        <f t="shared" si="51"/>
        <v>0</v>
      </c>
      <c r="EQ97" s="20">
        <f t="shared" si="51"/>
        <v>0</v>
      </c>
      <c r="ER97" s="20">
        <f t="shared" si="51"/>
        <v>0</v>
      </c>
      <c r="ES97" s="20">
        <f t="shared" si="51"/>
        <v>0</v>
      </c>
      <c r="ET97" s="20">
        <f t="shared" si="51"/>
        <v>0</v>
      </c>
      <c r="EU97" s="20">
        <f t="shared" si="51"/>
        <v>0</v>
      </c>
      <c r="EV97" s="20">
        <f t="shared" si="51"/>
        <v>0</v>
      </c>
      <c r="EW97" s="20">
        <f t="shared" si="51"/>
        <v>0</v>
      </c>
      <c r="EX97" s="20">
        <f t="shared" si="51"/>
        <v>0</v>
      </c>
      <c r="EY97" s="20">
        <f t="shared" si="51"/>
        <v>0</v>
      </c>
      <c r="EZ97" s="20">
        <f t="shared" si="51"/>
        <v>0</v>
      </c>
      <c r="FA97" s="20">
        <f t="shared" si="51"/>
        <v>0</v>
      </c>
      <c r="FB97" s="20">
        <f t="shared" si="51"/>
        <v>0</v>
      </c>
      <c r="FC97" s="20">
        <f t="shared" si="51"/>
        <v>0</v>
      </c>
      <c r="FD97" s="20">
        <f t="shared" si="51"/>
        <v>0</v>
      </c>
      <c r="FE97" s="20">
        <f t="shared" si="51"/>
        <v>0</v>
      </c>
      <c r="FF97" s="20">
        <f t="shared" si="51"/>
        <v>0</v>
      </c>
      <c r="FG97" s="20">
        <f t="shared" si="51"/>
        <v>0</v>
      </c>
      <c r="FH97" s="20">
        <f t="shared" si="51"/>
        <v>0</v>
      </c>
      <c r="FI97" s="20">
        <f t="shared" si="51"/>
        <v>0</v>
      </c>
      <c r="FJ97" s="20">
        <f t="shared" si="51"/>
        <v>0</v>
      </c>
      <c r="FK97" s="20">
        <f t="shared" si="51"/>
        <v>0</v>
      </c>
      <c r="FL97" s="20">
        <f t="shared" si="51"/>
        <v>0</v>
      </c>
      <c r="FM97" s="20">
        <f t="shared" si="51"/>
        <v>0</v>
      </c>
      <c r="FN97" s="20">
        <f t="shared" si="51"/>
        <v>0</v>
      </c>
      <c r="FO97" s="20">
        <f t="shared" si="51"/>
        <v>0</v>
      </c>
      <c r="FP97" s="20">
        <f t="shared" si="51"/>
        <v>0</v>
      </c>
      <c r="FQ97" s="20">
        <f t="shared" si="51"/>
        <v>0</v>
      </c>
      <c r="FR97" s="20">
        <f t="shared" si="51"/>
        <v>0</v>
      </c>
      <c r="FS97" s="20">
        <f t="shared" si="51"/>
        <v>0</v>
      </c>
      <c r="FT97" s="20">
        <f t="shared" si="51"/>
        <v>0</v>
      </c>
      <c r="FU97" s="20">
        <f t="shared" si="51"/>
        <v>0</v>
      </c>
      <c r="FV97" s="20">
        <f t="shared" si="51"/>
        <v>0</v>
      </c>
      <c r="FW97" s="20">
        <f t="shared" si="51"/>
        <v>0</v>
      </c>
      <c r="FX97" s="20">
        <f t="shared" si="51"/>
        <v>0</v>
      </c>
      <c r="FY97" s="20">
        <f t="shared" si="51"/>
        <v>0</v>
      </c>
      <c r="FZ97" s="35">
        <f>SUM(C97:FY97)</f>
        <v>27.040000000000003</v>
      </c>
      <c r="GA97" s="18"/>
      <c r="GB97" s="20"/>
      <c r="GC97" s="20"/>
      <c r="GD97" s="20"/>
      <c r="GE97" s="20"/>
      <c r="GH97" s="17"/>
      <c r="GI97" s="17"/>
      <c r="GJ97" s="17"/>
      <c r="GK97" s="17"/>
      <c r="GL97" s="17"/>
      <c r="GM97" s="17"/>
      <c r="GN97" s="17"/>
      <c r="GO97" s="17"/>
    </row>
    <row r="98" spans="1:256" x14ac:dyDescent="0.2">
      <c r="A98" s="6" t="s">
        <v>577</v>
      </c>
      <c r="B98" s="7" t="s">
        <v>578</v>
      </c>
      <c r="C98" s="24">
        <f t="shared" ref="C98:W98" si="52">IF(AND((C90+C93+C94+C95+C96+C97)&lt;50,(C13=0)),50,(C90+C93+C94+C95+C96+C97))</f>
        <v>6470.8</v>
      </c>
      <c r="D98" s="24">
        <f t="shared" si="52"/>
        <v>41986.560000000005</v>
      </c>
      <c r="E98" s="24">
        <f t="shared" si="52"/>
        <v>7199.2</v>
      </c>
      <c r="F98" s="24">
        <f t="shared" si="52"/>
        <v>19536.5</v>
      </c>
      <c r="G98" s="24">
        <f t="shared" si="52"/>
        <v>1140.5</v>
      </c>
      <c r="H98" s="24">
        <f t="shared" si="52"/>
        <v>1025.8</v>
      </c>
      <c r="I98" s="24">
        <f t="shared" si="52"/>
        <v>9883.6799999999985</v>
      </c>
      <c r="J98" s="24">
        <f t="shared" si="52"/>
        <v>2393.6</v>
      </c>
      <c r="K98" s="24">
        <f t="shared" si="52"/>
        <v>278.2</v>
      </c>
      <c r="L98" s="24">
        <f t="shared" si="52"/>
        <v>2515.1999999999998</v>
      </c>
      <c r="M98" s="24">
        <f t="shared" si="52"/>
        <v>1292.9000000000001</v>
      </c>
      <c r="N98" s="24">
        <f t="shared" si="52"/>
        <v>53956.08</v>
      </c>
      <c r="O98" s="24">
        <f t="shared" si="52"/>
        <v>14513.4</v>
      </c>
      <c r="P98" s="24">
        <f t="shared" si="52"/>
        <v>228.5</v>
      </c>
      <c r="Q98" s="24">
        <f t="shared" si="52"/>
        <v>39411.279999999999</v>
      </c>
      <c r="R98" s="24">
        <f t="shared" si="52"/>
        <v>508.8</v>
      </c>
      <c r="S98" s="24">
        <f t="shared" si="52"/>
        <v>1664.46</v>
      </c>
      <c r="T98" s="24">
        <f t="shared" si="52"/>
        <v>144.1</v>
      </c>
      <c r="U98" s="24">
        <f t="shared" si="52"/>
        <v>56.5</v>
      </c>
      <c r="V98" s="24">
        <f t="shared" si="52"/>
        <v>289.5</v>
      </c>
      <c r="W98" s="24">
        <f t="shared" si="52"/>
        <v>135.06</v>
      </c>
      <c r="X98" s="24">
        <v>50</v>
      </c>
      <c r="Y98" s="24">
        <f t="shared" ref="Y98:CJ98" si="53">IF(AND((Y90+Y93+Y94+Y95+Y96+Y97)&lt;50,(Y13=0)),50,(Y90+Y93+Y94+Y95+Y96+Y97))</f>
        <v>485.3</v>
      </c>
      <c r="Z98" s="24">
        <f t="shared" si="53"/>
        <v>234.8</v>
      </c>
      <c r="AA98" s="24">
        <f t="shared" si="53"/>
        <v>30736.74</v>
      </c>
      <c r="AB98" s="24">
        <f t="shared" si="53"/>
        <v>29499.7</v>
      </c>
      <c r="AC98" s="24">
        <f t="shared" si="53"/>
        <v>1008.9</v>
      </c>
      <c r="AD98" s="24">
        <f t="shared" si="53"/>
        <v>1347</v>
      </c>
      <c r="AE98" s="24">
        <f t="shared" si="53"/>
        <v>104.5</v>
      </c>
      <c r="AF98" s="24">
        <f t="shared" si="53"/>
        <v>175</v>
      </c>
      <c r="AG98" s="24">
        <f t="shared" si="53"/>
        <v>718.2</v>
      </c>
      <c r="AH98" s="24">
        <f t="shared" si="53"/>
        <v>1063.5</v>
      </c>
      <c r="AI98" s="24">
        <f t="shared" si="53"/>
        <v>352.8</v>
      </c>
      <c r="AJ98" s="24">
        <f t="shared" si="53"/>
        <v>174.3</v>
      </c>
      <c r="AK98" s="24">
        <f t="shared" si="53"/>
        <v>218.7</v>
      </c>
      <c r="AL98" s="24">
        <f t="shared" si="53"/>
        <v>275.89999999999998</v>
      </c>
      <c r="AM98" s="24">
        <f t="shared" si="53"/>
        <v>448.8</v>
      </c>
      <c r="AN98" s="24">
        <f t="shared" si="53"/>
        <v>358.6</v>
      </c>
      <c r="AO98" s="24">
        <f t="shared" si="53"/>
        <v>4731.26</v>
      </c>
      <c r="AP98" s="24">
        <f t="shared" si="53"/>
        <v>89463.180000000008</v>
      </c>
      <c r="AQ98" s="24">
        <f t="shared" si="53"/>
        <v>228</v>
      </c>
      <c r="AR98" s="24">
        <f t="shared" si="53"/>
        <v>63857.68</v>
      </c>
      <c r="AS98" s="24">
        <f t="shared" si="53"/>
        <v>6999.3</v>
      </c>
      <c r="AT98" s="24">
        <f t="shared" si="53"/>
        <v>2250.7200000000003</v>
      </c>
      <c r="AU98" s="24">
        <f t="shared" si="53"/>
        <v>247.2</v>
      </c>
      <c r="AV98" s="24">
        <f t="shared" si="53"/>
        <v>301.5</v>
      </c>
      <c r="AW98" s="24">
        <f t="shared" si="53"/>
        <v>255.5</v>
      </c>
      <c r="AX98" s="24">
        <f t="shared" si="53"/>
        <v>67</v>
      </c>
      <c r="AY98" s="24">
        <f t="shared" si="53"/>
        <v>448.8</v>
      </c>
      <c r="AZ98" s="24">
        <f t="shared" si="53"/>
        <v>11620.04</v>
      </c>
      <c r="BA98" s="24">
        <f t="shared" si="53"/>
        <v>9229.9</v>
      </c>
      <c r="BB98" s="24">
        <f t="shared" si="53"/>
        <v>8185.8</v>
      </c>
      <c r="BC98" s="24">
        <f t="shared" si="53"/>
        <v>29494.18</v>
      </c>
      <c r="BD98" s="24">
        <f t="shared" si="53"/>
        <v>5172.8599999999997</v>
      </c>
      <c r="BE98" s="24">
        <f t="shared" si="53"/>
        <v>1397.2</v>
      </c>
      <c r="BF98" s="24">
        <f t="shared" si="53"/>
        <v>24333.66</v>
      </c>
      <c r="BG98" s="24">
        <f t="shared" si="53"/>
        <v>1034.8</v>
      </c>
      <c r="BH98" s="24">
        <f t="shared" si="53"/>
        <v>583.5</v>
      </c>
      <c r="BI98" s="24">
        <f t="shared" si="53"/>
        <v>245.6</v>
      </c>
      <c r="BJ98" s="24">
        <f t="shared" si="53"/>
        <v>6409.5199999999995</v>
      </c>
      <c r="BK98" s="24">
        <f t="shared" si="53"/>
        <v>17498.72</v>
      </c>
      <c r="BL98" s="24">
        <f t="shared" si="53"/>
        <v>182.8</v>
      </c>
      <c r="BM98" s="24">
        <f t="shared" si="53"/>
        <v>273.5</v>
      </c>
      <c r="BN98" s="24">
        <f t="shared" si="53"/>
        <v>3638.9</v>
      </c>
      <c r="BO98" s="24">
        <f t="shared" si="53"/>
        <v>1363</v>
      </c>
      <c r="BP98" s="24">
        <f t="shared" si="53"/>
        <v>201.7</v>
      </c>
      <c r="BQ98" s="24">
        <f t="shared" si="53"/>
        <v>6194.1399999999994</v>
      </c>
      <c r="BR98" s="24">
        <f t="shared" si="53"/>
        <v>4744.78</v>
      </c>
      <c r="BS98" s="24">
        <f t="shared" si="53"/>
        <v>1207.8</v>
      </c>
      <c r="BT98" s="24">
        <f t="shared" si="53"/>
        <v>445.5</v>
      </c>
      <c r="BU98" s="24">
        <f t="shared" si="53"/>
        <v>428</v>
      </c>
      <c r="BV98" s="24">
        <f t="shared" si="53"/>
        <v>1305.7</v>
      </c>
      <c r="BW98" s="24">
        <f t="shared" si="53"/>
        <v>2054.3000000000002</v>
      </c>
      <c r="BX98" s="24">
        <f t="shared" si="53"/>
        <v>80.900000000000006</v>
      </c>
      <c r="BY98" s="24">
        <f t="shared" si="53"/>
        <v>526.5</v>
      </c>
      <c r="BZ98" s="24">
        <f t="shared" si="53"/>
        <v>215.8</v>
      </c>
      <c r="CA98" s="24">
        <f t="shared" si="53"/>
        <v>164</v>
      </c>
      <c r="CB98" s="24">
        <f t="shared" si="53"/>
        <v>81352.62</v>
      </c>
      <c r="CC98" s="24">
        <f t="shared" si="53"/>
        <v>195.5</v>
      </c>
      <c r="CD98" s="24">
        <f t="shared" si="53"/>
        <v>50.6</v>
      </c>
      <c r="CE98" s="24">
        <f t="shared" si="53"/>
        <v>157.80000000000001</v>
      </c>
      <c r="CF98" s="24">
        <f t="shared" si="53"/>
        <v>141</v>
      </c>
      <c r="CG98" s="24">
        <f t="shared" si="53"/>
        <v>213</v>
      </c>
      <c r="CH98" s="24">
        <f t="shared" si="53"/>
        <v>110.8</v>
      </c>
      <c r="CI98" s="24">
        <f t="shared" si="53"/>
        <v>724.3</v>
      </c>
      <c r="CJ98" s="24">
        <f t="shared" si="53"/>
        <v>997.5</v>
      </c>
      <c r="CK98" s="24">
        <f t="shared" ref="CK98:EV98" si="54">IF(AND((CK90+CK93+CK94+CK95+CK96+CK97)&lt;50,(CK13=0)),50,(CK90+CK93+CK94+CK95+CK96+CK97))</f>
        <v>4990.2</v>
      </c>
      <c r="CL98" s="24">
        <f t="shared" si="54"/>
        <v>1376.2</v>
      </c>
      <c r="CM98" s="24">
        <f t="shared" si="54"/>
        <v>801.14</v>
      </c>
      <c r="CN98" s="24">
        <f t="shared" si="54"/>
        <v>31885.8</v>
      </c>
      <c r="CO98" s="24">
        <f t="shared" si="54"/>
        <v>15246.92</v>
      </c>
      <c r="CP98" s="24">
        <f t="shared" si="54"/>
        <v>1065.8799999999999</v>
      </c>
      <c r="CQ98" s="24">
        <f t="shared" si="54"/>
        <v>966.1</v>
      </c>
      <c r="CR98" s="24">
        <f t="shared" si="54"/>
        <v>207.5</v>
      </c>
      <c r="CS98" s="24">
        <f t="shared" si="54"/>
        <v>358.8</v>
      </c>
      <c r="CT98" s="24">
        <f t="shared" si="54"/>
        <v>110.1</v>
      </c>
      <c r="CU98" s="24">
        <f t="shared" si="54"/>
        <v>74.900000000000006</v>
      </c>
      <c r="CV98" s="24">
        <f t="shared" si="54"/>
        <v>50</v>
      </c>
      <c r="CW98" s="24">
        <f t="shared" si="54"/>
        <v>200.58</v>
      </c>
      <c r="CX98" s="24">
        <f t="shared" si="54"/>
        <v>481.9</v>
      </c>
      <c r="CY98" s="24">
        <f t="shared" si="54"/>
        <v>50</v>
      </c>
      <c r="CZ98" s="24">
        <f t="shared" si="54"/>
        <v>2133.6</v>
      </c>
      <c r="DA98" s="24">
        <f t="shared" si="54"/>
        <v>191</v>
      </c>
      <c r="DB98" s="24">
        <f t="shared" si="54"/>
        <v>311</v>
      </c>
      <c r="DC98" s="24">
        <f t="shared" si="54"/>
        <v>154.5</v>
      </c>
      <c r="DD98" s="24">
        <f t="shared" si="54"/>
        <v>165</v>
      </c>
      <c r="DE98" s="24">
        <f t="shared" si="54"/>
        <v>408.3</v>
      </c>
      <c r="DF98" s="24">
        <f t="shared" si="54"/>
        <v>21972.46</v>
      </c>
      <c r="DG98" s="24">
        <f t="shared" si="54"/>
        <v>89.8</v>
      </c>
      <c r="DH98" s="24">
        <f t="shared" si="54"/>
        <v>2103.56</v>
      </c>
      <c r="DI98" s="24">
        <f t="shared" si="54"/>
        <v>2700.66</v>
      </c>
      <c r="DJ98" s="24">
        <f t="shared" si="54"/>
        <v>670.1</v>
      </c>
      <c r="DK98" s="24">
        <f t="shared" si="54"/>
        <v>464.3</v>
      </c>
      <c r="DL98" s="24">
        <f t="shared" si="54"/>
        <v>5913.7</v>
      </c>
      <c r="DM98" s="24">
        <f t="shared" si="54"/>
        <v>260.39999999999998</v>
      </c>
      <c r="DN98" s="24">
        <f t="shared" si="54"/>
        <v>1446.4</v>
      </c>
      <c r="DO98" s="24">
        <f t="shared" si="54"/>
        <v>3269.3</v>
      </c>
      <c r="DP98" s="24">
        <f t="shared" si="54"/>
        <v>205.5</v>
      </c>
      <c r="DQ98" s="24">
        <f t="shared" si="54"/>
        <v>737</v>
      </c>
      <c r="DR98" s="24">
        <f t="shared" si="54"/>
        <v>1461.8</v>
      </c>
      <c r="DS98" s="24">
        <f t="shared" si="54"/>
        <v>809.14</v>
      </c>
      <c r="DT98" s="24">
        <f t="shared" si="54"/>
        <v>166</v>
      </c>
      <c r="DU98" s="24">
        <f t="shared" si="54"/>
        <v>388.3</v>
      </c>
      <c r="DV98" s="24">
        <f t="shared" si="54"/>
        <v>221.7</v>
      </c>
      <c r="DW98" s="24">
        <f t="shared" si="54"/>
        <v>342.7</v>
      </c>
      <c r="DX98" s="24">
        <f t="shared" si="54"/>
        <v>177.5</v>
      </c>
      <c r="DY98" s="24">
        <f t="shared" si="54"/>
        <v>333.5</v>
      </c>
      <c r="DZ98" s="24">
        <f t="shared" si="54"/>
        <v>834.2</v>
      </c>
      <c r="EA98" s="24">
        <f t="shared" si="54"/>
        <v>633.4</v>
      </c>
      <c r="EB98" s="24">
        <f t="shared" si="54"/>
        <v>607</v>
      </c>
      <c r="EC98" s="24">
        <f t="shared" si="54"/>
        <v>320.10000000000002</v>
      </c>
      <c r="ED98" s="24">
        <f t="shared" si="54"/>
        <v>1659.1</v>
      </c>
      <c r="EE98" s="24">
        <f t="shared" si="54"/>
        <v>189.3</v>
      </c>
      <c r="EF98" s="24">
        <f t="shared" si="54"/>
        <v>1514.6</v>
      </c>
      <c r="EG98" s="24">
        <f t="shared" si="54"/>
        <v>287.89999999999998</v>
      </c>
      <c r="EH98" s="24">
        <f t="shared" si="54"/>
        <v>254.5</v>
      </c>
      <c r="EI98" s="24">
        <f t="shared" si="54"/>
        <v>16130.7</v>
      </c>
      <c r="EJ98" s="24">
        <f t="shared" si="54"/>
        <v>9924.42</v>
      </c>
      <c r="EK98" s="24">
        <f t="shared" si="54"/>
        <v>701.98</v>
      </c>
      <c r="EL98" s="24">
        <f t="shared" si="54"/>
        <v>484.8</v>
      </c>
      <c r="EM98" s="24">
        <f t="shared" si="54"/>
        <v>434.9</v>
      </c>
      <c r="EN98" s="24">
        <f t="shared" si="54"/>
        <v>1027</v>
      </c>
      <c r="EO98" s="24">
        <f t="shared" si="54"/>
        <v>370.5</v>
      </c>
      <c r="EP98" s="24">
        <f t="shared" si="54"/>
        <v>394.5</v>
      </c>
      <c r="EQ98" s="24">
        <f t="shared" si="54"/>
        <v>2774.5</v>
      </c>
      <c r="ER98" s="24">
        <f t="shared" si="54"/>
        <v>314.3</v>
      </c>
      <c r="ES98" s="24">
        <f t="shared" si="54"/>
        <v>152.28</v>
      </c>
      <c r="ET98" s="24">
        <f t="shared" si="54"/>
        <v>224</v>
      </c>
      <c r="EU98" s="24">
        <f t="shared" si="54"/>
        <v>624</v>
      </c>
      <c r="EV98" s="24">
        <f t="shared" si="54"/>
        <v>82</v>
      </c>
      <c r="EW98" s="24">
        <f t="shared" ref="EW98:FX98" si="55">IF(AND((EW90+EW93+EW94+EW95+EW96+EW97)&lt;50,(EW13=0)),50,(EW90+EW93+EW94+EW95+EW96+EW97))</f>
        <v>907.8</v>
      </c>
      <c r="EX98" s="24">
        <f t="shared" si="55"/>
        <v>201.6</v>
      </c>
      <c r="EY98" s="24">
        <f t="shared" si="55"/>
        <v>255.2</v>
      </c>
      <c r="EZ98" s="24">
        <f t="shared" si="55"/>
        <v>141.30000000000001</v>
      </c>
      <c r="FA98" s="24">
        <f t="shared" si="55"/>
        <v>3464.3</v>
      </c>
      <c r="FB98" s="24">
        <f t="shared" si="55"/>
        <v>347.1</v>
      </c>
      <c r="FC98" s="24">
        <f t="shared" si="55"/>
        <v>2236.3200000000002</v>
      </c>
      <c r="FD98" s="24">
        <f t="shared" si="55"/>
        <v>404.5</v>
      </c>
      <c r="FE98" s="24">
        <f t="shared" si="55"/>
        <v>103</v>
      </c>
      <c r="FF98" s="24">
        <f t="shared" si="55"/>
        <v>224.7</v>
      </c>
      <c r="FG98" s="24">
        <f t="shared" si="55"/>
        <v>139</v>
      </c>
      <c r="FH98" s="24">
        <f t="shared" si="55"/>
        <v>90.8</v>
      </c>
      <c r="FI98" s="24">
        <f t="shared" si="55"/>
        <v>1890.1</v>
      </c>
      <c r="FJ98" s="24">
        <f t="shared" si="55"/>
        <v>2018.8</v>
      </c>
      <c r="FK98" s="24">
        <f t="shared" si="55"/>
        <v>2520.5</v>
      </c>
      <c r="FL98" s="24">
        <f t="shared" si="55"/>
        <v>7343.06</v>
      </c>
      <c r="FM98" s="24">
        <f t="shared" si="55"/>
        <v>3779.3</v>
      </c>
      <c r="FN98" s="24">
        <f t="shared" si="55"/>
        <v>22208.2</v>
      </c>
      <c r="FO98" s="24">
        <f t="shared" si="55"/>
        <v>1131.9000000000001</v>
      </c>
      <c r="FP98" s="24">
        <f t="shared" si="55"/>
        <v>2258.6</v>
      </c>
      <c r="FQ98" s="24">
        <f t="shared" si="55"/>
        <v>949.3</v>
      </c>
      <c r="FR98" s="24">
        <f t="shared" si="55"/>
        <v>173.8</v>
      </c>
      <c r="FS98" s="24">
        <f t="shared" si="55"/>
        <v>210.5</v>
      </c>
      <c r="FT98" s="24">
        <f t="shared" si="55"/>
        <v>72.2</v>
      </c>
      <c r="FU98" s="24">
        <f t="shared" si="55"/>
        <v>864</v>
      </c>
      <c r="FV98" s="24">
        <f t="shared" si="55"/>
        <v>720.5</v>
      </c>
      <c r="FW98" s="24">
        <f t="shared" si="55"/>
        <v>197.5</v>
      </c>
      <c r="FX98" s="24">
        <f t="shared" si="55"/>
        <v>60.5</v>
      </c>
      <c r="FY98" s="20">
        <f>SUM(C96:FX96)</f>
        <v>19424</v>
      </c>
      <c r="FZ98" s="20">
        <f t="shared" ref="FZ98:FZ105" si="56">SUM(C98:FX98)</f>
        <v>862727.32000000065</v>
      </c>
      <c r="GA98" s="18"/>
      <c r="GB98" s="20"/>
      <c r="GC98" s="20"/>
      <c r="GD98" s="20"/>
      <c r="GE98" s="20"/>
      <c r="GH98" s="17"/>
      <c r="GI98" s="17"/>
      <c r="GJ98" s="17"/>
      <c r="GK98" s="17"/>
      <c r="GL98" s="17"/>
      <c r="GM98" s="17"/>
      <c r="GN98" s="17"/>
      <c r="GO98" s="17"/>
    </row>
    <row r="99" spans="1:256" x14ac:dyDescent="0.2">
      <c r="A99" s="6" t="s">
        <v>579</v>
      </c>
      <c r="B99" s="7" t="s">
        <v>580</v>
      </c>
      <c r="C99" s="20">
        <f t="shared" ref="C99:BN99" si="57">C14</f>
        <v>1</v>
      </c>
      <c r="D99" s="20">
        <f t="shared" si="57"/>
        <v>5</v>
      </c>
      <c r="E99" s="20">
        <f t="shared" si="57"/>
        <v>0</v>
      </c>
      <c r="F99" s="20">
        <f t="shared" si="57"/>
        <v>0</v>
      </c>
      <c r="G99" s="20">
        <f t="shared" si="57"/>
        <v>1</v>
      </c>
      <c r="H99" s="20">
        <f t="shared" si="57"/>
        <v>1.5</v>
      </c>
      <c r="I99" s="20">
        <f t="shared" si="57"/>
        <v>9</v>
      </c>
      <c r="J99" s="20">
        <f t="shared" si="57"/>
        <v>0</v>
      </c>
      <c r="K99" s="20">
        <f t="shared" si="57"/>
        <v>0</v>
      </c>
      <c r="L99" s="20">
        <f t="shared" si="57"/>
        <v>0</v>
      </c>
      <c r="M99" s="20">
        <f t="shared" si="57"/>
        <v>0</v>
      </c>
      <c r="N99" s="20">
        <f t="shared" si="57"/>
        <v>18</v>
      </c>
      <c r="O99" s="20">
        <f t="shared" si="57"/>
        <v>0</v>
      </c>
      <c r="P99" s="20">
        <f t="shared" si="57"/>
        <v>1</v>
      </c>
      <c r="Q99" s="20">
        <f t="shared" si="57"/>
        <v>109.5</v>
      </c>
      <c r="R99" s="20">
        <f t="shared" si="57"/>
        <v>1</v>
      </c>
      <c r="S99" s="20">
        <f t="shared" si="57"/>
        <v>0</v>
      </c>
      <c r="T99" s="20">
        <f t="shared" si="57"/>
        <v>0</v>
      </c>
      <c r="U99" s="20">
        <f t="shared" si="57"/>
        <v>0</v>
      </c>
      <c r="V99" s="20">
        <f t="shared" si="57"/>
        <v>0</v>
      </c>
      <c r="W99" s="20">
        <f t="shared" si="57"/>
        <v>0</v>
      </c>
      <c r="X99" s="20">
        <f t="shared" si="57"/>
        <v>0</v>
      </c>
      <c r="Y99" s="20">
        <f t="shared" si="57"/>
        <v>0</v>
      </c>
      <c r="Z99" s="20">
        <f t="shared" si="57"/>
        <v>1</v>
      </c>
      <c r="AA99" s="20">
        <f t="shared" si="57"/>
        <v>0</v>
      </c>
      <c r="AB99" s="20">
        <f t="shared" si="57"/>
        <v>4</v>
      </c>
      <c r="AC99" s="20">
        <f t="shared" si="57"/>
        <v>0</v>
      </c>
      <c r="AD99" s="20">
        <f t="shared" si="57"/>
        <v>0</v>
      </c>
      <c r="AE99" s="20">
        <f t="shared" si="57"/>
        <v>0</v>
      </c>
      <c r="AF99" s="20">
        <f t="shared" si="57"/>
        <v>0</v>
      </c>
      <c r="AG99" s="20">
        <f t="shared" si="57"/>
        <v>0</v>
      </c>
      <c r="AH99" s="20">
        <f t="shared" si="57"/>
        <v>0</v>
      </c>
      <c r="AI99" s="20">
        <f t="shared" si="57"/>
        <v>0</v>
      </c>
      <c r="AJ99" s="20">
        <f t="shared" si="57"/>
        <v>0</v>
      </c>
      <c r="AK99" s="20">
        <f t="shared" si="57"/>
        <v>0</v>
      </c>
      <c r="AL99" s="20">
        <f t="shared" si="57"/>
        <v>0</v>
      </c>
      <c r="AM99" s="20">
        <f t="shared" si="57"/>
        <v>0</v>
      </c>
      <c r="AN99" s="20">
        <f t="shared" si="57"/>
        <v>0</v>
      </c>
      <c r="AO99" s="20">
        <f t="shared" si="57"/>
        <v>0</v>
      </c>
      <c r="AP99" s="20">
        <f t="shared" si="57"/>
        <v>72</v>
      </c>
      <c r="AQ99" s="20">
        <f t="shared" si="57"/>
        <v>0</v>
      </c>
      <c r="AR99" s="20">
        <f t="shared" si="57"/>
        <v>8</v>
      </c>
      <c r="AS99" s="20">
        <f t="shared" si="57"/>
        <v>1.5</v>
      </c>
      <c r="AT99" s="20">
        <f t="shared" si="57"/>
        <v>2</v>
      </c>
      <c r="AU99" s="20">
        <f t="shared" si="57"/>
        <v>0</v>
      </c>
      <c r="AV99" s="20">
        <f t="shared" si="57"/>
        <v>0</v>
      </c>
      <c r="AW99" s="20">
        <f t="shared" si="57"/>
        <v>0</v>
      </c>
      <c r="AX99" s="20">
        <f t="shared" si="57"/>
        <v>0</v>
      </c>
      <c r="AY99" s="20">
        <f t="shared" si="57"/>
        <v>0</v>
      </c>
      <c r="AZ99" s="20">
        <f t="shared" si="57"/>
        <v>0</v>
      </c>
      <c r="BA99" s="20">
        <f t="shared" si="57"/>
        <v>0</v>
      </c>
      <c r="BB99" s="20">
        <f t="shared" si="57"/>
        <v>0.5</v>
      </c>
      <c r="BC99" s="20">
        <f t="shared" si="57"/>
        <v>7.5</v>
      </c>
      <c r="BD99" s="20">
        <f t="shared" si="57"/>
        <v>0</v>
      </c>
      <c r="BE99" s="20">
        <f t="shared" si="57"/>
        <v>0</v>
      </c>
      <c r="BF99" s="20">
        <f t="shared" si="57"/>
        <v>15</v>
      </c>
      <c r="BG99" s="20">
        <f t="shared" si="57"/>
        <v>0</v>
      </c>
      <c r="BH99" s="20">
        <f t="shared" si="57"/>
        <v>1.5</v>
      </c>
      <c r="BI99" s="20">
        <f t="shared" si="57"/>
        <v>0</v>
      </c>
      <c r="BJ99" s="20">
        <f t="shared" si="57"/>
        <v>3.5</v>
      </c>
      <c r="BK99" s="20">
        <f t="shared" si="57"/>
        <v>25</v>
      </c>
      <c r="BL99" s="20">
        <f t="shared" si="57"/>
        <v>8</v>
      </c>
      <c r="BM99" s="20">
        <f t="shared" si="57"/>
        <v>2</v>
      </c>
      <c r="BN99" s="20">
        <f t="shared" si="57"/>
        <v>5</v>
      </c>
      <c r="BO99" s="20">
        <f t="shared" ref="BO99:DZ99" si="58">BO14</f>
        <v>0</v>
      </c>
      <c r="BP99" s="20">
        <f t="shared" si="58"/>
        <v>0</v>
      </c>
      <c r="BQ99" s="20">
        <f t="shared" si="58"/>
        <v>1</v>
      </c>
      <c r="BR99" s="20">
        <f t="shared" si="58"/>
        <v>0</v>
      </c>
      <c r="BS99" s="20">
        <f t="shared" si="58"/>
        <v>0</v>
      </c>
      <c r="BT99" s="20">
        <f t="shared" si="58"/>
        <v>0</v>
      </c>
      <c r="BU99" s="20">
        <f t="shared" si="58"/>
        <v>0</v>
      </c>
      <c r="BV99" s="20">
        <f t="shared" si="58"/>
        <v>0</v>
      </c>
      <c r="BW99" s="20">
        <f t="shared" si="58"/>
        <v>0</v>
      </c>
      <c r="BX99" s="20">
        <f t="shared" si="58"/>
        <v>0</v>
      </c>
      <c r="BY99" s="20">
        <f t="shared" si="58"/>
        <v>0</v>
      </c>
      <c r="BZ99" s="20">
        <f t="shared" si="58"/>
        <v>0</v>
      </c>
      <c r="CA99" s="20">
        <f t="shared" si="58"/>
        <v>0</v>
      </c>
      <c r="CB99" s="20">
        <f t="shared" si="58"/>
        <v>33.5</v>
      </c>
      <c r="CC99" s="20">
        <f t="shared" si="58"/>
        <v>0</v>
      </c>
      <c r="CD99" s="20">
        <f t="shared" si="58"/>
        <v>0</v>
      </c>
      <c r="CE99" s="20">
        <f t="shared" si="58"/>
        <v>0</v>
      </c>
      <c r="CF99" s="20">
        <f t="shared" si="58"/>
        <v>0</v>
      </c>
      <c r="CG99" s="20">
        <f t="shared" si="58"/>
        <v>0</v>
      </c>
      <c r="CH99" s="20">
        <f t="shared" si="58"/>
        <v>0</v>
      </c>
      <c r="CI99" s="20">
        <f t="shared" si="58"/>
        <v>0</v>
      </c>
      <c r="CJ99" s="20">
        <f t="shared" si="58"/>
        <v>0</v>
      </c>
      <c r="CK99" s="20">
        <f t="shared" si="58"/>
        <v>0</v>
      </c>
      <c r="CL99" s="20">
        <f t="shared" si="58"/>
        <v>0</v>
      </c>
      <c r="CM99" s="20">
        <f t="shared" si="58"/>
        <v>0</v>
      </c>
      <c r="CN99" s="20">
        <f t="shared" si="58"/>
        <v>78.5</v>
      </c>
      <c r="CO99" s="20">
        <f t="shared" si="58"/>
        <v>22</v>
      </c>
      <c r="CP99" s="20">
        <f t="shared" si="58"/>
        <v>1</v>
      </c>
      <c r="CQ99" s="20">
        <f t="shared" si="58"/>
        <v>0</v>
      </c>
      <c r="CR99" s="20">
        <f t="shared" si="58"/>
        <v>0</v>
      </c>
      <c r="CS99" s="20">
        <f t="shared" si="58"/>
        <v>0</v>
      </c>
      <c r="CT99" s="20">
        <f t="shared" si="58"/>
        <v>0</v>
      </c>
      <c r="CU99" s="20">
        <f t="shared" si="58"/>
        <v>2</v>
      </c>
      <c r="CV99" s="20">
        <f t="shared" si="58"/>
        <v>0</v>
      </c>
      <c r="CW99" s="20">
        <f t="shared" si="58"/>
        <v>0</v>
      </c>
      <c r="CX99" s="20">
        <f t="shared" si="58"/>
        <v>0</v>
      </c>
      <c r="CY99" s="20">
        <f t="shared" si="58"/>
        <v>0</v>
      </c>
      <c r="CZ99" s="20">
        <f t="shared" si="58"/>
        <v>0</v>
      </c>
      <c r="DA99" s="20">
        <f t="shared" si="58"/>
        <v>0</v>
      </c>
      <c r="DB99" s="20">
        <f t="shared" si="58"/>
        <v>0</v>
      </c>
      <c r="DC99" s="20">
        <f t="shared" si="58"/>
        <v>0</v>
      </c>
      <c r="DD99" s="20">
        <f t="shared" si="58"/>
        <v>0</v>
      </c>
      <c r="DE99" s="20">
        <f t="shared" si="58"/>
        <v>0</v>
      </c>
      <c r="DF99" s="20">
        <f t="shared" si="58"/>
        <v>22</v>
      </c>
      <c r="DG99" s="20">
        <f t="shared" si="58"/>
        <v>0</v>
      </c>
      <c r="DH99" s="20">
        <f t="shared" si="58"/>
        <v>1</v>
      </c>
      <c r="DI99" s="20">
        <f t="shared" si="58"/>
        <v>0</v>
      </c>
      <c r="DJ99" s="20">
        <f t="shared" si="58"/>
        <v>0</v>
      </c>
      <c r="DK99" s="20">
        <f t="shared" si="58"/>
        <v>0</v>
      </c>
      <c r="DL99" s="20">
        <f t="shared" si="58"/>
        <v>0</v>
      </c>
      <c r="DM99" s="20">
        <f t="shared" si="58"/>
        <v>0</v>
      </c>
      <c r="DN99" s="20">
        <f t="shared" si="58"/>
        <v>0</v>
      </c>
      <c r="DO99" s="20">
        <f t="shared" si="58"/>
        <v>0</v>
      </c>
      <c r="DP99" s="20">
        <f t="shared" si="58"/>
        <v>0</v>
      </c>
      <c r="DQ99" s="20">
        <f t="shared" si="58"/>
        <v>0</v>
      </c>
      <c r="DR99" s="20">
        <f t="shared" si="58"/>
        <v>0</v>
      </c>
      <c r="DS99" s="20">
        <f t="shared" si="58"/>
        <v>0</v>
      </c>
      <c r="DT99" s="20">
        <f t="shared" si="58"/>
        <v>0</v>
      </c>
      <c r="DU99" s="20">
        <f t="shared" si="58"/>
        <v>0</v>
      </c>
      <c r="DV99" s="20">
        <f t="shared" si="58"/>
        <v>0</v>
      </c>
      <c r="DW99" s="20">
        <f t="shared" si="58"/>
        <v>0</v>
      </c>
      <c r="DX99" s="20">
        <f t="shared" si="58"/>
        <v>0</v>
      </c>
      <c r="DY99" s="20">
        <f t="shared" si="58"/>
        <v>0</v>
      </c>
      <c r="DZ99" s="20">
        <f t="shared" si="58"/>
        <v>1</v>
      </c>
      <c r="EA99" s="20">
        <f t="shared" ref="EA99:FX99" si="59">EA14</f>
        <v>0</v>
      </c>
      <c r="EB99" s="20">
        <f t="shared" si="59"/>
        <v>0</v>
      </c>
      <c r="EC99" s="20">
        <f t="shared" si="59"/>
        <v>0</v>
      </c>
      <c r="ED99" s="20">
        <f t="shared" si="59"/>
        <v>0</v>
      </c>
      <c r="EE99" s="20">
        <f t="shared" si="59"/>
        <v>0</v>
      </c>
      <c r="EF99" s="20">
        <f t="shared" si="59"/>
        <v>2.5</v>
      </c>
      <c r="EG99" s="20">
        <f t="shared" si="59"/>
        <v>0</v>
      </c>
      <c r="EH99" s="20">
        <f t="shared" si="59"/>
        <v>1</v>
      </c>
      <c r="EI99" s="20">
        <f t="shared" si="59"/>
        <v>1</v>
      </c>
      <c r="EJ99" s="20">
        <f t="shared" si="59"/>
        <v>12</v>
      </c>
      <c r="EK99" s="20">
        <f t="shared" si="59"/>
        <v>0</v>
      </c>
      <c r="EL99" s="20">
        <f t="shared" si="59"/>
        <v>0</v>
      </c>
      <c r="EM99" s="20">
        <f t="shared" si="59"/>
        <v>0</v>
      </c>
      <c r="EN99" s="20">
        <f t="shared" si="59"/>
        <v>0</v>
      </c>
      <c r="EO99" s="20">
        <f t="shared" si="59"/>
        <v>0</v>
      </c>
      <c r="EP99" s="20">
        <f t="shared" si="59"/>
        <v>0</v>
      </c>
      <c r="EQ99" s="20">
        <f t="shared" si="59"/>
        <v>0</v>
      </c>
      <c r="ER99" s="20">
        <f t="shared" si="59"/>
        <v>1</v>
      </c>
      <c r="ES99" s="20">
        <f t="shared" si="59"/>
        <v>0</v>
      </c>
      <c r="ET99" s="20">
        <f t="shared" si="59"/>
        <v>0</v>
      </c>
      <c r="EU99" s="20">
        <f t="shared" si="59"/>
        <v>0</v>
      </c>
      <c r="EV99" s="20">
        <f t="shared" si="59"/>
        <v>1</v>
      </c>
      <c r="EW99" s="20">
        <f t="shared" si="59"/>
        <v>0</v>
      </c>
      <c r="EX99" s="20">
        <f t="shared" si="59"/>
        <v>0</v>
      </c>
      <c r="EY99" s="20">
        <f t="shared" si="59"/>
        <v>0</v>
      </c>
      <c r="EZ99" s="20">
        <f t="shared" si="59"/>
        <v>0</v>
      </c>
      <c r="FA99" s="20">
        <f t="shared" si="59"/>
        <v>2</v>
      </c>
      <c r="FB99" s="20">
        <f t="shared" si="59"/>
        <v>0</v>
      </c>
      <c r="FC99" s="20">
        <f t="shared" si="59"/>
        <v>0</v>
      </c>
      <c r="FD99" s="20">
        <f t="shared" si="59"/>
        <v>0</v>
      </c>
      <c r="FE99" s="20">
        <f t="shared" si="59"/>
        <v>0</v>
      </c>
      <c r="FF99" s="20">
        <f t="shared" si="59"/>
        <v>0</v>
      </c>
      <c r="FG99" s="20">
        <f t="shared" si="59"/>
        <v>0</v>
      </c>
      <c r="FH99" s="20">
        <f t="shared" si="59"/>
        <v>0</v>
      </c>
      <c r="FI99" s="20">
        <f t="shared" si="59"/>
        <v>1</v>
      </c>
      <c r="FJ99" s="20">
        <f t="shared" si="59"/>
        <v>0</v>
      </c>
      <c r="FK99" s="20">
        <f t="shared" si="59"/>
        <v>0</v>
      </c>
      <c r="FL99" s="20">
        <f t="shared" si="59"/>
        <v>0</v>
      </c>
      <c r="FM99" s="20">
        <f t="shared" si="59"/>
        <v>0</v>
      </c>
      <c r="FN99" s="20">
        <f t="shared" si="59"/>
        <v>8</v>
      </c>
      <c r="FO99" s="20">
        <f t="shared" si="59"/>
        <v>0</v>
      </c>
      <c r="FP99" s="20">
        <f t="shared" si="59"/>
        <v>0</v>
      </c>
      <c r="FQ99" s="20">
        <f t="shared" si="59"/>
        <v>0</v>
      </c>
      <c r="FR99" s="20">
        <f t="shared" si="59"/>
        <v>0</v>
      </c>
      <c r="FS99" s="20">
        <f t="shared" si="59"/>
        <v>0</v>
      </c>
      <c r="FT99" s="20">
        <f t="shared" si="59"/>
        <v>0</v>
      </c>
      <c r="FU99" s="20">
        <f t="shared" si="59"/>
        <v>0</v>
      </c>
      <c r="FV99" s="20">
        <f t="shared" si="59"/>
        <v>0</v>
      </c>
      <c r="FW99" s="20">
        <f t="shared" si="59"/>
        <v>0</v>
      </c>
      <c r="FX99" s="20">
        <f t="shared" si="59"/>
        <v>0</v>
      </c>
      <c r="FZ99" s="20">
        <f t="shared" si="56"/>
        <v>495</v>
      </c>
      <c r="GA99" s="18"/>
      <c r="GB99" s="20"/>
      <c r="GC99" s="20"/>
      <c r="GD99" s="20"/>
      <c r="GE99" s="20"/>
      <c r="GF99" s="20"/>
      <c r="GH99" s="17"/>
      <c r="GI99" s="17"/>
      <c r="GJ99" s="17"/>
      <c r="GK99" s="17"/>
      <c r="GL99" s="17"/>
      <c r="GM99" s="17"/>
      <c r="GN99" s="17"/>
      <c r="GO99" s="17"/>
    </row>
    <row r="100" spans="1:256" x14ac:dyDescent="0.2">
      <c r="A100" s="6" t="s">
        <v>581</v>
      </c>
      <c r="B100" s="7" t="s">
        <v>582</v>
      </c>
      <c r="C100" s="20">
        <f t="shared" ref="C100:BN100" si="60">C35</f>
        <v>0</v>
      </c>
      <c r="D100" s="20">
        <f t="shared" si="60"/>
        <v>5</v>
      </c>
      <c r="E100" s="20">
        <f t="shared" si="60"/>
        <v>0</v>
      </c>
      <c r="F100" s="20">
        <f t="shared" si="60"/>
        <v>0</v>
      </c>
      <c r="G100" s="20">
        <f t="shared" si="60"/>
        <v>0</v>
      </c>
      <c r="H100" s="20">
        <f t="shared" si="60"/>
        <v>0</v>
      </c>
      <c r="I100" s="20">
        <f t="shared" si="60"/>
        <v>0</v>
      </c>
      <c r="J100" s="20">
        <f t="shared" si="60"/>
        <v>0</v>
      </c>
      <c r="K100" s="20">
        <f t="shared" si="60"/>
        <v>0</v>
      </c>
      <c r="L100" s="20">
        <f t="shared" si="60"/>
        <v>0</v>
      </c>
      <c r="M100" s="20">
        <f t="shared" si="60"/>
        <v>0</v>
      </c>
      <c r="N100" s="20">
        <f t="shared" si="60"/>
        <v>0</v>
      </c>
      <c r="O100" s="20">
        <f t="shared" si="60"/>
        <v>0</v>
      </c>
      <c r="P100" s="20">
        <f t="shared" si="60"/>
        <v>0</v>
      </c>
      <c r="Q100" s="20">
        <f t="shared" si="60"/>
        <v>0</v>
      </c>
      <c r="R100" s="20">
        <f t="shared" si="60"/>
        <v>0</v>
      </c>
      <c r="S100" s="20">
        <f t="shared" si="60"/>
        <v>0</v>
      </c>
      <c r="T100" s="20">
        <f t="shared" si="60"/>
        <v>0</v>
      </c>
      <c r="U100" s="20">
        <f t="shared" si="60"/>
        <v>0</v>
      </c>
      <c r="V100" s="20">
        <f t="shared" si="60"/>
        <v>0</v>
      </c>
      <c r="W100" s="20">
        <f t="shared" si="60"/>
        <v>0</v>
      </c>
      <c r="X100" s="20">
        <f t="shared" si="60"/>
        <v>0</v>
      </c>
      <c r="Y100" s="20">
        <f t="shared" si="60"/>
        <v>0</v>
      </c>
      <c r="Z100" s="20">
        <f t="shared" si="60"/>
        <v>0</v>
      </c>
      <c r="AA100" s="20">
        <f t="shared" si="60"/>
        <v>0</v>
      </c>
      <c r="AB100" s="20">
        <f t="shared" si="60"/>
        <v>0</v>
      </c>
      <c r="AC100" s="20">
        <f t="shared" si="60"/>
        <v>0</v>
      </c>
      <c r="AD100" s="20">
        <f t="shared" si="60"/>
        <v>0</v>
      </c>
      <c r="AE100" s="20">
        <f t="shared" si="60"/>
        <v>0</v>
      </c>
      <c r="AF100" s="20">
        <f t="shared" si="60"/>
        <v>0</v>
      </c>
      <c r="AG100" s="20">
        <f t="shared" si="60"/>
        <v>0</v>
      </c>
      <c r="AH100" s="20">
        <f t="shared" si="60"/>
        <v>0</v>
      </c>
      <c r="AI100" s="20">
        <f t="shared" si="60"/>
        <v>0</v>
      </c>
      <c r="AJ100" s="20">
        <f t="shared" si="60"/>
        <v>0</v>
      </c>
      <c r="AK100" s="20">
        <f t="shared" si="60"/>
        <v>0</v>
      </c>
      <c r="AL100" s="20">
        <f t="shared" si="60"/>
        <v>0</v>
      </c>
      <c r="AM100" s="20">
        <f t="shared" si="60"/>
        <v>0</v>
      </c>
      <c r="AN100" s="20">
        <f t="shared" si="60"/>
        <v>0</v>
      </c>
      <c r="AO100" s="20">
        <f t="shared" si="60"/>
        <v>0</v>
      </c>
      <c r="AP100" s="20">
        <f t="shared" si="60"/>
        <v>0</v>
      </c>
      <c r="AQ100" s="20">
        <f t="shared" si="60"/>
        <v>0</v>
      </c>
      <c r="AR100" s="20">
        <f t="shared" si="60"/>
        <v>0</v>
      </c>
      <c r="AS100" s="20">
        <f t="shared" si="60"/>
        <v>0</v>
      </c>
      <c r="AT100" s="20">
        <f t="shared" si="60"/>
        <v>0</v>
      </c>
      <c r="AU100" s="20">
        <f t="shared" si="60"/>
        <v>0</v>
      </c>
      <c r="AV100" s="20">
        <f t="shared" si="60"/>
        <v>0</v>
      </c>
      <c r="AW100" s="20">
        <f t="shared" si="60"/>
        <v>0</v>
      </c>
      <c r="AX100" s="20">
        <f t="shared" si="60"/>
        <v>0</v>
      </c>
      <c r="AY100" s="20">
        <f t="shared" si="60"/>
        <v>0</v>
      </c>
      <c r="AZ100" s="20">
        <f t="shared" si="60"/>
        <v>0</v>
      </c>
      <c r="BA100" s="20">
        <f t="shared" si="60"/>
        <v>0</v>
      </c>
      <c r="BB100" s="20">
        <f t="shared" si="60"/>
        <v>0</v>
      </c>
      <c r="BC100" s="20">
        <f t="shared" si="60"/>
        <v>0</v>
      </c>
      <c r="BD100" s="20">
        <f t="shared" si="60"/>
        <v>0</v>
      </c>
      <c r="BE100" s="20">
        <f t="shared" si="60"/>
        <v>0</v>
      </c>
      <c r="BF100" s="20">
        <f t="shared" si="60"/>
        <v>0</v>
      </c>
      <c r="BG100" s="20">
        <f t="shared" si="60"/>
        <v>0</v>
      </c>
      <c r="BH100" s="20">
        <f t="shared" si="60"/>
        <v>0</v>
      </c>
      <c r="BI100" s="20">
        <f t="shared" si="60"/>
        <v>0</v>
      </c>
      <c r="BJ100" s="20">
        <f t="shared" si="60"/>
        <v>0</v>
      </c>
      <c r="BK100" s="20">
        <f t="shared" si="60"/>
        <v>0</v>
      </c>
      <c r="BL100" s="20">
        <f t="shared" si="60"/>
        <v>0</v>
      </c>
      <c r="BM100" s="20">
        <f t="shared" si="60"/>
        <v>0</v>
      </c>
      <c r="BN100" s="20">
        <f t="shared" si="60"/>
        <v>0</v>
      </c>
      <c r="BO100" s="20">
        <f t="shared" ref="BO100:DZ100" si="61">BO35</f>
        <v>0</v>
      </c>
      <c r="BP100" s="20">
        <f t="shared" si="61"/>
        <v>0</v>
      </c>
      <c r="BQ100" s="20">
        <f t="shared" si="61"/>
        <v>0</v>
      </c>
      <c r="BR100" s="20">
        <f t="shared" si="61"/>
        <v>0</v>
      </c>
      <c r="BS100" s="20">
        <f t="shared" si="61"/>
        <v>0</v>
      </c>
      <c r="BT100" s="20">
        <f t="shared" si="61"/>
        <v>0</v>
      </c>
      <c r="BU100" s="20">
        <f t="shared" si="61"/>
        <v>0</v>
      </c>
      <c r="BV100" s="20">
        <f t="shared" si="61"/>
        <v>0</v>
      </c>
      <c r="BW100" s="20">
        <f t="shared" si="61"/>
        <v>0</v>
      </c>
      <c r="BX100" s="20">
        <f t="shared" si="61"/>
        <v>0</v>
      </c>
      <c r="BY100" s="20">
        <f t="shared" si="61"/>
        <v>0</v>
      </c>
      <c r="BZ100" s="20">
        <f t="shared" si="61"/>
        <v>0</v>
      </c>
      <c r="CA100" s="20">
        <f t="shared" si="61"/>
        <v>0</v>
      </c>
      <c r="CB100" s="20">
        <f t="shared" si="61"/>
        <v>0</v>
      </c>
      <c r="CC100" s="20">
        <f t="shared" si="61"/>
        <v>0</v>
      </c>
      <c r="CD100" s="20">
        <f t="shared" si="61"/>
        <v>0</v>
      </c>
      <c r="CE100" s="20">
        <f t="shared" si="61"/>
        <v>0</v>
      </c>
      <c r="CF100" s="20">
        <f t="shared" si="61"/>
        <v>0</v>
      </c>
      <c r="CG100" s="20">
        <f t="shared" si="61"/>
        <v>0</v>
      </c>
      <c r="CH100" s="20">
        <f t="shared" si="61"/>
        <v>0</v>
      </c>
      <c r="CI100" s="20">
        <f t="shared" si="61"/>
        <v>0</v>
      </c>
      <c r="CJ100" s="20">
        <f t="shared" si="61"/>
        <v>0</v>
      </c>
      <c r="CK100" s="20">
        <f t="shared" si="61"/>
        <v>0</v>
      </c>
      <c r="CL100" s="20">
        <f t="shared" si="61"/>
        <v>0</v>
      </c>
      <c r="CM100" s="20">
        <f t="shared" si="61"/>
        <v>0</v>
      </c>
      <c r="CN100" s="20">
        <f t="shared" si="61"/>
        <v>0</v>
      </c>
      <c r="CO100" s="20">
        <f t="shared" si="61"/>
        <v>0</v>
      </c>
      <c r="CP100" s="20">
        <f t="shared" si="61"/>
        <v>0</v>
      </c>
      <c r="CQ100" s="20">
        <f t="shared" si="61"/>
        <v>0</v>
      </c>
      <c r="CR100" s="20">
        <f t="shared" si="61"/>
        <v>0</v>
      </c>
      <c r="CS100" s="20">
        <f t="shared" si="61"/>
        <v>0</v>
      </c>
      <c r="CT100" s="20">
        <f t="shared" si="61"/>
        <v>0</v>
      </c>
      <c r="CU100" s="20">
        <f t="shared" si="61"/>
        <v>0</v>
      </c>
      <c r="CV100" s="20">
        <f t="shared" si="61"/>
        <v>0</v>
      </c>
      <c r="CW100" s="20">
        <f t="shared" si="61"/>
        <v>0</v>
      </c>
      <c r="CX100" s="20">
        <f t="shared" si="61"/>
        <v>0</v>
      </c>
      <c r="CY100" s="20">
        <f t="shared" si="61"/>
        <v>0</v>
      </c>
      <c r="CZ100" s="20">
        <f t="shared" si="61"/>
        <v>0</v>
      </c>
      <c r="DA100" s="20">
        <f t="shared" si="61"/>
        <v>0</v>
      </c>
      <c r="DB100" s="20">
        <f t="shared" si="61"/>
        <v>0</v>
      </c>
      <c r="DC100" s="20">
        <f t="shared" si="61"/>
        <v>0</v>
      </c>
      <c r="DD100" s="20">
        <f t="shared" si="61"/>
        <v>0</v>
      </c>
      <c r="DE100" s="20">
        <f t="shared" si="61"/>
        <v>0</v>
      </c>
      <c r="DF100" s="20">
        <f t="shared" si="61"/>
        <v>0</v>
      </c>
      <c r="DG100" s="20">
        <f t="shared" si="61"/>
        <v>0</v>
      </c>
      <c r="DH100" s="20">
        <f t="shared" si="61"/>
        <v>0</v>
      </c>
      <c r="DI100" s="20">
        <f t="shared" si="61"/>
        <v>0</v>
      </c>
      <c r="DJ100" s="20">
        <f t="shared" si="61"/>
        <v>0</v>
      </c>
      <c r="DK100" s="20">
        <f t="shared" si="61"/>
        <v>0</v>
      </c>
      <c r="DL100" s="20">
        <f t="shared" si="61"/>
        <v>0</v>
      </c>
      <c r="DM100" s="20">
        <f t="shared" si="61"/>
        <v>0</v>
      </c>
      <c r="DN100" s="20">
        <f t="shared" si="61"/>
        <v>0</v>
      </c>
      <c r="DO100" s="20">
        <f t="shared" si="61"/>
        <v>0</v>
      </c>
      <c r="DP100" s="20">
        <f t="shared" si="61"/>
        <v>0</v>
      </c>
      <c r="DQ100" s="20">
        <f t="shared" si="61"/>
        <v>0</v>
      </c>
      <c r="DR100" s="20">
        <f t="shared" si="61"/>
        <v>0</v>
      </c>
      <c r="DS100" s="20">
        <f t="shared" si="61"/>
        <v>0</v>
      </c>
      <c r="DT100" s="20">
        <f t="shared" si="61"/>
        <v>0</v>
      </c>
      <c r="DU100" s="20">
        <f t="shared" si="61"/>
        <v>0</v>
      </c>
      <c r="DV100" s="20">
        <f t="shared" si="61"/>
        <v>0</v>
      </c>
      <c r="DW100" s="20">
        <f t="shared" si="61"/>
        <v>0</v>
      </c>
      <c r="DX100" s="20">
        <f t="shared" si="61"/>
        <v>0</v>
      </c>
      <c r="DY100" s="20">
        <f t="shared" si="61"/>
        <v>0</v>
      </c>
      <c r="DZ100" s="20">
        <f t="shared" si="61"/>
        <v>0</v>
      </c>
      <c r="EA100" s="20">
        <f t="shared" ref="EA100:FX100" si="62">EA35</f>
        <v>0</v>
      </c>
      <c r="EB100" s="20">
        <f t="shared" si="62"/>
        <v>0</v>
      </c>
      <c r="EC100" s="20">
        <f t="shared" si="62"/>
        <v>0</v>
      </c>
      <c r="ED100" s="20">
        <f t="shared" si="62"/>
        <v>0</v>
      </c>
      <c r="EE100" s="20">
        <f t="shared" si="62"/>
        <v>0</v>
      </c>
      <c r="EF100" s="20">
        <f t="shared" si="62"/>
        <v>0</v>
      </c>
      <c r="EG100" s="20">
        <f t="shared" si="62"/>
        <v>0</v>
      </c>
      <c r="EH100" s="20">
        <f t="shared" si="62"/>
        <v>0</v>
      </c>
      <c r="EI100" s="20">
        <f t="shared" si="62"/>
        <v>0</v>
      </c>
      <c r="EJ100" s="20">
        <f t="shared" si="62"/>
        <v>0</v>
      </c>
      <c r="EK100" s="20">
        <f t="shared" si="62"/>
        <v>0</v>
      </c>
      <c r="EL100" s="20">
        <f t="shared" si="62"/>
        <v>0</v>
      </c>
      <c r="EM100" s="20">
        <f t="shared" si="62"/>
        <v>0</v>
      </c>
      <c r="EN100" s="20">
        <f t="shared" si="62"/>
        <v>0</v>
      </c>
      <c r="EO100" s="20">
        <f t="shared" si="62"/>
        <v>0</v>
      </c>
      <c r="EP100" s="20">
        <f t="shared" si="62"/>
        <v>0</v>
      </c>
      <c r="EQ100" s="20">
        <f t="shared" si="62"/>
        <v>0</v>
      </c>
      <c r="ER100" s="20">
        <f t="shared" si="62"/>
        <v>0</v>
      </c>
      <c r="ES100" s="20">
        <f t="shared" si="62"/>
        <v>0</v>
      </c>
      <c r="ET100" s="20">
        <f t="shared" si="62"/>
        <v>0</v>
      </c>
      <c r="EU100" s="20">
        <f t="shared" si="62"/>
        <v>0</v>
      </c>
      <c r="EV100" s="20">
        <f t="shared" si="62"/>
        <v>0</v>
      </c>
      <c r="EW100" s="20">
        <f t="shared" si="62"/>
        <v>0</v>
      </c>
      <c r="EX100" s="20">
        <f t="shared" si="62"/>
        <v>0</v>
      </c>
      <c r="EY100" s="20">
        <f t="shared" si="62"/>
        <v>0</v>
      </c>
      <c r="EZ100" s="20">
        <f t="shared" si="62"/>
        <v>0</v>
      </c>
      <c r="FA100" s="20">
        <f t="shared" si="62"/>
        <v>0</v>
      </c>
      <c r="FB100" s="20">
        <f t="shared" si="62"/>
        <v>0</v>
      </c>
      <c r="FC100" s="20">
        <f t="shared" si="62"/>
        <v>0</v>
      </c>
      <c r="FD100" s="20">
        <f t="shared" si="62"/>
        <v>0</v>
      </c>
      <c r="FE100" s="20">
        <f t="shared" si="62"/>
        <v>0</v>
      </c>
      <c r="FF100" s="20">
        <f t="shared" si="62"/>
        <v>0</v>
      </c>
      <c r="FG100" s="20">
        <f t="shared" si="62"/>
        <v>0</v>
      </c>
      <c r="FH100" s="20">
        <f t="shared" si="62"/>
        <v>0</v>
      </c>
      <c r="FI100" s="20">
        <f t="shared" si="62"/>
        <v>0</v>
      </c>
      <c r="FJ100" s="20">
        <f t="shared" si="62"/>
        <v>0</v>
      </c>
      <c r="FK100" s="20">
        <f t="shared" si="62"/>
        <v>0</v>
      </c>
      <c r="FL100" s="20">
        <f t="shared" si="62"/>
        <v>0</v>
      </c>
      <c r="FM100" s="20">
        <f t="shared" si="62"/>
        <v>0</v>
      </c>
      <c r="FN100" s="20">
        <f t="shared" si="62"/>
        <v>0</v>
      </c>
      <c r="FO100" s="20">
        <f t="shared" si="62"/>
        <v>0</v>
      </c>
      <c r="FP100" s="20">
        <f t="shared" si="62"/>
        <v>0</v>
      </c>
      <c r="FQ100" s="20">
        <f t="shared" si="62"/>
        <v>0</v>
      </c>
      <c r="FR100" s="20">
        <f t="shared" si="62"/>
        <v>0</v>
      </c>
      <c r="FS100" s="20">
        <f t="shared" si="62"/>
        <v>0</v>
      </c>
      <c r="FT100" s="20">
        <f t="shared" si="62"/>
        <v>0</v>
      </c>
      <c r="FU100" s="20">
        <f t="shared" si="62"/>
        <v>0</v>
      </c>
      <c r="FV100" s="20">
        <f t="shared" si="62"/>
        <v>0</v>
      </c>
      <c r="FW100" s="20">
        <f t="shared" si="62"/>
        <v>0</v>
      </c>
      <c r="FX100" s="20">
        <f t="shared" si="62"/>
        <v>0</v>
      </c>
      <c r="FY100" s="24">
        <f>SUM(C100:FX100)</f>
        <v>5</v>
      </c>
      <c r="FZ100" s="20">
        <f t="shared" si="56"/>
        <v>5</v>
      </c>
      <c r="GA100" s="18"/>
      <c r="GB100" s="20"/>
      <c r="GC100" s="20"/>
      <c r="GD100" s="20"/>
      <c r="GE100" s="20"/>
      <c r="GF100" s="20"/>
      <c r="GH100" s="17"/>
      <c r="GI100" s="17"/>
      <c r="GJ100" s="17"/>
      <c r="GK100" s="17"/>
      <c r="GL100" s="17"/>
      <c r="GM100" s="17"/>
      <c r="GN100" s="17"/>
      <c r="GO100" s="17"/>
    </row>
    <row r="101" spans="1:256" x14ac:dyDescent="0.2">
      <c r="A101" s="6" t="s">
        <v>583</v>
      </c>
      <c r="B101" s="7" t="s">
        <v>584</v>
      </c>
      <c r="C101" s="18">
        <f t="shared" ref="C101:BN101" si="63">C13</f>
        <v>2509</v>
      </c>
      <c r="D101" s="18">
        <f t="shared" si="63"/>
        <v>0</v>
      </c>
      <c r="E101" s="18">
        <f t="shared" si="63"/>
        <v>0</v>
      </c>
      <c r="F101" s="18">
        <f t="shared" si="63"/>
        <v>0</v>
      </c>
      <c r="G101" s="18">
        <f t="shared" si="63"/>
        <v>0</v>
      </c>
      <c r="H101" s="18">
        <f t="shared" si="63"/>
        <v>0</v>
      </c>
      <c r="I101" s="18">
        <f t="shared" si="63"/>
        <v>0</v>
      </c>
      <c r="J101" s="18">
        <f t="shared" si="63"/>
        <v>0</v>
      </c>
      <c r="K101" s="18">
        <f t="shared" si="63"/>
        <v>0</v>
      </c>
      <c r="L101" s="18">
        <f t="shared" si="63"/>
        <v>0</v>
      </c>
      <c r="M101" s="18">
        <f t="shared" si="63"/>
        <v>0</v>
      </c>
      <c r="N101" s="18">
        <f t="shared" si="63"/>
        <v>0</v>
      </c>
      <c r="O101" s="18">
        <f t="shared" si="63"/>
        <v>0</v>
      </c>
      <c r="P101" s="18">
        <f t="shared" si="63"/>
        <v>0</v>
      </c>
      <c r="Q101" s="18">
        <f t="shared" si="63"/>
        <v>0</v>
      </c>
      <c r="R101" s="18">
        <f t="shared" si="63"/>
        <v>4491.5</v>
      </c>
      <c r="S101" s="18">
        <f t="shared" si="63"/>
        <v>3</v>
      </c>
      <c r="T101" s="18">
        <f t="shared" si="63"/>
        <v>0</v>
      </c>
      <c r="U101" s="18">
        <f t="shared" si="63"/>
        <v>0</v>
      </c>
      <c r="V101" s="18">
        <f t="shared" si="63"/>
        <v>0</v>
      </c>
      <c r="W101" s="18">
        <f t="shared" si="63"/>
        <v>0</v>
      </c>
      <c r="X101" s="18">
        <f t="shared" si="63"/>
        <v>0</v>
      </c>
      <c r="Y101" s="18">
        <f t="shared" si="63"/>
        <v>1835</v>
      </c>
      <c r="Z101" s="18">
        <f t="shared" si="63"/>
        <v>0</v>
      </c>
      <c r="AA101" s="18">
        <f t="shared" si="63"/>
        <v>0</v>
      </c>
      <c r="AB101" s="18">
        <f t="shared" si="63"/>
        <v>906.5</v>
      </c>
      <c r="AC101" s="18">
        <f t="shared" si="63"/>
        <v>0</v>
      </c>
      <c r="AD101" s="18">
        <f t="shared" si="63"/>
        <v>0</v>
      </c>
      <c r="AE101" s="18">
        <f t="shared" si="63"/>
        <v>0</v>
      </c>
      <c r="AF101" s="18">
        <f t="shared" si="63"/>
        <v>0</v>
      </c>
      <c r="AG101" s="18">
        <f t="shared" si="63"/>
        <v>0</v>
      </c>
      <c r="AH101" s="18">
        <f t="shared" si="63"/>
        <v>0</v>
      </c>
      <c r="AI101" s="18">
        <f t="shared" si="63"/>
        <v>0</v>
      </c>
      <c r="AJ101" s="18">
        <f t="shared" si="63"/>
        <v>0</v>
      </c>
      <c r="AK101" s="18">
        <f t="shared" si="63"/>
        <v>0</v>
      </c>
      <c r="AL101" s="18">
        <f t="shared" si="63"/>
        <v>0</v>
      </c>
      <c r="AM101" s="18">
        <f t="shared" si="63"/>
        <v>0</v>
      </c>
      <c r="AN101" s="18">
        <f t="shared" si="63"/>
        <v>0</v>
      </c>
      <c r="AO101" s="18">
        <f t="shared" si="63"/>
        <v>0</v>
      </c>
      <c r="AP101" s="18">
        <f t="shared" si="63"/>
        <v>250</v>
      </c>
      <c r="AQ101" s="18">
        <f t="shared" si="63"/>
        <v>0</v>
      </c>
      <c r="AR101" s="18">
        <f t="shared" si="63"/>
        <v>1088.5</v>
      </c>
      <c r="AS101" s="18">
        <f t="shared" si="63"/>
        <v>0</v>
      </c>
      <c r="AT101" s="18">
        <f t="shared" si="63"/>
        <v>0</v>
      </c>
      <c r="AU101" s="18">
        <f t="shared" si="63"/>
        <v>0</v>
      </c>
      <c r="AV101" s="18">
        <f t="shared" si="63"/>
        <v>0</v>
      </c>
      <c r="AW101" s="18">
        <f t="shared" si="63"/>
        <v>0</v>
      </c>
      <c r="AX101" s="18">
        <f t="shared" si="63"/>
        <v>0</v>
      </c>
      <c r="AY101" s="18">
        <f t="shared" si="63"/>
        <v>0</v>
      </c>
      <c r="AZ101" s="18">
        <f t="shared" si="63"/>
        <v>0</v>
      </c>
      <c r="BA101" s="18">
        <f t="shared" si="63"/>
        <v>0</v>
      </c>
      <c r="BB101" s="18">
        <f t="shared" si="63"/>
        <v>0</v>
      </c>
      <c r="BC101" s="18">
        <f t="shared" si="63"/>
        <v>307.5</v>
      </c>
      <c r="BD101" s="18">
        <f t="shared" si="63"/>
        <v>0</v>
      </c>
      <c r="BE101" s="18">
        <f t="shared" si="63"/>
        <v>0</v>
      </c>
      <c r="BF101" s="18">
        <f t="shared" si="63"/>
        <v>914</v>
      </c>
      <c r="BG101" s="18">
        <f t="shared" si="63"/>
        <v>0</v>
      </c>
      <c r="BH101" s="18">
        <f t="shared" si="63"/>
        <v>23.5</v>
      </c>
      <c r="BI101" s="18">
        <f t="shared" si="63"/>
        <v>7</v>
      </c>
      <c r="BJ101" s="18">
        <f t="shared" si="63"/>
        <v>0</v>
      </c>
      <c r="BK101" s="18">
        <f t="shared" si="63"/>
        <v>10911</v>
      </c>
      <c r="BL101" s="18">
        <f t="shared" si="63"/>
        <v>0</v>
      </c>
      <c r="BM101" s="18">
        <f t="shared" si="63"/>
        <v>0</v>
      </c>
      <c r="BN101" s="18">
        <f t="shared" si="63"/>
        <v>0</v>
      </c>
      <c r="BO101" s="18">
        <f t="shared" ref="BO101:DZ101" si="64">BO13</f>
        <v>0</v>
      </c>
      <c r="BP101" s="18">
        <f t="shared" si="64"/>
        <v>0</v>
      </c>
      <c r="BQ101" s="18">
        <f t="shared" si="64"/>
        <v>0</v>
      </c>
      <c r="BR101" s="18">
        <f t="shared" si="64"/>
        <v>0</v>
      </c>
      <c r="BS101" s="18">
        <f t="shared" si="64"/>
        <v>0</v>
      </c>
      <c r="BT101" s="18">
        <f t="shared" si="64"/>
        <v>0</v>
      </c>
      <c r="BU101" s="18">
        <f t="shared" si="64"/>
        <v>0</v>
      </c>
      <c r="BV101" s="18">
        <f t="shared" si="64"/>
        <v>0</v>
      </c>
      <c r="BW101" s="18">
        <f t="shared" si="64"/>
        <v>0</v>
      </c>
      <c r="BX101" s="18">
        <f t="shared" si="64"/>
        <v>0</v>
      </c>
      <c r="BY101" s="18">
        <f t="shared" si="64"/>
        <v>0</v>
      </c>
      <c r="BZ101" s="18">
        <f t="shared" si="64"/>
        <v>0</v>
      </c>
      <c r="CA101" s="18">
        <f t="shared" si="64"/>
        <v>0</v>
      </c>
      <c r="CB101" s="18">
        <f t="shared" si="64"/>
        <v>353</v>
      </c>
      <c r="CC101" s="18">
        <f t="shared" si="64"/>
        <v>0</v>
      </c>
      <c r="CD101" s="18">
        <f t="shared" si="64"/>
        <v>0</v>
      </c>
      <c r="CE101" s="18">
        <f t="shared" si="64"/>
        <v>0</v>
      </c>
      <c r="CF101" s="18">
        <f t="shared" si="64"/>
        <v>0</v>
      </c>
      <c r="CG101" s="18">
        <f t="shared" si="64"/>
        <v>0</v>
      </c>
      <c r="CH101" s="18">
        <f t="shared" si="64"/>
        <v>0</v>
      </c>
      <c r="CI101" s="18">
        <f t="shared" si="64"/>
        <v>0</v>
      </c>
      <c r="CJ101" s="18">
        <f t="shared" si="64"/>
        <v>0</v>
      </c>
      <c r="CK101" s="18">
        <f t="shared" si="64"/>
        <v>2310</v>
      </c>
      <c r="CL101" s="18">
        <f t="shared" si="64"/>
        <v>13</v>
      </c>
      <c r="CM101" s="18">
        <f t="shared" si="64"/>
        <v>50</v>
      </c>
      <c r="CN101" s="18">
        <f t="shared" si="64"/>
        <v>246</v>
      </c>
      <c r="CO101" s="18">
        <f t="shared" si="64"/>
        <v>0</v>
      </c>
      <c r="CP101" s="18">
        <f t="shared" si="64"/>
        <v>0</v>
      </c>
      <c r="CQ101" s="18">
        <f t="shared" si="64"/>
        <v>0</v>
      </c>
      <c r="CR101" s="18">
        <f t="shared" si="64"/>
        <v>0</v>
      </c>
      <c r="CS101" s="18">
        <f t="shared" si="64"/>
        <v>0</v>
      </c>
      <c r="CT101" s="18">
        <f t="shared" si="64"/>
        <v>0</v>
      </c>
      <c r="CU101" s="18">
        <f t="shared" si="64"/>
        <v>517</v>
      </c>
      <c r="CV101" s="18">
        <f t="shared" si="64"/>
        <v>0</v>
      </c>
      <c r="CW101" s="18">
        <f t="shared" si="64"/>
        <v>0</v>
      </c>
      <c r="CX101" s="18">
        <f t="shared" si="64"/>
        <v>0</v>
      </c>
      <c r="CY101" s="18">
        <f t="shared" si="64"/>
        <v>0</v>
      </c>
      <c r="CZ101" s="18">
        <f t="shared" si="64"/>
        <v>0</v>
      </c>
      <c r="DA101" s="18">
        <f t="shared" si="64"/>
        <v>0</v>
      </c>
      <c r="DB101" s="18">
        <f t="shared" si="64"/>
        <v>0</v>
      </c>
      <c r="DC101" s="18">
        <f t="shared" si="64"/>
        <v>0</v>
      </c>
      <c r="DD101" s="18">
        <f t="shared" si="64"/>
        <v>0</v>
      </c>
      <c r="DE101" s="18">
        <f t="shared" si="64"/>
        <v>0</v>
      </c>
      <c r="DF101" s="18">
        <f t="shared" si="64"/>
        <v>0</v>
      </c>
      <c r="DG101" s="18">
        <f t="shared" si="64"/>
        <v>1</v>
      </c>
      <c r="DH101" s="18">
        <f t="shared" si="64"/>
        <v>0</v>
      </c>
      <c r="DI101" s="18">
        <f t="shared" si="64"/>
        <v>1.5</v>
      </c>
      <c r="DJ101" s="18">
        <f t="shared" si="64"/>
        <v>1</v>
      </c>
      <c r="DK101" s="18">
        <f t="shared" si="64"/>
        <v>0.5</v>
      </c>
      <c r="DL101" s="18">
        <f t="shared" si="64"/>
        <v>0</v>
      </c>
      <c r="DM101" s="18">
        <f t="shared" si="64"/>
        <v>0</v>
      </c>
      <c r="DN101" s="18">
        <f t="shared" si="64"/>
        <v>0</v>
      </c>
      <c r="DO101" s="18">
        <f t="shared" si="64"/>
        <v>0</v>
      </c>
      <c r="DP101" s="18">
        <f t="shared" si="64"/>
        <v>0</v>
      </c>
      <c r="DQ101" s="18">
        <f t="shared" si="64"/>
        <v>0</v>
      </c>
      <c r="DR101" s="18">
        <f t="shared" si="64"/>
        <v>0</v>
      </c>
      <c r="DS101" s="18">
        <f t="shared" si="64"/>
        <v>0</v>
      </c>
      <c r="DT101" s="18">
        <f t="shared" si="64"/>
        <v>0</v>
      </c>
      <c r="DU101" s="18">
        <f t="shared" si="64"/>
        <v>0</v>
      </c>
      <c r="DV101" s="18">
        <f t="shared" si="64"/>
        <v>0</v>
      </c>
      <c r="DW101" s="18">
        <f t="shared" si="64"/>
        <v>0</v>
      </c>
      <c r="DX101" s="18">
        <f t="shared" si="64"/>
        <v>0</v>
      </c>
      <c r="DY101" s="18">
        <f t="shared" si="64"/>
        <v>0</v>
      </c>
      <c r="DZ101" s="18">
        <f t="shared" si="64"/>
        <v>0</v>
      </c>
      <c r="EA101" s="18">
        <f t="shared" ref="EA101:FX101" si="65">EA13</f>
        <v>0</v>
      </c>
      <c r="EB101" s="18">
        <f t="shared" si="65"/>
        <v>0</v>
      </c>
      <c r="EC101" s="18">
        <f t="shared" si="65"/>
        <v>0</v>
      </c>
      <c r="ED101" s="18">
        <f t="shared" si="65"/>
        <v>0</v>
      </c>
      <c r="EE101" s="18">
        <f t="shared" si="65"/>
        <v>0</v>
      </c>
      <c r="EF101" s="18">
        <f t="shared" si="65"/>
        <v>0</v>
      </c>
      <c r="EG101" s="18">
        <f t="shared" si="65"/>
        <v>0</v>
      </c>
      <c r="EH101" s="18">
        <f t="shared" si="65"/>
        <v>0</v>
      </c>
      <c r="EI101" s="18">
        <f t="shared" si="65"/>
        <v>0</v>
      </c>
      <c r="EJ101" s="18">
        <f t="shared" si="65"/>
        <v>228.5</v>
      </c>
      <c r="EK101" s="18">
        <f t="shared" si="65"/>
        <v>0</v>
      </c>
      <c r="EL101" s="18">
        <f t="shared" si="65"/>
        <v>0</v>
      </c>
      <c r="EM101" s="18">
        <f t="shared" si="65"/>
        <v>0</v>
      </c>
      <c r="EN101" s="18">
        <f t="shared" si="65"/>
        <v>117</v>
      </c>
      <c r="EO101" s="18">
        <f t="shared" si="65"/>
        <v>0</v>
      </c>
      <c r="EP101" s="18">
        <f t="shared" si="65"/>
        <v>0</v>
      </c>
      <c r="EQ101" s="18">
        <f t="shared" si="65"/>
        <v>0</v>
      </c>
      <c r="ER101" s="18">
        <f t="shared" si="65"/>
        <v>0</v>
      </c>
      <c r="ES101" s="18">
        <f t="shared" si="65"/>
        <v>0</v>
      </c>
      <c r="ET101" s="18">
        <f t="shared" si="65"/>
        <v>0</v>
      </c>
      <c r="EU101" s="18">
        <f t="shared" si="65"/>
        <v>0</v>
      </c>
      <c r="EV101" s="18">
        <f t="shared" si="65"/>
        <v>0</v>
      </c>
      <c r="EW101" s="18">
        <f t="shared" si="65"/>
        <v>0</v>
      </c>
      <c r="EX101" s="18">
        <f t="shared" si="65"/>
        <v>0</v>
      </c>
      <c r="EY101" s="18">
        <f t="shared" si="65"/>
        <v>777</v>
      </c>
      <c r="EZ101" s="18">
        <f t="shared" si="65"/>
        <v>0</v>
      </c>
      <c r="FA101" s="18">
        <f t="shared" si="65"/>
        <v>0</v>
      </c>
      <c r="FB101" s="18">
        <f t="shared" si="65"/>
        <v>0</v>
      </c>
      <c r="FC101" s="18">
        <f t="shared" si="65"/>
        <v>0</v>
      </c>
      <c r="FD101" s="18">
        <f t="shared" si="65"/>
        <v>0</v>
      </c>
      <c r="FE101" s="18">
        <f t="shared" si="65"/>
        <v>0</v>
      </c>
      <c r="FF101" s="18">
        <f t="shared" si="65"/>
        <v>0</v>
      </c>
      <c r="FG101" s="18">
        <f t="shared" si="65"/>
        <v>0</v>
      </c>
      <c r="FH101" s="18">
        <f t="shared" si="65"/>
        <v>0</v>
      </c>
      <c r="FI101" s="18">
        <f t="shared" si="65"/>
        <v>0</v>
      </c>
      <c r="FJ101" s="18">
        <f t="shared" si="65"/>
        <v>0</v>
      </c>
      <c r="FK101" s="18">
        <f t="shared" si="65"/>
        <v>0</v>
      </c>
      <c r="FL101" s="18">
        <f t="shared" si="65"/>
        <v>0</v>
      </c>
      <c r="FM101" s="18">
        <f t="shared" si="65"/>
        <v>0</v>
      </c>
      <c r="FN101" s="18">
        <f t="shared" si="65"/>
        <v>0</v>
      </c>
      <c r="FO101" s="18">
        <f t="shared" si="65"/>
        <v>0</v>
      </c>
      <c r="FP101" s="18">
        <f t="shared" si="65"/>
        <v>0</v>
      </c>
      <c r="FQ101" s="18">
        <f t="shared" si="65"/>
        <v>0</v>
      </c>
      <c r="FR101" s="18">
        <f t="shared" si="65"/>
        <v>0</v>
      </c>
      <c r="FS101" s="18">
        <f t="shared" si="65"/>
        <v>0</v>
      </c>
      <c r="FT101" s="18">
        <f t="shared" si="65"/>
        <v>0</v>
      </c>
      <c r="FU101" s="18">
        <f t="shared" si="65"/>
        <v>0</v>
      </c>
      <c r="FV101" s="18">
        <f t="shared" si="65"/>
        <v>0</v>
      </c>
      <c r="FW101" s="18">
        <f t="shared" si="65"/>
        <v>0</v>
      </c>
      <c r="FX101" s="18">
        <f t="shared" si="65"/>
        <v>0</v>
      </c>
      <c r="FY101" s="24"/>
      <c r="FZ101" s="18">
        <f t="shared" si="56"/>
        <v>27862</v>
      </c>
      <c r="GA101" s="18"/>
      <c r="GB101" s="20"/>
      <c r="GC101" s="20"/>
      <c r="GD101" s="20"/>
      <c r="GE101" s="20"/>
      <c r="GH101" s="17"/>
      <c r="GI101" s="17"/>
      <c r="GJ101" s="17"/>
      <c r="GK101" s="17"/>
      <c r="GL101" s="17"/>
      <c r="GM101" s="17"/>
      <c r="GN101" s="17"/>
      <c r="GO101" s="17"/>
    </row>
    <row r="102" spans="1:256" x14ac:dyDescent="0.2">
      <c r="A102" s="6" t="s">
        <v>585</v>
      </c>
      <c r="B102" s="7" t="s">
        <v>586</v>
      </c>
      <c r="C102" s="18">
        <f t="shared" ref="C102:BN102" si="66">C33</f>
        <v>0</v>
      </c>
      <c r="D102" s="18">
        <f t="shared" si="66"/>
        <v>0</v>
      </c>
      <c r="E102" s="18">
        <f t="shared" si="66"/>
        <v>0</v>
      </c>
      <c r="F102" s="18">
        <f t="shared" si="66"/>
        <v>0</v>
      </c>
      <c r="G102" s="18">
        <f t="shared" si="66"/>
        <v>0</v>
      </c>
      <c r="H102" s="18">
        <f t="shared" si="66"/>
        <v>0</v>
      </c>
      <c r="I102" s="18">
        <f t="shared" si="66"/>
        <v>0</v>
      </c>
      <c r="J102" s="18">
        <f t="shared" si="66"/>
        <v>0</v>
      </c>
      <c r="K102" s="18">
        <f t="shared" si="66"/>
        <v>0</v>
      </c>
      <c r="L102" s="18">
        <f t="shared" si="66"/>
        <v>0</v>
      </c>
      <c r="M102" s="18">
        <f t="shared" si="66"/>
        <v>0</v>
      </c>
      <c r="N102" s="18">
        <f t="shared" si="66"/>
        <v>0</v>
      </c>
      <c r="O102" s="18">
        <f t="shared" si="66"/>
        <v>0</v>
      </c>
      <c r="P102" s="18">
        <f t="shared" si="66"/>
        <v>0</v>
      </c>
      <c r="Q102" s="18">
        <f t="shared" si="66"/>
        <v>0</v>
      </c>
      <c r="R102" s="18">
        <f t="shared" si="66"/>
        <v>0</v>
      </c>
      <c r="S102" s="18">
        <f t="shared" si="66"/>
        <v>0</v>
      </c>
      <c r="T102" s="18">
        <f t="shared" si="66"/>
        <v>0</v>
      </c>
      <c r="U102" s="18">
        <f t="shared" si="66"/>
        <v>0</v>
      </c>
      <c r="V102" s="18">
        <f t="shared" si="66"/>
        <v>0</v>
      </c>
      <c r="W102" s="18">
        <f t="shared" si="66"/>
        <v>0</v>
      </c>
      <c r="X102" s="18">
        <f t="shared" si="66"/>
        <v>0</v>
      </c>
      <c r="Y102" s="18">
        <f t="shared" si="66"/>
        <v>0</v>
      </c>
      <c r="Z102" s="18">
        <f t="shared" si="66"/>
        <v>0</v>
      </c>
      <c r="AA102" s="18">
        <f t="shared" si="66"/>
        <v>0</v>
      </c>
      <c r="AB102" s="18">
        <f t="shared" si="66"/>
        <v>0</v>
      </c>
      <c r="AC102" s="18">
        <f t="shared" si="66"/>
        <v>0</v>
      </c>
      <c r="AD102" s="18">
        <f t="shared" si="66"/>
        <v>0</v>
      </c>
      <c r="AE102" s="18">
        <f t="shared" si="66"/>
        <v>0</v>
      </c>
      <c r="AF102" s="18">
        <f t="shared" si="66"/>
        <v>0</v>
      </c>
      <c r="AG102" s="18">
        <f t="shared" si="66"/>
        <v>0</v>
      </c>
      <c r="AH102" s="18">
        <f t="shared" si="66"/>
        <v>0</v>
      </c>
      <c r="AI102" s="18">
        <f t="shared" si="66"/>
        <v>0</v>
      </c>
      <c r="AJ102" s="18">
        <f t="shared" si="66"/>
        <v>0</v>
      </c>
      <c r="AK102" s="18">
        <f t="shared" si="66"/>
        <v>0</v>
      </c>
      <c r="AL102" s="18">
        <f t="shared" si="66"/>
        <v>0</v>
      </c>
      <c r="AM102" s="18">
        <f t="shared" si="66"/>
        <v>0</v>
      </c>
      <c r="AN102" s="18">
        <f t="shared" si="66"/>
        <v>0</v>
      </c>
      <c r="AO102" s="18">
        <f t="shared" si="66"/>
        <v>0</v>
      </c>
      <c r="AP102" s="18">
        <f t="shared" si="66"/>
        <v>0</v>
      </c>
      <c r="AQ102" s="18">
        <f t="shared" si="66"/>
        <v>0</v>
      </c>
      <c r="AR102" s="18">
        <f t="shared" si="66"/>
        <v>0</v>
      </c>
      <c r="AS102" s="18">
        <f t="shared" si="66"/>
        <v>0</v>
      </c>
      <c r="AT102" s="18">
        <f t="shared" si="66"/>
        <v>0</v>
      </c>
      <c r="AU102" s="18">
        <f t="shared" si="66"/>
        <v>0</v>
      </c>
      <c r="AV102" s="18">
        <f t="shared" si="66"/>
        <v>0</v>
      </c>
      <c r="AW102" s="18">
        <f t="shared" si="66"/>
        <v>0</v>
      </c>
      <c r="AX102" s="18">
        <f t="shared" si="66"/>
        <v>0</v>
      </c>
      <c r="AY102" s="18">
        <f t="shared" si="66"/>
        <v>0</v>
      </c>
      <c r="AZ102" s="18">
        <f t="shared" si="66"/>
        <v>0</v>
      </c>
      <c r="BA102" s="18">
        <f t="shared" si="66"/>
        <v>0</v>
      </c>
      <c r="BB102" s="18">
        <f t="shared" si="66"/>
        <v>0</v>
      </c>
      <c r="BC102" s="18">
        <f t="shared" si="66"/>
        <v>0</v>
      </c>
      <c r="BD102" s="18">
        <f t="shared" si="66"/>
        <v>0</v>
      </c>
      <c r="BE102" s="18">
        <f t="shared" si="66"/>
        <v>0</v>
      </c>
      <c r="BF102" s="18">
        <f t="shared" si="66"/>
        <v>0</v>
      </c>
      <c r="BG102" s="18">
        <f t="shared" si="66"/>
        <v>0</v>
      </c>
      <c r="BH102" s="18">
        <f t="shared" si="66"/>
        <v>0</v>
      </c>
      <c r="BI102" s="18">
        <f t="shared" si="66"/>
        <v>0</v>
      </c>
      <c r="BJ102" s="18">
        <f t="shared" si="66"/>
        <v>0</v>
      </c>
      <c r="BK102" s="18">
        <f t="shared" si="66"/>
        <v>0</v>
      </c>
      <c r="BL102" s="18">
        <f t="shared" si="66"/>
        <v>0</v>
      </c>
      <c r="BM102" s="18">
        <f t="shared" si="66"/>
        <v>0</v>
      </c>
      <c r="BN102" s="18">
        <f t="shared" si="66"/>
        <v>0</v>
      </c>
      <c r="BO102" s="18">
        <f t="shared" ref="BO102:CM102" si="67">BO33</f>
        <v>0</v>
      </c>
      <c r="BP102" s="18">
        <f t="shared" si="67"/>
        <v>0</v>
      </c>
      <c r="BQ102" s="18">
        <f t="shared" si="67"/>
        <v>0</v>
      </c>
      <c r="BR102" s="18">
        <f t="shared" si="67"/>
        <v>0</v>
      </c>
      <c r="BS102" s="18">
        <f t="shared" si="67"/>
        <v>0</v>
      </c>
      <c r="BT102" s="18">
        <f t="shared" si="67"/>
        <v>0</v>
      </c>
      <c r="BU102" s="18">
        <f t="shared" si="67"/>
        <v>0</v>
      </c>
      <c r="BV102" s="18">
        <f t="shared" si="67"/>
        <v>0</v>
      </c>
      <c r="BW102" s="18">
        <f t="shared" si="67"/>
        <v>0</v>
      </c>
      <c r="BX102" s="18">
        <f t="shared" si="67"/>
        <v>0</v>
      </c>
      <c r="BY102" s="18">
        <f t="shared" si="67"/>
        <v>0</v>
      </c>
      <c r="BZ102" s="18">
        <f t="shared" si="67"/>
        <v>0</v>
      </c>
      <c r="CA102" s="18">
        <f t="shared" si="67"/>
        <v>0</v>
      </c>
      <c r="CB102" s="18">
        <f t="shared" si="67"/>
        <v>0</v>
      </c>
      <c r="CC102" s="18">
        <f t="shared" si="67"/>
        <v>0</v>
      </c>
      <c r="CD102" s="18">
        <f t="shared" si="67"/>
        <v>0</v>
      </c>
      <c r="CE102" s="18">
        <f t="shared" si="67"/>
        <v>0</v>
      </c>
      <c r="CF102" s="18">
        <f t="shared" si="67"/>
        <v>0</v>
      </c>
      <c r="CG102" s="18">
        <f t="shared" si="67"/>
        <v>0</v>
      </c>
      <c r="CH102" s="18">
        <f t="shared" si="67"/>
        <v>0</v>
      </c>
      <c r="CI102" s="18">
        <f t="shared" si="67"/>
        <v>0</v>
      </c>
      <c r="CJ102" s="18">
        <f t="shared" si="67"/>
        <v>0</v>
      </c>
      <c r="CK102" s="18">
        <f t="shared" si="67"/>
        <v>0</v>
      </c>
      <c r="CL102" s="18">
        <f t="shared" si="67"/>
        <v>0</v>
      </c>
      <c r="CM102" s="18">
        <f t="shared" si="67"/>
        <v>0</v>
      </c>
      <c r="CN102" s="18">
        <v>0</v>
      </c>
      <c r="CO102" s="18">
        <f t="shared" ref="CO102:EZ102" si="68">CO33</f>
        <v>0</v>
      </c>
      <c r="CP102" s="18">
        <f t="shared" si="68"/>
        <v>0</v>
      </c>
      <c r="CQ102" s="18">
        <f t="shared" si="68"/>
        <v>0</v>
      </c>
      <c r="CR102" s="18">
        <f t="shared" si="68"/>
        <v>0</v>
      </c>
      <c r="CS102" s="18">
        <f t="shared" si="68"/>
        <v>0</v>
      </c>
      <c r="CT102" s="18">
        <f t="shared" si="68"/>
        <v>0</v>
      </c>
      <c r="CU102" s="18">
        <f t="shared" si="68"/>
        <v>0</v>
      </c>
      <c r="CV102" s="18">
        <f t="shared" si="68"/>
        <v>0</v>
      </c>
      <c r="CW102" s="18">
        <f t="shared" si="68"/>
        <v>0</v>
      </c>
      <c r="CX102" s="18">
        <f t="shared" si="68"/>
        <v>0</v>
      </c>
      <c r="CY102" s="18">
        <f t="shared" si="68"/>
        <v>0</v>
      </c>
      <c r="CZ102" s="18">
        <f t="shared" si="68"/>
        <v>0</v>
      </c>
      <c r="DA102" s="18">
        <f t="shared" si="68"/>
        <v>0</v>
      </c>
      <c r="DB102" s="18">
        <f t="shared" si="68"/>
        <v>0</v>
      </c>
      <c r="DC102" s="18">
        <f t="shared" si="68"/>
        <v>0</v>
      </c>
      <c r="DD102" s="18">
        <f t="shared" si="68"/>
        <v>0</v>
      </c>
      <c r="DE102" s="18">
        <f t="shared" si="68"/>
        <v>0</v>
      </c>
      <c r="DF102" s="18">
        <f t="shared" si="68"/>
        <v>0</v>
      </c>
      <c r="DG102" s="18">
        <f t="shared" si="68"/>
        <v>0</v>
      </c>
      <c r="DH102" s="18">
        <f t="shared" si="68"/>
        <v>0</v>
      </c>
      <c r="DI102" s="18">
        <f t="shared" si="68"/>
        <v>0</v>
      </c>
      <c r="DJ102" s="18">
        <f t="shared" si="68"/>
        <v>0</v>
      </c>
      <c r="DK102" s="18">
        <f t="shared" si="68"/>
        <v>0</v>
      </c>
      <c r="DL102" s="18">
        <f t="shared" si="68"/>
        <v>0</v>
      </c>
      <c r="DM102" s="18">
        <f t="shared" si="68"/>
        <v>0</v>
      </c>
      <c r="DN102" s="18">
        <f t="shared" si="68"/>
        <v>0</v>
      </c>
      <c r="DO102" s="18">
        <f t="shared" si="68"/>
        <v>0</v>
      </c>
      <c r="DP102" s="18">
        <f t="shared" si="68"/>
        <v>0</v>
      </c>
      <c r="DQ102" s="18">
        <f t="shared" si="68"/>
        <v>0</v>
      </c>
      <c r="DR102" s="18">
        <f t="shared" si="68"/>
        <v>0</v>
      </c>
      <c r="DS102" s="18">
        <f t="shared" si="68"/>
        <v>0</v>
      </c>
      <c r="DT102" s="18">
        <f t="shared" si="68"/>
        <v>0</v>
      </c>
      <c r="DU102" s="18">
        <f t="shared" si="68"/>
        <v>0</v>
      </c>
      <c r="DV102" s="18">
        <f t="shared" si="68"/>
        <v>0</v>
      </c>
      <c r="DW102" s="18">
        <f t="shared" si="68"/>
        <v>0</v>
      </c>
      <c r="DX102" s="18">
        <f t="shared" si="68"/>
        <v>0</v>
      </c>
      <c r="DY102" s="18">
        <f t="shared" si="68"/>
        <v>0</v>
      </c>
      <c r="DZ102" s="18">
        <f t="shared" si="68"/>
        <v>0</v>
      </c>
      <c r="EA102" s="18">
        <f t="shared" si="68"/>
        <v>0</v>
      </c>
      <c r="EB102" s="18">
        <f t="shared" si="68"/>
        <v>0</v>
      </c>
      <c r="EC102" s="18">
        <f t="shared" si="68"/>
        <v>0</v>
      </c>
      <c r="ED102" s="18">
        <f t="shared" si="68"/>
        <v>0</v>
      </c>
      <c r="EE102" s="18">
        <f t="shared" si="68"/>
        <v>0</v>
      </c>
      <c r="EF102" s="18">
        <f t="shared" si="68"/>
        <v>0</v>
      </c>
      <c r="EG102" s="18">
        <f t="shared" si="68"/>
        <v>0</v>
      </c>
      <c r="EH102" s="18">
        <f t="shared" si="68"/>
        <v>0</v>
      </c>
      <c r="EI102" s="18">
        <f t="shared" si="68"/>
        <v>0</v>
      </c>
      <c r="EJ102" s="18">
        <f t="shared" si="68"/>
        <v>0</v>
      </c>
      <c r="EK102" s="18">
        <f t="shared" si="68"/>
        <v>0</v>
      </c>
      <c r="EL102" s="18">
        <f t="shared" si="68"/>
        <v>0</v>
      </c>
      <c r="EM102" s="18">
        <f t="shared" si="68"/>
        <v>0</v>
      </c>
      <c r="EN102" s="18">
        <f t="shared" si="68"/>
        <v>0</v>
      </c>
      <c r="EO102" s="18">
        <f t="shared" si="68"/>
        <v>0</v>
      </c>
      <c r="EP102" s="18">
        <f t="shared" si="68"/>
        <v>0</v>
      </c>
      <c r="EQ102" s="18">
        <f t="shared" si="68"/>
        <v>0</v>
      </c>
      <c r="ER102" s="18">
        <f t="shared" si="68"/>
        <v>0</v>
      </c>
      <c r="ES102" s="18">
        <f t="shared" si="68"/>
        <v>0</v>
      </c>
      <c r="ET102" s="18">
        <f t="shared" si="68"/>
        <v>0</v>
      </c>
      <c r="EU102" s="18">
        <f t="shared" si="68"/>
        <v>0</v>
      </c>
      <c r="EV102" s="18">
        <f t="shared" si="68"/>
        <v>0</v>
      </c>
      <c r="EW102" s="18">
        <f t="shared" si="68"/>
        <v>0</v>
      </c>
      <c r="EX102" s="18">
        <f t="shared" si="68"/>
        <v>0</v>
      </c>
      <c r="EY102" s="18">
        <f t="shared" si="68"/>
        <v>0</v>
      </c>
      <c r="EZ102" s="18">
        <f t="shared" si="68"/>
        <v>0</v>
      </c>
      <c r="FA102" s="18">
        <f t="shared" ref="FA102:FX102" si="69">FA33</f>
        <v>0</v>
      </c>
      <c r="FB102" s="18">
        <f t="shared" si="69"/>
        <v>0</v>
      </c>
      <c r="FC102" s="18">
        <f t="shared" si="69"/>
        <v>0</v>
      </c>
      <c r="FD102" s="18">
        <f t="shared" si="69"/>
        <v>0</v>
      </c>
      <c r="FE102" s="18">
        <f t="shared" si="69"/>
        <v>0</v>
      </c>
      <c r="FF102" s="18">
        <f t="shared" si="69"/>
        <v>0</v>
      </c>
      <c r="FG102" s="18">
        <f t="shared" si="69"/>
        <v>0</v>
      </c>
      <c r="FH102" s="18">
        <f t="shared" si="69"/>
        <v>0</v>
      </c>
      <c r="FI102" s="18">
        <f t="shared" si="69"/>
        <v>0</v>
      </c>
      <c r="FJ102" s="18">
        <f t="shared" si="69"/>
        <v>0</v>
      </c>
      <c r="FK102" s="18">
        <f t="shared" si="69"/>
        <v>0</v>
      </c>
      <c r="FL102" s="18">
        <f t="shared" si="69"/>
        <v>0</v>
      </c>
      <c r="FM102" s="18">
        <f t="shared" si="69"/>
        <v>0</v>
      </c>
      <c r="FN102" s="18">
        <f t="shared" si="69"/>
        <v>0</v>
      </c>
      <c r="FO102" s="18">
        <f t="shared" si="69"/>
        <v>0</v>
      </c>
      <c r="FP102" s="18">
        <f t="shared" si="69"/>
        <v>0</v>
      </c>
      <c r="FQ102" s="18">
        <f t="shared" si="69"/>
        <v>0</v>
      </c>
      <c r="FR102" s="18">
        <f t="shared" si="69"/>
        <v>0</v>
      </c>
      <c r="FS102" s="18">
        <f t="shared" si="69"/>
        <v>0</v>
      </c>
      <c r="FT102" s="18">
        <f t="shared" si="69"/>
        <v>0</v>
      </c>
      <c r="FU102" s="18">
        <f t="shared" si="69"/>
        <v>0</v>
      </c>
      <c r="FV102" s="18">
        <f t="shared" si="69"/>
        <v>0</v>
      </c>
      <c r="FW102" s="18">
        <f t="shared" si="69"/>
        <v>0</v>
      </c>
      <c r="FX102" s="18">
        <f t="shared" si="69"/>
        <v>0</v>
      </c>
      <c r="FY102" s="18">
        <f>SUM(C102:FX102)</f>
        <v>0</v>
      </c>
      <c r="FZ102" s="18">
        <f t="shared" si="56"/>
        <v>0</v>
      </c>
      <c r="GA102" s="51"/>
      <c r="GB102" s="20"/>
      <c r="GC102" s="20"/>
      <c r="GD102" s="20"/>
      <c r="GE102" s="20"/>
      <c r="GH102" s="17"/>
      <c r="GI102" s="17"/>
      <c r="GJ102" s="17"/>
      <c r="GK102" s="17"/>
      <c r="GL102" s="17"/>
      <c r="GM102" s="17"/>
      <c r="GN102" s="17"/>
      <c r="GO102" s="17"/>
    </row>
    <row r="103" spans="1:256" x14ac:dyDescent="0.2">
      <c r="A103" s="6" t="s">
        <v>587</v>
      </c>
      <c r="B103" s="7" t="s">
        <v>588</v>
      </c>
      <c r="C103" s="24">
        <f t="shared" ref="C103:BN103" si="70">ROUND(SUM(C98:C102),1)</f>
        <v>8980.7999999999993</v>
      </c>
      <c r="D103" s="24">
        <f t="shared" si="70"/>
        <v>41996.6</v>
      </c>
      <c r="E103" s="24">
        <f t="shared" si="70"/>
        <v>7199.2</v>
      </c>
      <c r="F103" s="24">
        <f t="shared" si="70"/>
        <v>19536.5</v>
      </c>
      <c r="G103" s="24">
        <f t="shared" si="70"/>
        <v>1141.5</v>
      </c>
      <c r="H103" s="24">
        <f t="shared" si="70"/>
        <v>1027.3</v>
      </c>
      <c r="I103" s="24">
        <f t="shared" si="70"/>
        <v>9892.7000000000007</v>
      </c>
      <c r="J103" s="24">
        <f t="shared" si="70"/>
        <v>2393.6</v>
      </c>
      <c r="K103" s="24">
        <f t="shared" si="70"/>
        <v>278.2</v>
      </c>
      <c r="L103" s="24">
        <f t="shared" si="70"/>
        <v>2515.1999999999998</v>
      </c>
      <c r="M103" s="24">
        <f t="shared" si="70"/>
        <v>1292.9000000000001</v>
      </c>
      <c r="N103" s="24">
        <f t="shared" si="70"/>
        <v>53974.1</v>
      </c>
      <c r="O103" s="24">
        <f t="shared" si="70"/>
        <v>14513.4</v>
      </c>
      <c r="P103" s="24">
        <f t="shared" si="70"/>
        <v>229.5</v>
      </c>
      <c r="Q103" s="24">
        <f t="shared" si="70"/>
        <v>39520.800000000003</v>
      </c>
      <c r="R103" s="24">
        <f t="shared" si="70"/>
        <v>5001.3</v>
      </c>
      <c r="S103" s="24">
        <f t="shared" si="70"/>
        <v>1667.5</v>
      </c>
      <c r="T103" s="24">
        <f t="shared" si="70"/>
        <v>144.1</v>
      </c>
      <c r="U103" s="24">
        <f t="shared" si="70"/>
        <v>56.5</v>
      </c>
      <c r="V103" s="24">
        <f t="shared" si="70"/>
        <v>289.5</v>
      </c>
      <c r="W103" s="24">
        <f t="shared" si="70"/>
        <v>135.1</v>
      </c>
      <c r="X103" s="24">
        <f t="shared" si="70"/>
        <v>50</v>
      </c>
      <c r="Y103" s="24">
        <f t="shared" si="70"/>
        <v>2320.3000000000002</v>
      </c>
      <c r="Z103" s="24">
        <f t="shared" si="70"/>
        <v>235.8</v>
      </c>
      <c r="AA103" s="24">
        <f t="shared" si="70"/>
        <v>30736.7</v>
      </c>
      <c r="AB103" s="24">
        <f t="shared" si="70"/>
        <v>30410.2</v>
      </c>
      <c r="AC103" s="24">
        <f t="shared" si="70"/>
        <v>1008.9</v>
      </c>
      <c r="AD103" s="24">
        <f t="shared" si="70"/>
        <v>1347</v>
      </c>
      <c r="AE103" s="24">
        <f t="shared" si="70"/>
        <v>104.5</v>
      </c>
      <c r="AF103" s="24">
        <f t="shared" si="70"/>
        <v>175</v>
      </c>
      <c r="AG103" s="24">
        <f t="shared" si="70"/>
        <v>718.2</v>
      </c>
      <c r="AH103" s="24">
        <f t="shared" si="70"/>
        <v>1063.5</v>
      </c>
      <c r="AI103" s="24">
        <f t="shared" si="70"/>
        <v>352.8</v>
      </c>
      <c r="AJ103" s="24">
        <f t="shared" si="70"/>
        <v>174.3</v>
      </c>
      <c r="AK103" s="24">
        <f t="shared" si="70"/>
        <v>218.7</v>
      </c>
      <c r="AL103" s="24">
        <f t="shared" si="70"/>
        <v>275.89999999999998</v>
      </c>
      <c r="AM103" s="24">
        <f t="shared" si="70"/>
        <v>448.8</v>
      </c>
      <c r="AN103" s="24">
        <f t="shared" si="70"/>
        <v>358.6</v>
      </c>
      <c r="AO103" s="24">
        <f t="shared" si="70"/>
        <v>4731.3</v>
      </c>
      <c r="AP103" s="24">
        <f t="shared" si="70"/>
        <v>89785.2</v>
      </c>
      <c r="AQ103" s="24">
        <f t="shared" si="70"/>
        <v>228</v>
      </c>
      <c r="AR103" s="24">
        <f t="shared" si="70"/>
        <v>64954.2</v>
      </c>
      <c r="AS103" s="24">
        <f t="shared" si="70"/>
        <v>7000.8</v>
      </c>
      <c r="AT103" s="24">
        <f t="shared" si="70"/>
        <v>2252.6999999999998</v>
      </c>
      <c r="AU103" s="24">
        <f t="shared" si="70"/>
        <v>247.2</v>
      </c>
      <c r="AV103" s="24">
        <f t="shared" si="70"/>
        <v>301.5</v>
      </c>
      <c r="AW103" s="24">
        <f t="shared" si="70"/>
        <v>255.5</v>
      </c>
      <c r="AX103" s="24">
        <f t="shared" si="70"/>
        <v>67</v>
      </c>
      <c r="AY103" s="24">
        <f t="shared" si="70"/>
        <v>448.8</v>
      </c>
      <c r="AZ103" s="24">
        <f t="shared" si="70"/>
        <v>11620</v>
      </c>
      <c r="BA103" s="24">
        <f t="shared" si="70"/>
        <v>9229.9</v>
      </c>
      <c r="BB103" s="24">
        <f t="shared" si="70"/>
        <v>8186.3</v>
      </c>
      <c r="BC103" s="24">
        <f t="shared" si="70"/>
        <v>29809.200000000001</v>
      </c>
      <c r="BD103" s="24">
        <f t="shared" si="70"/>
        <v>5172.8999999999996</v>
      </c>
      <c r="BE103" s="24">
        <f t="shared" si="70"/>
        <v>1397.2</v>
      </c>
      <c r="BF103" s="24">
        <f t="shared" si="70"/>
        <v>25262.7</v>
      </c>
      <c r="BG103" s="24">
        <f t="shared" si="70"/>
        <v>1034.8</v>
      </c>
      <c r="BH103" s="24">
        <f t="shared" si="70"/>
        <v>608.5</v>
      </c>
      <c r="BI103" s="24">
        <f t="shared" si="70"/>
        <v>252.6</v>
      </c>
      <c r="BJ103" s="24">
        <f t="shared" si="70"/>
        <v>6413</v>
      </c>
      <c r="BK103" s="24">
        <f t="shared" si="70"/>
        <v>28434.7</v>
      </c>
      <c r="BL103" s="24">
        <f t="shared" si="70"/>
        <v>190.8</v>
      </c>
      <c r="BM103" s="24">
        <f t="shared" si="70"/>
        <v>275.5</v>
      </c>
      <c r="BN103" s="24">
        <f t="shared" si="70"/>
        <v>3643.9</v>
      </c>
      <c r="BO103" s="24">
        <f t="shared" ref="BO103:DZ103" si="71">ROUND(SUM(BO98:BO102),1)</f>
        <v>1363</v>
      </c>
      <c r="BP103" s="24">
        <f t="shared" si="71"/>
        <v>201.7</v>
      </c>
      <c r="BQ103" s="24">
        <f t="shared" si="71"/>
        <v>6195.1</v>
      </c>
      <c r="BR103" s="24">
        <f t="shared" si="71"/>
        <v>4744.8</v>
      </c>
      <c r="BS103" s="24">
        <f t="shared" si="71"/>
        <v>1207.8</v>
      </c>
      <c r="BT103" s="24">
        <f t="shared" si="71"/>
        <v>445.5</v>
      </c>
      <c r="BU103" s="24">
        <f t="shared" si="71"/>
        <v>428</v>
      </c>
      <c r="BV103" s="24">
        <f t="shared" si="71"/>
        <v>1305.7</v>
      </c>
      <c r="BW103" s="24">
        <f t="shared" si="71"/>
        <v>2054.3000000000002</v>
      </c>
      <c r="BX103" s="24">
        <f t="shared" si="71"/>
        <v>80.900000000000006</v>
      </c>
      <c r="BY103" s="24">
        <f t="shared" si="71"/>
        <v>526.5</v>
      </c>
      <c r="BZ103" s="24">
        <f t="shared" si="71"/>
        <v>215.8</v>
      </c>
      <c r="CA103" s="24">
        <f t="shared" si="71"/>
        <v>164</v>
      </c>
      <c r="CB103" s="24">
        <f t="shared" si="71"/>
        <v>81739.100000000006</v>
      </c>
      <c r="CC103" s="24">
        <f t="shared" si="71"/>
        <v>195.5</v>
      </c>
      <c r="CD103" s="24">
        <f t="shared" si="71"/>
        <v>50.6</v>
      </c>
      <c r="CE103" s="24">
        <f t="shared" si="71"/>
        <v>157.80000000000001</v>
      </c>
      <c r="CF103" s="24">
        <f t="shared" si="71"/>
        <v>141</v>
      </c>
      <c r="CG103" s="24">
        <f t="shared" si="71"/>
        <v>213</v>
      </c>
      <c r="CH103" s="24">
        <f t="shared" si="71"/>
        <v>110.8</v>
      </c>
      <c r="CI103" s="24">
        <f t="shared" si="71"/>
        <v>724.3</v>
      </c>
      <c r="CJ103" s="24">
        <f t="shared" si="71"/>
        <v>997.5</v>
      </c>
      <c r="CK103" s="24">
        <f t="shared" si="71"/>
        <v>7300.2</v>
      </c>
      <c r="CL103" s="24">
        <f t="shared" si="71"/>
        <v>1389.2</v>
      </c>
      <c r="CM103" s="24">
        <f t="shared" si="71"/>
        <v>851.1</v>
      </c>
      <c r="CN103" s="24">
        <f t="shared" si="71"/>
        <v>32210.3</v>
      </c>
      <c r="CO103" s="24">
        <f t="shared" si="71"/>
        <v>15268.9</v>
      </c>
      <c r="CP103" s="24">
        <f t="shared" si="71"/>
        <v>1066.9000000000001</v>
      </c>
      <c r="CQ103" s="24">
        <f t="shared" si="71"/>
        <v>966.1</v>
      </c>
      <c r="CR103" s="24">
        <f t="shared" si="71"/>
        <v>207.5</v>
      </c>
      <c r="CS103" s="24">
        <f t="shared" si="71"/>
        <v>358.8</v>
      </c>
      <c r="CT103" s="24">
        <f t="shared" si="71"/>
        <v>110.1</v>
      </c>
      <c r="CU103" s="24">
        <f t="shared" si="71"/>
        <v>593.9</v>
      </c>
      <c r="CV103" s="24">
        <f t="shared" si="71"/>
        <v>50</v>
      </c>
      <c r="CW103" s="24">
        <f t="shared" si="71"/>
        <v>200.6</v>
      </c>
      <c r="CX103" s="24">
        <f t="shared" si="71"/>
        <v>481.9</v>
      </c>
      <c r="CY103" s="24">
        <f t="shared" si="71"/>
        <v>50</v>
      </c>
      <c r="CZ103" s="24">
        <f t="shared" si="71"/>
        <v>2133.6</v>
      </c>
      <c r="DA103" s="24">
        <f t="shared" si="71"/>
        <v>191</v>
      </c>
      <c r="DB103" s="24">
        <f t="shared" si="71"/>
        <v>311</v>
      </c>
      <c r="DC103" s="24">
        <f t="shared" si="71"/>
        <v>154.5</v>
      </c>
      <c r="DD103" s="24">
        <f t="shared" si="71"/>
        <v>165</v>
      </c>
      <c r="DE103" s="24">
        <f t="shared" si="71"/>
        <v>408.3</v>
      </c>
      <c r="DF103" s="24">
        <f t="shared" si="71"/>
        <v>21994.5</v>
      </c>
      <c r="DG103" s="24">
        <f t="shared" si="71"/>
        <v>90.8</v>
      </c>
      <c r="DH103" s="24">
        <f t="shared" si="71"/>
        <v>2104.6</v>
      </c>
      <c r="DI103" s="24">
        <f t="shared" si="71"/>
        <v>2702.2</v>
      </c>
      <c r="DJ103" s="24">
        <f t="shared" si="71"/>
        <v>671.1</v>
      </c>
      <c r="DK103" s="24">
        <f t="shared" si="71"/>
        <v>464.8</v>
      </c>
      <c r="DL103" s="24">
        <f t="shared" si="71"/>
        <v>5913.7</v>
      </c>
      <c r="DM103" s="24">
        <f t="shared" si="71"/>
        <v>260.39999999999998</v>
      </c>
      <c r="DN103" s="24">
        <f t="shared" si="71"/>
        <v>1446.4</v>
      </c>
      <c r="DO103" s="24">
        <f t="shared" si="71"/>
        <v>3269.3</v>
      </c>
      <c r="DP103" s="24">
        <f t="shared" si="71"/>
        <v>205.5</v>
      </c>
      <c r="DQ103" s="24">
        <f t="shared" si="71"/>
        <v>737</v>
      </c>
      <c r="DR103" s="24">
        <f t="shared" si="71"/>
        <v>1461.8</v>
      </c>
      <c r="DS103" s="24">
        <f t="shared" si="71"/>
        <v>809.1</v>
      </c>
      <c r="DT103" s="24">
        <f t="shared" si="71"/>
        <v>166</v>
      </c>
      <c r="DU103" s="24">
        <f t="shared" si="71"/>
        <v>388.3</v>
      </c>
      <c r="DV103" s="24">
        <f t="shared" si="71"/>
        <v>221.7</v>
      </c>
      <c r="DW103" s="24">
        <f t="shared" si="71"/>
        <v>342.7</v>
      </c>
      <c r="DX103" s="24">
        <f t="shared" si="71"/>
        <v>177.5</v>
      </c>
      <c r="DY103" s="24">
        <f t="shared" si="71"/>
        <v>333.5</v>
      </c>
      <c r="DZ103" s="24">
        <f t="shared" si="71"/>
        <v>835.2</v>
      </c>
      <c r="EA103" s="24">
        <f t="shared" ref="EA103:FX103" si="72">ROUND(SUM(EA98:EA102),1)</f>
        <v>633.4</v>
      </c>
      <c r="EB103" s="24">
        <f t="shared" si="72"/>
        <v>607</v>
      </c>
      <c r="EC103" s="24">
        <f t="shared" si="72"/>
        <v>320.10000000000002</v>
      </c>
      <c r="ED103" s="24">
        <f t="shared" si="72"/>
        <v>1659.1</v>
      </c>
      <c r="EE103" s="24">
        <f t="shared" si="72"/>
        <v>189.3</v>
      </c>
      <c r="EF103" s="24">
        <f t="shared" si="72"/>
        <v>1517.1</v>
      </c>
      <c r="EG103" s="24">
        <f t="shared" si="72"/>
        <v>287.89999999999998</v>
      </c>
      <c r="EH103" s="24">
        <f t="shared" si="72"/>
        <v>255.5</v>
      </c>
      <c r="EI103" s="24">
        <f t="shared" si="72"/>
        <v>16131.7</v>
      </c>
      <c r="EJ103" s="24">
        <f t="shared" si="72"/>
        <v>10164.9</v>
      </c>
      <c r="EK103" s="24">
        <f t="shared" si="72"/>
        <v>702</v>
      </c>
      <c r="EL103" s="24">
        <f t="shared" si="72"/>
        <v>484.8</v>
      </c>
      <c r="EM103" s="24">
        <f t="shared" si="72"/>
        <v>434.9</v>
      </c>
      <c r="EN103" s="24">
        <f t="shared" si="72"/>
        <v>1144</v>
      </c>
      <c r="EO103" s="24">
        <f t="shared" si="72"/>
        <v>370.5</v>
      </c>
      <c r="EP103" s="24">
        <f t="shared" si="72"/>
        <v>394.5</v>
      </c>
      <c r="EQ103" s="24">
        <f t="shared" si="72"/>
        <v>2774.5</v>
      </c>
      <c r="ER103" s="24">
        <f t="shared" si="72"/>
        <v>315.3</v>
      </c>
      <c r="ES103" s="24">
        <f t="shared" si="72"/>
        <v>152.30000000000001</v>
      </c>
      <c r="ET103" s="24">
        <f t="shared" si="72"/>
        <v>224</v>
      </c>
      <c r="EU103" s="24">
        <f t="shared" si="72"/>
        <v>624</v>
      </c>
      <c r="EV103" s="24">
        <f t="shared" si="72"/>
        <v>83</v>
      </c>
      <c r="EW103" s="24">
        <f t="shared" si="72"/>
        <v>907.8</v>
      </c>
      <c r="EX103" s="24">
        <f t="shared" si="72"/>
        <v>201.6</v>
      </c>
      <c r="EY103" s="24">
        <f t="shared" si="72"/>
        <v>1032.2</v>
      </c>
      <c r="EZ103" s="24">
        <f t="shared" si="72"/>
        <v>141.30000000000001</v>
      </c>
      <c r="FA103" s="24">
        <f t="shared" si="72"/>
        <v>3466.3</v>
      </c>
      <c r="FB103" s="24">
        <f t="shared" si="72"/>
        <v>347.1</v>
      </c>
      <c r="FC103" s="24">
        <f t="shared" si="72"/>
        <v>2236.3000000000002</v>
      </c>
      <c r="FD103" s="24">
        <f t="shared" si="72"/>
        <v>404.5</v>
      </c>
      <c r="FE103" s="24">
        <f t="shared" si="72"/>
        <v>103</v>
      </c>
      <c r="FF103" s="24">
        <f t="shared" si="72"/>
        <v>224.7</v>
      </c>
      <c r="FG103" s="24">
        <f t="shared" si="72"/>
        <v>139</v>
      </c>
      <c r="FH103" s="24">
        <f t="shared" si="72"/>
        <v>90.8</v>
      </c>
      <c r="FI103" s="24">
        <f t="shared" si="72"/>
        <v>1891.1</v>
      </c>
      <c r="FJ103" s="24">
        <f t="shared" si="72"/>
        <v>2018.8</v>
      </c>
      <c r="FK103" s="24">
        <f t="shared" si="72"/>
        <v>2520.5</v>
      </c>
      <c r="FL103" s="24">
        <f t="shared" si="72"/>
        <v>7343.1</v>
      </c>
      <c r="FM103" s="24">
        <f t="shared" si="72"/>
        <v>3779.3</v>
      </c>
      <c r="FN103" s="24">
        <f t="shared" si="72"/>
        <v>22216.2</v>
      </c>
      <c r="FO103" s="24">
        <f t="shared" si="72"/>
        <v>1131.9000000000001</v>
      </c>
      <c r="FP103" s="24">
        <f t="shared" si="72"/>
        <v>2258.6</v>
      </c>
      <c r="FQ103" s="24">
        <f t="shared" si="72"/>
        <v>949.3</v>
      </c>
      <c r="FR103" s="24">
        <f t="shared" si="72"/>
        <v>173.8</v>
      </c>
      <c r="FS103" s="24">
        <f t="shared" si="72"/>
        <v>210.5</v>
      </c>
      <c r="FT103" s="24">
        <f t="shared" si="72"/>
        <v>72.2</v>
      </c>
      <c r="FU103" s="24">
        <f t="shared" si="72"/>
        <v>864</v>
      </c>
      <c r="FV103" s="24">
        <f t="shared" si="72"/>
        <v>720.5</v>
      </c>
      <c r="FW103" s="24">
        <f t="shared" si="72"/>
        <v>197.5</v>
      </c>
      <c r="FX103" s="24">
        <f t="shared" si="72"/>
        <v>60.5</v>
      </c>
      <c r="FY103" s="18"/>
      <c r="FZ103" s="52">
        <f t="shared" si="56"/>
        <v>891089.60000000056</v>
      </c>
      <c r="GA103" s="53">
        <v>891118.6</v>
      </c>
      <c r="GB103" s="20">
        <f>FZ103-GA103</f>
        <v>-28.999999999417923</v>
      </c>
      <c r="GC103" s="20"/>
      <c r="GD103" s="20"/>
      <c r="GE103" s="20"/>
      <c r="GH103" s="17"/>
      <c r="GI103" s="17"/>
      <c r="GJ103" s="17"/>
      <c r="GK103" s="17"/>
      <c r="GL103" s="17"/>
      <c r="GM103" s="17"/>
      <c r="GN103" s="17"/>
      <c r="GO103" s="17"/>
    </row>
    <row r="104" spans="1:256" ht="15.75" x14ac:dyDescent="0.25">
      <c r="A104" s="6" t="s">
        <v>589</v>
      </c>
      <c r="B104" s="30" t="s">
        <v>590</v>
      </c>
      <c r="C104" s="20">
        <f t="shared" ref="C104:BN104" si="73">C103-C105</f>
        <v>8980.7999999999993</v>
      </c>
      <c r="D104" s="20">
        <f t="shared" si="73"/>
        <v>37196.1</v>
      </c>
      <c r="E104" s="20">
        <f t="shared" si="73"/>
        <v>6528.2</v>
      </c>
      <c r="F104" s="20">
        <f t="shared" si="73"/>
        <v>18849</v>
      </c>
      <c r="G104" s="20">
        <f t="shared" si="73"/>
        <v>1141.5</v>
      </c>
      <c r="H104" s="20">
        <f t="shared" si="73"/>
        <v>1027.3</v>
      </c>
      <c r="I104" s="20">
        <f t="shared" si="73"/>
        <v>8886.7000000000007</v>
      </c>
      <c r="J104" s="20">
        <f t="shared" si="73"/>
        <v>2393.6</v>
      </c>
      <c r="K104" s="20">
        <f t="shared" si="73"/>
        <v>278.2</v>
      </c>
      <c r="L104" s="20">
        <f t="shared" si="73"/>
        <v>2515.1999999999998</v>
      </c>
      <c r="M104" s="20">
        <f t="shared" si="73"/>
        <v>1292.9000000000001</v>
      </c>
      <c r="N104" s="20">
        <f t="shared" si="73"/>
        <v>53974.1</v>
      </c>
      <c r="O104" s="20">
        <f t="shared" si="73"/>
        <v>14513.4</v>
      </c>
      <c r="P104" s="20">
        <f t="shared" si="73"/>
        <v>229.5</v>
      </c>
      <c r="Q104" s="20">
        <f t="shared" si="73"/>
        <v>38550.800000000003</v>
      </c>
      <c r="R104" s="20">
        <f t="shared" si="73"/>
        <v>5001.3</v>
      </c>
      <c r="S104" s="20">
        <f t="shared" si="73"/>
        <v>1667.5</v>
      </c>
      <c r="T104" s="20">
        <f t="shared" si="73"/>
        <v>144.1</v>
      </c>
      <c r="U104" s="20">
        <f t="shared" si="73"/>
        <v>56.5</v>
      </c>
      <c r="V104" s="20">
        <f t="shared" si="73"/>
        <v>289.5</v>
      </c>
      <c r="W104" s="20">
        <f t="shared" si="73"/>
        <v>135.1</v>
      </c>
      <c r="X104" s="20">
        <f t="shared" si="73"/>
        <v>50</v>
      </c>
      <c r="Y104" s="20">
        <f t="shared" si="73"/>
        <v>2320.3000000000002</v>
      </c>
      <c r="Z104" s="20">
        <f t="shared" si="73"/>
        <v>235.8</v>
      </c>
      <c r="AA104" s="20">
        <f t="shared" si="73"/>
        <v>30736.7</v>
      </c>
      <c r="AB104" s="20">
        <f t="shared" si="73"/>
        <v>30410.2</v>
      </c>
      <c r="AC104" s="20">
        <f t="shared" si="73"/>
        <v>1008.9</v>
      </c>
      <c r="AD104" s="20">
        <f t="shared" si="73"/>
        <v>1260</v>
      </c>
      <c r="AE104" s="20">
        <f t="shared" si="73"/>
        <v>104.5</v>
      </c>
      <c r="AF104" s="20">
        <f t="shared" si="73"/>
        <v>175</v>
      </c>
      <c r="AG104" s="20">
        <f t="shared" si="73"/>
        <v>718.2</v>
      </c>
      <c r="AH104" s="20">
        <f t="shared" si="73"/>
        <v>1063.5</v>
      </c>
      <c r="AI104" s="20">
        <f t="shared" si="73"/>
        <v>352.8</v>
      </c>
      <c r="AJ104" s="20">
        <f t="shared" si="73"/>
        <v>174.3</v>
      </c>
      <c r="AK104" s="20">
        <f t="shared" si="73"/>
        <v>218.7</v>
      </c>
      <c r="AL104" s="20">
        <f t="shared" si="73"/>
        <v>275.89999999999998</v>
      </c>
      <c r="AM104" s="20">
        <f t="shared" si="73"/>
        <v>448.8</v>
      </c>
      <c r="AN104" s="20">
        <f t="shared" si="73"/>
        <v>358.6</v>
      </c>
      <c r="AO104" s="20">
        <f t="shared" si="73"/>
        <v>4731.3</v>
      </c>
      <c r="AP104" s="20">
        <f t="shared" si="73"/>
        <v>89785.2</v>
      </c>
      <c r="AQ104" s="20">
        <f t="shared" si="73"/>
        <v>228</v>
      </c>
      <c r="AR104" s="20">
        <f t="shared" si="73"/>
        <v>63534.219999999994</v>
      </c>
      <c r="AS104" s="20">
        <f t="shared" si="73"/>
        <v>6691.8</v>
      </c>
      <c r="AT104" s="20">
        <f t="shared" si="73"/>
        <v>2252.6999999999998</v>
      </c>
      <c r="AU104" s="20">
        <f t="shared" si="73"/>
        <v>247.2</v>
      </c>
      <c r="AV104" s="20">
        <f t="shared" si="73"/>
        <v>301.5</v>
      </c>
      <c r="AW104" s="20">
        <f t="shared" si="73"/>
        <v>255.5</v>
      </c>
      <c r="AX104" s="20">
        <f t="shared" si="73"/>
        <v>67</v>
      </c>
      <c r="AY104" s="20">
        <f t="shared" si="73"/>
        <v>448.8</v>
      </c>
      <c r="AZ104" s="20">
        <f t="shared" si="73"/>
        <v>11620</v>
      </c>
      <c r="BA104" s="20">
        <f t="shared" si="73"/>
        <v>9229.9</v>
      </c>
      <c r="BB104" s="20">
        <f t="shared" si="73"/>
        <v>8186.3</v>
      </c>
      <c r="BC104" s="20">
        <f t="shared" si="73"/>
        <v>25855.620000000003</v>
      </c>
      <c r="BD104" s="20">
        <f t="shared" si="73"/>
        <v>5172.8999999999996</v>
      </c>
      <c r="BE104" s="20">
        <f t="shared" si="73"/>
        <v>1397.2</v>
      </c>
      <c r="BF104" s="20">
        <f t="shared" si="73"/>
        <v>25262.7</v>
      </c>
      <c r="BG104" s="20">
        <f t="shared" si="73"/>
        <v>1034.8</v>
      </c>
      <c r="BH104" s="20">
        <f t="shared" si="73"/>
        <v>608.5</v>
      </c>
      <c r="BI104" s="20">
        <f t="shared" si="73"/>
        <v>252.6</v>
      </c>
      <c r="BJ104" s="20">
        <f t="shared" si="73"/>
        <v>6413</v>
      </c>
      <c r="BK104" s="20">
        <f t="shared" si="73"/>
        <v>28434.7</v>
      </c>
      <c r="BL104" s="20">
        <f t="shared" si="73"/>
        <v>190.8</v>
      </c>
      <c r="BM104" s="20">
        <f t="shared" si="73"/>
        <v>275.5</v>
      </c>
      <c r="BN104" s="20">
        <f t="shared" si="73"/>
        <v>3643.9</v>
      </c>
      <c r="BO104" s="20">
        <f t="shared" ref="BO104:DZ104" si="74">BO103-BO105</f>
        <v>1363</v>
      </c>
      <c r="BP104" s="20">
        <f t="shared" si="74"/>
        <v>201.7</v>
      </c>
      <c r="BQ104" s="20">
        <f t="shared" si="74"/>
        <v>5509.52</v>
      </c>
      <c r="BR104" s="20">
        <f t="shared" si="74"/>
        <v>4744.8</v>
      </c>
      <c r="BS104" s="20">
        <f t="shared" si="74"/>
        <v>1207.8</v>
      </c>
      <c r="BT104" s="20">
        <f t="shared" si="74"/>
        <v>445.5</v>
      </c>
      <c r="BU104" s="20">
        <f t="shared" si="74"/>
        <v>428</v>
      </c>
      <c r="BV104" s="20">
        <f t="shared" si="74"/>
        <v>1305.7</v>
      </c>
      <c r="BW104" s="20">
        <f t="shared" si="74"/>
        <v>2054.3000000000002</v>
      </c>
      <c r="BX104" s="20">
        <f t="shared" si="74"/>
        <v>80.900000000000006</v>
      </c>
      <c r="BY104" s="20">
        <f t="shared" si="74"/>
        <v>526.5</v>
      </c>
      <c r="BZ104" s="20">
        <f t="shared" si="74"/>
        <v>215.8</v>
      </c>
      <c r="CA104" s="20">
        <f t="shared" si="74"/>
        <v>164</v>
      </c>
      <c r="CB104" s="20">
        <f t="shared" si="74"/>
        <v>81043.600000000006</v>
      </c>
      <c r="CC104" s="20">
        <f t="shared" si="74"/>
        <v>195.5</v>
      </c>
      <c r="CD104" s="20">
        <f t="shared" si="74"/>
        <v>50.6</v>
      </c>
      <c r="CE104" s="20">
        <f t="shared" si="74"/>
        <v>157.80000000000001</v>
      </c>
      <c r="CF104" s="20">
        <f t="shared" si="74"/>
        <v>141</v>
      </c>
      <c r="CG104" s="20">
        <f t="shared" si="74"/>
        <v>213</v>
      </c>
      <c r="CH104" s="20">
        <f t="shared" si="74"/>
        <v>110.8</v>
      </c>
      <c r="CI104" s="20">
        <f t="shared" si="74"/>
        <v>724.3</v>
      </c>
      <c r="CJ104" s="20">
        <f t="shared" si="74"/>
        <v>997.5</v>
      </c>
      <c r="CK104" s="20">
        <f t="shared" si="74"/>
        <v>6858.2</v>
      </c>
      <c r="CL104" s="20">
        <f t="shared" si="74"/>
        <v>1389.2</v>
      </c>
      <c r="CM104" s="20">
        <f t="shared" si="74"/>
        <v>851.1</v>
      </c>
      <c r="CN104" s="20">
        <f t="shared" si="74"/>
        <v>29481.68</v>
      </c>
      <c r="CO104" s="20">
        <f t="shared" si="74"/>
        <v>15268.9</v>
      </c>
      <c r="CP104" s="20">
        <f t="shared" si="74"/>
        <v>1066.9000000000001</v>
      </c>
      <c r="CQ104" s="20">
        <f t="shared" si="74"/>
        <v>966.1</v>
      </c>
      <c r="CR104" s="20">
        <f t="shared" si="74"/>
        <v>207.5</v>
      </c>
      <c r="CS104" s="20">
        <f t="shared" si="74"/>
        <v>358.8</v>
      </c>
      <c r="CT104" s="20">
        <f t="shared" si="74"/>
        <v>110.1</v>
      </c>
      <c r="CU104" s="20">
        <f t="shared" si="74"/>
        <v>593.9</v>
      </c>
      <c r="CV104" s="20">
        <f t="shared" si="74"/>
        <v>50</v>
      </c>
      <c r="CW104" s="20">
        <f t="shared" si="74"/>
        <v>200.6</v>
      </c>
      <c r="CX104" s="20">
        <f t="shared" si="74"/>
        <v>481.9</v>
      </c>
      <c r="CY104" s="20">
        <f t="shared" si="74"/>
        <v>50</v>
      </c>
      <c r="CZ104" s="20">
        <f t="shared" si="74"/>
        <v>2133.6</v>
      </c>
      <c r="DA104" s="20">
        <f t="shared" si="74"/>
        <v>191</v>
      </c>
      <c r="DB104" s="20">
        <f t="shared" si="74"/>
        <v>311</v>
      </c>
      <c r="DC104" s="20">
        <f t="shared" si="74"/>
        <v>154.5</v>
      </c>
      <c r="DD104" s="20">
        <f t="shared" si="74"/>
        <v>165</v>
      </c>
      <c r="DE104" s="20">
        <f t="shared" si="74"/>
        <v>408.3</v>
      </c>
      <c r="DF104" s="20">
        <f t="shared" si="74"/>
        <v>21055.22</v>
      </c>
      <c r="DG104" s="20">
        <f t="shared" si="74"/>
        <v>90.8</v>
      </c>
      <c r="DH104" s="20">
        <f t="shared" si="74"/>
        <v>2104.6</v>
      </c>
      <c r="DI104" s="20">
        <f t="shared" si="74"/>
        <v>2702.2</v>
      </c>
      <c r="DJ104" s="20">
        <f t="shared" si="74"/>
        <v>671.1</v>
      </c>
      <c r="DK104" s="20">
        <f t="shared" si="74"/>
        <v>464.8</v>
      </c>
      <c r="DL104" s="20">
        <f t="shared" si="74"/>
        <v>5913.7</v>
      </c>
      <c r="DM104" s="20">
        <f t="shared" si="74"/>
        <v>260.39999999999998</v>
      </c>
      <c r="DN104" s="20">
        <f t="shared" si="74"/>
        <v>1446.4</v>
      </c>
      <c r="DO104" s="20">
        <f t="shared" si="74"/>
        <v>3269.3</v>
      </c>
      <c r="DP104" s="20">
        <f t="shared" si="74"/>
        <v>205.5</v>
      </c>
      <c r="DQ104" s="20">
        <f t="shared" si="74"/>
        <v>737</v>
      </c>
      <c r="DR104" s="20">
        <f t="shared" si="74"/>
        <v>1461.8</v>
      </c>
      <c r="DS104" s="20">
        <f t="shared" si="74"/>
        <v>809.1</v>
      </c>
      <c r="DT104" s="20">
        <f t="shared" si="74"/>
        <v>166</v>
      </c>
      <c r="DU104" s="20">
        <f t="shared" si="74"/>
        <v>388.3</v>
      </c>
      <c r="DV104" s="20">
        <f t="shared" si="74"/>
        <v>221.7</v>
      </c>
      <c r="DW104" s="20">
        <f t="shared" si="74"/>
        <v>342.7</v>
      </c>
      <c r="DX104" s="20">
        <f t="shared" si="74"/>
        <v>177.5</v>
      </c>
      <c r="DY104" s="20">
        <f t="shared" si="74"/>
        <v>333.5</v>
      </c>
      <c r="DZ104" s="20">
        <f t="shared" si="74"/>
        <v>835.2</v>
      </c>
      <c r="EA104" s="20">
        <f t="shared" ref="EA104:FX104" si="75">EA103-EA105</f>
        <v>633.4</v>
      </c>
      <c r="EB104" s="20">
        <f t="shared" si="75"/>
        <v>607</v>
      </c>
      <c r="EC104" s="20">
        <f t="shared" si="75"/>
        <v>320.10000000000002</v>
      </c>
      <c r="ED104" s="20">
        <f t="shared" si="75"/>
        <v>1659.1</v>
      </c>
      <c r="EE104" s="20">
        <f t="shared" si="75"/>
        <v>189.3</v>
      </c>
      <c r="EF104" s="20">
        <f t="shared" si="75"/>
        <v>1517.1</v>
      </c>
      <c r="EG104" s="20">
        <f t="shared" si="75"/>
        <v>287.89999999999998</v>
      </c>
      <c r="EH104" s="20">
        <f t="shared" si="75"/>
        <v>255.5</v>
      </c>
      <c r="EI104" s="20">
        <f t="shared" si="75"/>
        <v>16131.7</v>
      </c>
      <c r="EJ104" s="20">
        <f t="shared" si="75"/>
        <v>10164.9</v>
      </c>
      <c r="EK104" s="20">
        <f t="shared" si="75"/>
        <v>702</v>
      </c>
      <c r="EL104" s="20">
        <f t="shared" si="75"/>
        <v>484.8</v>
      </c>
      <c r="EM104" s="20">
        <f t="shared" si="75"/>
        <v>434.9</v>
      </c>
      <c r="EN104" s="20">
        <f t="shared" si="75"/>
        <v>1144</v>
      </c>
      <c r="EO104" s="20">
        <f t="shared" si="75"/>
        <v>370.5</v>
      </c>
      <c r="EP104" s="20">
        <f t="shared" si="75"/>
        <v>394.5</v>
      </c>
      <c r="EQ104" s="20">
        <f t="shared" si="75"/>
        <v>2639.5</v>
      </c>
      <c r="ER104" s="20">
        <f t="shared" si="75"/>
        <v>315.3</v>
      </c>
      <c r="ES104" s="20">
        <f t="shared" si="75"/>
        <v>152.30000000000001</v>
      </c>
      <c r="ET104" s="20">
        <f t="shared" si="75"/>
        <v>224</v>
      </c>
      <c r="EU104" s="20">
        <f t="shared" si="75"/>
        <v>624</v>
      </c>
      <c r="EV104" s="20">
        <f t="shared" si="75"/>
        <v>83</v>
      </c>
      <c r="EW104" s="20">
        <f t="shared" si="75"/>
        <v>907.8</v>
      </c>
      <c r="EX104" s="20">
        <f t="shared" si="75"/>
        <v>201.6</v>
      </c>
      <c r="EY104" s="20">
        <f t="shared" si="75"/>
        <v>1032.2</v>
      </c>
      <c r="EZ104" s="20">
        <f t="shared" si="75"/>
        <v>141.30000000000001</v>
      </c>
      <c r="FA104" s="20">
        <f t="shared" si="75"/>
        <v>3466.3</v>
      </c>
      <c r="FB104" s="20">
        <f t="shared" si="75"/>
        <v>347.1</v>
      </c>
      <c r="FC104" s="20">
        <f t="shared" si="75"/>
        <v>2236.3000000000002</v>
      </c>
      <c r="FD104" s="20">
        <f t="shared" si="75"/>
        <v>404.5</v>
      </c>
      <c r="FE104" s="20">
        <f t="shared" si="75"/>
        <v>103</v>
      </c>
      <c r="FF104" s="20">
        <f t="shared" si="75"/>
        <v>224.7</v>
      </c>
      <c r="FG104" s="20">
        <f t="shared" si="75"/>
        <v>139</v>
      </c>
      <c r="FH104" s="20">
        <f t="shared" si="75"/>
        <v>90.8</v>
      </c>
      <c r="FI104" s="20">
        <f t="shared" si="75"/>
        <v>1891.1</v>
      </c>
      <c r="FJ104" s="20">
        <f t="shared" si="75"/>
        <v>2018.8</v>
      </c>
      <c r="FK104" s="20">
        <f t="shared" si="75"/>
        <v>2520.5</v>
      </c>
      <c r="FL104" s="20">
        <f t="shared" si="75"/>
        <v>7343.1</v>
      </c>
      <c r="FM104" s="20">
        <f t="shared" si="75"/>
        <v>3779.3</v>
      </c>
      <c r="FN104" s="20">
        <f t="shared" si="75"/>
        <v>22216.2</v>
      </c>
      <c r="FO104" s="20">
        <f t="shared" si="75"/>
        <v>1131.9000000000001</v>
      </c>
      <c r="FP104" s="20">
        <f t="shared" si="75"/>
        <v>2258.6</v>
      </c>
      <c r="FQ104" s="20">
        <f t="shared" si="75"/>
        <v>949.3</v>
      </c>
      <c r="FR104" s="20">
        <f t="shared" si="75"/>
        <v>173.8</v>
      </c>
      <c r="FS104" s="20">
        <f t="shared" si="75"/>
        <v>210.5</v>
      </c>
      <c r="FT104" s="20">
        <f t="shared" si="75"/>
        <v>72.2</v>
      </c>
      <c r="FU104" s="20">
        <f t="shared" si="75"/>
        <v>864</v>
      </c>
      <c r="FV104" s="20">
        <f t="shared" si="75"/>
        <v>720.5</v>
      </c>
      <c r="FW104" s="20">
        <f t="shared" si="75"/>
        <v>197.5</v>
      </c>
      <c r="FX104" s="20">
        <f t="shared" si="75"/>
        <v>60.5</v>
      </c>
      <c r="FZ104" s="18">
        <f t="shared" si="56"/>
        <v>871559.06000000052</v>
      </c>
      <c r="GA104" s="18"/>
      <c r="GB104" s="18"/>
      <c r="GC104" s="18"/>
      <c r="GD104" s="18"/>
      <c r="GE104" s="18"/>
      <c r="GH104" s="17"/>
      <c r="GI104" s="17"/>
      <c r="GJ104" s="17"/>
      <c r="GK104" s="17"/>
      <c r="GL104" s="17"/>
      <c r="GM104" s="17"/>
      <c r="GN104" s="17"/>
      <c r="GO104" s="17"/>
    </row>
    <row r="105" spans="1:256" ht="15.75" x14ac:dyDescent="0.25">
      <c r="A105" s="6" t="s">
        <v>591</v>
      </c>
      <c r="B105" s="30" t="s">
        <v>592</v>
      </c>
      <c r="C105" s="17">
        <f t="shared" ref="C105:BN105" si="76">C95+C96+C97+C102+C100</f>
        <v>0</v>
      </c>
      <c r="D105" s="17">
        <f t="shared" si="76"/>
        <v>4800.5</v>
      </c>
      <c r="E105" s="17">
        <f t="shared" si="76"/>
        <v>671</v>
      </c>
      <c r="F105" s="17">
        <f t="shared" si="76"/>
        <v>687.5</v>
      </c>
      <c r="G105" s="17">
        <f t="shared" si="76"/>
        <v>0</v>
      </c>
      <c r="H105" s="17">
        <f t="shared" si="76"/>
        <v>0</v>
      </c>
      <c r="I105" s="17">
        <f t="shared" si="76"/>
        <v>1006</v>
      </c>
      <c r="J105" s="17">
        <f t="shared" si="76"/>
        <v>0</v>
      </c>
      <c r="K105" s="17">
        <f t="shared" si="76"/>
        <v>0</v>
      </c>
      <c r="L105" s="17">
        <f t="shared" si="76"/>
        <v>0</v>
      </c>
      <c r="M105" s="17">
        <f t="shared" si="76"/>
        <v>0</v>
      </c>
      <c r="N105" s="17">
        <f t="shared" si="76"/>
        <v>0</v>
      </c>
      <c r="O105" s="17">
        <f t="shared" si="76"/>
        <v>0</v>
      </c>
      <c r="P105" s="17">
        <f t="shared" si="76"/>
        <v>0</v>
      </c>
      <c r="Q105" s="17">
        <f t="shared" si="76"/>
        <v>970</v>
      </c>
      <c r="R105" s="17">
        <f t="shared" si="76"/>
        <v>0</v>
      </c>
      <c r="S105" s="17">
        <f t="shared" si="76"/>
        <v>0</v>
      </c>
      <c r="T105" s="17">
        <f t="shared" si="76"/>
        <v>0</v>
      </c>
      <c r="U105" s="17">
        <f t="shared" si="76"/>
        <v>0</v>
      </c>
      <c r="V105" s="17">
        <f t="shared" si="76"/>
        <v>0</v>
      </c>
      <c r="W105" s="17">
        <f t="shared" si="76"/>
        <v>0</v>
      </c>
      <c r="X105" s="17">
        <f t="shared" si="76"/>
        <v>0</v>
      </c>
      <c r="Y105" s="17">
        <f t="shared" si="76"/>
        <v>0</v>
      </c>
      <c r="Z105" s="17">
        <f t="shared" si="76"/>
        <v>0</v>
      </c>
      <c r="AA105" s="17">
        <f t="shared" si="76"/>
        <v>0</v>
      </c>
      <c r="AB105" s="17">
        <f t="shared" si="76"/>
        <v>0</v>
      </c>
      <c r="AC105" s="17">
        <f t="shared" si="76"/>
        <v>0</v>
      </c>
      <c r="AD105" s="17">
        <f t="shared" si="76"/>
        <v>87</v>
      </c>
      <c r="AE105" s="17">
        <f t="shared" si="76"/>
        <v>0</v>
      </c>
      <c r="AF105" s="17">
        <f t="shared" si="76"/>
        <v>0</v>
      </c>
      <c r="AG105" s="17">
        <f t="shared" si="76"/>
        <v>0</v>
      </c>
      <c r="AH105" s="17">
        <f t="shared" si="76"/>
        <v>0</v>
      </c>
      <c r="AI105" s="17">
        <f t="shared" si="76"/>
        <v>0</v>
      </c>
      <c r="AJ105" s="17">
        <f t="shared" si="76"/>
        <v>0</v>
      </c>
      <c r="AK105" s="17">
        <f t="shared" si="76"/>
        <v>0</v>
      </c>
      <c r="AL105" s="17">
        <f t="shared" si="76"/>
        <v>0</v>
      </c>
      <c r="AM105" s="17">
        <f t="shared" si="76"/>
        <v>0</v>
      </c>
      <c r="AN105" s="17">
        <f t="shared" si="76"/>
        <v>0</v>
      </c>
      <c r="AO105" s="17">
        <f t="shared" si="76"/>
        <v>0</v>
      </c>
      <c r="AP105" s="17">
        <f t="shared" si="76"/>
        <v>0</v>
      </c>
      <c r="AQ105" s="17">
        <f t="shared" si="76"/>
        <v>0</v>
      </c>
      <c r="AR105" s="17">
        <f t="shared" si="76"/>
        <v>1419.98</v>
      </c>
      <c r="AS105" s="17">
        <f t="shared" si="76"/>
        <v>309</v>
      </c>
      <c r="AT105" s="17">
        <f t="shared" si="76"/>
        <v>0</v>
      </c>
      <c r="AU105" s="17">
        <f t="shared" si="76"/>
        <v>0</v>
      </c>
      <c r="AV105" s="17">
        <f t="shared" si="76"/>
        <v>0</v>
      </c>
      <c r="AW105" s="17">
        <f t="shared" si="76"/>
        <v>0</v>
      </c>
      <c r="AX105" s="17">
        <f t="shared" si="76"/>
        <v>0</v>
      </c>
      <c r="AY105" s="17">
        <f t="shared" si="76"/>
        <v>0</v>
      </c>
      <c r="AZ105" s="17">
        <f t="shared" si="76"/>
        <v>0</v>
      </c>
      <c r="BA105" s="17">
        <f t="shared" si="76"/>
        <v>0</v>
      </c>
      <c r="BB105" s="17">
        <f t="shared" si="76"/>
        <v>0</v>
      </c>
      <c r="BC105" s="17">
        <f t="shared" si="76"/>
        <v>3953.58</v>
      </c>
      <c r="BD105" s="17">
        <f t="shared" si="76"/>
        <v>0</v>
      </c>
      <c r="BE105" s="17">
        <f t="shared" si="76"/>
        <v>0</v>
      </c>
      <c r="BF105" s="17">
        <f t="shared" si="76"/>
        <v>0</v>
      </c>
      <c r="BG105" s="17">
        <f t="shared" si="76"/>
        <v>0</v>
      </c>
      <c r="BH105" s="17">
        <f t="shared" si="76"/>
        <v>0</v>
      </c>
      <c r="BI105" s="17">
        <f t="shared" si="76"/>
        <v>0</v>
      </c>
      <c r="BJ105" s="17">
        <f t="shared" si="76"/>
        <v>0</v>
      </c>
      <c r="BK105" s="17">
        <f t="shared" si="76"/>
        <v>0</v>
      </c>
      <c r="BL105" s="17">
        <f t="shared" si="76"/>
        <v>0</v>
      </c>
      <c r="BM105" s="17">
        <f t="shared" si="76"/>
        <v>0</v>
      </c>
      <c r="BN105" s="17">
        <f t="shared" si="76"/>
        <v>0</v>
      </c>
      <c r="BO105" s="17">
        <f t="shared" ref="BO105:DZ105" si="77">BO95+BO96+BO97+BO102+BO100</f>
        <v>0</v>
      </c>
      <c r="BP105" s="17">
        <f t="shared" si="77"/>
        <v>0</v>
      </c>
      <c r="BQ105" s="17">
        <f t="shared" si="77"/>
        <v>685.58</v>
      </c>
      <c r="BR105" s="17">
        <f t="shared" si="77"/>
        <v>0</v>
      </c>
      <c r="BS105" s="17">
        <f t="shared" si="77"/>
        <v>0</v>
      </c>
      <c r="BT105" s="17">
        <f t="shared" si="77"/>
        <v>0</v>
      </c>
      <c r="BU105" s="17">
        <f t="shared" si="77"/>
        <v>0</v>
      </c>
      <c r="BV105" s="17">
        <f t="shared" si="77"/>
        <v>0</v>
      </c>
      <c r="BW105" s="17">
        <f t="shared" si="77"/>
        <v>0</v>
      </c>
      <c r="BX105" s="17">
        <f t="shared" si="77"/>
        <v>0</v>
      </c>
      <c r="BY105" s="17">
        <f t="shared" si="77"/>
        <v>0</v>
      </c>
      <c r="BZ105" s="17">
        <f t="shared" si="77"/>
        <v>0</v>
      </c>
      <c r="CA105" s="17">
        <f t="shared" si="77"/>
        <v>0</v>
      </c>
      <c r="CB105" s="17">
        <f t="shared" si="77"/>
        <v>695.5</v>
      </c>
      <c r="CC105" s="17">
        <f t="shared" si="77"/>
        <v>0</v>
      </c>
      <c r="CD105" s="17">
        <f t="shared" si="77"/>
        <v>0</v>
      </c>
      <c r="CE105" s="17">
        <f t="shared" si="77"/>
        <v>0</v>
      </c>
      <c r="CF105" s="17">
        <f t="shared" si="77"/>
        <v>0</v>
      </c>
      <c r="CG105" s="17">
        <f t="shared" si="77"/>
        <v>0</v>
      </c>
      <c r="CH105" s="17">
        <f t="shared" si="77"/>
        <v>0</v>
      </c>
      <c r="CI105" s="17">
        <f t="shared" si="77"/>
        <v>0</v>
      </c>
      <c r="CJ105" s="17">
        <f t="shared" si="77"/>
        <v>0</v>
      </c>
      <c r="CK105" s="17">
        <f t="shared" si="77"/>
        <v>442</v>
      </c>
      <c r="CL105" s="17">
        <f t="shared" si="77"/>
        <v>0</v>
      </c>
      <c r="CM105" s="17">
        <f t="shared" si="77"/>
        <v>0</v>
      </c>
      <c r="CN105" s="17">
        <f t="shared" si="77"/>
        <v>2728.62</v>
      </c>
      <c r="CO105" s="17">
        <f t="shared" si="77"/>
        <v>0</v>
      </c>
      <c r="CP105" s="17">
        <f t="shared" si="77"/>
        <v>0</v>
      </c>
      <c r="CQ105" s="17">
        <f t="shared" si="77"/>
        <v>0</v>
      </c>
      <c r="CR105" s="17">
        <f t="shared" si="77"/>
        <v>0</v>
      </c>
      <c r="CS105" s="17">
        <f t="shared" si="77"/>
        <v>0</v>
      </c>
      <c r="CT105" s="17">
        <f t="shared" si="77"/>
        <v>0</v>
      </c>
      <c r="CU105" s="17">
        <f t="shared" si="77"/>
        <v>0</v>
      </c>
      <c r="CV105" s="17">
        <f t="shared" si="77"/>
        <v>0</v>
      </c>
      <c r="CW105" s="17">
        <f t="shared" si="77"/>
        <v>0</v>
      </c>
      <c r="CX105" s="17">
        <f t="shared" si="77"/>
        <v>0</v>
      </c>
      <c r="CY105" s="17">
        <f t="shared" si="77"/>
        <v>0</v>
      </c>
      <c r="CZ105" s="17">
        <f t="shared" si="77"/>
        <v>0</v>
      </c>
      <c r="DA105" s="17">
        <f t="shared" si="77"/>
        <v>0</v>
      </c>
      <c r="DB105" s="17">
        <f t="shared" si="77"/>
        <v>0</v>
      </c>
      <c r="DC105" s="17">
        <f t="shared" si="77"/>
        <v>0</v>
      </c>
      <c r="DD105" s="17">
        <f t="shared" si="77"/>
        <v>0</v>
      </c>
      <c r="DE105" s="17">
        <f t="shared" si="77"/>
        <v>0</v>
      </c>
      <c r="DF105" s="17">
        <f t="shared" si="77"/>
        <v>939.28</v>
      </c>
      <c r="DG105" s="17">
        <f t="shared" si="77"/>
        <v>0</v>
      </c>
      <c r="DH105" s="17">
        <f t="shared" si="77"/>
        <v>0</v>
      </c>
      <c r="DI105" s="17">
        <f t="shared" si="77"/>
        <v>0</v>
      </c>
      <c r="DJ105" s="17">
        <f t="shared" si="77"/>
        <v>0</v>
      </c>
      <c r="DK105" s="17">
        <f t="shared" si="77"/>
        <v>0</v>
      </c>
      <c r="DL105" s="17">
        <f t="shared" si="77"/>
        <v>0</v>
      </c>
      <c r="DM105" s="17">
        <f t="shared" si="77"/>
        <v>0</v>
      </c>
      <c r="DN105" s="17">
        <f t="shared" si="77"/>
        <v>0</v>
      </c>
      <c r="DO105" s="17">
        <f t="shared" si="77"/>
        <v>0</v>
      </c>
      <c r="DP105" s="17">
        <f t="shared" si="77"/>
        <v>0</v>
      </c>
      <c r="DQ105" s="17">
        <f t="shared" si="77"/>
        <v>0</v>
      </c>
      <c r="DR105" s="17">
        <f t="shared" si="77"/>
        <v>0</v>
      </c>
      <c r="DS105" s="17">
        <f t="shared" si="77"/>
        <v>0</v>
      </c>
      <c r="DT105" s="17">
        <f t="shared" si="77"/>
        <v>0</v>
      </c>
      <c r="DU105" s="17">
        <f t="shared" si="77"/>
        <v>0</v>
      </c>
      <c r="DV105" s="17">
        <f t="shared" si="77"/>
        <v>0</v>
      </c>
      <c r="DW105" s="17">
        <f t="shared" si="77"/>
        <v>0</v>
      </c>
      <c r="DX105" s="17">
        <f t="shared" si="77"/>
        <v>0</v>
      </c>
      <c r="DY105" s="17">
        <f t="shared" si="77"/>
        <v>0</v>
      </c>
      <c r="DZ105" s="17">
        <f t="shared" si="77"/>
        <v>0</v>
      </c>
      <c r="EA105" s="17">
        <f t="shared" ref="EA105:FX105" si="78">EA95+EA96+EA97+EA102+EA100</f>
        <v>0</v>
      </c>
      <c r="EB105" s="17">
        <f t="shared" si="78"/>
        <v>0</v>
      </c>
      <c r="EC105" s="17">
        <f t="shared" si="78"/>
        <v>0</v>
      </c>
      <c r="ED105" s="17">
        <f t="shared" si="78"/>
        <v>0</v>
      </c>
      <c r="EE105" s="17">
        <f t="shared" si="78"/>
        <v>0</v>
      </c>
      <c r="EF105" s="17">
        <f t="shared" si="78"/>
        <v>0</v>
      </c>
      <c r="EG105" s="17">
        <f t="shared" si="78"/>
        <v>0</v>
      </c>
      <c r="EH105" s="17">
        <f t="shared" si="78"/>
        <v>0</v>
      </c>
      <c r="EI105" s="17">
        <f t="shared" si="78"/>
        <v>0</v>
      </c>
      <c r="EJ105" s="17">
        <f t="shared" si="78"/>
        <v>0</v>
      </c>
      <c r="EK105" s="17">
        <f t="shared" si="78"/>
        <v>0</v>
      </c>
      <c r="EL105" s="17">
        <f t="shared" si="78"/>
        <v>0</v>
      </c>
      <c r="EM105" s="17">
        <f t="shared" si="78"/>
        <v>0</v>
      </c>
      <c r="EN105" s="17">
        <f t="shared" si="78"/>
        <v>0</v>
      </c>
      <c r="EO105" s="17">
        <f t="shared" si="78"/>
        <v>0</v>
      </c>
      <c r="EP105" s="17">
        <f t="shared" si="78"/>
        <v>0</v>
      </c>
      <c r="EQ105" s="17">
        <f t="shared" si="78"/>
        <v>135</v>
      </c>
      <c r="ER105" s="17">
        <f t="shared" si="78"/>
        <v>0</v>
      </c>
      <c r="ES105" s="17">
        <f t="shared" si="78"/>
        <v>0</v>
      </c>
      <c r="ET105" s="17">
        <f t="shared" si="78"/>
        <v>0</v>
      </c>
      <c r="EU105" s="17">
        <f t="shared" si="78"/>
        <v>0</v>
      </c>
      <c r="EV105" s="17">
        <f t="shared" si="78"/>
        <v>0</v>
      </c>
      <c r="EW105" s="17">
        <f t="shared" si="78"/>
        <v>0</v>
      </c>
      <c r="EX105" s="17">
        <f t="shared" si="78"/>
        <v>0</v>
      </c>
      <c r="EY105" s="17">
        <f t="shared" si="78"/>
        <v>0</v>
      </c>
      <c r="EZ105" s="17">
        <f t="shared" si="78"/>
        <v>0</v>
      </c>
      <c r="FA105" s="17">
        <f t="shared" si="78"/>
        <v>0</v>
      </c>
      <c r="FB105" s="17">
        <f t="shared" si="78"/>
        <v>0</v>
      </c>
      <c r="FC105" s="17">
        <f t="shared" si="78"/>
        <v>0</v>
      </c>
      <c r="FD105" s="17">
        <f t="shared" si="78"/>
        <v>0</v>
      </c>
      <c r="FE105" s="17">
        <f t="shared" si="78"/>
        <v>0</v>
      </c>
      <c r="FF105" s="17">
        <f t="shared" si="78"/>
        <v>0</v>
      </c>
      <c r="FG105" s="17">
        <f t="shared" si="78"/>
        <v>0</v>
      </c>
      <c r="FH105" s="17">
        <f t="shared" si="78"/>
        <v>0</v>
      </c>
      <c r="FI105" s="17">
        <f t="shared" si="78"/>
        <v>0</v>
      </c>
      <c r="FJ105" s="17">
        <f t="shared" si="78"/>
        <v>0</v>
      </c>
      <c r="FK105" s="17">
        <f t="shared" si="78"/>
        <v>0</v>
      </c>
      <c r="FL105" s="17">
        <f t="shared" si="78"/>
        <v>0</v>
      </c>
      <c r="FM105" s="17">
        <f t="shared" si="78"/>
        <v>0</v>
      </c>
      <c r="FN105" s="17">
        <f t="shared" si="78"/>
        <v>0</v>
      </c>
      <c r="FO105" s="17">
        <f t="shared" si="78"/>
        <v>0</v>
      </c>
      <c r="FP105" s="17">
        <f t="shared" si="78"/>
        <v>0</v>
      </c>
      <c r="FQ105" s="17">
        <f t="shared" si="78"/>
        <v>0</v>
      </c>
      <c r="FR105" s="17">
        <f t="shared" si="78"/>
        <v>0</v>
      </c>
      <c r="FS105" s="17">
        <f t="shared" si="78"/>
        <v>0</v>
      </c>
      <c r="FT105" s="17">
        <f t="shared" si="78"/>
        <v>0</v>
      </c>
      <c r="FU105" s="17">
        <f t="shared" si="78"/>
        <v>0</v>
      </c>
      <c r="FV105" s="17">
        <f t="shared" si="78"/>
        <v>0</v>
      </c>
      <c r="FW105" s="17">
        <f t="shared" si="78"/>
        <v>0</v>
      </c>
      <c r="FX105" s="17">
        <f t="shared" si="78"/>
        <v>0</v>
      </c>
      <c r="FY105" s="18"/>
      <c r="FZ105" s="18">
        <f t="shared" si="56"/>
        <v>19530.539999999997</v>
      </c>
      <c r="GB105" s="18"/>
      <c r="GC105" s="18"/>
      <c r="GD105" s="18"/>
      <c r="GE105" s="18"/>
      <c r="GF105" s="18"/>
      <c r="GH105" s="17"/>
      <c r="GI105" s="17"/>
      <c r="GJ105" s="17"/>
      <c r="GK105" s="17"/>
      <c r="GL105" s="17"/>
      <c r="GM105" s="17"/>
      <c r="GN105" s="17"/>
      <c r="GO105" s="17"/>
    </row>
    <row r="106" spans="1:256" ht="15.75" x14ac:dyDescent="0.25">
      <c r="A106" s="6"/>
      <c r="B106" s="30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8"/>
      <c r="FZ106" s="52"/>
      <c r="GB106" s="18"/>
      <c r="GC106" s="18"/>
      <c r="GD106" s="18"/>
      <c r="GE106" s="18"/>
      <c r="GF106" s="18"/>
      <c r="GH106" s="17"/>
      <c r="GI106" s="17"/>
      <c r="GJ106" s="17"/>
      <c r="GK106" s="17"/>
      <c r="GL106" s="17"/>
      <c r="GM106" s="17"/>
      <c r="GN106" s="17"/>
      <c r="GO106" s="17"/>
    </row>
    <row r="107" spans="1:256" ht="15.75" x14ac:dyDescent="0.25">
      <c r="A107" s="6"/>
      <c r="B107" s="30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8"/>
      <c r="FZ107" s="18"/>
      <c r="GB107" s="18"/>
      <c r="GC107" s="18"/>
      <c r="GD107" s="18"/>
      <c r="GE107" s="18"/>
      <c r="GF107" s="18"/>
      <c r="GH107" s="17"/>
      <c r="GI107" s="17"/>
      <c r="GJ107" s="17"/>
      <c r="GK107" s="17"/>
      <c r="GL107" s="17"/>
      <c r="GM107" s="17"/>
      <c r="GN107" s="17"/>
      <c r="GO107" s="17"/>
    </row>
    <row r="108" spans="1:256" ht="15.75" x14ac:dyDescent="0.25">
      <c r="A108" s="51"/>
      <c r="B108" s="54" t="s">
        <v>593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22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</row>
    <row r="109" spans="1:256" x14ac:dyDescent="0.2">
      <c r="A109" s="6" t="s">
        <v>594</v>
      </c>
      <c r="B109" s="7" t="s">
        <v>595</v>
      </c>
      <c r="C109" s="25">
        <f t="shared" ref="C109:BN109" si="79">IF(AND(C21&gt;0,C103&lt;=500),C103-ROUND((C21*0.65),1),0)</f>
        <v>0</v>
      </c>
      <c r="D109" s="25">
        <f t="shared" si="79"/>
        <v>0</v>
      </c>
      <c r="E109" s="25">
        <f t="shared" si="79"/>
        <v>0</v>
      </c>
      <c r="F109" s="25">
        <f t="shared" si="79"/>
        <v>0</v>
      </c>
      <c r="G109" s="25">
        <f t="shared" si="79"/>
        <v>0</v>
      </c>
      <c r="H109" s="25">
        <f t="shared" si="79"/>
        <v>0</v>
      </c>
      <c r="I109" s="25">
        <f t="shared" si="79"/>
        <v>0</v>
      </c>
      <c r="J109" s="25">
        <f t="shared" si="79"/>
        <v>0</v>
      </c>
      <c r="K109" s="25">
        <f t="shared" si="79"/>
        <v>0</v>
      </c>
      <c r="L109" s="25">
        <f t="shared" si="79"/>
        <v>0</v>
      </c>
      <c r="M109" s="25">
        <f t="shared" si="79"/>
        <v>0</v>
      </c>
      <c r="N109" s="25">
        <f t="shared" si="79"/>
        <v>0</v>
      </c>
      <c r="O109" s="25">
        <f t="shared" si="79"/>
        <v>0</v>
      </c>
      <c r="P109" s="25">
        <f t="shared" si="79"/>
        <v>0</v>
      </c>
      <c r="Q109" s="25">
        <f t="shared" si="79"/>
        <v>0</v>
      </c>
      <c r="R109" s="25">
        <f t="shared" si="79"/>
        <v>0</v>
      </c>
      <c r="S109" s="25">
        <f t="shared" si="79"/>
        <v>0</v>
      </c>
      <c r="T109" s="25">
        <f t="shared" si="79"/>
        <v>0</v>
      </c>
      <c r="U109" s="25">
        <f t="shared" si="79"/>
        <v>0</v>
      </c>
      <c r="V109" s="25">
        <f t="shared" si="79"/>
        <v>0</v>
      </c>
      <c r="W109" s="25">
        <f t="shared" si="79"/>
        <v>0</v>
      </c>
      <c r="X109" s="25">
        <f t="shared" si="79"/>
        <v>0</v>
      </c>
      <c r="Y109" s="25">
        <f t="shared" si="79"/>
        <v>0</v>
      </c>
      <c r="Z109" s="25">
        <f t="shared" si="79"/>
        <v>0</v>
      </c>
      <c r="AA109" s="25">
        <f t="shared" si="79"/>
        <v>0</v>
      </c>
      <c r="AB109" s="25">
        <f t="shared" si="79"/>
        <v>0</v>
      </c>
      <c r="AC109" s="25">
        <f t="shared" si="79"/>
        <v>0</v>
      </c>
      <c r="AD109" s="25">
        <f t="shared" si="79"/>
        <v>0</v>
      </c>
      <c r="AE109" s="25">
        <f t="shared" si="79"/>
        <v>0</v>
      </c>
      <c r="AF109" s="25">
        <f t="shared" si="79"/>
        <v>0</v>
      </c>
      <c r="AG109" s="25">
        <f t="shared" si="79"/>
        <v>0</v>
      </c>
      <c r="AH109" s="25">
        <f t="shared" si="79"/>
        <v>0</v>
      </c>
      <c r="AI109" s="25">
        <f t="shared" si="79"/>
        <v>0</v>
      </c>
      <c r="AJ109" s="25">
        <f t="shared" si="79"/>
        <v>0</v>
      </c>
      <c r="AK109" s="25">
        <f t="shared" si="79"/>
        <v>0</v>
      </c>
      <c r="AL109" s="25">
        <f t="shared" si="79"/>
        <v>0</v>
      </c>
      <c r="AM109" s="25">
        <f t="shared" si="79"/>
        <v>0</v>
      </c>
      <c r="AN109" s="25">
        <f t="shared" si="79"/>
        <v>0</v>
      </c>
      <c r="AO109" s="25">
        <f t="shared" si="79"/>
        <v>0</v>
      </c>
      <c r="AP109" s="25">
        <f t="shared" si="79"/>
        <v>0</v>
      </c>
      <c r="AQ109" s="25">
        <f t="shared" si="79"/>
        <v>0</v>
      </c>
      <c r="AR109" s="25">
        <f t="shared" si="79"/>
        <v>0</v>
      </c>
      <c r="AS109" s="25">
        <f t="shared" si="79"/>
        <v>0</v>
      </c>
      <c r="AT109" s="25">
        <f t="shared" si="79"/>
        <v>0</v>
      </c>
      <c r="AU109" s="25">
        <f t="shared" si="79"/>
        <v>0</v>
      </c>
      <c r="AV109" s="25">
        <f t="shared" si="79"/>
        <v>0</v>
      </c>
      <c r="AW109" s="25">
        <f t="shared" si="79"/>
        <v>0</v>
      </c>
      <c r="AX109" s="25">
        <f t="shared" si="79"/>
        <v>0</v>
      </c>
      <c r="AY109" s="25">
        <f t="shared" si="79"/>
        <v>0</v>
      </c>
      <c r="AZ109" s="25">
        <f t="shared" si="79"/>
        <v>0</v>
      </c>
      <c r="BA109" s="25">
        <f t="shared" si="79"/>
        <v>0</v>
      </c>
      <c r="BB109" s="25">
        <f t="shared" si="79"/>
        <v>0</v>
      </c>
      <c r="BC109" s="25">
        <f t="shared" si="79"/>
        <v>0</v>
      </c>
      <c r="BD109" s="25">
        <f t="shared" si="79"/>
        <v>0</v>
      </c>
      <c r="BE109" s="25">
        <f t="shared" si="79"/>
        <v>0</v>
      </c>
      <c r="BF109" s="25">
        <f t="shared" si="79"/>
        <v>0</v>
      </c>
      <c r="BG109" s="25">
        <f t="shared" si="79"/>
        <v>0</v>
      </c>
      <c r="BH109" s="25">
        <f t="shared" si="79"/>
        <v>0</v>
      </c>
      <c r="BI109" s="25">
        <f t="shared" si="79"/>
        <v>0</v>
      </c>
      <c r="BJ109" s="25">
        <f t="shared" si="79"/>
        <v>0</v>
      </c>
      <c r="BK109" s="25">
        <f t="shared" si="79"/>
        <v>0</v>
      </c>
      <c r="BL109" s="25">
        <f t="shared" si="79"/>
        <v>0</v>
      </c>
      <c r="BM109" s="25">
        <f t="shared" si="79"/>
        <v>0</v>
      </c>
      <c r="BN109" s="25">
        <f t="shared" si="79"/>
        <v>0</v>
      </c>
      <c r="BO109" s="25">
        <f t="shared" ref="BO109:DZ109" si="80">IF(AND(BO21&gt;0,BO103&lt;=500),BO103-ROUND((BO21*0.65),1),0)</f>
        <v>0</v>
      </c>
      <c r="BP109" s="25">
        <f t="shared" si="80"/>
        <v>0</v>
      </c>
      <c r="BQ109" s="25">
        <f t="shared" si="80"/>
        <v>0</v>
      </c>
      <c r="BR109" s="25">
        <f t="shared" si="80"/>
        <v>0</v>
      </c>
      <c r="BS109" s="25">
        <f t="shared" si="80"/>
        <v>0</v>
      </c>
      <c r="BT109" s="25">
        <f t="shared" si="80"/>
        <v>0</v>
      </c>
      <c r="BU109" s="25">
        <f t="shared" si="80"/>
        <v>0</v>
      </c>
      <c r="BV109" s="25">
        <f t="shared" si="80"/>
        <v>0</v>
      </c>
      <c r="BW109" s="25">
        <f t="shared" si="80"/>
        <v>0</v>
      </c>
      <c r="BX109" s="25">
        <f t="shared" si="80"/>
        <v>0</v>
      </c>
      <c r="BY109" s="25">
        <f t="shared" si="80"/>
        <v>0</v>
      </c>
      <c r="BZ109" s="25">
        <f t="shared" si="80"/>
        <v>0</v>
      </c>
      <c r="CA109" s="25">
        <f t="shared" si="80"/>
        <v>0</v>
      </c>
      <c r="CB109" s="25">
        <f t="shared" si="80"/>
        <v>0</v>
      </c>
      <c r="CC109" s="25">
        <f t="shared" si="80"/>
        <v>0</v>
      </c>
      <c r="CD109" s="25">
        <f t="shared" si="80"/>
        <v>0</v>
      </c>
      <c r="CE109" s="25">
        <f t="shared" si="80"/>
        <v>0</v>
      </c>
      <c r="CF109" s="25">
        <f t="shared" si="80"/>
        <v>0</v>
      </c>
      <c r="CG109" s="25">
        <f t="shared" si="80"/>
        <v>0</v>
      </c>
      <c r="CH109" s="25">
        <f t="shared" si="80"/>
        <v>0</v>
      </c>
      <c r="CI109" s="25">
        <f t="shared" si="80"/>
        <v>0</v>
      </c>
      <c r="CJ109" s="25">
        <f t="shared" si="80"/>
        <v>0</v>
      </c>
      <c r="CK109" s="25">
        <f t="shared" si="80"/>
        <v>0</v>
      </c>
      <c r="CL109" s="25">
        <f t="shared" si="80"/>
        <v>0</v>
      </c>
      <c r="CM109" s="25">
        <f t="shared" si="80"/>
        <v>0</v>
      </c>
      <c r="CN109" s="25">
        <f t="shared" si="80"/>
        <v>0</v>
      </c>
      <c r="CO109" s="25">
        <f t="shared" si="80"/>
        <v>0</v>
      </c>
      <c r="CP109" s="25">
        <f t="shared" si="80"/>
        <v>0</v>
      </c>
      <c r="CQ109" s="25">
        <f t="shared" si="80"/>
        <v>0</v>
      </c>
      <c r="CR109" s="25">
        <f t="shared" si="80"/>
        <v>0</v>
      </c>
      <c r="CS109" s="25">
        <f t="shared" si="80"/>
        <v>0</v>
      </c>
      <c r="CT109" s="25">
        <f t="shared" si="80"/>
        <v>0</v>
      </c>
      <c r="CU109" s="25">
        <f t="shared" si="80"/>
        <v>0</v>
      </c>
      <c r="CV109" s="25">
        <f t="shared" si="80"/>
        <v>0</v>
      </c>
      <c r="CW109" s="25">
        <f t="shared" si="80"/>
        <v>0</v>
      </c>
      <c r="CX109" s="25">
        <f t="shared" si="80"/>
        <v>0</v>
      </c>
      <c r="CY109" s="25">
        <f t="shared" si="80"/>
        <v>0</v>
      </c>
      <c r="CZ109" s="25">
        <f t="shared" si="80"/>
        <v>0</v>
      </c>
      <c r="DA109" s="25">
        <f t="shared" si="80"/>
        <v>0</v>
      </c>
      <c r="DB109" s="25">
        <f t="shared" si="80"/>
        <v>0</v>
      </c>
      <c r="DC109" s="25">
        <f t="shared" si="80"/>
        <v>0</v>
      </c>
      <c r="DD109" s="25">
        <f t="shared" si="80"/>
        <v>0</v>
      </c>
      <c r="DE109" s="25">
        <f t="shared" si="80"/>
        <v>0</v>
      </c>
      <c r="DF109" s="25">
        <f t="shared" si="80"/>
        <v>0</v>
      </c>
      <c r="DG109" s="25">
        <f t="shared" si="80"/>
        <v>0</v>
      </c>
      <c r="DH109" s="25">
        <f t="shared" si="80"/>
        <v>0</v>
      </c>
      <c r="DI109" s="25">
        <f t="shared" si="80"/>
        <v>0</v>
      </c>
      <c r="DJ109" s="25">
        <f t="shared" si="80"/>
        <v>0</v>
      </c>
      <c r="DK109" s="25">
        <f t="shared" si="80"/>
        <v>0</v>
      </c>
      <c r="DL109" s="25">
        <f t="shared" si="80"/>
        <v>0</v>
      </c>
      <c r="DM109" s="25">
        <f t="shared" si="80"/>
        <v>239.89999999999998</v>
      </c>
      <c r="DN109" s="25">
        <f t="shared" si="80"/>
        <v>0</v>
      </c>
      <c r="DO109" s="25">
        <f t="shared" si="80"/>
        <v>0</v>
      </c>
      <c r="DP109" s="25">
        <f t="shared" si="80"/>
        <v>0</v>
      </c>
      <c r="DQ109" s="25">
        <f t="shared" si="80"/>
        <v>0</v>
      </c>
      <c r="DR109" s="25">
        <f t="shared" si="80"/>
        <v>0</v>
      </c>
      <c r="DS109" s="25">
        <f t="shared" si="80"/>
        <v>0</v>
      </c>
      <c r="DT109" s="25">
        <f t="shared" si="80"/>
        <v>0</v>
      </c>
      <c r="DU109" s="25">
        <f t="shared" si="80"/>
        <v>0</v>
      </c>
      <c r="DV109" s="25">
        <f t="shared" si="80"/>
        <v>0</v>
      </c>
      <c r="DW109" s="25">
        <f t="shared" si="80"/>
        <v>0</v>
      </c>
      <c r="DX109" s="25">
        <f t="shared" si="80"/>
        <v>0</v>
      </c>
      <c r="DY109" s="25">
        <f t="shared" si="80"/>
        <v>0</v>
      </c>
      <c r="DZ109" s="25">
        <f t="shared" si="80"/>
        <v>0</v>
      </c>
      <c r="EA109" s="25">
        <f t="shared" ref="EA109:FX109" si="81">IF(AND(EA21&gt;0,EA103&lt;=500),EA103-ROUND((EA21*0.65),1),0)</f>
        <v>0</v>
      </c>
      <c r="EB109" s="25">
        <f t="shared" si="81"/>
        <v>0</v>
      </c>
      <c r="EC109" s="25">
        <f t="shared" si="81"/>
        <v>0</v>
      </c>
      <c r="ED109" s="25">
        <f t="shared" si="81"/>
        <v>0</v>
      </c>
      <c r="EE109" s="25">
        <f t="shared" si="81"/>
        <v>0</v>
      </c>
      <c r="EF109" s="25">
        <f t="shared" si="81"/>
        <v>0</v>
      </c>
      <c r="EG109" s="25">
        <f t="shared" si="81"/>
        <v>0</v>
      </c>
      <c r="EH109" s="25">
        <f t="shared" si="81"/>
        <v>0</v>
      </c>
      <c r="EI109" s="25">
        <f t="shared" si="81"/>
        <v>0</v>
      </c>
      <c r="EJ109" s="25">
        <f t="shared" si="81"/>
        <v>0</v>
      </c>
      <c r="EK109" s="25">
        <f t="shared" si="81"/>
        <v>0</v>
      </c>
      <c r="EL109" s="25">
        <f t="shared" si="81"/>
        <v>0</v>
      </c>
      <c r="EM109" s="25">
        <f t="shared" si="81"/>
        <v>0</v>
      </c>
      <c r="EN109" s="25">
        <f t="shared" si="81"/>
        <v>0</v>
      </c>
      <c r="EO109" s="25">
        <f t="shared" si="81"/>
        <v>0</v>
      </c>
      <c r="EP109" s="25">
        <f t="shared" si="81"/>
        <v>0</v>
      </c>
      <c r="EQ109" s="25">
        <f t="shared" si="81"/>
        <v>0</v>
      </c>
      <c r="ER109" s="25">
        <f t="shared" si="81"/>
        <v>0</v>
      </c>
      <c r="ES109" s="25">
        <f t="shared" si="81"/>
        <v>0</v>
      </c>
      <c r="ET109" s="25">
        <f t="shared" si="81"/>
        <v>168.7</v>
      </c>
      <c r="EU109" s="25">
        <f t="shared" si="81"/>
        <v>0</v>
      </c>
      <c r="EV109" s="25">
        <f t="shared" si="81"/>
        <v>0</v>
      </c>
      <c r="EW109" s="25">
        <f t="shared" si="81"/>
        <v>0</v>
      </c>
      <c r="EX109" s="25">
        <f t="shared" si="81"/>
        <v>0</v>
      </c>
      <c r="EY109" s="25">
        <f t="shared" si="81"/>
        <v>0</v>
      </c>
      <c r="EZ109" s="25">
        <f t="shared" si="81"/>
        <v>0</v>
      </c>
      <c r="FA109" s="25">
        <f t="shared" si="81"/>
        <v>0</v>
      </c>
      <c r="FB109" s="25">
        <f t="shared" si="81"/>
        <v>0</v>
      </c>
      <c r="FC109" s="25">
        <f t="shared" si="81"/>
        <v>0</v>
      </c>
      <c r="FD109" s="25">
        <f t="shared" si="81"/>
        <v>0</v>
      </c>
      <c r="FE109" s="25">
        <f t="shared" si="81"/>
        <v>0</v>
      </c>
      <c r="FF109" s="25">
        <f t="shared" si="81"/>
        <v>0</v>
      </c>
      <c r="FG109" s="25">
        <f t="shared" si="81"/>
        <v>0</v>
      </c>
      <c r="FH109" s="25">
        <f t="shared" si="81"/>
        <v>0</v>
      </c>
      <c r="FI109" s="25">
        <f t="shared" si="81"/>
        <v>0</v>
      </c>
      <c r="FJ109" s="25">
        <f t="shared" si="81"/>
        <v>0</v>
      </c>
      <c r="FK109" s="25">
        <f t="shared" si="81"/>
        <v>0</v>
      </c>
      <c r="FL109" s="25">
        <f t="shared" si="81"/>
        <v>0</v>
      </c>
      <c r="FM109" s="25">
        <f t="shared" si="81"/>
        <v>0</v>
      </c>
      <c r="FN109" s="25">
        <f t="shared" si="81"/>
        <v>0</v>
      </c>
      <c r="FO109" s="25">
        <f t="shared" si="81"/>
        <v>0</v>
      </c>
      <c r="FP109" s="25">
        <f t="shared" si="81"/>
        <v>0</v>
      </c>
      <c r="FQ109" s="25">
        <f t="shared" si="81"/>
        <v>0</v>
      </c>
      <c r="FR109" s="25">
        <f t="shared" si="81"/>
        <v>0</v>
      </c>
      <c r="FS109" s="25">
        <f t="shared" si="81"/>
        <v>0</v>
      </c>
      <c r="FT109" s="25">
        <f t="shared" si="81"/>
        <v>0</v>
      </c>
      <c r="FU109" s="25">
        <f t="shared" si="81"/>
        <v>0</v>
      </c>
      <c r="FV109" s="25">
        <f t="shared" si="81"/>
        <v>0</v>
      </c>
      <c r="FW109" s="25">
        <f t="shared" si="81"/>
        <v>0</v>
      </c>
      <c r="FX109" s="25">
        <f t="shared" si="81"/>
        <v>0</v>
      </c>
      <c r="FY109" s="20"/>
      <c r="FZ109" s="18">
        <f>SUM(C109:FY109)</f>
        <v>408.59999999999997</v>
      </c>
      <c r="GA109" s="22"/>
      <c r="GB109" s="20"/>
      <c r="GC109" s="18"/>
      <c r="GD109" s="18"/>
      <c r="GE109" s="18"/>
      <c r="GF109" s="18"/>
      <c r="GG109" s="17"/>
      <c r="GH109" s="17"/>
      <c r="GI109" s="17"/>
      <c r="GJ109" s="17"/>
      <c r="GK109" s="17"/>
      <c r="GL109" s="17"/>
      <c r="GM109" s="17"/>
    </row>
    <row r="110" spans="1:256" s="51" customFormat="1" x14ac:dyDescent="0.2">
      <c r="A110" s="7"/>
      <c r="B110" s="7" t="s">
        <v>596</v>
      </c>
      <c r="C110" s="55"/>
      <c r="D110" s="55"/>
      <c r="E110" s="55"/>
      <c r="F110" s="55"/>
      <c r="G110" s="55">
        <v>1.1217999999999999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2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20"/>
      <c r="FZ110" s="18"/>
      <c r="GA110" s="22"/>
      <c r="GB110" s="20"/>
      <c r="GC110" s="18"/>
      <c r="GD110" s="18"/>
      <c r="GE110" s="18"/>
      <c r="GF110" s="18"/>
      <c r="GG110" s="17"/>
      <c r="GH110" s="17"/>
      <c r="GI110" s="17"/>
      <c r="GJ110" s="17"/>
      <c r="GK110" s="17"/>
      <c r="GL110" s="17"/>
      <c r="GM110" s="17"/>
      <c r="GN110" s="22"/>
      <c r="GO110" s="22"/>
      <c r="GP110" s="22"/>
      <c r="GQ110" s="22"/>
      <c r="GR110" s="22"/>
      <c r="GS110" s="22"/>
      <c r="GT110" s="22"/>
      <c r="GU110" s="22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</row>
    <row r="111" spans="1:256" x14ac:dyDescent="0.2">
      <c r="A111" s="6" t="s">
        <v>597</v>
      </c>
      <c r="B111" s="7" t="s">
        <v>598</v>
      </c>
      <c r="C111" s="22">
        <f t="shared" ref="C111:BN111" si="82">IF(C109&gt;0,ROUND(IF(C109&lt;276,((276-C109)*0.00376159)+1.5457,IF(C109&lt;459,((459-C109)*0.00167869)+1.2385,IF(C109&lt;1027,((1027-C109)*0.00020599)+1.1215,0))),4),0)</f>
        <v>0</v>
      </c>
      <c r="D111" s="22">
        <f t="shared" si="82"/>
        <v>0</v>
      </c>
      <c r="E111" s="22">
        <f t="shared" si="82"/>
        <v>0</v>
      </c>
      <c r="F111" s="22">
        <f t="shared" si="82"/>
        <v>0</v>
      </c>
      <c r="G111" s="22">
        <f t="shared" si="82"/>
        <v>0</v>
      </c>
      <c r="H111" s="22">
        <f t="shared" si="82"/>
        <v>0</v>
      </c>
      <c r="I111" s="22">
        <f t="shared" si="82"/>
        <v>0</v>
      </c>
      <c r="J111" s="22">
        <f t="shared" si="82"/>
        <v>0</v>
      </c>
      <c r="K111" s="22">
        <f t="shared" si="82"/>
        <v>0</v>
      </c>
      <c r="L111" s="22">
        <f t="shared" si="82"/>
        <v>0</v>
      </c>
      <c r="M111" s="22">
        <f t="shared" si="82"/>
        <v>0</v>
      </c>
      <c r="N111" s="22">
        <f t="shared" si="82"/>
        <v>0</v>
      </c>
      <c r="O111" s="22">
        <f t="shared" si="82"/>
        <v>0</v>
      </c>
      <c r="P111" s="22">
        <f t="shared" si="82"/>
        <v>0</v>
      </c>
      <c r="Q111" s="22">
        <f t="shared" si="82"/>
        <v>0</v>
      </c>
      <c r="R111" s="22">
        <f t="shared" si="82"/>
        <v>0</v>
      </c>
      <c r="S111" s="22">
        <f t="shared" si="82"/>
        <v>0</v>
      </c>
      <c r="T111" s="22">
        <f t="shared" si="82"/>
        <v>0</v>
      </c>
      <c r="U111" s="22">
        <f t="shared" si="82"/>
        <v>0</v>
      </c>
      <c r="V111" s="22">
        <f t="shared" si="82"/>
        <v>0</v>
      </c>
      <c r="W111" s="22">
        <f t="shared" si="82"/>
        <v>0</v>
      </c>
      <c r="X111" s="22">
        <f t="shared" si="82"/>
        <v>0</v>
      </c>
      <c r="Y111" s="22">
        <f t="shared" si="82"/>
        <v>0</v>
      </c>
      <c r="Z111" s="22">
        <f t="shared" si="82"/>
        <v>0</v>
      </c>
      <c r="AA111" s="22">
        <f t="shared" si="82"/>
        <v>0</v>
      </c>
      <c r="AB111" s="22">
        <f t="shared" si="82"/>
        <v>0</v>
      </c>
      <c r="AC111" s="22">
        <f t="shared" si="82"/>
        <v>0</v>
      </c>
      <c r="AD111" s="22">
        <f t="shared" si="82"/>
        <v>0</v>
      </c>
      <c r="AE111" s="22">
        <f t="shared" si="82"/>
        <v>0</v>
      </c>
      <c r="AF111" s="22">
        <f t="shared" si="82"/>
        <v>0</v>
      </c>
      <c r="AG111" s="22">
        <f t="shared" si="82"/>
        <v>0</v>
      </c>
      <c r="AH111" s="22">
        <f t="shared" si="82"/>
        <v>0</v>
      </c>
      <c r="AI111" s="22">
        <f t="shared" si="82"/>
        <v>0</v>
      </c>
      <c r="AJ111" s="22">
        <f t="shared" si="82"/>
        <v>0</v>
      </c>
      <c r="AK111" s="22">
        <f t="shared" si="82"/>
        <v>0</v>
      </c>
      <c r="AL111" s="22">
        <f t="shared" si="82"/>
        <v>0</v>
      </c>
      <c r="AM111" s="22">
        <f t="shared" si="82"/>
        <v>0</v>
      </c>
      <c r="AN111" s="22">
        <f t="shared" si="82"/>
        <v>0</v>
      </c>
      <c r="AO111" s="22">
        <f t="shared" si="82"/>
        <v>0</v>
      </c>
      <c r="AP111" s="22">
        <f t="shared" si="82"/>
        <v>0</v>
      </c>
      <c r="AQ111" s="22">
        <f t="shared" si="82"/>
        <v>0</v>
      </c>
      <c r="AR111" s="22">
        <f t="shared" si="82"/>
        <v>0</v>
      </c>
      <c r="AS111" s="22">
        <f t="shared" si="82"/>
        <v>0</v>
      </c>
      <c r="AT111" s="22">
        <f t="shared" si="82"/>
        <v>0</v>
      </c>
      <c r="AU111" s="22">
        <f t="shared" si="82"/>
        <v>0</v>
      </c>
      <c r="AV111" s="22">
        <f t="shared" si="82"/>
        <v>0</v>
      </c>
      <c r="AW111" s="22">
        <f t="shared" si="82"/>
        <v>0</v>
      </c>
      <c r="AX111" s="22">
        <f t="shared" si="82"/>
        <v>0</v>
      </c>
      <c r="AY111" s="22">
        <f t="shared" si="82"/>
        <v>0</v>
      </c>
      <c r="AZ111" s="22">
        <f t="shared" si="82"/>
        <v>0</v>
      </c>
      <c r="BA111" s="22">
        <f t="shared" si="82"/>
        <v>0</v>
      </c>
      <c r="BB111" s="22">
        <f t="shared" si="82"/>
        <v>0</v>
      </c>
      <c r="BC111" s="22">
        <f t="shared" si="82"/>
        <v>0</v>
      </c>
      <c r="BD111" s="22">
        <f t="shared" si="82"/>
        <v>0</v>
      </c>
      <c r="BE111" s="22">
        <f t="shared" si="82"/>
        <v>0</v>
      </c>
      <c r="BF111" s="22">
        <f t="shared" si="82"/>
        <v>0</v>
      </c>
      <c r="BG111" s="22">
        <f t="shared" si="82"/>
        <v>0</v>
      </c>
      <c r="BH111" s="22">
        <f t="shared" si="82"/>
        <v>0</v>
      </c>
      <c r="BI111" s="22">
        <f t="shared" si="82"/>
        <v>0</v>
      </c>
      <c r="BJ111" s="22">
        <f t="shared" si="82"/>
        <v>0</v>
      </c>
      <c r="BK111" s="22">
        <f t="shared" si="82"/>
        <v>0</v>
      </c>
      <c r="BL111" s="22">
        <f t="shared" si="82"/>
        <v>0</v>
      </c>
      <c r="BM111" s="22">
        <f t="shared" si="82"/>
        <v>0</v>
      </c>
      <c r="BN111" s="22">
        <f t="shared" si="82"/>
        <v>0</v>
      </c>
      <c r="BO111" s="22">
        <f t="shared" ref="BO111:DZ111" si="83">IF(BO109&gt;0,ROUND(IF(BO109&lt;276,((276-BO109)*0.00376159)+1.5457,IF(BO109&lt;459,((459-BO109)*0.00167869)+1.2385,IF(BO109&lt;1027,((1027-BO109)*0.00020599)+1.1215,0))),4),0)</f>
        <v>0</v>
      </c>
      <c r="BP111" s="22">
        <f t="shared" si="83"/>
        <v>0</v>
      </c>
      <c r="BQ111" s="22">
        <f t="shared" si="83"/>
        <v>0</v>
      </c>
      <c r="BR111" s="22">
        <f t="shared" si="83"/>
        <v>0</v>
      </c>
      <c r="BS111" s="22">
        <f t="shared" si="83"/>
        <v>0</v>
      </c>
      <c r="BT111" s="22">
        <f t="shared" si="83"/>
        <v>0</v>
      </c>
      <c r="BU111" s="22">
        <f t="shared" si="83"/>
        <v>0</v>
      </c>
      <c r="BV111" s="22">
        <f t="shared" si="83"/>
        <v>0</v>
      </c>
      <c r="BW111" s="22">
        <f t="shared" si="83"/>
        <v>0</v>
      </c>
      <c r="BX111" s="22">
        <f t="shared" si="83"/>
        <v>0</v>
      </c>
      <c r="BY111" s="22">
        <f t="shared" si="83"/>
        <v>0</v>
      </c>
      <c r="BZ111" s="22">
        <f t="shared" si="83"/>
        <v>0</v>
      </c>
      <c r="CA111" s="22">
        <f t="shared" si="83"/>
        <v>0</v>
      </c>
      <c r="CB111" s="22">
        <f t="shared" si="83"/>
        <v>0</v>
      </c>
      <c r="CC111" s="22">
        <f t="shared" si="83"/>
        <v>0</v>
      </c>
      <c r="CD111" s="22">
        <f t="shared" si="83"/>
        <v>0</v>
      </c>
      <c r="CE111" s="22">
        <f t="shared" si="83"/>
        <v>0</v>
      </c>
      <c r="CF111" s="22">
        <f t="shared" si="83"/>
        <v>0</v>
      </c>
      <c r="CG111" s="22">
        <f t="shared" si="83"/>
        <v>0</v>
      </c>
      <c r="CH111" s="22">
        <f t="shared" si="83"/>
        <v>0</v>
      </c>
      <c r="CI111" s="22">
        <f t="shared" si="83"/>
        <v>0</v>
      </c>
      <c r="CJ111" s="22">
        <f t="shared" si="83"/>
        <v>0</v>
      </c>
      <c r="CK111" s="22">
        <f t="shared" si="83"/>
        <v>0</v>
      </c>
      <c r="CL111" s="22">
        <f t="shared" si="83"/>
        <v>0</v>
      </c>
      <c r="CM111" s="22">
        <f t="shared" si="83"/>
        <v>0</v>
      </c>
      <c r="CN111" s="22">
        <f t="shared" si="83"/>
        <v>0</v>
      </c>
      <c r="CO111" s="22">
        <f t="shared" si="83"/>
        <v>0</v>
      </c>
      <c r="CP111" s="22">
        <f t="shared" si="83"/>
        <v>0</v>
      </c>
      <c r="CQ111" s="22">
        <f t="shared" si="83"/>
        <v>0</v>
      </c>
      <c r="CR111" s="22">
        <f t="shared" si="83"/>
        <v>0</v>
      </c>
      <c r="CS111" s="22">
        <f t="shared" si="83"/>
        <v>0</v>
      </c>
      <c r="CT111" s="22">
        <f t="shared" si="83"/>
        <v>0</v>
      </c>
      <c r="CU111" s="22">
        <f t="shared" si="83"/>
        <v>0</v>
      </c>
      <c r="CV111" s="22">
        <f t="shared" si="83"/>
        <v>0</v>
      </c>
      <c r="CW111" s="22">
        <f t="shared" si="83"/>
        <v>0</v>
      </c>
      <c r="CX111" s="22">
        <f t="shared" si="83"/>
        <v>0</v>
      </c>
      <c r="CY111" s="22">
        <f t="shared" si="83"/>
        <v>0</v>
      </c>
      <c r="CZ111" s="22">
        <f t="shared" si="83"/>
        <v>0</v>
      </c>
      <c r="DA111" s="22">
        <f t="shared" si="83"/>
        <v>0</v>
      </c>
      <c r="DB111" s="22">
        <f t="shared" si="83"/>
        <v>0</v>
      </c>
      <c r="DC111" s="22">
        <f t="shared" si="83"/>
        <v>0</v>
      </c>
      <c r="DD111" s="22">
        <f t="shared" si="83"/>
        <v>0</v>
      </c>
      <c r="DE111" s="22">
        <f t="shared" si="83"/>
        <v>0</v>
      </c>
      <c r="DF111" s="22">
        <f t="shared" si="83"/>
        <v>0</v>
      </c>
      <c r="DG111" s="22">
        <f t="shared" si="83"/>
        <v>0</v>
      </c>
      <c r="DH111" s="22">
        <f t="shared" si="83"/>
        <v>0</v>
      </c>
      <c r="DI111" s="22">
        <f t="shared" si="83"/>
        <v>0</v>
      </c>
      <c r="DJ111" s="22">
        <f t="shared" si="83"/>
        <v>0</v>
      </c>
      <c r="DK111" s="22">
        <f t="shared" si="83"/>
        <v>0</v>
      </c>
      <c r="DL111" s="22">
        <f t="shared" si="83"/>
        <v>0</v>
      </c>
      <c r="DM111" s="22">
        <f t="shared" si="83"/>
        <v>1.6815</v>
      </c>
      <c r="DN111" s="22">
        <f t="shared" si="83"/>
        <v>0</v>
      </c>
      <c r="DO111" s="22">
        <f t="shared" si="83"/>
        <v>0</v>
      </c>
      <c r="DP111" s="22">
        <f t="shared" si="83"/>
        <v>0</v>
      </c>
      <c r="DQ111" s="22">
        <f t="shared" si="83"/>
        <v>0</v>
      </c>
      <c r="DR111" s="22">
        <f t="shared" si="83"/>
        <v>0</v>
      </c>
      <c r="DS111" s="22">
        <f t="shared" si="83"/>
        <v>0</v>
      </c>
      <c r="DT111" s="22">
        <f t="shared" si="83"/>
        <v>0</v>
      </c>
      <c r="DU111" s="22">
        <f t="shared" si="83"/>
        <v>0</v>
      </c>
      <c r="DV111" s="22">
        <f t="shared" si="83"/>
        <v>0</v>
      </c>
      <c r="DW111" s="22">
        <f t="shared" si="83"/>
        <v>0</v>
      </c>
      <c r="DX111" s="22">
        <f t="shared" si="83"/>
        <v>0</v>
      </c>
      <c r="DY111" s="22">
        <f t="shared" si="83"/>
        <v>0</v>
      </c>
      <c r="DZ111" s="22">
        <f t="shared" si="83"/>
        <v>0</v>
      </c>
      <c r="EA111" s="22">
        <f t="shared" ref="EA111:FX111" si="84">IF(EA109&gt;0,ROUND(IF(EA109&lt;276,((276-EA109)*0.00376159)+1.5457,IF(EA109&lt;459,((459-EA109)*0.00167869)+1.2385,IF(EA109&lt;1027,((1027-EA109)*0.00020599)+1.1215,0))),4),0)</f>
        <v>0</v>
      </c>
      <c r="EB111" s="22">
        <f t="shared" si="84"/>
        <v>0</v>
      </c>
      <c r="EC111" s="22">
        <f t="shared" si="84"/>
        <v>0</v>
      </c>
      <c r="ED111" s="22">
        <f t="shared" si="84"/>
        <v>0</v>
      </c>
      <c r="EE111" s="22">
        <f t="shared" si="84"/>
        <v>0</v>
      </c>
      <c r="EF111" s="22">
        <f t="shared" si="84"/>
        <v>0</v>
      </c>
      <c r="EG111" s="22">
        <f t="shared" si="84"/>
        <v>0</v>
      </c>
      <c r="EH111" s="22">
        <f t="shared" si="84"/>
        <v>0</v>
      </c>
      <c r="EI111" s="22">
        <f t="shared" si="84"/>
        <v>0</v>
      </c>
      <c r="EJ111" s="22">
        <f t="shared" si="84"/>
        <v>0</v>
      </c>
      <c r="EK111" s="22">
        <f t="shared" si="84"/>
        <v>0</v>
      </c>
      <c r="EL111" s="22">
        <f t="shared" si="84"/>
        <v>0</v>
      </c>
      <c r="EM111" s="22">
        <f t="shared" si="84"/>
        <v>0</v>
      </c>
      <c r="EN111" s="22">
        <f t="shared" si="84"/>
        <v>0</v>
      </c>
      <c r="EO111" s="22">
        <f t="shared" si="84"/>
        <v>0</v>
      </c>
      <c r="EP111" s="22">
        <f t="shared" si="84"/>
        <v>0</v>
      </c>
      <c r="EQ111" s="22">
        <f t="shared" si="84"/>
        <v>0</v>
      </c>
      <c r="ER111" s="22">
        <f t="shared" si="84"/>
        <v>0</v>
      </c>
      <c r="ES111" s="22">
        <f t="shared" si="84"/>
        <v>0</v>
      </c>
      <c r="ET111" s="22">
        <f t="shared" si="84"/>
        <v>1.9493</v>
      </c>
      <c r="EU111" s="22">
        <f t="shared" si="84"/>
        <v>0</v>
      </c>
      <c r="EV111" s="22">
        <f t="shared" si="84"/>
        <v>0</v>
      </c>
      <c r="EW111" s="22">
        <f t="shared" si="84"/>
        <v>0</v>
      </c>
      <c r="EX111" s="22">
        <f t="shared" si="84"/>
        <v>0</v>
      </c>
      <c r="EY111" s="22">
        <f t="shared" si="84"/>
        <v>0</v>
      </c>
      <c r="EZ111" s="22">
        <f t="shared" si="84"/>
        <v>0</v>
      </c>
      <c r="FA111" s="22">
        <f t="shared" si="84"/>
        <v>0</v>
      </c>
      <c r="FB111" s="22">
        <f t="shared" si="84"/>
        <v>0</v>
      </c>
      <c r="FC111" s="22">
        <f t="shared" si="84"/>
        <v>0</v>
      </c>
      <c r="FD111" s="22">
        <f t="shared" si="84"/>
        <v>0</v>
      </c>
      <c r="FE111" s="22">
        <f t="shared" si="84"/>
        <v>0</v>
      </c>
      <c r="FF111" s="22">
        <f t="shared" si="84"/>
        <v>0</v>
      </c>
      <c r="FG111" s="22">
        <f t="shared" si="84"/>
        <v>0</v>
      </c>
      <c r="FH111" s="22">
        <f t="shared" si="84"/>
        <v>0</v>
      </c>
      <c r="FI111" s="22">
        <f t="shared" si="84"/>
        <v>0</v>
      </c>
      <c r="FJ111" s="22">
        <f t="shared" si="84"/>
        <v>0</v>
      </c>
      <c r="FK111" s="22">
        <f t="shared" si="84"/>
        <v>0</v>
      </c>
      <c r="FL111" s="22">
        <f t="shared" si="84"/>
        <v>0</v>
      </c>
      <c r="FM111" s="22">
        <f t="shared" si="84"/>
        <v>0</v>
      </c>
      <c r="FN111" s="22">
        <f t="shared" si="84"/>
        <v>0</v>
      </c>
      <c r="FO111" s="22">
        <f t="shared" si="84"/>
        <v>0</v>
      </c>
      <c r="FP111" s="22">
        <f t="shared" si="84"/>
        <v>0</v>
      </c>
      <c r="FQ111" s="22">
        <f t="shared" si="84"/>
        <v>0</v>
      </c>
      <c r="FR111" s="22">
        <f t="shared" si="84"/>
        <v>0</v>
      </c>
      <c r="FS111" s="22">
        <f t="shared" si="84"/>
        <v>0</v>
      </c>
      <c r="FT111" s="22">
        <f t="shared" si="84"/>
        <v>0</v>
      </c>
      <c r="FU111" s="22">
        <f t="shared" si="84"/>
        <v>0</v>
      </c>
      <c r="FV111" s="22">
        <f t="shared" si="84"/>
        <v>0</v>
      </c>
      <c r="FW111" s="22">
        <f t="shared" si="84"/>
        <v>0</v>
      </c>
      <c r="FX111" s="22">
        <f t="shared" si="84"/>
        <v>0</v>
      </c>
      <c r="FY111" s="56"/>
      <c r="GB111" s="20"/>
      <c r="GC111" s="18"/>
      <c r="GD111" s="18"/>
      <c r="GE111" s="18"/>
      <c r="GF111" s="18"/>
      <c r="GG111" s="17"/>
      <c r="GH111" s="17"/>
      <c r="GI111" s="17"/>
      <c r="GJ111" s="17"/>
      <c r="GK111" s="17"/>
      <c r="GL111" s="17"/>
      <c r="GM111" s="17"/>
    </row>
    <row r="112" spans="1:256" x14ac:dyDescent="0.2">
      <c r="A112" s="6" t="s">
        <v>599</v>
      </c>
      <c r="B112" s="7" t="s">
        <v>600</v>
      </c>
      <c r="C112" s="22">
        <f t="shared" ref="C112:BN112" si="85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22">
        <f t="shared" si="85"/>
        <v>1.0297000000000001</v>
      </c>
      <c r="E112" s="22">
        <f t="shared" si="85"/>
        <v>1.0297000000000001</v>
      </c>
      <c r="F112" s="22">
        <f t="shared" si="85"/>
        <v>1.0297000000000001</v>
      </c>
      <c r="G112" s="22">
        <f t="shared" si="85"/>
        <v>1.1153</v>
      </c>
      <c r="H112" s="22">
        <f t="shared" si="85"/>
        <v>1.1214999999999999</v>
      </c>
      <c r="I112" s="22">
        <f t="shared" si="85"/>
        <v>1.0297000000000001</v>
      </c>
      <c r="J112" s="22">
        <f t="shared" si="85"/>
        <v>1.0519000000000001</v>
      </c>
      <c r="K112" s="22">
        <f t="shared" si="85"/>
        <v>1.542</v>
      </c>
      <c r="L112" s="22">
        <f t="shared" si="85"/>
        <v>1.0503</v>
      </c>
      <c r="M112" s="22">
        <f t="shared" si="85"/>
        <v>1.1072</v>
      </c>
      <c r="N112" s="22">
        <f t="shared" si="85"/>
        <v>1.0297000000000001</v>
      </c>
      <c r="O112" s="22">
        <f t="shared" si="85"/>
        <v>1.0297000000000001</v>
      </c>
      <c r="P112" s="22">
        <f t="shared" si="85"/>
        <v>1.7205999999999999</v>
      </c>
      <c r="Q112" s="22">
        <f t="shared" si="85"/>
        <v>1.0297000000000001</v>
      </c>
      <c r="R112" s="22">
        <f t="shared" si="85"/>
        <v>1.0297000000000001</v>
      </c>
      <c r="S112" s="22">
        <f t="shared" si="85"/>
        <v>1.087</v>
      </c>
      <c r="T112" s="22">
        <f t="shared" si="85"/>
        <v>2.0419</v>
      </c>
      <c r="U112" s="22">
        <f t="shared" si="85"/>
        <v>2.3714</v>
      </c>
      <c r="V112" s="22">
        <f t="shared" si="85"/>
        <v>1.5229999999999999</v>
      </c>
      <c r="W112" s="22">
        <f t="shared" si="85"/>
        <v>2.0756999999999999</v>
      </c>
      <c r="X112" s="22">
        <f t="shared" si="85"/>
        <v>2.3957999999999999</v>
      </c>
      <c r="Y112" s="22">
        <f t="shared" si="85"/>
        <v>1.0528999999999999</v>
      </c>
      <c r="Z112" s="22">
        <f t="shared" si="85"/>
        <v>1.6969000000000001</v>
      </c>
      <c r="AA112" s="22">
        <f t="shared" si="85"/>
        <v>1.0297000000000001</v>
      </c>
      <c r="AB112" s="22">
        <f t="shared" si="85"/>
        <v>1.0297000000000001</v>
      </c>
      <c r="AC112" s="22">
        <f t="shared" si="85"/>
        <v>1.1252</v>
      </c>
      <c r="AD112" s="22">
        <f t="shared" si="85"/>
        <v>1.1043000000000001</v>
      </c>
      <c r="AE112" s="22">
        <f t="shared" si="85"/>
        <v>2.1907999999999999</v>
      </c>
      <c r="AF112" s="22">
        <f t="shared" si="85"/>
        <v>1.9256</v>
      </c>
      <c r="AG112" s="22">
        <f t="shared" si="85"/>
        <v>1.1851</v>
      </c>
      <c r="AH112" s="22">
        <f t="shared" si="85"/>
        <v>1.1194999999999999</v>
      </c>
      <c r="AI112" s="22">
        <f t="shared" si="85"/>
        <v>1.4168000000000001</v>
      </c>
      <c r="AJ112" s="22">
        <f t="shared" si="85"/>
        <v>1.9282999999999999</v>
      </c>
      <c r="AK112" s="22">
        <f t="shared" si="85"/>
        <v>1.7612000000000001</v>
      </c>
      <c r="AL112" s="22">
        <f t="shared" si="85"/>
        <v>1.5461</v>
      </c>
      <c r="AM112" s="22">
        <f t="shared" si="85"/>
        <v>1.2556</v>
      </c>
      <c r="AN112" s="22">
        <f t="shared" si="85"/>
        <v>1.407</v>
      </c>
      <c r="AO112" s="22">
        <f t="shared" si="85"/>
        <v>1.0309999999999999</v>
      </c>
      <c r="AP112" s="22">
        <f t="shared" si="85"/>
        <v>1.0297000000000001</v>
      </c>
      <c r="AQ112" s="22">
        <f t="shared" si="85"/>
        <v>1.7262999999999999</v>
      </c>
      <c r="AR112" s="22">
        <f t="shared" si="85"/>
        <v>1.0297000000000001</v>
      </c>
      <c r="AS112" s="22">
        <f t="shared" si="85"/>
        <v>1.0297000000000001</v>
      </c>
      <c r="AT112" s="22">
        <f t="shared" si="85"/>
        <v>1.0555000000000001</v>
      </c>
      <c r="AU112" s="22">
        <f t="shared" si="85"/>
        <v>1.6539999999999999</v>
      </c>
      <c r="AV112" s="22">
        <f t="shared" si="85"/>
        <v>1.5028999999999999</v>
      </c>
      <c r="AW112" s="22">
        <f t="shared" si="85"/>
        <v>1.6228</v>
      </c>
      <c r="AX112" s="22">
        <f t="shared" si="85"/>
        <v>2.3319000000000001</v>
      </c>
      <c r="AY112" s="22">
        <f t="shared" si="85"/>
        <v>1.2556</v>
      </c>
      <c r="AZ112" s="22">
        <f t="shared" si="85"/>
        <v>1.0297000000000001</v>
      </c>
      <c r="BA112" s="22">
        <f t="shared" si="85"/>
        <v>1.0297000000000001</v>
      </c>
      <c r="BB112" s="22">
        <f t="shared" si="85"/>
        <v>1.0297000000000001</v>
      </c>
      <c r="BC112" s="22">
        <f t="shared" si="85"/>
        <v>1.0297000000000001</v>
      </c>
      <c r="BD112" s="22">
        <f t="shared" si="85"/>
        <v>1.0297000000000001</v>
      </c>
      <c r="BE112" s="22">
        <f t="shared" si="85"/>
        <v>1.1015999999999999</v>
      </c>
      <c r="BF112" s="22">
        <f t="shared" si="85"/>
        <v>1.0297000000000001</v>
      </c>
      <c r="BG112" s="22">
        <f t="shared" si="85"/>
        <v>1.1211</v>
      </c>
      <c r="BH112" s="22">
        <f t="shared" si="85"/>
        <v>1.2077</v>
      </c>
      <c r="BI112" s="22">
        <f t="shared" si="85"/>
        <v>1.6336999999999999</v>
      </c>
      <c r="BJ112" s="22">
        <f t="shared" si="85"/>
        <v>1.0297000000000001</v>
      </c>
      <c r="BK112" s="22">
        <f t="shared" si="85"/>
        <v>1.0297000000000001</v>
      </c>
      <c r="BL112" s="22">
        <f t="shared" si="85"/>
        <v>1.8662000000000001</v>
      </c>
      <c r="BM112" s="22">
        <f t="shared" si="85"/>
        <v>1.5476000000000001</v>
      </c>
      <c r="BN112" s="22">
        <f t="shared" si="85"/>
        <v>1.0361</v>
      </c>
      <c r="BO112" s="22">
        <f t="shared" ref="BO112:DZ112" si="86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1.1033999999999999</v>
      </c>
      <c r="BP112" s="22">
        <f t="shared" si="86"/>
        <v>1.8251999999999999</v>
      </c>
      <c r="BQ112" s="22">
        <f t="shared" si="86"/>
        <v>1.0297000000000001</v>
      </c>
      <c r="BR112" s="22">
        <f t="shared" si="86"/>
        <v>1.0308999999999999</v>
      </c>
      <c r="BS112" s="22">
        <f t="shared" si="86"/>
        <v>1.1117999999999999</v>
      </c>
      <c r="BT112" s="22">
        <f t="shared" si="86"/>
        <v>1.2612000000000001</v>
      </c>
      <c r="BU112" s="22">
        <f t="shared" si="86"/>
        <v>1.2905</v>
      </c>
      <c r="BV112" s="22">
        <f t="shared" si="86"/>
        <v>1.1065</v>
      </c>
      <c r="BW112" s="22">
        <f t="shared" si="86"/>
        <v>1.0662</v>
      </c>
      <c r="BX112" s="22">
        <f t="shared" si="86"/>
        <v>2.2795999999999998</v>
      </c>
      <c r="BY112" s="22">
        <f t="shared" si="86"/>
        <v>1.2245999999999999</v>
      </c>
      <c r="BZ112" s="22">
        <f t="shared" si="86"/>
        <v>1.7721</v>
      </c>
      <c r="CA112" s="22">
        <f t="shared" si="86"/>
        <v>1.9670000000000001</v>
      </c>
      <c r="CB112" s="22">
        <f t="shared" si="86"/>
        <v>1.0297000000000001</v>
      </c>
      <c r="CC112" s="22">
        <f t="shared" si="86"/>
        <v>1.8485</v>
      </c>
      <c r="CD112" s="22">
        <f t="shared" si="86"/>
        <v>2.3936000000000002</v>
      </c>
      <c r="CE112" s="22">
        <f t="shared" si="86"/>
        <v>1.9903</v>
      </c>
      <c r="CF112" s="22">
        <f t="shared" si="86"/>
        <v>2.0535000000000001</v>
      </c>
      <c r="CG112" s="22">
        <f t="shared" si="86"/>
        <v>1.7827</v>
      </c>
      <c r="CH112" s="22">
        <f t="shared" si="86"/>
        <v>2.1671</v>
      </c>
      <c r="CI112" s="22">
        <f t="shared" si="86"/>
        <v>1.1839</v>
      </c>
      <c r="CJ112" s="22">
        <f t="shared" si="86"/>
        <v>1.1275999999999999</v>
      </c>
      <c r="CK112" s="22">
        <f t="shared" si="86"/>
        <v>1.0297000000000001</v>
      </c>
      <c r="CL112" s="22">
        <f t="shared" si="86"/>
        <v>1.1020000000000001</v>
      </c>
      <c r="CM112" s="22">
        <f t="shared" si="86"/>
        <v>1.1577</v>
      </c>
      <c r="CN112" s="22">
        <f t="shared" si="86"/>
        <v>1.0297000000000001</v>
      </c>
      <c r="CO112" s="22">
        <f t="shared" si="86"/>
        <v>1.0297000000000001</v>
      </c>
      <c r="CP112" s="22">
        <f t="shared" si="86"/>
        <v>1.1194</v>
      </c>
      <c r="CQ112" s="22">
        <f t="shared" si="86"/>
        <v>1.1339999999999999</v>
      </c>
      <c r="CR112" s="22">
        <f t="shared" si="86"/>
        <v>1.8033999999999999</v>
      </c>
      <c r="CS112" s="22">
        <f t="shared" si="86"/>
        <v>1.4067000000000001</v>
      </c>
      <c r="CT112" s="22">
        <f t="shared" si="86"/>
        <v>2.1697000000000002</v>
      </c>
      <c r="CU112" s="22">
        <f t="shared" si="86"/>
        <v>1.2107000000000001</v>
      </c>
      <c r="CV112" s="22">
        <f t="shared" si="86"/>
        <v>2.3957999999999999</v>
      </c>
      <c r="CW112" s="22">
        <f t="shared" si="86"/>
        <v>1.8292999999999999</v>
      </c>
      <c r="CX112" s="22">
        <f t="shared" si="86"/>
        <v>1.2338</v>
      </c>
      <c r="CY112" s="22">
        <f t="shared" si="86"/>
        <v>2.3957999999999999</v>
      </c>
      <c r="CZ112" s="22">
        <f t="shared" si="86"/>
        <v>1.0619000000000001</v>
      </c>
      <c r="DA112" s="22">
        <f t="shared" si="86"/>
        <v>1.8653999999999999</v>
      </c>
      <c r="DB112" s="22">
        <f t="shared" si="86"/>
        <v>1.4869000000000001</v>
      </c>
      <c r="DC112" s="22">
        <f t="shared" si="86"/>
        <v>2.0026999999999999</v>
      </c>
      <c r="DD112" s="22">
        <f t="shared" si="86"/>
        <v>1.9632000000000001</v>
      </c>
      <c r="DE112" s="22">
        <f t="shared" si="86"/>
        <v>1.3236000000000001</v>
      </c>
      <c r="DF112" s="22">
        <f t="shared" si="86"/>
        <v>1.0297000000000001</v>
      </c>
      <c r="DG112" s="22">
        <f t="shared" si="86"/>
        <v>2.2423000000000002</v>
      </c>
      <c r="DH112" s="22">
        <f t="shared" si="86"/>
        <v>1.0633999999999999</v>
      </c>
      <c r="DI112" s="22">
        <f t="shared" si="86"/>
        <v>1.0477000000000001</v>
      </c>
      <c r="DJ112" s="22">
        <f t="shared" si="86"/>
        <v>1.1948000000000001</v>
      </c>
      <c r="DK112" s="22">
        <f t="shared" si="86"/>
        <v>1.2373000000000001</v>
      </c>
      <c r="DL112" s="22">
        <f t="shared" si="86"/>
        <v>1.0297000000000001</v>
      </c>
      <c r="DM112" s="22">
        <f t="shared" si="86"/>
        <v>1.6044</v>
      </c>
      <c r="DN112" s="22">
        <f t="shared" si="86"/>
        <v>1.0989</v>
      </c>
      <c r="DO112" s="22">
        <f t="shared" si="86"/>
        <v>1.04</v>
      </c>
      <c r="DP112" s="22">
        <f t="shared" si="86"/>
        <v>1.8109</v>
      </c>
      <c r="DQ112" s="22">
        <f t="shared" si="86"/>
        <v>1.1812</v>
      </c>
      <c r="DR112" s="22">
        <f t="shared" si="86"/>
        <v>1.0981000000000001</v>
      </c>
      <c r="DS112" s="22">
        <f t="shared" si="86"/>
        <v>1.1664000000000001</v>
      </c>
      <c r="DT112" s="22">
        <f t="shared" si="86"/>
        <v>1.9595</v>
      </c>
      <c r="DU112" s="22">
        <f t="shared" si="86"/>
        <v>1.3572</v>
      </c>
      <c r="DV112" s="22">
        <f t="shared" si="86"/>
        <v>1.75</v>
      </c>
      <c r="DW112" s="22">
        <f t="shared" si="86"/>
        <v>1.4337</v>
      </c>
      <c r="DX112" s="22">
        <f t="shared" si="86"/>
        <v>1.9161999999999999</v>
      </c>
      <c r="DY112" s="22">
        <f t="shared" si="86"/>
        <v>1.4492</v>
      </c>
      <c r="DZ112" s="22">
        <f t="shared" si="86"/>
        <v>1.161</v>
      </c>
      <c r="EA112" s="22">
        <f t="shared" ref="EA112:FX112" si="87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1.2025999999999999</v>
      </c>
      <c r="EB112" s="22">
        <f t="shared" si="87"/>
        <v>1.208</v>
      </c>
      <c r="EC112" s="22">
        <f t="shared" si="87"/>
        <v>1.4717</v>
      </c>
      <c r="ED112" s="22">
        <f t="shared" si="87"/>
        <v>1.0873999999999999</v>
      </c>
      <c r="EE112" s="22">
        <f t="shared" si="87"/>
        <v>1.8717999999999999</v>
      </c>
      <c r="EF112" s="22">
        <f t="shared" si="87"/>
        <v>1.0951</v>
      </c>
      <c r="EG112" s="22">
        <f t="shared" si="87"/>
        <v>1.5257000000000001</v>
      </c>
      <c r="EH112" s="22">
        <f t="shared" si="87"/>
        <v>1.6228</v>
      </c>
      <c r="EI112" s="22">
        <f t="shared" si="87"/>
        <v>1.0297000000000001</v>
      </c>
      <c r="EJ112" s="22">
        <f t="shared" si="87"/>
        <v>1.0297000000000001</v>
      </c>
      <c r="EK112" s="22">
        <f t="shared" si="87"/>
        <v>1.1883999999999999</v>
      </c>
      <c r="EL112" s="22">
        <f t="shared" si="87"/>
        <v>1.2332000000000001</v>
      </c>
      <c r="EM112" s="22">
        <f t="shared" si="87"/>
        <v>1.2789999999999999</v>
      </c>
      <c r="EN112" s="22">
        <f t="shared" si="87"/>
        <v>1.1152</v>
      </c>
      <c r="EO112" s="22">
        <f t="shared" si="87"/>
        <v>1.3871</v>
      </c>
      <c r="EP112" s="22">
        <f t="shared" si="87"/>
        <v>1.3468</v>
      </c>
      <c r="EQ112" s="22">
        <f t="shared" si="87"/>
        <v>1.0467</v>
      </c>
      <c r="ER112" s="22">
        <f t="shared" si="87"/>
        <v>1.4797</v>
      </c>
      <c r="ES112" s="22">
        <f t="shared" si="87"/>
        <v>2.0110000000000001</v>
      </c>
      <c r="ET112" s="22">
        <f t="shared" si="87"/>
        <v>1.7413000000000001</v>
      </c>
      <c r="EU112" s="22">
        <f t="shared" si="87"/>
        <v>1.2044999999999999</v>
      </c>
      <c r="EV112" s="22">
        <f t="shared" si="87"/>
        <v>2.2717000000000001</v>
      </c>
      <c r="EW112" s="22">
        <f t="shared" si="87"/>
        <v>1.1460999999999999</v>
      </c>
      <c r="EX112" s="22">
        <f t="shared" si="87"/>
        <v>1.8255999999999999</v>
      </c>
      <c r="EY112" s="22">
        <f t="shared" si="87"/>
        <v>1.1212</v>
      </c>
      <c r="EZ112" s="22">
        <f t="shared" si="87"/>
        <v>2.0524</v>
      </c>
      <c r="FA112" s="22">
        <f t="shared" si="87"/>
        <v>1.0373000000000001</v>
      </c>
      <c r="FB112" s="22">
        <f t="shared" si="87"/>
        <v>1.4262999999999999</v>
      </c>
      <c r="FC112" s="22">
        <f t="shared" si="87"/>
        <v>1.0564</v>
      </c>
      <c r="FD112" s="22">
        <f t="shared" si="87"/>
        <v>1.33</v>
      </c>
      <c r="FE112" s="22">
        <f t="shared" si="87"/>
        <v>2.1964999999999999</v>
      </c>
      <c r="FF112" s="22">
        <f t="shared" si="87"/>
        <v>1.7386999999999999</v>
      </c>
      <c r="FG112" s="22">
        <f t="shared" si="87"/>
        <v>2.0609999999999999</v>
      </c>
      <c r="FH112" s="22">
        <f t="shared" si="87"/>
        <v>2.2423000000000002</v>
      </c>
      <c r="FI112" s="22">
        <f t="shared" si="87"/>
        <v>1.075</v>
      </c>
      <c r="FJ112" s="22">
        <f t="shared" si="87"/>
        <v>1.0681</v>
      </c>
      <c r="FK112" s="22">
        <f t="shared" si="87"/>
        <v>1.0502</v>
      </c>
      <c r="FL112" s="22">
        <f t="shared" si="87"/>
        <v>1.0297000000000001</v>
      </c>
      <c r="FM112" s="22">
        <f t="shared" si="87"/>
        <v>1.0355000000000001</v>
      </c>
      <c r="FN112" s="22">
        <f t="shared" si="87"/>
        <v>1.0297000000000001</v>
      </c>
      <c r="FO112" s="22">
        <f t="shared" si="87"/>
        <v>1.1157999999999999</v>
      </c>
      <c r="FP112" s="22">
        <f t="shared" si="87"/>
        <v>1.0551999999999999</v>
      </c>
      <c r="FQ112" s="22">
        <f t="shared" si="87"/>
        <v>1.1375</v>
      </c>
      <c r="FR112" s="22">
        <f t="shared" si="87"/>
        <v>1.9300999999999999</v>
      </c>
      <c r="FS112" s="22">
        <f t="shared" si="87"/>
        <v>1.7921</v>
      </c>
      <c r="FT112" s="22">
        <f t="shared" si="87"/>
        <v>2.3123</v>
      </c>
      <c r="FU112" s="22">
        <f t="shared" si="87"/>
        <v>1.1551</v>
      </c>
      <c r="FV112" s="22">
        <f t="shared" si="87"/>
        <v>1.1846000000000001</v>
      </c>
      <c r="FW112" s="22">
        <f t="shared" si="87"/>
        <v>1.841</v>
      </c>
      <c r="FX112" s="22">
        <f t="shared" si="87"/>
        <v>2.3563000000000001</v>
      </c>
      <c r="FY112" s="25"/>
      <c r="GB112" s="20"/>
      <c r="GC112" s="18"/>
      <c r="GD112" s="18"/>
      <c r="GE112" s="18"/>
      <c r="GF112" s="18"/>
    </row>
    <row r="113" spans="1:204" x14ac:dyDescent="0.2">
      <c r="A113" s="6" t="s">
        <v>601</v>
      </c>
      <c r="B113" s="7" t="s">
        <v>602</v>
      </c>
      <c r="C113" s="22">
        <f t="shared" ref="C113:BN113" si="88">MAX(C111,C112)</f>
        <v>1.0297000000000001</v>
      </c>
      <c r="D113" s="22">
        <f t="shared" si="88"/>
        <v>1.0297000000000001</v>
      </c>
      <c r="E113" s="22">
        <f t="shared" si="88"/>
        <v>1.0297000000000001</v>
      </c>
      <c r="F113" s="22">
        <f t="shared" si="88"/>
        <v>1.0297000000000001</v>
      </c>
      <c r="G113" s="22">
        <f t="shared" si="88"/>
        <v>1.1153</v>
      </c>
      <c r="H113" s="22">
        <f t="shared" si="88"/>
        <v>1.1214999999999999</v>
      </c>
      <c r="I113" s="22">
        <f t="shared" si="88"/>
        <v>1.0297000000000001</v>
      </c>
      <c r="J113" s="22">
        <f t="shared" si="88"/>
        <v>1.0519000000000001</v>
      </c>
      <c r="K113" s="22">
        <f t="shared" si="88"/>
        <v>1.542</v>
      </c>
      <c r="L113" s="22">
        <f t="shared" si="88"/>
        <v>1.0503</v>
      </c>
      <c r="M113" s="22">
        <f t="shared" si="88"/>
        <v>1.1072</v>
      </c>
      <c r="N113" s="22">
        <f t="shared" si="88"/>
        <v>1.0297000000000001</v>
      </c>
      <c r="O113" s="22">
        <f t="shared" si="88"/>
        <v>1.0297000000000001</v>
      </c>
      <c r="P113" s="22">
        <f t="shared" si="88"/>
        <v>1.7205999999999999</v>
      </c>
      <c r="Q113" s="22">
        <f t="shared" si="88"/>
        <v>1.0297000000000001</v>
      </c>
      <c r="R113" s="22">
        <f t="shared" si="88"/>
        <v>1.0297000000000001</v>
      </c>
      <c r="S113" s="22">
        <f t="shared" si="88"/>
        <v>1.087</v>
      </c>
      <c r="T113" s="22">
        <f t="shared" si="88"/>
        <v>2.0419</v>
      </c>
      <c r="U113" s="22">
        <f t="shared" si="88"/>
        <v>2.3714</v>
      </c>
      <c r="V113" s="22">
        <f t="shared" si="88"/>
        <v>1.5229999999999999</v>
      </c>
      <c r="W113" s="22">
        <f t="shared" si="88"/>
        <v>2.0756999999999999</v>
      </c>
      <c r="X113" s="22">
        <f t="shared" si="88"/>
        <v>2.3957999999999999</v>
      </c>
      <c r="Y113" s="22">
        <f t="shared" si="88"/>
        <v>1.0528999999999999</v>
      </c>
      <c r="Z113" s="22">
        <f t="shared" si="88"/>
        <v>1.6969000000000001</v>
      </c>
      <c r="AA113" s="22">
        <f t="shared" si="88"/>
        <v>1.0297000000000001</v>
      </c>
      <c r="AB113" s="22">
        <f t="shared" si="88"/>
        <v>1.0297000000000001</v>
      </c>
      <c r="AC113" s="22">
        <f t="shared" si="88"/>
        <v>1.1252</v>
      </c>
      <c r="AD113" s="22">
        <f t="shared" si="88"/>
        <v>1.1043000000000001</v>
      </c>
      <c r="AE113" s="22">
        <f t="shared" si="88"/>
        <v>2.1907999999999999</v>
      </c>
      <c r="AF113" s="22">
        <f t="shared" si="88"/>
        <v>1.9256</v>
      </c>
      <c r="AG113" s="22">
        <f t="shared" si="88"/>
        <v>1.1851</v>
      </c>
      <c r="AH113" s="22">
        <f t="shared" si="88"/>
        <v>1.1194999999999999</v>
      </c>
      <c r="AI113" s="22">
        <f t="shared" si="88"/>
        <v>1.4168000000000001</v>
      </c>
      <c r="AJ113" s="22">
        <f t="shared" si="88"/>
        <v>1.9282999999999999</v>
      </c>
      <c r="AK113" s="22">
        <f t="shared" si="88"/>
        <v>1.7612000000000001</v>
      </c>
      <c r="AL113" s="22">
        <f t="shared" si="88"/>
        <v>1.5461</v>
      </c>
      <c r="AM113" s="22">
        <f t="shared" si="88"/>
        <v>1.2556</v>
      </c>
      <c r="AN113" s="22">
        <f t="shared" si="88"/>
        <v>1.407</v>
      </c>
      <c r="AO113" s="22">
        <f t="shared" si="88"/>
        <v>1.0309999999999999</v>
      </c>
      <c r="AP113" s="22">
        <f t="shared" si="88"/>
        <v>1.0297000000000001</v>
      </c>
      <c r="AQ113" s="22">
        <f t="shared" si="88"/>
        <v>1.7262999999999999</v>
      </c>
      <c r="AR113" s="22">
        <f t="shared" si="88"/>
        <v>1.0297000000000001</v>
      </c>
      <c r="AS113" s="22">
        <f t="shared" si="88"/>
        <v>1.0297000000000001</v>
      </c>
      <c r="AT113" s="22">
        <f t="shared" si="88"/>
        <v>1.0555000000000001</v>
      </c>
      <c r="AU113" s="22">
        <f t="shared" si="88"/>
        <v>1.6539999999999999</v>
      </c>
      <c r="AV113" s="22">
        <f t="shared" si="88"/>
        <v>1.5028999999999999</v>
      </c>
      <c r="AW113" s="22">
        <f t="shared" si="88"/>
        <v>1.6228</v>
      </c>
      <c r="AX113" s="22">
        <f t="shared" si="88"/>
        <v>2.3319000000000001</v>
      </c>
      <c r="AY113" s="22">
        <f t="shared" si="88"/>
        <v>1.2556</v>
      </c>
      <c r="AZ113" s="22">
        <f t="shared" si="88"/>
        <v>1.0297000000000001</v>
      </c>
      <c r="BA113" s="22">
        <f t="shared" si="88"/>
        <v>1.0297000000000001</v>
      </c>
      <c r="BB113" s="22">
        <f t="shared" si="88"/>
        <v>1.0297000000000001</v>
      </c>
      <c r="BC113" s="22">
        <f t="shared" si="88"/>
        <v>1.0297000000000001</v>
      </c>
      <c r="BD113" s="22">
        <f t="shared" si="88"/>
        <v>1.0297000000000001</v>
      </c>
      <c r="BE113" s="22">
        <f t="shared" si="88"/>
        <v>1.1015999999999999</v>
      </c>
      <c r="BF113" s="22">
        <f t="shared" si="88"/>
        <v>1.0297000000000001</v>
      </c>
      <c r="BG113" s="22">
        <f t="shared" si="88"/>
        <v>1.1211</v>
      </c>
      <c r="BH113" s="22">
        <f t="shared" si="88"/>
        <v>1.2077</v>
      </c>
      <c r="BI113" s="22">
        <f t="shared" si="88"/>
        <v>1.6336999999999999</v>
      </c>
      <c r="BJ113" s="22">
        <f t="shared" si="88"/>
        <v>1.0297000000000001</v>
      </c>
      <c r="BK113" s="22">
        <f t="shared" si="88"/>
        <v>1.0297000000000001</v>
      </c>
      <c r="BL113" s="22">
        <f t="shared" si="88"/>
        <v>1.8662000000000001</v>
      </c>
      <c r="BM113" s="22">
        <f t="shared" si="88"/>
        <v>1.5476000000000001</v>
      </c>
      <c r="BN113" s="22">
        <f t="shared" si="88"/>
        <v>1.0361</v>
      </c>
      <c r="BO113" s="22">
        <f t="shared" ref="BO113:DZ113" si="89">MAX(BO111,BO112)</f>
        <v>1.1033999999999999</v>
      </c>
      <c r="BP113" s="22">
        <f t="shared" si="89"/>
        <v>1.8251999999999999</v>
      </c>
      <c r="BQ113" s="22">
        <f t="shared" si="89"/>
        <v>1.0297000000000001</v>
      </c>
      <c r="BR113" s="22">
        <f t="shared" si="89"/>
        <v>1.0308999999999999</v>
      </c>
      <c r="BS113" s="22">
        <f t="shared" si="89"/>
        <v>1.1117999999999999</v>
      </c>
      <c r="BT113" s="22">
        <f t="shared" si="89"/>
        <v>1.2612000000000001</v>
      </c>
      <c r="BU113" s="22">
        <f t="shared" si="89"/>
        <v>1.2905</v>
      </c>
      <c r="BV113" s="22">
        <f t="shared" si="89"/>
        <v>1.1065</v>
      </c>
      <c r="BW113" s="22">
        <f t="shared" si="89"/>
        <v>1.0662</v>
      </c>
      <c r="BX113" s="22">
        <f t="shared" si="89"/>
        <v>2.2795999999999998</v>
      </c>
      <c r="BY113" s="22">
        <f t="shared" si="89"/>
        <v>1.2245999999999999</v>
      </c>
      <c r="BZ113" s="22">
        <f t="shared" si="89"/>
        <v>1.7721</v>
      </c>
      <c r="CA113" s="22">
        <f t="shared" si="89"/>
        <v>1.9670000000000001</v>
      </c>
      <c r="CB113" s="22">
        <f t="shared" si="89"/>
        <v>1.0297000000000001</v>
      </c>
      <c r="CC113" s="22">
        <f t="shared" si="89"/>
        <v>1.8485</v>
      </c>
      <c r="CD113" s="22">
        <f t="shared" si="89"/>
        <v>2.3936000000000002</v>
      </c>
      <c r="CE113" s="22">
        <f t="shared" si="89"/>
        <v>1.9903</v>
      </c>
      <c r="CF113" s="22">
        <f t="shared" si="89"/>
        <v>2.0535000000000001</v>
      </c>
      <c r="CG113" s="22">
        <f t="shared" si="89"/>
        <v>1.7827</v>
      </c>
      <c r="CH113" s="22">
        <f t="shared" si="89"/>
        <v>2.1671</v>
      </c>
      <c r="CI113" s="22">
        <f t="shared" si="89"/>
        <v>1.1839</v>
      </c>
      <c r="CJ113" s="22">
        <f t="shared" si="89"/>
        <v>1.1275999999999999</v>
      </c>
      <c r="CK113" s="22">
        <f t="shared" si="89"/>
        <v>1.0297000000000001</v>
      </c>
      <c r="CL113" s="22">
        <f t="shared" si="89"/>
        <v>1.1020000000000001</v>
      </c>
      <c r="CM113" s="22">
        <f t="shared" si="89"/>
        <v>1.1577</v>
      </c>
      <c r="CN113" s="22">
        <f t="shared" si="89"/>
        <v>1.0297000000000001</v>
      </c>
      <c r="CO113" s="22">
        <f t="shared" si="89"/>
        <v>1.0297000000000001</v>
      </c>
      <c r="CP113" s="22">
        <f t="shared" si="89"/>
        <v>1.1194</v>
      </c>
      <c r="CQ113" s="22">
        <f t="shared" si="89"/>
        <v>1.1339999999999999</v>
      </c>
      <c r="CR113" s="22">
        <f t="shared" si="89"/>
        <v>1.8033999999999999</v>
      </c>
      <c r="CS113" s="22">
        <f t="shared" si="89"/>
        <v>1.4067000000000001</v>
      </c>
      <c r="CT113" s="22">
        <f t="shared" si="89"/>
        <v>2.1697000000000002</v>
      </c>
      <c r="CU113" s="22">
        <f t="shared" si="89"/>
        <v>1.2107000000000001</v>
      </c>
      <c r="CV113" s="22">
        <f t="shared" si="89"/>
        <v>2.3957999999999999</v>
      </c>
      <c r="CW113" s="22">
        <f t="shared" si="89"/>
        <v>1.8292999999999999</v>
      </c>
      <c r="CX113" s="22">
        <f t="shared" si="89"/>
        <v>1.2338</v>
      </c>
      <c r="CY113" s="22">
        <f t="shared" si="89"/>
        <v>2.3957999999999999</v>
      </c>
      <c r="CZ113" s="22">
        <f t="shared" si="89"/>
        <v>1.0619000000000001</v>
      </c>
      <c r="DA113" s="22">
        <f t="shared" si="89"/>
        <v>1.8653999999999999</v>
      </c>
      <c r="DB113" s="22">
        <f t="shared" si="89"/>
        <v>1.4869000000000001</v>
      </c>
      <c r="DC113" s="22">
        <f t="shared" si="89"/>
        <v>2.0026999999999999</v>
      </c>
      <c r="DD113" s="22">
        <f t="shared" si="89"/>
        <v>1.9632000000000001</v>
      </c>
      <c r="DE113" s="22">
        <f t="shared" si="89"/>
        <v>1.3236000000000001</v>
      </c>
      <c r="DF113" s="22">
        <f t="shared" si="89"/>
        <v>1.0297000000000001</v>
      </c>
      <c r="DG113" s="22">
        <f t="shared" si="89"/>
        <v>2.2423000000000002</v>
      </c>
      <c r="DH113" s="22">
        <f t="shared" si="89"/>
        <v>1.0633999999999999</v>
      </c>
      <c r="DI113" s="22">
        <f t="shared" si="89"/>
        <v>1.0477000000000001</v>
      </c>
      <c r="DJ113" s="22">
        <f t="shared" si="89"/>
        <v>1.1948000000000001</v>
      </c>
      <c r="DK113" s="22">
        <f t="shared" si="89"/>
        <v>1.2373000000000001</v>
      </c>
      <c r="DL113" s="22">
        <f t="shared" si="89"/>
        <v>1.0297000000000001</v>
      </c>
      <c r="DM113" s="22">
        <f t="shared" si="89"/>
        <v>1.6815</v>
      </c>
      <c r="DN113" s="22">
        <f t="shared" si="89"/>
        <v>1.0989</v>
      </c>
      <c r="DO113" s="22">
        <f t="shared" si="89"/>
        <v>1.04</v>
      </c>
      <c r="DP113" s="22">
        <f t="shared" si="89"/>
        <v>1.8109</v>
      </c>
      <c r="DQ113" s="22">
        <f t="shared" si="89"/>
        <v>1.1812</v>
      </c>
      <c r="DR113" s="22">
        <f t="shared" si="89"/>
        <v>1.0981000000000001</v>
      </c>
      <c r="DS113" s="22">
        <f t="shared" si="89"/>
        <v>1.1664000000000001</v>
      </c>
      <c r="DT113" s="22">
        <f t="shared" si="89"/>
        <v>1.9595</v>
      </c>
      <c r="DU113" s="22">
        <f t="shared" si="89"/>
        <v>1.3572</v>
      </c>
      <c r="DV113" s="22">
        <f t="shared" si="89"/>
        <v>1.75</v>
      </c>
      <c r="DW113" s="22">
        <f t="shared" si="89"/>
        <v>1.4337</v>
      </c>
      <c r="DX113" s="22">
        <f t="shared" si="89"/>
        <v>1.9161999999999999</v>
      </c>
      <c r="DY113" s="22">
        <f t="shared" si="89"/>
        <v>1.4492</v>
      </c>
      <c r="DZ113" s="22">
        <f t="shared" si="89"/>
        <v>1.161</v>
      </c>
      <c r="EA113" s="22">
        <f t="shared" ref="EA113:FX113" si="90">MAX(EA111,EA112)</f>
        <v>1.2025999999999999</v>
      </c>
      <c r="EB113" s="22">
        <f t="shared" si="90"/>
        <v>1.208</v>
      </c>
      <c r="EC113" s="22">
        <f t="shared" si="90"/>
        <v>1.4717</v>
      </c>
      <c r="ED113" s="22">
        <f t="shared" si="90"/>
        <v>1.0873999999999999</v>
      </c>
      <c r="EE113" s="22">
        <f t="shared" si="90"/>
        <v>1.8717999999999999</v>
      </c>
      <c r="EF113" s="22">
        <f t="shared" si="90"/>
        <v>1.0951</v>
      </c>
      <c r="EG113" s="22">
        <f t="shared" si="90"/>
        <v>1.5257000000000001</v>
      </c>
      <c r="EH113" s="22">
        <f t="shared" si="90"/>
        <v>1.6228</v>
      </c>
      <c r="EI113" s="22">
        <f t="shared" si="90"/>
        <v>1.0297000000000001</v>
      </c>
      <c r="EJ113" s="22">
        <f t="shared" si="90"/>
        <v>1.0297000000000001</v>
      </c>
      <c r="EK113" s="22">
        <f t="shared" si="90"/>
        <v>1.1883999999999999</v>
      </c>
      <c r="EL113" s="22">
        <f t="shared" si="90"/>
        <v>1.2332000000000001</v>
      </c>
      <c r="EM113" s="22">
        <f t="shared" si="90"/>
        <v>1.2789999999999999</v>
      </c>
      <c r="EN113" s="22">
        <f t="shared" si="90"/>
        <v>1.1152</v>
      </c>
      <c r="EO113" s="22">
        <f t="shared" si="90"/>
        <v>1.3871</v>
      </c>
      <c r="EP113" s="22">
        <f t="shared" si="90"/>
        <v>1.3468</v>
      </c>
      <c r="EQ113" s="22">
        <f t="shared" si="90"/>
        <v>1.0467</v>
      </c>
      <c r="ER113" s="22">
        <f t="shared" si="90"/>
        <v>1.4797</v>
      </c>
      <c r="ES113" s="22">
        <f t="shared" si="90"/>
        <v>2.0110000000000001</v>
      </c>
      <c r="ET113" s="22">
        <f t="shared" si="90"/>
        <v>1.9493</v>
      </c>
      <c r="EU113" s="22">
        <f t="shared" si="90"/>
        <v>1.2044999999999999</v>
      </c>
      <c r="EV113" s="22">
        <f t="shared" si="90"/>
        <v>2.2717000000000001</v>
      </c>
      <c r="EW113" s="22">
        <f t="shared" si="90"/>
        <v>1.1460999999999999</v>
      </c>
      <c r="EX113" s="22">
        <f t="shared" si="90"/>
        <v>1.8255999999999999</v>
      </c>
      <c r="EY113" s="22">
        <f t="shared" si="90"/>
        <v>1.1212</v>
      </c>
      <c r="EZ113" s="22">
        <f t="shared" si="90"/>
        <v>2.0524</v>
      </c>
      <c r="FA113" s="22">
        <f t="shared" si="90"/>
        <v>1.0373000000000001</v>
      </c>
      <c r="FB113" s="22">
        <f t="shared" si="90"/>
        <v>1.4262999999999999</v>
      </c>
      <c r="FC113" s="22">
        <f t="shared" si="90"/>
        <v>1.0564</v>
      </c>
      <c r="FD113" s="22">
        <f t="shared" si="90"/>
        <v>1.33</v>
      </c>
      <c r="FE113" s="22">
        <f t="shared" si="90"/>
        <v>2.1964999999999999</v>
      </c>
      <c r="FF113" s="22">
        <f t="shared" si="90"/>
        <v>1.7386999999999999</v>
      </c>
      <c r="FG113" s="22">
        <f t="shared" si="90"/>
        <v>2.0609999999999999</v>
      </c>
      <c r="FH113" s="22">
        <f t="shared" si="90"/>
        <v>2.2423000000000002</v>
      </c>
      <c r="FI113" s="22">
        <f t="shared" si="90"/>
        <v>1.075</v>
      </c>
      <c r="FJ113" s="22">
        <f t="shared" si="90"/>
        <v>1.0681</v>
      </c>
      <c r="FK113" s="22">
        <f t="shared" si="90"/>
        <v>1.0502</v>
      </c>
      <c r="FL113" s="22">
        <f t="shared" si="90"/>
        <v>1.0297000000000001</v>
      </c>
      <c r="FM113" s="22">
        <f t="shared" si="90"/>
        <v>1.0355000000000001</v>
      </c>
      <c r="FN113" s="22">
        <f t="shared" si="90"/>
        <v>1.0297000000000001</v>
      </c>
      <c r="FO113" s="22">
        <f t="shared" si="90"/>
        <v>1.1157999999999999</v>
      </c>
      <c r="FP113" s="22">
        <f t="shared" si="90"/>
        <v>1.0551999999999999</v>
      </c>
      <c r="FQ113" s="22">
        <f t="shared" si="90"/>
        <v>1.1375</v>
      </c>
      <c r="FR113" s="22">
        <f t="shared" si="90"/>
        <v>1.9300999999999999</v>
      </c>
      <c r="FS113" s="22">
        <f t="shared" si="90"/>
        <v>1.7921</v>
      </c>
      <c r="FT113" s="22">
        <f t="shared" si="90"/>
        <v>2.3123</v>
      </c>
      <c r="FU113" s="22">
        <f t="shared" si="90"/>
        <v>1.1551</v>
      </c>
      <c r="FV113" s="22">
        <f t="shared" si="90"/>
        <v>1.1846000000000001</v>
      </c>
      <c r="FW113" s="22">
        <f t="shared" si="90"/>
        <v>1.841</v>
      </c>
      <c r="FX113" s="22">
        <f t="shared" si="90"/>
        <v>2.3563000000000001</v>
      </c>
      <c r="FY113" s="55"/>
      <c r="FZ113" s="51">
        <f>SUM(C113:FY113)</f>
        <v>251.67079999999999</v>
      </c>
      <c r="GB113" s="18"/>
      <c r="GC113" s="18"/>
      <c r="GD113" s="18"/>
      <c r="GE113" s="18"/>
      <c r="GF113" s="18"/>
    </row>
    <row r="114" spans="1:204" x14ac:dyDescent="0.2">
      <c r="B114" s="7" t="s">
        <v>603</v>
      </c>
      <c r="FY114" s="22"/>
      <c r="FZ114" s="22"/>
    </row>
    <row r="115" spans="1:204" ht="15.75" x14ac:dyDescent="0.25">
      <c r="A115" s="6" t="s">
        <v>604</v>
      </c>
      <c r="B115" s="30" t="s">
        <v>605</v>
      </c>
      <c r="C115" s="22">
        <f t="shared" ref="C115:BN115" si="91">ROUND(IF(C103&lt;453.5,0.825-(0.0000639*(453.5-C103)),IF(C103&lt;1567.5,0.8595-(0.000031*(1567.5-C103)),IF(C103&lt;6682,0.885-(0.000005*(6682-C103)),IF(C103&lt;30000,0.905-(0.0000009*(30000-C103)),0.905)))),4)</f>
        <v>0.8861</v>
      </c>
      <c r="D115" s="22">
        <f t="shared" si="91"/>
        <v>0.90500000000000003</v>
      </c>
      <c r="E115" s="22">
        <f t="shared" si="91"/>
        <v>0.88449999999999995</v>
      </c>
      <c r="F115" s="22">
        <f t="shared" si="91"/>
        <v>0.89559999999999995</v>
      </c>
      <c r="G115" s="22">
        <f t="shared" si="91"/>
        <v>0.84630000000000005</v>
      </c>
      <c r="H115" s="22">
        <f t="shared" si="91"/>
        <v>0.84279999999999999</v>
      </c>
      <c r="I115" s="22">
        <f t="shared" si="91"/>
        <v>0.88690000000000002</v>
      </c>
      <c r="J115" s="22">
        <f t="shared" si="91"/>
        <v>0.86360000000000003</v>
      </c>
      <c r="K115" s="22">
        <f t="shared" si="91"/>
        <v>0.81379999999999997</v>
      </c>
      <c r="L115" s="22">
        <f t="shared" si="91"/>
        <v>0.86419999999999997</v>
      </c>
      <c r="M115" s="22">
        <f t="shared" si="91"/>
        <v>0.85099999999999998</v>
      </c>
      <c r="N115" s="22">
        <f t="shared" si="91"/>
        <v>0.90500000000000003</v>
      </c>
      <c r="O115" s="22">
        <f t="shared" si="91"/>
        <v>0.8911</v>
      </c>
      <c r="P115" s="22">
        <f t="shared" si="91"/>
        <v>0.81069999999999998</v>
      </c>
      <c r="Q115" s="22">
        <f t="shared" si="91"/>
        <v>0.90500000000000003</v>
      </c>
      <c r="R115" s="22">
        <f t="shared" si="91"/>
        <v>0.87660000000000005</v>
      </c>
      <c r="S115" s="22">
        <f t="shared" si="91"/>
        <v>0.8599</v>
      </c>
      <c r="T115" s="22">
        <f t="shared" si="91"/>
        <v>0.80520000000000003</v>
      </c>
      <c r="U115" s="22">
        <f t="shared" si="91"/>
        <v>0.79959999999999998</v>
      </c>
      <c r="V115" s="22">
        <f t="shared" si="91"/>
        <v>0.8145</v>
      </c>
      <c r="W115" s="22">
        <f t="shared" si="91"/>
        <v>0.80469999999999997</v>
      </c>
      <c r="X115" s="22">
        <f t="shared" si="91"/>
        <v>0.79920000000000002</v>
      </c>
      <c r="Y115" s="22">
        <f t="shared" si="91"/>
        <v>0.86319999999999997</v>
      </c>
      <c r="Z115" s="22">
        <f t="shared" si="91"/>
        <v>0.81110000000000004</v>
      </c>
      <c r="AA115" s="22">
        <f t="shared" si="91"/>
        <v>0.90500000000000003</v>
      </c>
      <c r="AB115" s="22">
        <f t="shared" si="91"/>
        <v>0.90500000000000003</v>
      </c>
      <c r="AC115" s="22">
        <f t="shared" si="91"/>
        <v>0.84219999999999995</v>
      </c>
      <c r="AD115" s="22">
        <f t="shared" si="91"/>
        <v>0.85270000000000001</v>
      </c>
      <c r="AE115" s="22">
        <f t="shared" si="91"/>
        <v>0.80269999999999997</v>
      </c>
      <c r="AF115" s="22">
        <f t="shared" si="91"/>
        <v>0.80720000000000003</v>
      </c>
      <c r="AG115" s="22">
        <f t="shared" si="91"/>
        <v>0.83320000000000005</v>
      </c>
      <c r="AH115" s="22">
        <f t="shared" si="91"/>
        <v>0.84389999999999998</v>
      </c>
      <c r="AI115" s="22">
        <f t="shared" si="91"/>
        <v>0.81859999999999999</v>
      </c>
      <c r="AJ115" s="22">
        <f t="shared" si="91"/>
        <v>0.80720000000000003</v>
      </c>
      <c r="AK115" s="22">
        <f t="shared" si="91"/>
        <v>0.81</v>
      </c>
      <c r="AL115" s="22">
        <f t="shared" si="91"/>
        <v>0.81369999999999998</v>
      </c>
      <c r="AM115" s="22">
        <f t="shared" si="91"/>
        <v>0.82469999999999999</v>
      </c>
      <c r="AN115" s="22">
        <f t="shared" si="91"/>
        <v>0.81889999999999996</v>
      </c>
      <c r="AO115" s="22">
        <f t="shared" si="91"/>
        <v>0.87519999999999998</v>
      </c>
      <c r="AP115" s="22">
        <f t="shared" si="91"/>
        <v>0.90500000000000003</v>
      </c>
      <c r="AQ115" s="22">
        <f t="shared" si="91"/>
        <v>0.81059999999999999</v>
      </c>
      <c r="AR115" s="22">
        <f t="shared" si="91"/>
        <v>0.90500000000000003</v>
      </c>
      <c r="AS115" s="22">
        <f t="shared" si="91"/>
        <v>0.88429999999999997</v>
      </c>
      <c r="AT115" s="22">
        <f t="shared" si="91"/>
        <v>0.8629</v>
      </c>
      <c r="AU115" s="22">
        <f t="shared" si="91"/>
        <v>0.81179999999999997</v>
      </c>
      <c r="AV115" s="22">
        <f t="shared" si="91"/>
        <v>0.81530000000000002</v>
      </c>
      <c r="AW115" s="22">
        <f t="shared" si="91"/>
        <v>0.81230000000000002</v>
      </c>
      <c r="AX115" s="22">
        <f t="shared" si="91"/>
        <v>0.80030000000000001</v>
      </c>
      <c r="AY115" s="22">
        <f t="shared" si="91"/>
        <v>0.82469999999999999</v>
      </c>
      <c r="AZ115" s="22">
        <f t="shared" si="91"/>
        <v>0.88849999999999996</v>
      </c>
      <c r="BA115" s="22">
        <f t="shared" si="91"/>
        <v>0.88629999999999998</v>
      </c>
      <c r="BB115" s="22">
        <f t="shared" si="91"/>
        <v>0.88539999999999996</v>
      </c>
      <c r="BC115" s="22">
        <f t="shared" si="91"/>
        <v>0.90480000000000005</v>
      </c>
      <c r="BD115" s="22">
        <f t="shared" si="91"/>
        <v>0.87749999999999995</v>
      </c>
      <c r="BE115" s="22">
        <f t="shared" si="91"/>
        <v>0.85419999999999996</v>
      </c>
      <c r="BF115" s="22">
        <f t="shared" si="91"/>
        <v>0.90069999999999995</v>
      </c>
      <c r="BG115" s="22">
        <f t="shared" si="91"/>
        <v>0.84299999999999997</v>
      </c>
      <c r="BH115" s="22">
        <f t="shared" si="91"/>
        <v>0.82979999999999998</v>
      </c>
      <c r="BI115" s="22">
        <f t="shared" si="91"/>
        <v>0.81220000000000003</v>
      </c>
      <c r="BJ115" s="22">
        <f t="shared" si="91"/>
        <v>0.88370000000000004</v>
      </c>
      <c r="BK115" s="22">
        <f t="shared" si="91"/>
        <v>0.90359999999999996</v>
      </c>
      <c r="BL115" s="22">
        <f t="shared" si="91"/>
        <v>0.80820000000000003</v>
      </c>
      <c r="BM115" s="22">
        <f t="shared" si="91"/>
        <v>0.81359999999999999</v>
      </c>
      <c r="BN115" s="22">
        <f t="shared" si="91"/>
        <v>0.86980000000000002</v>
      </c>
      <c r="BO115" s="22">
        <f t="shared" ref="BO115:DZ115" si="92">ROUND(IF(BO103&lt;453.5,0.825-(0.0000639*(453.5-BO103)),IF(BO103&lt;1567.5,0.8595-(0.000031*(1567.5-BO103)),IF(BO103&lt;6682,0.885-(0.000005*(6682-BO103)),IF(BO103&lt;30000,0.905-(0.0000009*(30000-BO103)),0.905)))),4)</f>
        <v>0.85319999999999996</v>
      </c>
      <c r="BP115" s="22">
        <f t="shared" si="92"/>
        <v>0.80889999999999995</v>
      </c>
      <c r="BQ115" s="22">
        <f t="shared" si="92"/>
        <v>0.88260000000000005</v>
      </c>
      <c r="BR115" s="22">
        <f t="shared" si="92"/>
        <v>0.87529999999999997</v>
      </c>
      <c r="BS115" s="22">
        <f t="shared" si="92"/>
        <v>0.84830000000000005</v>
      </c>
      <c r="BT115" s="22">
        <f t="shared" si="92"/>
        <v>0.82450000000000001</v>
      </c>
      <c r="BU115" s="22">
        <f t="shared" si="92"/>
        <v>0.82340000000000002</v>
      </c>
      <c r="BV115" s="22">
        <f t="shared" si="92"/>
        <v>0.85140000000000005</v>
      </c>
      <c r="BW115" s="22">
        <f t="shared" si="92"/>
        <v>0.8619</v>
      </c>
      <c r="BX115" s="22">
        <f t="shared" si="92"/>
        <v>0.80120000000000002</v>
      </c>
      <c r="BY115" s="22">
        <f t="shared" si="92"/>
        <v>0.82720000000000005</v>
      </c>
      <c r="BZ115" s="22">
        <f t="shared" si="92"/>
        <v>0.80979999999999996</v>
      </c>
      <c r="CA115" s="22">
        <f t="shared" si="92"/>
        <v>0.80649999999999999</v>
      </c>
      <c r="CB115" s="22">
        <f t="shared" si="92"/>
        <v>0.90500000000000003</v>
      </c>
      <c r="CC115" s="22">
        <f t="shared" si="92"/>
        <v>0.8085</v>
      </c>
      <c r="CD115" s="22">
        <f t="shared" si="92"/>
        <v>0.79930000000000001</v>
      </c>
      <c r="CE115" s="22">
        <f t="shared" si="92"/>
        <v>0.80610000000000004</v>
      </c>
      <c r="CF115" s="22">
        <f t="shared" si="92"/>
        <v>0.80500000000000005</v>
      </c>
      <c r="CG115" s="22">
        <f t="shared" si="92"/>
        <v>0.80959999999999999</v>
      </c>
      <c r="CH115" s="22">
        <f t="shared" si="92"/>
        <v>0.80310000000000004</v>
      </c>
      <c r="CI115" s="22">
        <f t="shared" si="92"/>
        <v>0.83340000000000003</v>
      </c>
      <c r="CJ115" s="22">
        <f t="shared" si="92"/>
        <v>0.84179999999999999</v>
      </c>
      <c r="CK115" s="22">
        <f t="shared" si="92"/>
        <v>0.88460000000000005</v>
      </c>
      <c r="CL115" s="22">
        <f t="shared" si="92"/>
        <v>0.85399999999999998</v>
      </c>
      <c r="CM115" s="22">
        <f t="shared" si="92"/>
        <v>0.83730000000000004</v>
      </c>
      <c r="CN115" s="22">
        <f t="shared" si="92"/>
        <v>0.90500000000000003</v>
      </c>
      <c r="CO115" s="22">
        <f t="shared" si="92"/>
        <v>0.89170000000000005</v>
      </c>
      <c r="CP115" s="22">
        <f t="shared" si="92"/>
        <v>0.84399999999999997</v>
      </c>
      <c r="CQ115" s="22">
        <f t="shared" si="92"/>
        <v>0.84089999999999998</v>
      </c>
      <c r="CR115" s="22">
        <f t="shared" si="92"/>
        <v>0.80930000000000002</v>
      </c>
      <c r="CS115" s="22">
        <f t="shared" si="92"/>
        <v>0.81889999999999996</v>
      </c>
      <c r="CT115" s="22">
        <f t="shared" si="92"/>
        <v>0.80310000000000004</v>
      </c>
      <c r="CU115" s="22">
        <f t="shared" si="92"/>
        <v>0.82930000000000004</v>
      </c>
      <c r="CV115" s="22">
        <f t="shared" si="92"/>
        <v>0.79920000000000002</v>
      </c>
      <c r="CW115" s="22">
        <f t="shared" si="92"/>
        <v>0.80879999999999996</v>
      </c>
      <c r="CX115" s="22">
        <f t="shared" si="92"/>
        <v>0.82579999999999998</v>
      </c>
      <c r="CY115" s="22">
        <f t="shared" si="92"/>
        <v>0.79920000000000002</v>
      </c>
      <c r="CZ115" s="22">
        <f t="shared" si="92"/>
        <v>0.86229999999999996</v>
      </c>
      <c r="DA115" s="22">
        <f t="shared" si="92"/>
        <v>0.80820000000000003</v>
      </c>
      <c r="DB115" s="22">
        <f t="shared" si="92"/>
        <v>0.81589999999999996</v>
      </c>
      <c r="DC115" s="22">
        <f t="shared" si="92"/>
        <v>0.80589999999999995</v>
      </c>
      <c r="DD115" s="22">
        <f t="shared" si="92"/>
        <v>0.80659999999999998</v>
      </c>
      <c r="DE115" s="22">
        <f t="shared" si="92"/>
        <v>0.82210000000000005</v>
      </c>
      <c r="DF115" s="22">
        <f t="shared" si="92"/>
        <v>0.89780000000000004</v>
      </c>
      <c r="DG115" s="22">
        <f t="shared" si="92"/>
        <v>0.80179999999999996</v>
      </c>
      <c r="DH115" s="22">
        <f t="shared" si="92"/>
        <v>0.86209999999999998</v>
      </c>
      <c r="DI115" s="22">
        <f t="shared" si="92"/>
        <v>0.86509999999999998</v>
      </c>
      <c r="DJ115" s="22">
        <f t="shared" si="92"/>
        <v>0.83169999999999999</v>
      </c>
      <c r="DK115" s="22">
        <f t="shared" si="92"/>
        <v>0.82530000000000003</v>
      </c>
      <c r="DL115" s="22">
        <f t="shared" si="92"/>
        <v>0.88119999999999998</v>
      </c>
      <c r="DM115" s="22">
        <f t="shared" si="92"/>
        <v>0.81269999999999998</v>
      </c>
      <c r="DN115" s="22">
        <f t="shared" si="92"/>
        <v>0.85570000000000002</v>
      </c>
      <c r="DO115" s="22">
        <f t="shared" si="92"/>
        <v>0.8679</v>
      </c>
      <c r="DP115" s="22">
        <f t="shared" si="92"/>
        <v>0.80920000000000003</v>
      </c>
      <c r="DQ115" s="22">
        <f t="shared" si="92"/>
        <v>0.83379999999999999</v>
      </c>
      <c r="DR115" s="22">
        <f t="shared" si="92"/>
        <v>0.85619999999999996</v>
      </c>
      <c r="DS115" s="22">
        <f t="shared" si="92"/>
        <v>0.83599999999999997</v>
      </c>
      <c r="DT115" s="22">
        <f t="shared" si="92"/>
        <v>0.80659999999999998</v>
      </c>
      <c r="DU115" s="22">
        <f t="shared" si="92"/>
        <v>0.82079999999999997</v>
      </c>
      <c r="DV115" s="22">
        <f t="shared" si="92"/>
        <v>0.81020000000000003</v>
      </c>
      <c r="DW115" s="22">
        <f t="shared" si="92"/>
        <v>0.81789999999999996</v>
      </c>
      <c r="DX115" s="22">
        <f t="shared" si="92"/>
        <v>0.80740000000000001</v>
      </c>
      <c r="DY115" s="22">
        <f t="shared" si="92"/>
        <v>0.81730000000000003</v>
      </c>
      <c r="DZ115" s="22">
        <f t="shared" si="92"/>
        <v>0.83679999999999999</v>
      </c>
      <c r="EA115" s="22">
        <f t="shared" ref="EA115:FX115" si="93">ROUND(IF(EA103&lt;453.5,0.825-(0.0000639*(453.5-EA103)),IF(EA103&lt;1567.5,0.8595-(0.000031*(1567.5-EA103)),IF(EA103&lt;6682,0.885-(0.000005*(6682-EA103)),IF(EA103&lt;30000,0.905-(0.0000009*(30000-EA103)),0.905)))),4)</f>
        <v>0.83050000000000002</v>
      </c>
      <c r="EB115" s="22">
        <f t="shared" si="93"/>
        <v>0.82969999999999999</v>
      </c>
      <c r="EC115" s="22">
        <f t="shared" si="93"/>
        <v>0.8165</v>
      </c>
      <c r="ED115" s="22">
        <f t="shared" si="93"/>
        <v>0.8599</v>
      </c>
      <c r="EE115" s="22">
        <f t="shared" si="93"/>
        <v>0.80810000000000004</v>
      </c>
      <c r="EF115" s="22">
        <f t="shared" si="93"/>
        <v>0.8579</v>
      </c>
      <c r="EG115" s="22">
        <f t="shared" si="93"/>
        <v>0.81440000000000001</v>
      </c>
      <c r="EH115" s="22">
        <f t="shared" si="93"/>
        <v>0.81230000000000002</v>
      </c>
      <c r="EI115" s="22">
        <f t="shared" si="93"/>
        <v>0.89249999999999996</v>
      </c>
      <c r="EJ115" s="22">
        <f t="shared" si="93"/>
        <v>0.8871</v>
      </c>
      <c r="EK115" s="22">
        <f t="shared" si="93"/>
        <v>0.8327</v>
      </c>
      <c r="EL115" s="22">
        <f t="shared" si="93"/>
        <v>0.82589999999999997</v>
      </c>
      <c r="EM115" s="22">
        <f t="shared" si="93"/>
        <v>0.82379999999999998</v>
      </c>
      <c r="EN115" s="22">
        <f t="shared" si="93"/>
        <v>0.84640000000000004</v>
      </c>
      <c r="EO115" s="22">
        <f t="shared" si="93"/>
        <v>0.81969999999999998</v>
      </c>
      <c r="EP115" s="22">
        <f t="shared" si="93"/>
        <v>0.82120000000000004</v>
      </c>
      <c r="EQ115" s="22">
        <f t="shared" si="93"/>
        <v>0.86550000000000005</v>
      </c>
      <c r="ER115" s="22">
        <f t="shared" si="93"/>
        <v>0.81620000000000004</v>
      </c>
      <c r="ES115" s="22">
        <f t="shared" si="93"/>
        <v>0.80579999999999996</v>
      </c>
      <c r="ET115" s="22">
        <f t="shared" si="93"/>
        <v>0.81030000000000002</v>
      </c>
      <c r="EU115" s="22">
        <f t="shared" si="93"/>
        <v>0.83030000000000004</v>
      </c>
      <c r="EV115" s="22">
        <f t="shared" si="93"/>
        <v>0.80130000000000001</v>
      </c>
      <c r="EW115" s="22">
        <f t="shared" si="93"/>
        <v>0.83899999999999997</v>
      </c>
      <c r="EX115" s="22">
        <f t="shared" si="93"/>
        <v>0.80889999999999995</v>
      </c>
      <c r="EY115" s="22">
        <f t="shared" si="93"/>
        <v>0.84289999999999998</v>
      </c>
      <c r="EZ115" s="22">
        <f t="shared" si="93"/>
        <v>0.80510000000000004</v>
      </c>
      <c r="FA115" s="22">
        <f t="shared" si="93"/>
        <v>0.86890000000000001</v>
      </c>
      <c r="FB115" s="22">
        <f t="shared" si="93"/>
        <v>0.81820000000000004</v>
      </c>
      <c r="FC115" s="22">
        <f t="shared" si="93"/>
        <v>0.86280000000000001</v>
      </c>
      <c r="FD115" s="22">
        <f t="shared" si="93"/>
        <v>0.82189999999999996</v>
      </c>
      <c r="FE115" s="22">
        <f t="shared" si="93"/>
        <v>0.80259999999999998</v>
      </c>
      <c r="FF115" s="22">
        <f t="shared" si="93"/>
        <v>0.81040000000000001</v>
      </c>
      <c r="FG115" s="22">
        <f t="shared" si="93"/>
        <v>0.80489999999999995</v>
      </c>
      <c r="FH115" s="22">
        <f t="shared" si="93"/>
        <v>0.80179999999999996</v>
      </c>
      <c r="FI115" s="22">
        <f t="shared" si="93"/>
        <v>0.86099999999999999</v>
      </c>
      <c r="FJ115" s="22">
        <f t="shared" si="93"/>
        <v>0.86170000000000002</v>
      </c>
      <c r="FK115" s="22">
        <f t="shared" si="93"/>
        <v>0.86419999999999997</v>
      </c>
      <c r="FL115" s="22">
        <f t="shared" si="93"/>
        <v>0.88460000000000005</v>
      </c>
      <c r="FM115" s="22">
        <f t="shared" si="93"/>
        <v>0.87050000000000005</v>
      </c>
      <c r="FN115" s="22">
        <f t="shared" si="93"/>
        <v>0.89800000000000002</v>
      </c>
      <c r="FO115" s="22">
        <f t="shared" si="93"/>
        <v>0.84599999999999997</v>
      </c>
      <c r="FP115" s="22">
        <f t="shared" si="93"/>
        <v>0.8629</v>
      </c>
      <c r="FQ115" s="22">
        <f t="shared" si="93"/>
        <v>0.84030000000000005</v>
      </c>
      <c r="FR115" s="22">
        <f t="shared" si="93"/>
        <v>0.80710000000000004</v>
      </c>
      <c r="FS115" s="22">
        <f t="shared" si="93"/>
        <v>0.8095</v>
      </c>
      <c r="FT115" s="22">
        <f t="shared" si="93"/>
        <v>0.80059999999999998</v>
      </c>
      <c r="FU115" s="22">
        <f t="shared" si="93"/>
        <v>0.8377</v>
      </c>
      <c r="FV115" s="22">
        <f t="shared" si="93"/>
        <v>0.83320000000000005</v>
      </c>
      <c r="FW115" s="22">
        <f t="shared" si="93"/>
        <v>0.80859999999999999</v>
      </c>
      <c r="FX115" s="22">
        <f t="shared" si="93"/>
        <v>0.79990000000000006</v>
      </c>
      <c r="FY115" s="55"/>
      <c r="FZ115" s="51">
        <f>SUM(C115:FY115)</f>
        <v>149.43210000000008</v>
      </c>
      <c r="GA115" s="22"/>
    </row>
    <row r="116" spans="1:204" x14ac:dyDescent="0.2">
      <c r="B116" s="7" t="s">
        <v>603</v>
      </c>
      <c r="FY116" s="22"/>
      <c r="GB116" s="22"/>
      <c r="GC116" s="22"/>
      <c r="GD116" s="22"/>
      <c r="GE116" s="22"/>
      <c r="GF116" s="22"/>
      <c r="GG116" s="22"/>
      <c r="GH116" s="22"/>
      <c r="GI116" s="22"/>
      <c r="GJ116" s="22"/>
    </row>
    <row r="117" spans="1:204" ht="15.75" x14ac:dyDescent="0.25">
      <c r="A117" s="6" t="s">
        <v>603</v>
      </c>
      <c r="B117" s="30" t="s">
        <v>606</v>
      </c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</row>
    <row r="118" spans="1:204" x14ac:dyDescent="0.2">
      <c r="A118" s="6" t="s">
        <v>607</v>
      </c>
      <c r="B118" s="7" t="s">
        <v>608</v>
      </c>
      <c r="C118" s="7">
        <f t="shared" ref="C118:BN118" si="94">+C38</f>
        <v>7083.61</v>
      </c>
      <c r="D118" s="7">
        <f t="shared" si="94"/>
        <v>7083.61</v>
      </c>
      <c r="E118" s="7">
        <f t="shared" si="94"/>
        <v>7083.61</v>
      </c>
      <c r="F118" s="7">
        <f t="shared" si="94"/>
        <v>7083.61</v>
      </c>
      <c r="G118" s="7">
        <f t="shared" si="94"/>
        <v>7083.61</v>
      </c>
      <c r="H118" s="7">
        <f t="shared" si="94"/>
        <v>7083.61</v>
      </c>
      <c r="I118" s="7">
        <f t="shared" si="94"/>
        <v>7083.61</v>
      </c>
      <c r="J118" s="7">
        <f t="shared" si="94"/>
        <v>7083.61</v>
      </c>
      <c r="K118" s="7">
        <f t="shared" si="94"/>
        <v>7083.61</v>
      </c>
      <c r="L118" s="7">
        <f t="shared" si="94"/>
        <v>7083.61</v>
      </c>
      <c r="M118" s="7">
        <f t="shared" si="94"/>
        <v>7083.61</v>
      </c>
      <c r="N118" s="7">
        <f t="shared" si="94"/>
        <v>7083.61</v>
      </c>
      <c r="O118" s="7">
        <f t="shared" si="94"/>
        <v>7083.61</v>
      </c>
      <c r="P118" s="7">
        <f t="shared" si="94"/>
        <v>7083.61</v>
      </c>
      <c r="Q118" s="7">
        <f t="shared" si="94"/>
        <v>7083.61</v>
      </c>
      <c r="R118" s="7">
        <f t="shared" si="94"/>
        <v>7083.61</v>
      </c>
      <c r="S118" s="7">
        <f t="shared" si="94"/>
        <v>7083.61</v>
      </c>
      <c r="T118" s="7">
        <f t="shared" si="94"/>
        <v>7083.61</v>
      </c>
      <c r="U118" s="7">
        <f t="shared" si="94"/>
        <v>7083.61</v>
      </c>
      <c r="V118" s="7">
        <f t="shared" si="94"/>
        <v>7083.61</v>
      </c>
      <c r="W118" s="7">
        <f t="shared" si="94"/>
        <v>7083.61</v>
      </c>
      <c r="X118" s="7">
        <f t="shared" si="94"/>
        <v>7083.61</v>
      </c>
      <c r="Y118" s="7">
        <f t="shared" si="94"/>
        <v>7083.61</v>
      </c>
      <c r="Z118" s="7">
        <f t="shared" si="94"/>
        <v>7083.61</v>
      </c>
      <c r="AA118" s="7">
        <f t="shared" si="94"/>
        <v>7083.61</v>
      </c>
      <c r="AB118" s="7">
        <f t="shared" si="94"/>
        <v>7083.61</v>
      </c>
      <c r="AC118" s="7">
        <f t="shared" si="94"/>
        <v>7083.61</v>
      </c>
      <c r="AD118" s="7">
        <f t="shared" si="94"/>
        <v>7083.61</v>
      </c>
      <c r="AE118" s="7">
        <f t="shared" si="94"/>
        <v>7083.61</v>
      </c>
      <c r="AF118" s="7">
        <f t="shared" si="94"/>
        <v>7083.61</v>
      </c>
      <c r="AG118" s="7">
        <f t="shared" si="94"/>
        <v>7083.61</v>
      </c>
      <c r="AH118" s="7">
        <f t="shared" si="94"/>
        <v>7083.61</v>
      </c>
      <c r="AI118" s="7">
        <f t="shared" si="94"/>
        <v>7083.61</v>
      </c>
      <c r="AJ118" s="7">
        <f t="shared" si="94"/>
        <v>7083.61</v>
      </c>
      <c r="AK118" s="7">
        <f t="shared" si="94"/>
        <v>7083.61</v>
      </c>
      <c r="AL118" s="7">
        <f t="shared" si="94"/>
        <v>7083.61</v>
      </c>
      <c r="AM118" s="7">
        <f t="shared" si="94"/>
        <v>7083.61</v>
      </c>
      <c r="AN118" s="7">
        <f t="shared" si="94"/>
        <v>7083.61</v>
      </c>
      <c r="AO118" s="7">
        <f t="shared" si="94"/>
        <v>7083.61</v>
      </c>
      <c r="AP118" s="7">
        <f t="shared" si="94"/>
        <v>7083.61</v>
      </c>
      <c r="AQ118" s="7">
        <f t="shared" si="94"/>
        <v>7083.61</v>
      </c>
      <c r="AR118" s="7">
        <f t="shared" si="94"/>
        <v>7083.61</v>
      </c>
      <c r="AS118" s="7">
        <f t="shared" si="94"/>
        <v>7083.61</v>
      </c>
      <c r="AT118" s="7">
        <f t="shared" si="94"/>
        <v>7083.61</v>
      </c>
      <c r="AU118" s="7">
        <f t="shared" si="94"/>
        <v>7083.61</v>
      </c>
      <c r="AV118" s="7">
        <f t="shared" si="94"/>
        <v>7083.61</v>
      </c>
      <c r="AW118" s="7">
        <f t="shared" si="94"/>
        <v>7083.61</v>
      </c>
      <c r="AX118" s="7">
        <f t="shared" si="94"/>
        <v>7083.61</v>
      </c>
      <c r="AY118" s="7">
        <f t="shared" si="94"/>
        <v>7083.61</v>
      </c>
      <c r="AZ118" s="7">
        <f t="shared" si="94"/>
        <v>7083.61</v>
      </c>
      <c r="BA118" s="7">
        <f t="shared" si="94"/>
        <v>7083.61</v>
      </c>
      <c r="BB118" s="7">
        <f t="shared" si="94"/>
        <v>7083.61</v>
      </c>
      <c r="BC118" s="7">
        <f t="shared" si="94"/>
        <v>7083.61</v>
      </c>
      <c r="BD118" s="7">
        <f t="shared" si="94"/>
        <v>7083.61</v>
      </c>
      <c r="BE118" s="7">
        <f t="shared" si="94"/>
        <v>7083.61</v>
      </c>
      <c r="BF118" s="7">
        <f t="shared" si="94"/>
        <v>7083.61</v>
      </c>
      <c r="BG118" s="7">
        <f t="shared" si="94"/>
        <v>7083.61</v>
      </c>
      <c r="BH118" s="7">
        <f t="shared" si="94"/>
        <v>7083.61</v>
      </c>
      <c r="BI118" s="7">
        <f t="shared" si="94"/>
        <v>7083.61</v>
      </c>
      <c r="BJ118" s="7">
        <f t="shared" si="94"/>
        <v>7083.61</v>
      </c>
      <c r="BK118" s="7">
        <f t="shared" si="94"/>
        <v>7083.61</v>
      </c>
      <c r="BL118" s="7">
        <f t="shared" si="94"/>
        <v>7083.61</v>
      </c>
      <c r="BM118" s="7">
        <f t="shared" si="94"/>
        <v>7083.61</v>
      </c>
      <c r="BN118" s="7">
        <f t="shared" si="94"/>
        <v>7083.61</v>
      </c>
      <c r="BO118" s="7">
        <f t="shared" ref="BO118:DZ118" si="95">+BO38</f>
        <v>7083.61</v>
      </c>
      <c r="BP118" s="7">
        <f t="shared" si="95"/>
        <v>7083.61</v>
      </c>
      <c r="BQ118" s="7">
        <f t="shared" si="95"/>
        <v>7083.61</v>
      </c>
      <c r="BR118" s="7">
        <f t="shared" si="95"/>
        <v>7083.61</v>
      </c>
      <c r="BS118" s="7">
        <f t="shared" si="95"/>
        <v>7083.61</v>
      </c>
      <c r="BT118" s="7">
        <f t="shared" si="95"/>
        <v>7083.61</v>
      </c>
      <c r="BU118" s="7">
        <f t="shared" si="95"/>
        <v>7083.61</v>
      </c>
      <c r="BV118" s="7">
        <f t="shared" si="95"/>
        <v>7083.61</v>
      </c>
      <c r="BW118" s="7">
        <f t="shared" si="95"/>
        <v>7083.61</v>
      </c>
      <c r="BX118" s="7">
        <f t="shared" si="95"/>
        <v>7083.61</v>
      </c>
      <c r="BY118" s="7">
        <f t="shared" si="95"/>
        <v>7083.61</v>
      </c>
      <c r="BZ118" s="7">
        <f t="shared" si="95"/>
        <v>7083.61</v>
      </c>
      <c r="CA118" s="7">
        <f t="shared" si="95"/>
        <v>7083.61</v>
      </c>
      <c r="CB118" s="7">
        <f t="shared" si="95"/>
        <v>7083.61</v>
      </c>
      <c r="CC118" s="7">
        <f t="shared" si="95"/>
        <v>7083.61</v>
      </c>
      <c r="CD118" s="7">
        <f t="shared" si="95"/>
        <v>7083.61</v>
      </c>
      <c r="CE118" s="7">
        <f t="shared" si="95"/>
        <v>7083.61</v>
      </c>
      <c r="CF118" s="7">
        <f t="shared" si="95"/>
        <v>7083.61</v>
      </c>
      <c r="CG118" s="7">
        <f t="shared" si="95"/>
        <v>7083.61</v>
      </c>
      <c r="CH118" s="7">
        <f t="shared" si="95"/>
        <v>7083.61</v>
      </c>
      <c r="CI118" s="7">
        <f t="shared" si="95"/>
        <v>7083.61</v>
      </c>
      <c r="CJ118" s="7">
        <f t="shared" si="95"/>
        <v>7083.61</v>
      </c>
      <c r="CK118" s="7">
        <f t="shared" si="95"/>
        <v>7083.61</v>
      </c>
      <c r="CL118" s="7">
        <f t="shared" si="95"/>
        <v>7083.61</v>
      </c>
      <c r="CM118" s="7">
        <f t="shared" si="95"/>
        <v>7083.61</v>
      </c>
      <c r="CN118" s="7">
        <f t="shared" si="95"/>
        <v>7083.61</v>
      </c>
      <c r="CO118" s="7">
        <f t="shared" si="95"/>
        <v>7083.61</v>
      </c>
      <c r="CP118" s="7">
        <f t="shared" si="95"/>
        <v>7083.61</v>
      </c>
      <c r="CQ118" s="7">
        <f t="shared" si="95"/>
        <v>7083.61</v>
      </c>
      <c r="CR118" s="7">
        <f t="shared" si="95"/>
        <v>7083.61</v>
      </c>
      <c r="CS118" s="7">
        <f t="shared" si="95"/>
        <v>7083.61</v>
      </c>
      <c r="CT118" s="7">
        <f t="shared" si="95"/>
        <v>7083.61</v>
      </c>
      <c r="CU118" s="7">
        <f t="shared" si="95"/>
        <v>7083.61</v>
      </c>
      <c r="CV118" s="7">
        <f t="shared" si="95"/>
        <v>7083.61</v>
      </c>
      <c r="CW118" s="7">
        <f t="shared" si="95"/>
        <v>7083.61</v>
      </c>
      <c r="CX118" s="7">
        <f t="shared" si="95"/>
        <v>7083.61</v>
      </c>
      <c r="CY118" s="7">
        <f t="shared" si="95"/>
        <v>7083.61</v>
      </c>
      <c r="CZ118" s="7">
        <f t="shared" si="95"/>
        <v>7083.61</v>
      </c>
      <c r="DA118" s="7">
        <f t="shared" si="95"/>
        <v>7083.61</v>
      </c>
      <c r="DB118" s="7">
        <f t="shared" si="95"/>
        <v>7083.61</v>
      </c>
      <c r="DC118" s="7">
        <f t="shared" si="95"/>
        <v>7083.61</v>
      </c>
      <c r="DD118" s="7">
        <f t="shared" si="95"/>
        <v>7083.61</v>
      </c>
      <c r="DE118" s="7">
        <f t="shared" si="95"/>
        <v>7083.61</v>
      </c>
      <c r="DF118" s="7">
        <f t="shared" si="95"/>
        <v>7083.61</v>
      </c>
      <c r="DG118" s="7">
        <f t="shared" si="95"/>
        <v>7083.61</v>
      </c>
      <c r="DH118" s="7">
        <f t="shared" si="95"/>
        <v>7083.61</v>
      </c>
      <c r="DI118" s="7">
        <f t="shared" si="95"/>
        <v>7083.61</v>
      </c>
      <c r="DJ118" s="7">
        <f t="shared" si="95"/>
        <v>7083.61</v>
      </c>
      <c r="DK118" s="7">
        <f t="shared" si="95"/>
        <v>7083.61</v>
      </c>
      <c r="DL118" s="7">
        <f t="shared" si="95"/>
        <v>7083.61</v>
      </c>
      <c r="DM118" s="7">
        <f t="shared" si="95"/>
        <v>7083.61</v>
      </c>
      <c r="DN118" s="7">
        <f t="shared" si="95"/>
        <v>7083.61</v>
      </c>
      <c r="DO118" s="7">
        <f t="shared" si="95"/>
        <v>7083.61</v>
      </c>
      <c r="DP118" s="7">
        <f t="shared" si="95"/>
        <v>7083.61</v>
      </c>
      <c r="DQ118" s="7">
        <f t="shared" si="95"/>
        <v>7083.61</v>
      </c>
      <c r="DR118" s="7">
        <f t="shared" si="95"/>
        <v>7083.61</v>
      </c>
      <c r="DS118" s="7">
        <f t="shared" si="95"/>
        <v>7083.61</v>
      </c>
      <c r="DT118" s="7">
        <f t="shared" si="95"/>
        <v>7083.61</v>
      </c>
      <c r="DU118" s="7">
        <f t="shared" si="95"/>
        <v>7083.61</v>
      </c>
      <c r="DV118" s="7">
        <f t="shared" si="95"/>
        <v>7083.61</v>
      </c>
      <c r="DW118" s="7">
        <f t="shared" si="95"/>
        <v>7083.61</v>
      </c>
      <c r="DX118" s="7">
        <f t="shared" si="95"/>
        <v>7083.61</v>
      </c>
      <c r="DY118" s="7">
        <f t="shared" si="95"/>
        <v>7083.61</v>
      </c>
      <c r="DZ118" s="7">
        <f t="shared" si="95"/>
        <v>7083.61</v>
      </c>
      <c r="EA118" s="7">
        <f t="shared" ref="EA118:FX118" si="96">+EA38</f>
        <v>7083.61</v>
      </c>
      <c r="EB118" s="7">
        <f t="shared" si="96"/>
        <v>7083.61</v>
      </c>
      <c r="EC118" s="7">
        <f t="shared" si="96"/>
        <v>7083.61</v>
      </c>
      <c r="ED118" s="7">
        <f t="shared" si="96"/>
        <v>7083.61</v>
      </c>
      <c r="EE118" s="7">
        <f t="shared" si="96"/>
        <v>7083.61</v>
      </c>
      <c r="EF118" s="7">
        <f t="shared" si="96"/>
        <v>7083.61</v>
      </c>
      <c r="EG118" s="7">
        <f t="shared" si="96"/>
        <v>7083.61</v>
      </c>
      <c r="EH118" s="7">
        <f t="shared" si="96"/>
        <v>7083.61</v>
      </c>
      <c r="EI118" s="7">
        <f t="shared" si="96"/>
        <v>7083.61</v>
      </c>
      <c r="EJ118" s="7">
        <f t="shared" si="96"/>
        <v>7083.61</v>
      </c>
      <c r="EK118" s="7">
        <f t="shared" si="96"/>
        <v>7083.61</v>
      </c>
      <c r="EL118" s="7">
        <f t="shared" si="96"/>
        <v>7083.61</v>
      </c>
      <c r="EM118" s="7">
        <f t="shared" si="96"/>
        <v>7083.61</v>
      </c>
      <c r="EN118" s="7">
        <f t="shared" si="96"/>
        <v>7083.61</v>
      </c>
      <c r="EO118" s="7">
        <f t="shared" si="96"/>
        <v>7083.61</v>
      </c>
      <c r="EP118" s="7">
        <f t="shared" si="96"/>
        <v>7083.61</v>
      </c>
      <c r="EQ118" s="7">
        <f t="shared" si="96"/>
        <v>7083.61</v>
      </c>
      <c r="ER118" s="7">
        <f t="shared" si="96"/>
        <v>7083.61</v>
      </c>
      <c r="ES118" s="7">
        <f t="shared" si="96"/>
        <v>7083.61</v>
      </c>
      <c r="ET118" s="7">
        <f t="shared" si="96"/>
        <v>7083.61</v>
      </c>
      <c r="EU118" s="7">
        <f t="shared" si="96"/>
        <v>7083.61</v>
      </c>
      <c r="EV118" s="7">
        <f t="shared" si="96"/>
        <v>7083.61</v>
      </c>
      <c r="EW118" s="7">
        <f t="shared" si="96"/>
        <v>7083.61</v>
      </c>
      <c r="EX118" s="7">
        <f t="shared" si="96"/>
        <v>7083.61</v>
      </c>
      <c r="EY118" s="7">
        <f t="shared" si="96"/>
        <v>7083.61</v>
      </c>
      <c r="EZ118" s="7">
        <f t="shared" si="96"/>
        <v>7083.61</v>
      </c>
      <c r="FA118" s="7">
        <f t="shared" si="96"/>
        <v>7083.61</v>
      </c>
      <c r="FB118" s="7">
        <f t="shared" si="96"/>
        <v>7083.61</v>
      </c>
      <c r="FC118" s="7">
        <f t="shared" si="96"/>
        <v>7083.61</v>
      </c>
      <c r="FD118" s="7">
        <f t="shared" si="96"/>
        <v>7083.61</v>
      </c>
      <c r="FE118" s="7">
        <f t="shared" si="96"/>
        <v>7083.61</v>
      </c>
      <c r="FF118" s="7">
        <f t="shared" si="96"/>
        <v>7083.61</v>
      </c>
      <c r="FG118" s="7">
        <f t="shared" si="96"/>
        <v>7083.61</v>
      </c>
      <c r="FH118" s="7">
        <f t="shared" si="96"/>
        <v>7083.61</v>
      </c>
      <c r="FI118" s="7">
        <f t="shared" si="96"/>
        <v>7083.61</v>
      </c>
      <c r="FJ118" s="7">
        <f t="shared" si="96"/>
        <v>7083.61</v>
      </c>
      <c r="FK118" s="7">
        <f t="shared" si="96"/>
        <v>7083.61</v>
      </c>
      <c r="FL118" s="7">
        <f t="shared" si="96"/>
        <v>7083.61</v>
      </c>
      <c r="FM118" s="7">
        <f t="shared" si="96"/>
        <v>7083.61</v>
      </c>
      <c r="FN118" s="7">
        <f t="shared" si="96"/>
        <v>7083.61</v>
      </c>
      <c r="FO118" s="7">
        <f t="shared" si="96"/>
        <v>7083.61</v>
      </c>
      <c r="FP118" s="7">
        <f t="shared" si="96"/>
        <v>7083.61</v>
      </c>
      <c r="FQ118" s="7">
        <f t="shared" si="96"/>
        <v>7083.61</v>
      </c>
      <c r="FR118" s="7">
        <f t="shared" si="96"/>
        <v>7083.61</v>
      </c>
      <c r="FS118" s="7">
        <f t="shared" si="96"/>
        <v>7083.61</v>
      </c>
      <c r="FT118" s="7">
        <f t="shared" si="96"/>
        <v>7083.61</v>
      </c>
      <c r="FU118" s="7">
        <f t="shared" si="96"/>
        <v>7083.61</v>
      </c>
      <c r="FV118" s="7">
        <f t="shared" si="96"/>
        <v>7083.61</v>
      </c>
      <c r="FW118" s="7">
        <f t="shared" si="96"/>
        <v>7083.61</v>
      </c>
      <c r="FX118" s="7">
        <f t="shared" si="96"/>
        <v>7083.61</v>
      </c>
      <c r="FY118" s="22"/>
      <c r="GA118" s="22"/>
      <c r="GB118" s="22"/>
      <c r="GC118" s="22"/>
      <c r="GD118" s="22"/>
      <c r="GE118" s="22"/>
      <c r="GF118" s="22"/>
    </row>
    <row r="119" spans="1:204" x14ac:dyDescent="0.2">
      <c r="A119" s="6" t="s">
        <v>609</v>
      </c>
      <c r="B119" s="7" t="s">
        <v>610</v>
      </c>
      <c r="C119" s="22">
        <f t="shared" ref="C119:BN119" si="97">+C115</f>
        <v>0.8861</v>
      </c>
      <c r="D119" s="22">
        <f t="shared" si="97"/>
        <v>0.90500000000000003</v>
      </c>
      <c r="E119" s="22">
        <f t="shared" si="97"/>
        <v>0.88449999999999995</v>
      </c>
      <c r="F119" s="22">
        <f t="shared" si="97"/>
        <v>0.89559999999999995</v>
      </c>
      <c r="G119" s="22">
        <f t="shared" si="97"/>
        <v>0.84630000000000005</v>
      </c>
      <c r="H119" s="22">
        <f t="shared" si="97"/>
        <v>0.84279999999999999</v>
      </c>
      <c r="I119" s="22">
        <f t="shared" si="97"/>
        <v>0.88690000000000002</v>
      </c>
      <c r="J119" s="22">
        <f t="shared" si="97"/>
        <v>0.86360000000000003</v>
      </c>
      <c r="K119" s="22">
        <f t="shared" si="97"/>
        <v>0.81379999999999997</v>
      </c>
      <c r="L119" s="22">
        <f t="shared" si="97"/>
        <v>0.86419999999999997</v>
      </c>
      <c r="M119" s="22">
        <f t="shared" si="97"/>
        <v>0.85099999999999998</v>
      </c>
      <c r="N119" s="22">
        <f t="shared" si="97"/>
        <v>0.90500000000000003</v>
      </c>
      <c r="O119" s="22">
        <f t="shared" si="97"/>
        <v>0.8911</v>
      </c>
      <c r="P119" s="22">
        <f t="shared" si="97"/>
        <v>0.81069999999999998</v>
      </c>
      <c r="Q119" s="22">
        <f t="shared" si="97"/>
        <v>0.90500000000000003</v>
      </c>
      <c r="R119" s="22">
        <f t="shared" si="97"/>
        <v>0.87660000000000005</v>
      </c>
      <c r="S119" s="22">
        <f t="shared" si="97"/>
        <v>0.8599</v>
      </c>
      <c r="T119" s="22">
        <f t="shared" si="97"/>
        <v>0.80520000000000003</v>
      </c>
      <c r="U119" s="22">
        <f t="shared" si="97"/>
        <v>0.79959999999999998</v>
      </c>
      <c r="V119" s="22">
        <f t="shared" si="97"/>
        <v>0.8145</v>
      </c>
      <c r="W119" s="22">
        <f t="shared" si="97"/>
        <v>0.80469999999999997</v>
      </c>
      <c r="X119" s="22">
        <f t="shared" si="97"/>
        <v>0.79920000000000002</v>
      </c>
      <c r="Y119" s="22">
        <f t="shared" si="97"/>
        <v>0.86319999999999997</v>
      </c>
      <c r="Z119" s="22">
        <f t="shared" si="97"/>
        <v>0.81110000000000004</v>
      </c>
      <c r="AA119" s="22">
        <f t="shared" si="97"/>
        <v>0.90500000000000003</v>
      </c>
      <c r="AB119" s="22">
        <f t="shared" si="97"/>
        <v>0.90500000000000003</v>
      </c>
      <c r="AC119" s="22">
        <f t="shared" si="97"/>
        <v>0.84219999999999995</v>
      </c>
      <c r="AD119" s="22">
        <f t="shared" si="97"/>
        <v>0.85270000000000001</v>
      </c>
      <c r="AE119" s="22">
        <f t="shared" si="97"/>
        <v>0.80269999999999997</v>
      </c>
      <c r="AF119" s="22">
        <f t="shared" si="97"/>
        <v>0.80720000000000003</v>
      </c>
      <c r="AG119" s="22">
        <f t="shared" si="97"/>
        <v>0.83320000000000005</v>
      </c>
      <c r="AH119" s="22">
        <f t="shared" si="97"/>
        <v>0.84389999999999998</v>
      </c>
      <c r="AI119" s="22">
        <f t="shared" si="97"/>
        <v>0.81859999999999999</v>
      </c>
      <c r="AJ119" s="22">
        <f t="shared" si="97"/>
        <v>0.80720000000000003</v>
      </c>
      <c r="AK119" s="22">
        <f t="shared" si="97"/>
        <v>0.81</v>
      </c>
      <c r="AL119" s="22">
        <f t="shared" si="97"/>
        <v>0.81369999999999998</v>
      </c>
      <c r="AM119" s="22">
        <f t="shared" si="97"/>
        <v>0.82469999999999999</v>
      </c>
      <c r="AN119" s="22">
        <f t="shared" si="97"/>
        <v>0.81889999999999996</v>
      </c>
      <c r="AO119" s="22">
        <f t="shared" si="97"/>
        <v>0.87519999999999998</v>
      </c>
      <c r="AP119" s="22">
        <f t="shared" si="97"/>
        <v>0.90500000000000003</v>
      </c>
      <c r="AQ119" s="22">
        <f t="shared" si="97"/>
        <v>0.81059999999999999</v>
      </c>
      <c r="AR119" s="22">
        <f t="shared" si="97"/>
        <v>0.90500000000000003</v>
      </c>
      <c r="AS119" s="22">
        <f t="shared" si="97"/>
        <v>0.88429999999999997</v>
      </c>
      <c r="AT119" s="22">
        <f t="shared" si="97"/>
        <v>0.8629</v>
      </c>
      <c r="AU119" s="22">
        <f t="shared" si="97"/>
        <v>0.81179999999999997</v>
      </c>
      <c r="AV119" s="22">
        <f t="shared" si="97"/>
        <v>0.81530000000000002</v>
      </c>
      <c r="AW119" s="22">
        <f t="shared" si="97"/>
        <v>0.81230000000000002</v>
      </c>
      <c r="AX119" s="22">
        <f t="shared" si="97"/>
        <v>0.80030000000000001</v>
      </c>
      <c r="AY119" s="22">
        <f t="shared" si="97"/>
        <v>0.82469999999999999</v>
      </c>
      <c r="AZ119" s="22">
        <f t="shared" si="97"/>
        <v>0.88849999999999996</v>
      </c>
      <c r="BA119" s="22">
        <f t="shared" si="97"/>
        <v>0.88629999999999998</v>
      </c>
      <c r="BB119" s="22">
        <f t="shared" si="97"/>
        <v>0.88539999999999996</v>
      </c>
      <c r="BC119" s="22">
        <f t="shared" si="97"/>
        <v>0.90480000000000005</v>
      </c>
      <c r="BD119" s="22">
        <f t="shared" si="97"/>
        <v>0.87749999999999995</v>
      </c>
      <c r="BE119" s="22">
        <f t="shared" si="97"/>
        <v>0.85419999999999996</v>
      </c>
      <c r="BF119" s="22">
        <f t="shared" si="97"/>
        <v>0.90069999999999995</v>
      </c>
      <c r="BG119" s="22">
        <f t="shared" si="97"/>
        <v>0.84299999999999997</v>
      </c>
      <c r="BH119" s="22">
        <f t="shared" si="97"/>
        <v>0.82979999999999998</v>
      </c>
      <c r="BI119" s="22">
        <f t="shared" si="97"/>
        <v>0.81220000000000003</v>
      </c>
      <c r="BJ119" s="22">
        <f t="shared" si="97"/>
        <v>0.88370000000000004</v>
      </c>
      <c r="BK119" s="22">
        <f t="shared" si="97"/>
        <v>0.90359999999999996</v>
      </c>
      <c r="BL119" s="22">
        <f t="shared" si="97"/>
        <v>0.80820000000000003</v>
      </c>
      <c r="BM119" s="22">
        <f t="shared" si="97"/>
        <v>0.81359999999999999</v>
      </c>
      <c r="BN119" s="22">
        <f t="shared" si="97"/>
        <v>0.86980000000000002</v>
      </c>
      <c r="BO119" s="22">
        <f t="shared" ref="BO119:DZ119" si="98">+BO115</f>
        <v>0.85319999999999996</v>
      </c>
      <c r="BP119" s="22">
        <f t="shared" si="98"/>
        <v>0.80889999999999995</v>
      </c>
      <c r="BQ119" s="22">
        <f t="shared" si="98"/>
        <v>0.88260000000000005</v>
      </c>
      <c r="BR119" s="22">
        <f t="shared" si="98"/>
        <v>0.87529999999999997</v>
      </c>
      <c r="BS119" s="22">
        <f t="shared" si="98"/>
        <v>0.84830000000000005</v>
      </c>
      <c r="BT119" s="22">
        <f t="shared" si="98"/>
        <v>0.82450000000000001</v>
      </c>
      <c r="BU119" s="22">
        <f t="shared" si="98"/>
        <v>0.82340000000000002</v>
      </c>
      <c r="BV119" s="22">
        <f t="shared" si="98"/>
        <v>0.85140000000000005</v>
      </c>
      <c r="BW119" s="22">
        <f t="shared" si="98"/>
        <v>0.8619</v>
      </c>
      <c r="BX119" s="22">
        <f t="shared" si="98"/>
        <v>0.80120000000000002</v>
      </c>
      <c r="BY119" s="22">
        <f t="shared" si="98"/>
        <v>0.82720000000000005</v>
      </c>
      <c r="BZ119" s="22">
        <f t="shared" si="98"/>
        <v>0.80979999999999996</v>
      </c>
      <c r="CA119" s="22">
        <f t="shared" si="98"/>
        <v>0.80649999999999999</v>
      </c>
      <c r="CB119" s="22">
        <f t="shared" si="98"/>
        <v>0.90500000000000003</v>
      </c>
      <c r="CC119" s="22">
        <f t="shared" si="98"/>
        <v>0.8085</v>
      </c>
      <c r="CD119" s="22">
        <f t="shared" si="98"/>
        <v>0.79930000000000001</v>
      </c>
      <c r="CE119" s="22">
        <f t="shared" si="98"/>
        <v>0.80610000000000004</v>
      </c>
      <c r="CF119" s="22">
        <f t="shared" si="98"/>
        <v>0.80500000000000005</v>
      </c>
      <c r="CG119" s="22">
        <f t="shared" si="98"/>
        <v>0.80959999999999999</v>
      </c>
      <c r="CH119" s="22">
        <f t="shared" si="98"/>
        <v>0.80310000000000004</v>
      </c>
      <c r="CI119" s="22">
        <f t="shared" si="98"/>
        <v>0.83340000000000003</v>
      </c>
      <c r="CJ119" s="22">
        <f t="shared" si="98"/>
        <v>0.84179999999999999</v>
      </c>
      <c r="CK119" s="22">
        <f t="shared" si="98"/>
        <v>0.88460000000000005</v>
      </c>
      <c r="CL119" s="22">
        <f t="shared" si="98"/>
        <v>0.85399999999999998</v>
      </c>
      <c r="CM119" s="22">
        <f t="shared" si="98"/>
        <v>0.83730000000000004</v>
      </c>
      <c r="CN119" s="22">
        <f t="shared" si="98"/>
        <v>0.90500000000000003</v>
      </c>
      <c r="CO119" s="22">
        <f t="shared" si="98"/>
        <v>0.89170000000000005</v>
      </c>
      <c r="CP119" s="22">
        <f t="shared" si="98"/>
        <v>0.84399999999999997</v>
      </c>
      <c r="CQ119" s="22">
        <f t="shared" si="98"/>
        <v>0.84089999999999998</v>
      </c>
      <c r="CR119" s="22">
        <f t="shared" si="98"/>
        <v>0.80930000000000002</v>
      </c>
      <c r="CS119" s="22">
        <f t="shared" si="98"/>
        <v>0.81889999999999996</v>
      </c>
      <c r="CT119" s="22">
        <f t="shared" si="98"/>
        <v>0.80310000000000004</v>
      </c>
      <c r="CU119" s="22">
        <f t="shared" si="98"/>
        <v>0.82930000000000004</v>
      </c>
      <c r="CV119" s="22">
        <f t="shared" si="98"/>
        <v>0.79920000000000002</v>
      </c>
      <c r="CW119" s="22">
        <f t="shared" si="98"/>
        <v>0.80879999999999996</v>
      </c>
      <c r="CX119" s="22">
        <f t="shared" si="98"/>
        <v>0.82579999999999998</v>
      </c>
      <c r="CY119" s="22">
        <f t="shared" si="98"/>
        <v>0.79920000000000002</v>
      </c>
      <c r="CZ119" s="22">
        <f t="shared" si="98"/>
        <v>0.86229999999999996</v>
      </c>
      <c r="DA119" s="22">
        <f t="shared" si="98"/>
        <v>0.80820000000000003</v>
      </c>
      <c r="DB119" s="22">
        <f t="shared" si="98"/>
        <v>0.81589999999999996</v>
      </c>
      <c r="DC119" s="22">
        <f t="shared" si="98"/>
        <v>0.80589999999999995</v>
      </c>
      <c r="DD119" s="22">
        <f t="shared" si="98"/>
        <v>0.80659999999999998</v>
      </c>
      <c r="DE119" s="22">
        <f t="shared" si="98"/>
        <v>0.82210000000000005</v>
      </c>
      <c r="DF119" s="22">
        <f t="shared" si="98"/>
        <v>0.89780000000000004</v>
      </c>
      <c r="DG119" s="22">
        <f t="shared" si="98"/>
        <v>0.80179999999999996</v>
      </c>
      <c r="DH119" s="22">
        <f t="shared" si="98"/>
        <v>0.86209999999999998</v>
      </c>
      <c r="DI119" s="22">
        <f t="shared" si="98"/>
        <v>0.86509999999999998</v>
      </c>
      <c r="DJ119" s="22">
        <f t="shared" si="98"/>
        <v>0.83169999999999999</v>
      </c>
      <c r="DK119" s="22">
        <f t="shared" si="98"/>
        <v>0.82530000000000003</v>
      </c>
      <c r="DL119" s="22">
        <f t="shared" si="98"/>
        <v>0.88119999999999998</v>
      </c>
      <c r="DM119" s="22">
        <f t="shared" si="98"/>
        <v>0.81269999999999998</v>
      </c>
      <c r="DN119" s="22">
        <f t="shared" si="98"/>
        <v>0.85570000000000002</v>
      </c>
      <c r="DO119" s="22">
        <f t="shared" si="98"/>
        <v>0.8679</v>
      </c>
      <c r="DP119" s="22">
        <f t="shared" si="98"/>
        <v>0.80920000000000003</v>
      </c>
      <c r="DQ119" s="22">
        <f t="shared" si="98"/>
        <v>0.83379999999999999</v>
      </c>
      <c r="DR119" s="22">
        <f t="shared" si="98"/>
        <v>0.85619999999999996</v>
      </c>
      <c r="DS119" s="22">
        <f t="shared" si="98"/>
        <v>0.83599999999999997</v>
      </c>
      <c r="DT119" s="22">
        <f t="shared" si="98"/>
        <v>0.80659999999999998</v>
      </c>
      <c r="DU119" s="22">
        <f t="shared" si="98"/>
        <v>0.82079999999999997</v>
      </c>
      <c r="DV119" s="22">
        <f t="shared" si="98"/>
        <v>0.81020000000000003</v>
      </c>
      <c r="DW119" s="22">
        <f t="shared" si="98"/>
        <v>0.81789999999999996</v>
      </c>
      <c r="DX119" s="22">
        <f t="shared" si="98"/>
        <v>0.80740000000000001</v>
      </c>
      <c r="DY119" s="22">
        <f t="shared" si="98"/>
        <v>0.81730000000000003</v>
      </c>
      <c r="DZ119" s="22">
        <f t="shared" si="98"/>
        <v>0.83679999999999999</v>
      </c>
      <c r="EA119" s="22">
        <f t="shared" ref="EA119:FX119" si="99">+EA115</f>
        <v>0.83050000000000002</v>
      </c>
      <c r="EB119" s="22">
        <f t="shared" si="99"/>
        <v>0.82969999999999999</v>
      </c>
      <c r="EC119" s="22">
        <f t="shared" si="99"/>
        <v>0.8165</v>
      </c>
      <c r="ED119" s="22">
        <f t="shared" si="99"/>
        <v>0.8599</v>
      </c>
      <c r="EE119" s="22">
        <f t="shared" si="99"/>
        <v>0.80810000000000004</v>
      </c>
      <c r="EF119" s="22">
        <f t="shared" si="99"/>
        <v>0.8579</v>
      </c>
      <c r="EG119" s="22">
        <f t="shared" si="99"/>
        <v>0.81440000000000001</v>
      </c>
      <c r="EH119" s="22">
        <f t="shared" si="99"/>
        <v>0.81230000000000002</v>
      </c>
      <c r="EI119" s="22">
        <f t="shared" si="99"/>
        <v>0.89249999999999996</v>
      </c>
      <c r="EJ119" s="22">
        <f t="shared" si="99"/>
        <v>0.8871</v>
      </c>
      <c r="EK119" s="22">
        <f t="shared" si="99"/>
        <v>0.8327</v>
      </c>
      <c r="EL119" s="22">
        <f t="shared" si="99"/>
        <v>0.82589999999999997</v>
      </c>
      <c r="EM119" s="22">
        <f t="shared" si="99"/>
        <v>0.82379999999999998</v>
      </c>
      <c r="EN119" s="22">
        <f t="shared" si="99"/>
        <v>0.84640000000000004</v>
      </c>
      <c r="EO119" s="22">
        <f t="shared" si="99"/>
        <v>0.81969999999999998</v>
      </c>
      <c r="EP119" s="22">
        <f t="shared" si="99"/>
        <v>0.82120000000000004</v>
      </c>
      <c r="EQ119" s="22">
        <f t="shared" si="99"/>
        <v>0.86550000000000005</v>
      </c>
      <c r="ER119" s="22">
        <f t="shared" si="99"/>
        <v>0.81620000000000004</v>
      </c>
      <c r="ES119" s="22">
        <f t="shared" si="99"/>
        <v>0.80579999999999996</v>
      </c>
      <c r="ET119" s="22">
        <f t="shared" si="99"/>
        <v>0.81030000000000002</v>
      </c>
      <c r="EU119" s="22">
        <f t="shared" si="99"/>
        <v>0.83030000000000004</v>
      </c>
      <c r="EV119" s="22">
        <f t="shared" si="99"/>
        <v>0.80130000000000001</v>
      </c>
      <c r="EW119" s="22">
        <f t="shared" si="99"/>
        <v>0.83899999999999997</v>
      </c>
      <c r="EX119" s="22">
        <f t="shared" si="99"/>
        <v>0.80889999999999995</v>
      </c>
      <c r="EY119" s="22">
        <f t="shared" si="99"/>
        <v>0.84289999999999998</v>
      </c>
      <c r="EZ119" s="22">
        <f t="shared" si="99"/>
        <v>0.80510000000000004</v>
      </c>
      <c r="FA119" s="22">
        <f t="shared" si="99"/>
        <v>0.86890000000000001</v>
      </c>
      <c r="FB119" s="22">
        <f t="shared" si="99"/>
        <v>0.81820000000000004</v>
      </c>
      <c r="FC119" s="22">
        <f t="shared" si="99"/>
        <v>0.86280000000000001</v>
      </c>
      <c r="FD119" s="22">
        <f t="shared" si="99"/>
        <v>0.82189999999999996</v>
      </c>
      <c r="FE119" s="22">
        <f t="shared" si="99"/>
        <v>0.80259999999999998</v>
      </c>
      <c r="FF119" s="22">
        <f t="shared" si="99"/>
        <v>0.81040000000000001</v>
      </c>
      <c r="FG119" s="22">
        <f t="shared" si="99"/>
        <v>0.80489999999999995</v>
      </c>
      <c r="FH119" s="22">
        <f t="shared" si="99"/>
        <v>0.80179999999999996</v>
      </c>
      <c r="FI119" s="22">
        <f t="shared" si="99"/>
        <v>0.86099999999999999</v>
      </c>
      <c r="FJ119" s="22">
        <f t="shared" si="99"/>
        <v>0.86170000000000002</v>
      </c>
      <c r="FK119" s="22">
        <f t="shared" si="99"/>
        <v>0.86419999999999997</v>
      </c>
      <c r="FL119" s="22">
        <f t="shared" si="99"/>
        <v>0.88460000000000005</v>
      </c>
      <c r="FM119" s="22">
        <f t="shared" si="99"/>
        <v>0.87050000000000005</v>
      </c>
      <c r="FN119" s="22">
        <f t="shared" si="99"/>
        <v>0.89800000000000002</v>
      </c>
      <c r="FO119" s="22">
        <f t="shared" si="99"/>
        <v>0.84599999999999997</v>
      </c>
      <c r="FP119" s="22">
        <f t="shared" si="99"/>
        <v>0.8629</v>
      </c>
      <c r="FQ119" s="22">
        <f t="shared" si="99"/>
        <v>0.84030000000000005</v>
      </c>
      <c r="FR119" s="22">
        <f t="shared" si="99"/>
        <v>0.80710000000000004</v>
      </c>
      <c r="FS119" s="22">
        <f t="shared" si="99"/>
        <v>0.8095</v>
      </c>
      <c r="FT119" s="22">
        <f t="shared" si="99"/>
        <v>0.80059999999999998</v>
      </c>
      <c r="FU119" s="22">
        <f t="shared" si="99"/>
        <v>0.8377</v>
      </c>
      <c r="FV119" s="22">
        <f t="shared" si="99"/>
        <v>0.83320000000000005</v>
      </c>
      <c r="FW119" s="22">
        <f t="shared" si="99"/>
        <v>0.80859999999999999</v>
      </c>
      <c r="FX119" s="22">
        <f t="shared" si="99"/>
        <v>0.79990000000000006</v>
      </c>
      <c r="FY119" s="7">
        <f>SUM(C119:FX119)</f>
        <v>149.43210000000008</v>
      </c>
      <c r="GA119" s="22"/>
    </row>
    <row r="120" spans="1:204" x14ac:dyDescent="0.2">
      <c r="A120" s="6" t="s">
        <v>611</v>
      </c>
      <c r="B120" s="7" t="s">
        <v>612</v>
      </c>
      <c r="C120" s="57">
        <f>C41</f>
        <v>1.2250000000000001</v>
      </c>
      <c r="D120" s="57">
        <f t="shared" ref="D120:BO120" si="100">D41</f>
        <v>1.2250000000000001</v>
      </c>
      <c r="E120" s="57">
        <f t="shared" si="100"/>
        <v>1.214</v>
      </c>
      <c r="F120" s="57">
        <f t="shared" si="100"/>
        <v>1.2150000000000001</v>
      </c>
      <c r="G120" s="57">
        <f t="shared" si="100"/>
        <v>1.216</v>
      </c>
      <c r="H120" s="57">
        <f t="shared" si="100"/>
        <v>1.2070000000000001</v>
      </c>
      <c r="I120" s="57">
        <f t="shared" si="100"/>
        <v>1.216</v>
      </c>
      <c r="J120" s="57">
        <f t="shared" si="100"/>
        <v>1.1319999999999999</v>
      </c>
      <c r="K120" s="57">
        <f t="shared" si="100"/>
        <v>1.111</v>
      </c>
      <c r="L120" s="57">
        <f t="shared" si="100"/>
        <v>1.2430000000000001</v>
      </c>
      <c r="M120" s="57">
        <f t="shared" si="100"/>
        <v>1.2430000000000001</v>
      </c>
      <c r="N120" s="57">
        <f t="shared" si="100"/>
        <v>1.264</v>
      </c>
      <c r="O120" s="57">
        <f t="shared" si="100"/>
        <v>1.2350000000000001</v>
      </c>
      <c r="P120" s="57">
        <f t="shared" si="100"/>
        <v>1.214</v>
      </c>
      <c r="Q120" s="57">
        <f t="shared" si="100"/>
        <v>1.244</v>
      </c>
      <c r="R120" s="57">
        <f t="shared" si="100"/>
        <v>1.2150000000000001</v>
      </c>
      <c r="S120" s="57">
        <f t="shared" si="100"/>
        <v>1.1839999999999999</v>
      </c>
      <c r="T120" s="57">
        <f t="shared" si="100"/>
        <v>1.0840000000000001</v>
      </c>
      <c r="U120" s="57">
        <f t="shared" si="100"/>
        <v>1.075</v>
      </c>
      <c r="V120" s="57">
        <f t="shared" si="100"/>
        <v>1.083</v>
      </c>
      <c r="W120" s="57">
        <f t="shared" si="100"/>
        <v>1.075</v>
      </c>
      <c r="X120" s="57">
        <f t="shared" si="100"/>
        <v>1.0740000000000001</v>
      </c>
      <c r="Y120" s="57">
        <f t="shared" si="100"/>
        <v>1.0720000000000001</v>
      </c>
      <c r="Z120" s="57">
        <f t="shared" si="100"/>
        <v>1.054</v>
      </c>
      <c r="AA120" s="57">
        <f t="shared" si="100"/>
        <v>1.2350000000000001</v>
      </c>
      <c r="AB120" s="57">
        <f t="shared" si="100"/>
        <v>1.2649999999999999</v>
      </c>
      <c r="AC120" s="57">
        <f t="shared" si="100"/>
        <v>1.1759999999999999</v>
      </c>
      <c r="AD120" s="57">
        <f t="shared" si="100"/>
        <v>1.1559999999999999</v>
      </c>
      <c r="AE120" s="57">
        <f t="shared" si="100"/>
        <v>1.0669999999999999</v>
      </c>
      <c r="AF120" s="57">
        <f t="shared" si="100"/>
        <v>1.121</v>
      </c>
      <c r="AG120" s="57">
        <f t="shared" si="100"/>
        <v>1.214</v>
      </c>
      <c r="AH120" s="57">
        <f t="shared" si="100"/>
        <v>1.111</v>
      </c>
      <c r="AI120" s="57">
        <f t="shared" si="100"/>
        <v>1.1020000000000001</v>
      </c>
      <c r="AJ120" s="57">
        <f t="shared" si="100"/>
        <v>1.115</v>
      </c>
      <c r="AK120" s="57">
        <f t="shared" si="100"/>
        <v>1.091</v>
      </c>
      <c r="AL120" s="57">
        <f t="shared" si="100"/>
        <v>1.103</v>
      </c>
      <c r="AM120" s="57">
        <f t="shared" si="100"/>
        <v>1.1120000000000001</v>
      </c>
      <c r="AN120" s="57">
        <f t="shared" si="100"/>
        <v>1.145</v>
      </c>
      <c r="AO120" s="57">
        <f t="shared" si="100"/>
        <v>1.1930000000000001</v>
      </c>
      <c r="AP120" s="57">
        <f t="shared" si="100"/>
        <v>1.2450000000000001</v>
      </c>
      <c r="AQ120" s="57">
        <f t="shared" si="100"/>
        <v>1.169</v>
      </c>
      <c r="AR120" s="57">
        <f t="shared" si="100"/>
        <v>1.2450000000000001</v>
      </c>
      <c r="AS120" s="57">
        <f t="shared" si="100"/>
        <v>1.319</v>
      </c>
      <c r="AT120" s="57">
        <f t="shared" si="100"/>
        <v>1.2470000000000001</v>
      </c>
      <c r="AU120" s="57">
        <f t="shared" si="100"/>
        <v>1.2150000000000001</v>
      </c>
      <c r="AV120" s="57">
        <f t="shared" si="100"/>
        <v>1.2010000000000001</v>
      </c>
      <c r="AW120" s="57">
        <f t="shared" si="100"/>
        <v>1.204</v>
      </c>
      <c r="AX120" s="57">
        <f t="shared" si="100"/>
        <v>1.173</v>
      </c>
      <c r="AY120" s="57">
        <f t="shared" si="100"/>
        <v>1.2030000000000001</v>
      </c>
      <c r="AZ120" s="57">
        <f t="shared" si="100"/>
        <v>1.208</v>
      </c>
      <c r="BA120" s="57">
        <f t="shared" si="100"/>
        <v>1.1779999999999999</v>
      </c>
      <c r="BB120" s="57">
        <f t="shared" si="100"/>
        <v>1.1879999999999999</v>
      </c>
      <c r="BC120" s="57">
        <f t="shared" si="100"/>
        <v>1.2070000000000001</v>
      </c>
      <c r="BD120" s="57">
        <f t="shared" si="100"/>
        <v>1.21</v>
      </c>
      <c r="BE120" s="57">
        <f t="shared" si="100"/>
        <v>1.208</v>
      </c>
      <c r="BF120" s="57">
        <f t="shared" si="100"/>
        <v>1.2170000000000001</v>
      </c>
      <c r="BG120" s="57">
        <f t="shared" si="100"/>
        <v>1.194</v>
      </c>
      <c r="BH120" s="57">
        <f t="shared" si="100"/>
        <v>1.2050000000000001</v>
      </c>
      <c r="BI120" s="57">
        <f t="shared" si="100"/>
        <v>1.1779999999999999</v>
      </c>
      <c r="BJ120" s="57">
        <f t="shared" si="100"/>
        <v>1.2290000000000001</v>
      </c>
      <c r="BK120" s="57">
        <f t="shared" si="100"/>
        <v>1.208</v>
      </c>
      <c r="BL120" s="57">
        <f t="shared" si="100"/>
        <v>1.163</v>
      </c>
      <c r="BM120" s="57">
        <f t="shared" si="100"/>
        <v>1.1659999999999999</v>
      </c>
      <c r="BN120" s="57">
        <f t="shared" si="100"/>
        <v>1.1539999999999999</v>
      </c>
      <c r="BO120" s="57">
        <f t="shared" si="100"/>
        <v>1.137</v>
      </c>
      <c r="BP120" s="57">
        <f t="shared" ref="BP120:EA120" si="101">BP41</f>
        <v>1.125</v>
      </c>
      <c r="BQ120" s="57">
        <f t="shared" si="101"/>
        <v>1.3089999999999999</v>
      </c>
      <c r="BR120" s="57">
        <f t="shared" si="101"/>
        <v>1.206</v>
      </c>
      <c r="BS120" s="57">
        <f t="shared" si="101"/>
        <v>1.2130000000000001</v>
      </c>
      <c r="BT120" s="57">
        <f t="shared" si="101"/>
        <v>1.2350000000000001</v>
      </c>
      <c r="BU120" s="57">
        <f t="shared" si="101"/>
        <v>1.2370000000000001</v>
      </c>
      <c r="BV120" s="57">
        <f t="shared" si="101"/>
        <v>1.1890000000000001</v>
      </c>
      <c r="BW120" s="57">
        <f t="shared" si="101"/>
        <v>1.218</v>
      </c>
      <c r="BX120" s="57">
        <f t="shared" si="101"/>
        <v>1.2170000000000001</v>
      </c>
      <c r="BY120" s="57">
        <f t="shared" si="101"/>
        <v>1.0840000000000001</v>
      </c>
      <c r="BZ120" s="57">
        <f t="shared" si="101"/>
        <v>1.0660000000000001</v>
      </c>
      <c r="CA120" s="57">
        <f t="shared" si="101"/>
        <v>1.165</v>
      </c>
      <c r="CB120" s="57">
        <f t="shared" si="101"/>
        <v>1.234</v>
      </c>
      <c r="CC120" s="57">
        <f t="shared" si="101"/>
        <v>1.0649999999999999</v>
      </c>
      <c r="CD120" s="57">
        <f t="shared" si="101"/>
        <v>1.0449999999999999</v>
      </c>
      <c r="CE120" s="57">
        <f t="shared" si="101"/>
        <v>1.0760000000000001</v>
      </c>
      <c r="CF120" s="57">
        <f t="shared" si="101"/>
        <v>1.0369999999999999</v>
      </c>
      <c r="CG120" s="57">
        <f t="shared" si="101"/>
        <v>1.0760000000000001</v>
      </c>
      <c r="CH120" s="57">
        <f t="shared" si="101"/>
        <v>1.0760000000000001</v>
      </c>
      <c r="CI120" s="57">
        <f t="shared" si="101"/>
        <v>1.0780000000000001</v>
      </c>
      <c r="CJ120" s="57">
        <f t="shared" si="101"/>
        <v>1.1870000000000001</v>
      </c>
      <c r="CK120" s="57">
        <f t="shared" si="101"/>
        <v>1.256</v>
      </c>
      <c r="CL120" s="57">
        <f t="shared" si="101"/>
        <v>1.236</v>
      </c>
      <c r="CM120" s="57">
        <f t="shared" si="101"/>
        <v>1.2250000000000001</v>
      </c>
      <c r="CN120" s="57">
        <f t="shared" si="101"/>
        <v>1.1850000000000001</v>
      </c>
      <c r="CO120" s="57">
        <f t="shared" si="101"/>
        <v>1.1859999999999999</v>
      </c>
      <c r="CP120" s="57">
        <f t="shared" si="101"/>
        <v>1.224</v>
      </c>
      <c r="CQ120" s="57">
        <f t="shared" si="101"/>
        <v>1.1619999999999999</v>
      </c>
      <c r="CR120" s="57">
        <f t="shared" si="101"/>
        <v>1.113</v>
      </c>
      <c r="CS120" s="57">
        <f t="shared" si="101"/>
        <v>1.1220000000000001</v>
      </c>
      <c r="CT120" s="57">
        <f t="shared" si="101"/>
        <v>1.073</v>
      </c>
      <c r="CU120" s="57">
        <f t="shared" si="101"/>
        <v>1.0149999999999999</v>
      </c>
      <c r="CV120" s="57">
        <f t="shared" si="101"/>
        <v>1.014</v>
      </c>
      <c r="CW120" s="57">
        <f t="shared" si="101"/>
        <v>1.115</v>
      </c>
      <c r="CX120" s="57">
        <f t="shared" si="101"/>
        <v>1.145</v>
      </c>
      <c r="CY120" s="57">
        <f t="shared" si="101"/>
        <v>1.085</v>
      </c>
      <c r="CZ120" s="57">
        <f t="shared" si="101"/>
        <v>1.161</v>
      </c>
      <c r="DA120" s="57">
        <f t="shared" si="101"/>
        <v>1.1220000000000001</v>
      </c>
      <c r="DB120" s="57">
        <f t="shared" si="101"/>
        <v>1.1519999999999999</v>
      </c>
      <c r="DC120" s="57">
        <f t="shared" si="101"/>
        <v>1.133</v>
      </c>
      <c r="DD120" s="57">
        <f t="shared" si="101"/>
        <v>1.127</v>
      </c>
      <c r="DE120" s="57">
        <f t="shared" si="101"/>
        <v>1.1459999999999999</v>
      </c>
      <c r="DF120" s="57">
        <f t="shared" si="101"/>
        <v>1.1459999999999999</v>
      </c>
      <c r="DG120" s="57">
        <f t="shared" si="101"/>
        <v>1.153</v>
      </c>
      <c r="DH120" s="57">
        <f t="shared" si="101"/>
        <v>1.135</v>
      </c>
      <c r="DI120" s="57">
        <f t="shared" si="101"/>
        <v>1.149</v>
      </c>
      <c r="DJ120" s="57">
        <f t="shared" si="101"/>
        <v>1.159</v>
      </c>
      <c r="DK120" s="57">
        <f t="shared" si="101"/>
        <v>1.147</v>
      </c>
      <c r="DL120" s="57">
        <f t="shared" si="101"/>
        <v>1.226</v>
      </c>
      <c r="DM120" s="57">
        <f t="shared" si="101"/>
        <v>1.2030000000000001</v>
      </c>
      <c r="DN120" s="57">
        <f t="shared" si="101"/>
        <v>1.1879999999999999</v>
      </c>
      <c r="DO120" s="57">
        <f t="shared" si="101"/>
        <v>1.1950000000000001</v>
      </c>
      <c r="DP120" s="57">
        <f t="shared" si="101"/>
        <v>1.175</v>
      </c>
      <c r="DQ120" s="57">
        <f t="shared" si="101"/>
        <v>1.171</v>
      </c>
      <c r="DR120" s="57">
        <f t="shared" si="101"/>
        <v>1.1439999999999999</v>
      </c>
      <c r="DS120" s="57">
        <f t="shared" si="101"/>
        <v>1.133</v>
      </c>
      <c r="DT120" s="57">
        <f t="shared" si="101"/>
        <v>1.1319999999999999</v>
      </c>
      <c r="DU120" s="57">
        <f t="shared" si="101"/>
        <v>1.1240000000000001</v>
      </c>
      <c r="DV120" s="57">
        <f t="shared" si="101"/>
        <v>1.1220000000000001</v>
      </c>
      <c r="DW120" s="57">
        <f t="shared" si="101"/>
        <v>1.1319999999999999</v>
      </c>
      <c r="DX120" s="57">
        <f t="shared" si="101"/>
        <v>1.3080000000000001</v>
      </c>
      <c r="DY120" s="57">
        <f t="shared" si="101"/>
        <v>1.2849999999999999</v>
      </c>
      <c r="DZ120" s="57">
        <f t="shared" si="101"/>
        <v>1.2370000000000001</v>
      </c>
      <c r="EA120" s="57">
        <f t="shared" si="101"/>
        <v>1.2130000000000001</v>
      </c>
      <c r="EB120" s="57">
        <f t="shared" ref="EB120:FX120" si="102">EB41</f>
        <v>1.1180000000000001</v>
      </c>
      <c r="EC120" s="57">
        <f t="shared" si="102"/>
        <v>1.075</v>
      </c>
      <c r="ED120" s="57">
        <f t="shared" si="102"/>
        <v>1.65</v>
      </c>
      <c r="EE120" s="57">
        <f t="shared" si="102"/>
        <v>1.0740000000000001</v>
      </c>
      <c r="EF120" s="57">
        <f t="shared" si="102"/>
        <v>1.133</v>
      </c>
      <c r="EG120" s="57">
        <f t="shared" si="102"/>
        <v>1.0429999999999999</v>
      </c>
      <c r="EH120" s="57">
        <f t="shared" si="102"/>
        <v>1.073</v>
      </c>
      <c r="EI120" s="57">
        <f t="shared" si="102"/>
        <v>1.1759999999999999</v>
      </c>
      <c r="EJ120" s="57">
        <f t="shared" si="102"/>
        <v>1.1639999999999999</v>
      </c>
      <c r="EK120" s="57">
        <f t="shared" si="102"/>
        <v>1.127</v>
      </c>
      <c r="EL120" s="57">
        <f t="shared" si="102"/>
        <v>1.105</v>
      </c>
      <c r="EM120" s="57">
        <f t="shared" si="102"/>
        <v>1.1220000000000001</v>
      </c>
      <c r="EN120" s="57">
        <f t="shared" si="102"/>
        <v>1.123</v>
      </c>
      <c r="EO120" s="57">
        <f t="shared" si="102"/>
        <v>1.113</v>
      </c>
      <c r="EP120" s="57">
        <f t="shared" si="102"/>
        <v>1.248</v>
      </c>
      <c r="EQ120" s="57">
        <f t="shared" si="102"/>
        <v>1.27</v>
      </c>
      <c r="ER120" s="57">
        <f t="shared" si="102"/>
        <v>1.2470000000000001</v>
      </c>
      <c r="ES120" s="57">
        <f t="shared" si="102"/>
        <v>1.081</v>
      </c>
      <c r="ET120" s="57">
        <f t="shared" si="102"/>
        <v>1.105</v>
      </c>
      <c r="EU120" s="57">
        <f t="shared" si="102"/>
        <v>1.0920000000000001</v>
      </c>
      <c r="EV120" s="57">
        <f t="shared" si="102"/>
        <v>1.179</v>
      </c>
      <c r="EW120" s="57">
        <f t="shared" si="102"/>
        <v>1.5940000000000001</v>
      </c>
      <c r="EX120" s="57">
        <f t="shared" si="102"/>
        <v>1.2310000000000001</v>
      </c>
      <c r="EY120" s="57">
        <f t="shared" si="102"/>
        <v>1.1160000000000001</v>
      </c>
      <c r="EZ120" s="57">
        <f t="shared" si="102"/>
        <v>1.1040000000000001</v>
      </c>
      <c r="FA120" s="57">
        <f t="shared" si="102"/>
        <v>1.319</v>
      </c>
      <c r="FB120" s="57">
        <f t="shared" si="102"/>
        <v>1.1439999999999999</v>
      </c>
      <c r="FC120" s="57">
        <f t="shared" si="102"/>
        <v>1.194</v>
      </c>
      <c r="FD120" s="57">
        <f t="shared" si="102"/>
        <v>1.145</v>
      </c>
      <c r="FE120" s="57">
        <f t="shared" si="102"/>
        <v>1.1160000000000001</v>
      </c>
      <c r="FF120" s="57">
        <f t="shared" si="102"/>
        <v>1.1339999999999999</v>
      </c>
      <c r="FG120" s="57">
        <f t="shared" si="102"/>
        <v>1.1439999999999999</v>
      </c>
      <c r="FH120" s="57">
        <f t="shared" si="102"/>
        <v>1.107</v>
      </c>
      <c r="FI120" s="57">
        <f t="shared" si="102"/>
        <v>1.175</v>
      </c>
      <c r="FJ120" s="57">
        <f t="shared" si="102"/>
        <v>1.1659999999999999</v>
      </c>
      <c r="FK120" s="57">
        <f t="shared" si="102"/>
        <v>1.1859999999999999</v>
      </c>
      <c r="FL120" s="57">
        <f t="shared" si="102"/>
        <v>1.1739999999999999</v>
      </c>
      <c r="FM120" s="57">
        <f t="shared" si="102"/>
        <v>1.1759999999999999</v>
      </c>
      <c r="FN120" s="57">
        <f t="shared" si="102"/>
        <v>1.1839999999999999</v>
      </c>
      <c r="FO120" s="57">
        <f t="shared" si="102"/>
        <v>1.175</v>
      </c>
      <c r="FP120" s="57">
        <f t="shared" si="102"/>
        <v>1.2050000000000001</v>
      </c>
      <c r="FQ120" s="57">
        <f t="shared" si="102"/>
        <v>1.1659999999999999</v>
      </c>
      <c r="FR120" s="57">
        <f t="shared" si="102"/>
        <v>1.147</v>
      </c>
      <c r="FS120" s="57">
        <f t="shared" si="102"/>
        <v>1.145</v>
      </c>
      <c r="FT120" s="57">
        <f t="shared" si="102"/>
        <v>1.145</v>
      </c>
      <c r="FU120" s="57">
        <f t="shared" si="102"/>
        <v>1.1950000000000001</v>
      </c>
      <c r="FV120" s="57">
        <f t="shared" si="102"/>
        <v>1.147</v>
      </c>
      <c r="FW120" s="57">
        <f t="shared" si="102"/>
        <v>1.147</v>
      </c>
      <c r="FX120" s="57">
        <f t="shared" si="102"/>
        <v>1.1950000000000001</v>
      </c>
      <c r="FY120" s="58">
        <f>SUM(C120:FX120)</f>
        <v>208.00299999999999</v>
      </c>
      <c r="FZ120" s="22"/>
      <c r="GA120" s="40"/>
      <c r="GN120" s="22"/>
      <c r="GO120" s="22"/>
      <c r="GP120" s="22"/>
      <c r="GQ120" s="22"/>
      <c r="GR120" s="22"/>
      <c r="GS120" s="22"/>
      <c r="GT120" s="22"/>
      <c r="GU120" s="22"/>
      <c r="GV120" s="22"/>
    </row>
    <row r="121" spans="1:204" x14ac:dyDescent="0.2">
      <c r="A121" s="6" t="s">
        <v>613</v>
      </c>
      <c r="B121" s="7" t="s">
        <v>614</v>
      </c>
      <c r="C121" s="7">
        <f t="shared" ref="C121:BN121" si="103">+C38</f>
        <v>7083.61</v>
      </c>
      <c r="D121" s="7">
        <f t="shared" si="103"/>
        <v>7083.61</v>
      </c>
      <c r="E121" s="7">
        <f t="shared" si="103"/>
        <v>7083.61</v>
      </c>
      <c r="F121" s="7">
        <f t="shared" si="103"/>
        <v>7083.61</v>
      </c>
      <c r="G121" s="7">
        <f t="shared" si="103"/>
        <v>7083.61</v>
      </c>
      <c r="H121" s="7">
        <f t="shared" si="103"/>
        <v>7083.61</v>
      </c>
      <c r="I121" s="7">
        <f t="shared" si="103"/>
        <v>7083.61</v>
      </c>
      <c r="J121" s="7">
        <f t="shared" si="103"/>
        <v>7083.61</v>
      </c>
      <c r="K121" s="7">
        <f t="shared" si="103"/>
        <v>7083.61</v>
      </c>
      <c r="L121" s="7">
        <f t="shared" si="103"/>
        <v>7083.61</v>
      </c>
      <c r="M121" s="7">
        <f t="shared" si="103"/>
        <v>7083.61</v>
      </c>
      <c r="N121" s="7">
        <f t="shared" si="103"/>
        <v>7083.61</v>
      </c>
      <c r="O121" s="7">
        <f t="shared" si="103"/>
        <v>7083.61</v>
      </c>
      <c r="P121" s="7">
        <f t="shared" si="103"/>
        <v>7083.61</v>
      </c>
      <c r="Q121" s="7">
        <f t="shared" si="103"/>
        <v>7083.61</v>
      </c>
      <c r="R121" s="7">
        <f t="shared" si="103"/>
        <v>7083.61</v>
      </c>
      <c r="S121" s="7">
        <f t="shared" si="103"/>
        <v>7083.61</v>
      </c>
      <c r="T121" s="7">
        <f t="shared" si="103"/>
        <v>7083.61</v>
      </c>
      <c r="U121" s="7">
        <f t="shared" si="103"/>
        <v>7083.61</v>
      </c>
      <c r="V121" s="7">
        <f t="shared" si="103"/>
        <v>7083.61</v>
      </c>
      <c r="W121" s="7">
        <f t="shared" si="103"/>
        <v>7083.61</v>
      </c>
      <c r="X121" s="7">
        <f t="shared" si="103"/>
        <v>7083.61</v>
      </c>
      <c r="Y121" s="7">
        <f t="shared" si="103"/>
        <v>7083.61</v>
      </c>
      <c r="Z121" s="7">
        <f t="shared" si="103"/>
        <v>7083.61</v>
      </c>
      <c r="AA121" s="7">
        <f t="shared" si="103"/>
        <v>7083.61</v>
      </c>
      <c r="AB121" s="7">
        <f t="shared" si="103"/>
        <v>7083.61</v>
      </c>
      <c r="AC121" s="7">
        <f t="shared" si="103"/>
        <v>7083.61</v>
      </c>
      <c r="AD121" s="7">
        <f t="shared" si="103"/>
        <v>7083.61</v>
      </c>
      <c r="AE121" s="7">
        <f t="shared" si="103"/>
        <v>7083.61</v>
      </c>
      <c r="AF121" s="7">
        <f t="shared" si="103"/>
        <v>7083.61</v>
      </c>
      <c r="AG121" s="7">
        <f t="shared" si="103"/>
        <v>7083.61</v>
      </c>
      <c r="AH121" s="7">
        <f t="shared" si="103"/>
        <v>7083.61</v>
      </c>
      <c r="AI121" s="7">
        <f t="shared" si="103"/>
        <v>7083.61</v>
      </c>
      <c r="AJ121" s="7">
        <f t="shared" si="103"/>
        <v>7083.61</v>
      </c>
      <c r="AK121" s="7">
        <f t="shared" si="103"/>
        <v>7083.61</v>
      </c>
      <c r="AL121" s="7">
        <f t="shared" si="103"/>
        <v>7083.61</v>
      </c>
      <c r="AM121" s="7">
        <f t="shared" si="103"/>
        <v>7083.61</v>
      </c>
      <c r="AN121" s="7">
        <f t="shared" si="103"/>
        <v>7083.61</v>
      </c>
      <c r="AO121" s="7">
        <f t="shared" si="103"/>
        <v>7083.61</v>
      </c>
      <c r="AP121" s="7">
        <f t="shared" si="103"/>
        <v>7083.61</v>
      </c>
      <c r="AQ121" s="7">
        <f t="shared" si="103"/>
        <v>7083.61</v>
      </c>
      <c r="AR121" s="7">
        <f t="shared" si="103"/>
        <v>7083.61</v>
      </c>
      <c r="AS121" s="7">
        <f t="shared" si="103"/>
        <v>7083.61</v>
      </c>
      <c r="AT121" s="7">
        <f t="shared" si="103"/>
        <v>7083.61</v>
      </c>
      <c r="AU121" s="7">
        <f t="shared" si="103"/>
        <v>7083.61</v>
      </c>
      <c r="AV121" s="7">
        <f t="shared" si="103"/>
        <v>7083.61</v>
      </c>
      <c r="AW121" s="7">
        <f t="shared" si="103"/>
        <v>7083.61</v>
      </c>
      <c r="AX121" s="7">
        <f t="shared" si="103"/>
        <v>7083.61</v>
      </c>
      <c r="AY121" s="7">
        <f t="shared" si="103"/>
        <v>7083.61</v>
      </c>
      <c r="AZ121" s="7">
        <f t="shared" si="103"/>
        <v>7083.61</v>
      </c>
      <c r="BA121" s="7">
        <f t="shared" si="103"/>
        <v>7083.61</v>
      </c>
      <c r="BB121" s="7">
        <f t="shared" si="103"/>
        <v>7083.61</v>
      </c>
      <c r="BC121" s="7">
        <f t="shared" si="103"/>
        <v>7083.61</v>
      </c>
      <c r="BD121" s="7">
        <f t="shared" si="103"/>
        <v>7083.61</v>
      </c>
      <c r="BE121" s="7">
        <f t="shared" si="103"/>
        <v>7083.61</v>
      </c>
      <c r="BF121" s="7">
        <f t="shared" si="103"/>
        <v>7083.61</v>
      </c>
      <c r="BG121" s="7">
        <f t="shared" si="103"/>
        <v>7083.61</v>
      </c>
      <c r="BH121" s="7">
        <f t="shared" si="103"/>
        <v>7083.61</v>
      </c>
      <c r="BI121" s="7">
        <f t="shared" si="103"/>
        <v>7083.61</v>
      </c>
      <c r="BJ121" s="7">
        <f t="shared" si="103"/>
        <v>7083.61</v>
      </c>
      <c r="BK121" s="7">
        <f t="shared" si="103"/>
        <v>7083.61</v>
      </c>
      <c r="BL121" s="7">
        <f t="shared" si="103"/>
        <v>7083.61</v>
      </c>
      <c r="BM121" s="7">
        <f t="shared" si="103"/>
        <v>7083.61</v>
      </c>
      <c r="BN121" s="7">
        <f t="shared" si="103"/>
        <v>7083.61</v>
      </c>
      <c r="BO121" s="7">
        <f t="shared" ref="BO121:DZ121" si="104">+BO38</f>
        <v>7083.61</v>
      </c>
      <c r="BP121" s="7">
        <f t="shared" si="104"/>
        <v>7083.61</v>
      </c>
      <c r="BQ121" s="7">
        <f t="shared" si="104"/>
        <v>7083.61</v>
      </c>
      <c r="BR121" s="7">
        <f t="shared" si="104"/>
        <v>7083.61</v>
      </c>
      <c r="BS121" s="7">
        <f t="shared" si="104"/>
        <v>7083.61</v>
      </c>
      <c r="BT121" s="7">
        <f t="shared" si="104"/>
        <v>7083.61</v>
      </c>
      <c r="BU121" s="7">
        <f t="shared" si="104"/>
        <v>7083.61</v>
      </c>
      <c r="BV121" s="7">
        <f t="shared" si="104"/>
        <v>7083.61</v>
      </c>
      <c r="BW121" s="7">
        <f t="shared" si="104"/>
        <v>7083.61</v>
      </c>
      <c r="BX121" s="7">
        <f t="shared" si="104"/>
        <v>7083.61</v>
      </c>
      <c r="BY121" s="7">
        <f t="shared" si="104"/>
        <v>7083.61</v>
      </c>
      <c r="BZ121" s="7">
        <f t="shared" si="104"/>
        <v>7083.61</v>
      </c>
      <c r="CA121" s="7">
        <f t="shared" si="104"/>
        <v>7083.61</v>
      </c>
      <c r="CB121" s="7">
        <f t="shared" si="104"/>
        <v>7083.61</v>
      </c>
      <c r="CC121" s="7">
        <f t="shared" si="104"/>
        <v>7083.61</v>
      </c>
      <c r="CD121" s="7">
        <f t="shared" si="104"/>
        <v>7083.61</v>
      </c>
      <c r="CE121" s="7">
        <f t="shared" si="104"/>
        <v>7083.61</v>
      </c>
      <c r="CF121" s="7">
        <f t="shared" si="104"/>
        <v>7083.61</v>
      </c>
      <c r="CG121" s="7">
        <f t="shared" si="104"/>
        <v>7083.61</v>
      </c>
      <c r="CH121" s="7">
        <f t="shared" si="104"/>
        <v>7083.61</v>
      </c>
      <c r="CI121" s="7">
        <f t="shared" si="104"/>
        <v>7083.61</v>
      </c>
      <c r="CJ121" s="7">
        <f t="shared" si="104"/>
        <v>7083.61</v>
      </c>
      <c r="CK121" s="7">
        <f t="shared" si="104"/>
        <v>7083.61</v>
      </c>
      <c r="CL121" s="7">
        <f t="shared" si="104"/>
        <v>7083.61</v>
      </c>
      <c r="CM121" s="7">
        <f t="shared" si="104"/>
        <v>7083.61</v>
      </c>
      <c r="CN121" s="7">
        <f t="shared" si="104"/>
        <v>7083.61</v>
      </c>
      <c r="CO121" s="7">
        <f t="shared" si="104"/>
        <v>7083.61</v>
      </c>
      <c r="CP121" s="7">
        <f t="shared" si="104"/>
        <v>7083.61</v>
      </c>
      <c r="CQ121" s="7">
        <f t="shared" si="104"/>
        <v>7083.61</v>
      </c>
      <c r="CR121" s="7">
        <f t="shared" si="104"/>
        <v>7083.61</v>
      </c>
      <c r="CS121" s="7">
        <f t="shared" si="104"/>
        <v>7083.61</v>
      </c>
      <c r="CT121" s="7">
        <f t="shared" si="104"/>
        <v>7083.61</v>
      </c>
      <c r="CU121" s="7">
        <f t="shared" si="104"/>
        <v>7083.61</v>
      </c>
      <c r="CV121" s="7">
        <f t="shared" si="104"/>
        <v>7083.61</v>
      </c>
      <c r="CW121" s="7">
        <f t="shared" si="104"/>
        <v>7083.61</v>
      </c>
      <c r="CX121" s="7">
        <f t="shared" si="104"/>
        <v>7083.61</v>
      </c>
      <c r="CY121" s="7">
        <f t="shared" si="104"/>
        <v>7083.61</v>
      </c>
      <c r="CZ121" s="7">
        <f t="shared" si="104"/>
        <v>7083.61</v>
      </c>
      <c r="DA121" s="7">
        <f t="shared" si="104"/>
        <v>7083.61</v>
      </c>
      <c r="DB121" s="7">
        <f t="shared" si="104"/>
        <v>7083.61</v>
      </c>
      <c r="DC121" s="7">
        <f t="shared" si="104"/>
        <v>7083.61</v>
      </c>
      <c r="DD121" s="7">
        <f t="shared" si="104"/>
        <v>7083.61</v>
      </c>
      <c r="DE121" s="7">
        <f t="shared" si="104"/>
        <v>7083.61</v>
      </c>
      <c r="DF121" s="7">
        <f t="shared" si="104"/>
        <v>7083.61</v>
      </c>
      <c r="DG121" s="7">
        <f t="shared" si="104"/>
        <v>7083.61</v>
      </c>
      <c r="DH121" s="7">
        <f t="shared" si="104"/>
        <v>7083.61</v>
      </c>
      <c r="DI121" s="7">
        <f t="shared" si="104"/>
        <v>7083.61</v>
      </c>
      <c r="DJ121" s="7">
        <f t="shared" si="104"/>
        <v>7083.61</v>
      </c>
      <c r="DK121" s="7">
        <f t="shared" si="104"/>
        <v>7083.61</v>
      </c>
      <c r="DL121" s="7">
        <f t="shared" si="104"/>
        <v>7083.61</v>
      </c>
      <c r="DM121" s="7">
        <f t="shared" si="104"/>
        <v>7083.61</v>
      </c>
      <c r="DN121" s="7">
        <f t="shared" si="104"/>
        <v>7083.61</v>
      </c>
      <c r="DO121" s="7">
        <f t="shared" si="104"/>
        <v>7083.61</v>
      </c>
      <c r="DP121" s="7">
        <f t="shared" si="104"/>
        <v>7083.61</v>
      </c>
      <c r="DQ121" s="7">
        <f t="shared" si="104"/>
        <v>7083.61</v>
      </c>
      <c r="DR121" s="7">
        <f t="shared" si="104"/>
        <v>7083.61</v>
      </c>
      <c r="DS121" s="7">
        <f t="shared" si="104"/>
        <v>7083.61</v>
      </c>
      <c r="DT121" s="7">
        <f t="shared" si="104"/>
        <v>7083.61</v>
      </c>
      <c r="DU121" s="7">
        <f t="shared" si="104"/>
        <v>7083.61</v>
      </c>
      <c r="DV121" s="7">
        <f t="shared" si="104"/>
        <v>7083.61</v>
      </c>
      <c r="DW121" s="7">
        <f t="shared" si="104"/>
        <v>7083.61</v>
      </c>
      <c r="DX121" s="7">
        <f t="shared" si="104"/>
        <v>7083.61</v>
      </c>
      <c r="DY121" s="7">
        <f t="shared" si="104"/>
        <v>7083.61</v>
      </c>
      <c r="DZ121" s="7">
        <f t="shared" si="104"/>
        <v>7083.61</v>
      </c>
      <c r="EA121" s="7">
        <f t="shared" ref="EA121:FX121" si="105">+EA38</f>
        <v>7083.61</v>
      </c>
      <c r="EB121" s="7">
        <f t="shared" si="105"/>
        <v>7083.61</v>
      </c>
      <c r="EC121" s="7">
        <f t="shared" si="105"/>
        <v>7083.61</v>
      </c>
      <c r="ED121" s="7">
        <f t="shared" si="105"/>
        <v>7083.61</v>
      </c>
      <c r="EE121" s="7">
        <f t="shared" si="105"/>
        <v>7083.61</v>
      </c>
      <c r="EF121" s="7">
        <f t="shared" si="105"/>
        <v>7083.61</v>
      </c>
      <c r="EG121" s="7">
        <f t="shared" si="105"/>
        <v>7083.61</v>
      </c>
      <c r="EH121" s="7">
        <f t="shared" si="105"/>
        <v>7083.61</v>
      </c>
      <c r="EI121" s="7">
        <f t="shared" si="105"/>
        <v>7083.61</v>
      </c>
      <c r="EJ121" s="7">
        <f t="shared" si="105"/>
        <v>7083.61</v>
      </c>
      <c r="EK121" s="7">
        <f t="shared" si="105"/>
        <v>7083.61</v>
      </c>
      <c r="EL121" s="7">
        <f t="shared" si="105"/>
        <v>7083.61</v>
      </c>
      <c r="EM121" s="7">
        <f t="shared" si="105"/>
        <v>7083.61</v>
      </c>
      <c r="EN121" s="7">
        <f t="shared" si="105"/>
        <v>7083.61</v>
      </c>
      <c r="EO121" s="7">
        <f t="shared" si="105"/>
        <v>7083.61</v>
      </c>
      <c r="EP121" s="7">
        <f t="shared" si="105"/>
        <v>7083.61</v>
      </c>
      <c r="EQ121" s="7">
        <f t="shared" si="105"/>
        <v>7083.61</v>
      </c>
      <c r="ER121" s="7">
        <f t="shared" si="105"/>
        <v>7083.61</v>
      </c>
      <c r="ES121" s="7">
        <f t="shared" si="105"/>
        <v>7083.61</v>
      </c>
      <c r="ET121" s="7">
        <f t="shared" si="105"/>
        <v>7083.61</v>
      </c>
      <c r="EU121" s="7">
        <f t="shared" si="105"/>
        <v>7083.61</v>
      </c>
      <c r="EV121" s="7">
        <f t="shared" si="105"/>
        <v>7083.61</v>
      </c>
      <c r="EW121" s="7">
        <f t="shared" si="105"/>
        <v>7083.61</v>
      </c>
      <c r="EX121" s="7">
        <f t="shared" si="105"/>
        <v>7083.61</v>
      </c>
      <c r="EY121" s="7">
        <f t="shared" si="105"/>
        <v>7083.61</v>
      </c>
      <c r="EZ121" s="7">
        <f t="shared" si="105"/>
        <v>7083.61</v>
      </c>
      <c r="FA121" s="7">
        <f t="shared" si="105"/>
        <v>7083.61</v>
      </c>
      <c r="FB121" s="7">
        <f t="shared" si="105"/>
        <v>7083.61</v>
      </c>
      <c r="FC121" s="7">
        <f t="shared" si="105"/>
        <v>7083.61</v>
      </c>
      <c r="FD121" s="7">
        <f t="shared" si="105"/>
        <v>7083.61</v>
      </c>
      <c r="FE121" s="7">
        <f t="shared" si="105"/>
        <v>7083.61</v>
      </c>
      <c r="FF121" s="7">
        <f t="shared" si="105"/>
        <v>7083.61</v>
      </c>
      <c r="FG121" s="7">
        <f t="shared" si="105"/>
        <v>7083.61</v>
      </c>
      <c r="FH121" s="7">
        <f t="shared" si="105"/>
        <v>7083.61</v>
      </c>
      <c r="FI121" s="7">
        <f t="shared" si="105"/>
        <v>7083.61</v>
      </c>
      <c r="FJ121" s="7">
        <f t="shared" si="105"/>
        <v>7083.61</v>
      </c>
      <c r="FK121" s="7">
        <f t="shared" si="105"/>
        <v>7083.61</v>
      </c>
      <c r="FL121" s="7">
        <f t="shared" si="105"/>
        <v>7083.61</v>
      </c>
      <c r="FM121" s="7">
        <f t="shared" si="105"/>
        <v>7083.61</v>
      </c>
      <c r="FN121" s="7">
        <f t="shared" si="105"/>
        <v>7083.61</v>
      </c>
      <c r="FO121" s="7">
        <f t="shared" si="105"/>
        <v>7083.61</v>
      </c>
      <c r="FP121" s="7">
        <f t="shared" si="105"/>
        <v>7083.61</v>
      </c>
      <c r="FQ121" s="7">
        <f t="shared" si="105"/>
        <v>7083.61</v>
      </c>
      <c r="FR121" s="7">
        <f t="shared" si="105"/>
        <v>7083.61</v>
      </c>
      <c r="FS121" s="7">
        <f t="shared" si="105"/>
        <v>7083.61</v>
      </c>
      <c r="FT121" s="7">
        <f t="shared" si="105"/>
        <v>7083.61</v>
      </c>
      <c r="FU121" s="7">
        <f t="shared" si="105"/>
        <v>7083.61</v>
      </c>
      <c r="FV121" s="7">
        <f t="shared" si="105"/>
        <v>7083.61</v>
      </c>
      <c r="FW121" s="7">
        <f t="shared" si="105"/>
        <v>7083.61</v>
      </c>
      <c r="FX121" s="7">
        <f t="shared" si="105"/>
        <v>7083.61</v>
      </c>
      <c r="GA121" s="40"/>
    </row>
    <row r="122" spans="1:204" x14ac:dyDescent="0.2">
      <c r="A122" s="6" t="s">
        <v>615</v>
      </c>
      <c r="B122" s="7" t="s">
        <v>616</v>
      </c>
      <c r="C122" s="22">
        <f t="shared" ref="C122:BN122" si="106">1-C115</f>
        <v>0.1139</v>
      </c>
      <c r="D122" s="22">
        <f t="shared" si="106"/>
        <v>9.4999999999999973E-2</v>
      </c>
      <c r="E122" s="22">
        <f t="shared" si="106"/>
        <v>0.11550000000000005</v>
      </c>
      <c r="F122" s="22">
        <f t="shared" si="106"/>
        <v>0.10440000000000005</v>
      </c>
      <c r="G122" s="22">
        <f t="shared" si="106"/>
        <v>0.15369999999999995</v>
      </c>
      <c r="H122" s="22">
        <f t="shared" si="106"/>
        <v>0.15720000000000001</v>
      </c>
      <c r="I122" s="22">
        <f t="shared" si="106"/>
        <v>0.11309999999999998</v>
      </c>
      <c r="J122" s="22">
        <f t="shared" si="106"/>
        <v>0.13639999999999997</v>
      </c>
      <c r="K122" s="22">
        <f t="shared" si="106"/>
        <v>0.18620000000000003</v>
      </c>
      <c r="L122" s="22">
        <f t="shared" si="106"/>
        <v>0.13580000000000003</v>
      </c>
      <c r="M122" s="22">
        <f t="shared" si="106"/>
        <v>0.14900000000000002</v>
      </c>
      <c r="N122" s="22">
        <f t="shared" si="106"/>
        <v>9.4999999999999973E-2</v>
      </c>
      <c r="O122" s="22">
        <f t="shared" si="106"/>
        <v>0.1089</v>
      </c>
      <c r="P122" s="22">
        <f t="shared" si="106"/>
        <v>0.18930000000000002</v>
      </c>
      <c r="Q122" s="22">
        <f t="shared" si="106"/>
        <v>9.4999999999999973E-2</v>
      </c>
      <c r="R122" s="22">
        <f t="shared" si="106"/>
        <v>0.12339999999999995</v>
      </c>
      <c r="S122" s="22">
        <f t="shared" si="106"/>
        <v>0.1401</v>
      </c>
      <c r="T122" s="22">
        <f t="shared" si="106"/>
        <v>0.19479999999999997</v>
      </c>
      <c r="U122" s="22">
        <f t="shared" si="106"/>
        <v>0.20040000000000002</v>
      </c>
      <c r="V122" s="22">
        <f t="shared" si="106"/>
        <v>0.1855</v>
      </c>
      <c r="W122" s="22">
        <f t="shared" si="106"/>
        <v>0.19530000000000003</v>
      </c>
      <c r="X122" s="22">
        <f t="shared" si="106"/>
        <v>0.20079999999999998</v>
      </c>
      <c r="Y122" s="22">
        <f t="shared" si="106"/>
        <v>0.13680000000000003</v>
      </c>
      <c r="Z122" s="22">
        <f t="shared" si="106"/>
        <v>0.18889999999999996</v>
      </c>
      <c r="AA122" s="22">
        <f t="shared" si="106"/>
        <v>9.4999999999999973E-2</v>
      </c>
      <c r="AB122" s="22">
        <f t="shared" si="106"/>
        <v>9.4999999999999973E-2</v>
      </c>
      <c r="AC122" s="22">
        <f t="shared" si="106"/>
        <v>0.15780000000000005</v>
      </c>
      <c r="AD122" s="22">
        <f t="shared" si="106"/>
        <v>0.14729999999999999</v>
      </c>
      <c r="AE122" s="22">
        <f t="shared" si="106"/>
        <v>0.19730000000000003</v>
      </c>
      <c r="AF122" s="22">
        <f t="shared" si="106"/>
        <v>0.19279999999999997</v>
      </c>
      <c r="AG122" s="22">
        <f t="shared" si="106"/>
        <v>0.16679999999999995</v>
      </c>
      <c r="AH122" s="22">
        <f t="shared" si="106"/>
        <v>0.15610000000000002</v>
      </c>
      <c r="AI122" s="22">
        <f t="shared" si="106"/>
        <v>0.18140000000000001</v>
      </c>
      <c r="AJ122" s="22">
        <f t="shared" si="106"/>
        <v>0.19279999999999997</v>
      </c>
      <c r="AK122" s="22">
        <f t="shared" si="106"/>
        <v>0.18999999999999995</v>
      </c>
      <c r="AL122" s="22">
        <f t="shared" si="106"/>
        <v>0.18630000000000002</v>
      </c>
      <c r="AM122" s="22">
        <f t="shared" si="106"/>
        <v>0.17530000000000001</v>
      </c>
      <c r="AN122" s="22">
        <f t="shared" si="106"/>
        <v>0.18110000000000004</v>
      </c>
      <c r="AO122" s="22">
        <f t="shared" si="106"/>
        <v>0.12480000000000002</v>
      </c>
      <c r="AP122" s="22">
        <f t="shared" si="106"/>
        <v>9.4999999999999973E-2</v>
      </c>
      <c r="AQ122" s="22">
        <f t="shared" si="106"/>
        <v>0.18940000000000001</v>
      </c>
      <c r="AR122" s="22">
        <f t="shared" si="106"/>
        <v>9.4999999999999973E-2</v>
      </c>
      <c r="AS122" s="22">
        <f t="shared" si="106"/>
        <v>0.11570000000000003</v>
      </c>
      <c r="AT122" s="22">
        <f t="shared" si="106"/>
        <v>0.1371</v>
      </c>
      <c r="AU122" s="22">
        <f t="shared" si="106"/>
        <v>0.18820000000000003</v>
      </c>
      <c r="AV122" s="22">
        <f t="shared" si="106"/>
        <v>0.18469999999999998</v>
      </c>
      <c r="AW122" s="22">
        <f t="shared" si="106"/>
        <v>0.18769999999999998</v>
      </c>
      <c r="AX122" s="22">
        <f t="shared" si="106"/>
        <v>0.19969999999999999</v>
      </c>
      <c r="AY122" s="22">
        <f t="shared" si="106"/>
        <v>0.17530000000000001</v>
      </c>
      <c r="AZ122" s="22">
        <f t="shared" si="106"/>
        <v>0.11150000000000004</v>
      </c>
      <c r="BA122" s="22">
        <f t="shared" si="106"/>
        <v>0.11370000000000002</v>
      </c>
      <c r="BB122" s="22">
        <f t="shared" si="106"/>
        <v>0.11460000000000004</v>
      </c>
      <c r="BC122" s="22">
        <f t="shared" si="106"/>
        <v>9.5199999999999951E-2</v>
      </c>
      <c r="BD122" s="22">
        <f t="shared" si="106"/>
        <v>0.12250000000000005</v>
      </c>
      <c r="BE122" s="22">
        <f t="shared" si="106"/>
        <v>0.14580000000000004</v>
      </c>
      <c r="BF122" s="22">
        <f t="shared" si="106"/>
        <v>9.9300000000000055E-2</v>
      </c>
      <c r="BG122" s="22">
        <f t="shared" si="106"/>
        <v>0.15700000000000003</v>
      </c>
      <c r="BH122" s="22">
        <f t="shared" si="106"/>
        <v>0.17020000000000002</v>
      </c>
      <c r="BI122" s="22">
        <f t="shared" si="106"/>
        <v>0.18779999999999997</v>
      </c>
      <c r="BJ122" s="22">
        <f t="shared" si="106"/>
        <v>0.11629999999999996</v>
      </c>
      <c r="BK122" s="22">
        <f t="shared" si="106"/>
        <v>9.6400000000000041E-2</v>
      </c>
      <c r="BL122" s="22">
        <f t="shared" si="106"/>
        <v>0.19179999999999997</v>
      </c>
      <c r="BM122" s="22">
        <f t="shared" si="106"/>
        <v>0.18640000000000001</v>
      </c>
      <c r="BN122" s="22">
        <f t="shared" si="106"/>
        <v>0.13019999999999998</v>
      </c>
      <c r="BO122" s="22">
        <f t="shared" ref="BO122:DZ122" si="107">1-BO115</f>
        <v>0.14680000000000004</v>
      </c>
      <c r="BP122" s="22">
        <f t="shared" si="107"/>
        <v>0.19110000000000005</v>
      </c>
      <c r="BQ122" s="22">
        <f t="shared" si="107"/>
        <v>0.11739999999999995</v>
      </c>
      <c r="BR122" s="22">
        <f t="shared" si="107"/>
        <v>0.12470000000000003</v>
      </c>
      <c r="BS122" s="22">
        <f t="shared" si="107"/>
        <v>0.15169999999999995</v>
      </c>
      <c r="BT122" s="22">
        <f t="shared" si="107"/>
        <v>0.17549999999999999</v>
      </c>
      <c r="BU122" s="22">
        <f t="shared" si="107"/>
        <v>0.17659999999999998</v>
      </c>
      <c r="BV122" s="22">
        <f t="shared" si="107"/>
        <v>0.14859999999999995</v>
      </c>
      <c r="BW122" s="22">
        <f t="shared" si="107"/>
        <v>0.1381</v>
      </c>
      <c r="BX122" s="22">
        <f t="shared" si="107"/>
        <v>0.19879999999999998</v>
      </c>
      <c r="BY122" s="22">
        <f t="shared" si="107"/>
        <v>0.17279999999999995</v>
      </c>
      <c r="BZ122" s="22">
        <f t="shared" si="107"/>
        <v>0.19020000000000004</v>
      </c>
      <c r="CA122" s="22">
        <f t="shared" si="107"/>
        <v>0.19350000000000001</v>
      </c>
      <c r="CB122" s="22">
        <f t="shared" si="107"/>
        <v>9.4999999999999973E-2</v>
      </c>
      <c r="CC122" s="22">
        <f t="shared" si="107"/>
        <v>0.1915</v>
      </c>
      <c r="CD122" s="22">
        <f t="shared" si="107"/>
        <v>0.20069999999999999</v>
      </c>
      <c r="CE122" s="22">
        <f t="shared" si="107"/>
        <v>0.19389999999999996</v>
      </c>
      <c r="CF122" s="22">
        <f t="shared" si="107"/>
        <v>0.19499999999999995</v>
      </c>
      <c r="CG122" s="22">
        <f t="shared" si="107"/>
        <v>0.19040000000000001</v>
      </c>
      <c r="CH122" s="22">
        <f t="shared" si="107"/>
        <v>0.19689999999999996</v>
      </c>
      <c r="CI122" s="22">
        <f t="shared" si="107"/>
        <v>0.16659999999999997</v>
      </c>
      <c r="CJ122" s="22">
        <f t="shared" si="107"/>
        <v>0.15820000000000001</v>
      </c>
      <c r="CK122" s="22">
        <f t="shared" si="107"/>
        <v>0.11539999999999995</v>
      </c>
      <c r="CL122" s="22">
        <f t="shared" si="107"/>
        <v>0.14600000000000002</v>
      </c>
      <c r="CM122" s="22">
        <f t="shared" si="107"/>
        <v>0.16269999999999996</v>
      </c>
      <c r="CN122" s="22">
        <f t="shared" si="107"/>
        <v>9.4999999999999973E-2</v>
      </c>
      <c r="CO122" s="22">
        <f t="shared" si="107"/>
        <v>0.10829999999999995</v>
      </c>
      <c r="CP122" s="22">
        <f t="shared" si="107"/>
        <v>0.15600000000000003</v>
      </c>
      <c r="CQ122" s="22">
        <f t="shared" si="107"/>
        <v>0.15910000000000002</v>
      </c>
      <c r="CR122" s="22">
        <f t="shared" si="107"/>
        <v>0.19069999999999998</v>
      </c>
      <c r="CS122" s="22">
        <f t="shared" si="107"/>
        <v>0.18110000000000004</v>
      </c>
      <c r="CT122" s="22">
        <f t="shared" si="107"/>
        <v>0.19689999999999996</v>
      </c>
      <c r="CU122" s="22">
        <f t="shared" si="107"/>
        <v>0.17069999999999996</v>
      </c>
      <c r="CV122" s="22">
        <f t="shared" si="107"/>
        <v>0.20079999999999998</v>
      </c>
      <c r="CW122" s="22">
        <f t="shared" si="107"/>
        <v>0.19120000000000004</v>
      </c>
      <c r="CX122" s="22">
        <f t="shared" si="107"/>
        <v>0.17420000000000002</v>
      </c>
      <c r="CY122" s="22">
        <f t="shared" si="107"/>
        <v>0.20079999999999998</v>
      </c>
      <c r="CZ122" s="22">
        <f t="shared" si="107"/>
        <v>0.13770000000000004</v>
      </c>
      <c r="DA122" s="22">
        <f t="shared" si="107"/>
        <v>0.19179999999999997</v>
      </c>
      <c r="DB122" s="22">
        <f t="shared" si="107"/>
        <v>0.18410000000000004</v>
      </c>
      <c r="DC122" s="22">
        <f t="shared" si="107"/>
        <v>0.19410000000000005</v>
      </c>
      <c r="DD122" s="22">
        <f t="shared" si="107"/>
        <v>0.19340000000000002</v>
      </c>
      <c r="DE122" s="22">
        <f t="shared" si="107"/>
        <v>0.17789999999999995</v>
      </c>
      <c r="DF122" s="22">
        <f t="shared" si="107"/>
        <v>0.10219999999999996</v>
      </c>
      <c r="DG122" s="22">
        <f t="shared" si="107"/>
        <v>0.19820000000000004</v>
      </c>
      <c r="DH122" s="22">
        <f t="shared" si="107"/>
        <v>0.13790000000000002</v>
      </c>
      <c r="DI122" s="22">
        <f t="shared" si="107"/>
        <v>0.13490000000000002</v>
      </c>
      <c r="DJ122" s="22">
        <f t="shared" si="107"/>
        <v>0.16830000000000001</v>
      </c>
      <c r="DK122" s="22">
        <f t="shared" si="107"/>
        <v>0.17469999999999997</v>
      </c>
      <c r="DL122" s="22">
        <f t="shared" si="107"/>
        <v>0.11880000000000002</v>
      </c>
      <c r="DM122" s="22">
        <f t="shared" si="107"/>
        <v>0.18730000000000002</v>
      </c>
      <c r="DN122" s="22">
        <f t="shared" si="107"/>
        <v>0.14429999999999998</v>
      </c>
      <c r="DO122" s="22">
        <f t="shared" si="107"/>
        <v>0.1321</v>
      </c>
      <c r="DP122" s="22">
        <f t="shared" si="107"/>
        <v>0.19079999999999997</v>
      </c>
      <c r="DQ122" s="22">
        <f t="shared" si="107"/>
        <v>0.16620000000000001</v>
      </c>
      <c r="DR122" s="22">
        <f t="shared" si="107"/>
        <v>0.14380000000000004</v>
      </c>
      <c r="DS122" s="22">
        <f t="shared" si="107"/>
        <v>0.16400000000000003</v>
      </c>
      <c r="DT122" s="22">
        <f t="shared" si="107"/>
        <v>0.19340000000000002</v>
      </c>
      <c r="DU122" s="22">
        <f t="shared" si="107"/>
        <v>0.17920000000000003</v>
      </c>
      <c r="DV122" s="22">
        <f t="shared" si="107"/>
        <v>0.18979999999999997</v>
      </c>
      <c r="DW122" s="22">
        <f t="shared" si="107"/>
        <v>0.18210000000000004</v>
      </c>
      <c r="DX122" s="22">
        <f t="shared" si="107"/>
        <v>0.19259999999999999</v>
      </c>
      <c r="DY122" s="22">
        <f t="shared" si="107"/>
        <v>0.18269999999999997</v>
      </c>
      <c r="DZ122" s="22">
        <f t="shared" si="107"/>
        <v>0.16320000000000001</v>
      </c>
      <c r="EA122" s="22">
        <f t="shared" ref="EA122:FX122" si="108">1-EA115</f>
        <v>0.16949999999999998</v>
      </c>
      <c r="EB122" s="22">
        <f t="shared" si="108"/>
        <v>0.17030000000000001</v>
      </c>
      <c r="EC122" s="22">
        <f t="shared" si="108"/>
        <v>0.1835</v>
      </c>
      <c r="ED122" s="22">
        <f t="shared" si="108"/>
        <v>0.1401</v>
      </c>
      <c r="EE122" s="22">
        <f t="shared" si="108"/>
        <v>0.19189999999999996</v>
      </c>
      <c r="EF122" s="22">
        <f t="shared" si="108"/>
        <v>0.1421</v>
      </c>
      <c r="EG122" s="22">
        <f t="shared" si="108"/>
        <v>0.18559999999999999</v>
      </c>
      <c r="EH122" s="22">
        <f t="shared" si="108"/>
        <v>0.18769999999999998</v>
      </c>
      <c r="EI122" s="22">
        <f t="shared" si="108"/>
        <v>0.10750000000000004</v>
      </c>
      <c r="EJ122" s="22">
        <f t="shared" si="108"/>
        <v>0.1129</v>
      </c>
      <c r="EK122" s="22">
        <f t="shared" si="108"/>
        <v>0.1673</v>
      </c>
      <c r="EL122" s="22">
        <f t="shared" si="108"/>
        <v>0.17410000000000003</v>
      </c>
      <c r="EM122" s="22">
        <f t="shared" si="108"/>
        <v>0.17620000000000002</v>
      </c>
      <c r="EN122" s="22">
        <f t="shared" si="108"/>
        <v>0.15359999999999996</v>
      </c>
      <c r="EO122" s="22">
        <f t="shared" si="108"/>
        <v>0.18030000000000002</v>
      </c>
      <c r="EP122" s="22">
        <f t="shared" si="108"/>
        <v>0.17879999999999996</v>
      </c>
      <c r="EQ122" s="22">
        <f t="shared" si="108"/>
        <v>0.13449999999999995</v>
      </c>
      <c r="ER122" s="22">
        <f t="shared" si="108"/>
        <v>0.18379999999999996</v>
      </c>
      <c r="ES122" s="22">
        <f t="shared" si="108"/>
        <v>0.19420000000000004</v>
      </c>
      <c r="ET122" s="22">
        <f t="shared" si="108"/>
        <v>0.18969999999999998</v>
      </c>
      <c r="EU122" s="22">
        <f t="shared" si="108"/>
        <v>0.16969999999999996</v>
      </c>
      <c r="EV122" s="22">
        <f t="shared" si="108"/>
        <v>0.19869999999999999</v>
      </c>
      <c r="EW122" s="22">
        <f t="shared" si="108"/>
        <v>0.16100000000000003</v>
      </c>
      <c r="EX122" s="22">
        <f t="shared" si="108"/>
        <v>0.19110000000000005</v>
      </c>
      <c r="EY122" s="22">
        <f t="shared" si="108"/>
        <v>0.15710000000000002</v>
      </c>
      <c r="EZ122" s="22">
        <f t="shared" si="108"/>
        <v>0.19489999999999996</v>
      </c>
      <c r="FA122" s="22">
        <f t="shared" si="108"/>
        <v>0.13109999999999999</v>
      </c>
      <c r="FB122" s="22">
        <f t="shared" si="108"/>
        <v>0.18179999999999996</v>
      </c>
      <c r="FC122" s="22">
        <f t="shared" si="108"/>
        <v>0.13719999999999999</v>
      </c>
      <c r="FD122" s="22">
        <f t="shared" si="108"/>
        <v>0.17810000000000004</v>
      </c>
      <c r="FE122" s="22">
        <f t="shared" si="108"/>
        <v>0.19740000000000002</v>
      </c>
      <c r="FF122" s="22">
        <f t="shared" si="108"/>
        <v>0.18959999999999999</v>
      </c>
      <c r="FG122" s="22">
        <f t="shared" si="108"/>
        <v>0.19510000000000005</v>
      </c>
      <c r="FH122" s="22">
        <f t="shared" si="108"/>
        <v>0.19820000000000004</v>
      </c>
      <c r="FI122" s="22">
        <f t="shared" si="108"/>
        <v>0.13900000000000001</v>
      </c>
      <c r="FJ122" s="22">
        <f t="shared" si="108"/>
        <v>0.13829999999999998</v>
      </c>
      <c r="FK122" s="22">
        <f t="shared" si="108"/>
        <v>0.13580000000000003</v>
      </c>
      <c r="FL122" s="22">
        <f t="shared" si="108"/>
        <v>0.11539999999999995</v>
      </c>
      <c r="FM122" s="22">
        <f t="shared" si="108"/>
        <v>0.12949999999999995</v>
      </c>
      <c r="FN122" s="22">
        <f t="shared" si="108"/>
        <v>0.10199999999999998</v>
      </c>
      <c r="FO122" s="22">
        <f t="shared" si="108"/>
        <v>0.15400000000000003</v>
      </c>
      <c r="FP122" s="22">
        <f t="shared" si="108"/>
        <v>0.1371</v>
      </c>
      <c r="FQ122" s="22">
        <f t="shared" si="108"/>
        <v>0.15969999999999995</v>
      </c>
      <c r="FR122" s="22">
        <f t="shared" si="108"/>
        <v>0.19289999999999996</v>
      </c>
      <c r="FS122" s="22">
        <f t="shared" si="108"/>
        <v>0.1905</v>
      </c>
      <c r="FT122" s="22">
        <f t="shared" si="108"/>
        <v>0.19940000000000002</v>
      </c>
      <c r="FU122" s="22">
        <f t="shared" si="108"/>
        <v>0.1623</v>
      </c>
      <c r="FV122" s="22">
        <f t="shared" si="108"/>
        <v>0.16679999999999995</v>
      </c>
      <c r="FW122" s="22">
        <f t="shared" si="108"/>
        <v>0.19140000000000001</v>
      </c>
      <c r="FX122" s="22">
        <f t="shared" si="108"/>
        <v>0.20009999999999994</v>
      </c>
      <c r="FY122" s="22"/>
    </row>
    <row r="123" spans="1:204" x14ac:dyDescent="0.2">
      <c r="A123" s="6" t="s">
        <v>617</v>
      </c>
      <c r="B123" s="7" t="s">
        <v>618</v>
      </c>
      <c r="C123" s="22">
        <f t="shared" ref="C123:BN123" si="109">C113</f>
        <v>1.0297000000000001</v>
      </c>
      <c r="D123" s="22">
        <f t="shared" si="109"/>
        <v>1.0297000000000001</v>
      </c>
      <c r="E123" s="22">
        <f t="shared" si="109"/>
        <v>1.0297000000000001</v>
      </c>
      <c r="F123" s="22">
        <f t="shared" si="109"/>
        <v>1.0297000000000001</v>
      </c>
      <c r="G123" s="22">
        <f t="shared" si="109"/>
        <v>1.1153</v>
      </c>
      <c r="H123" s="22">
        <f t="shared" si="109"/>
        <v>1.1214999999999999</v>
      </c>
      <c r="I123" s="22">
        <f t="shared" si="109"/>
        <v>1.0297000000000001</v>
      </c>
      <c r="J123" s="22">
        <f t="shared" si="109"/>
        <v>1.0519000000000001</v>
      </c>
      <c r="K123" s="22">
        <f t="shared" si="109"/>
        <v>1.542</v>
      </c>
      <c r="L123" s="22">
        <f t="shared" si="109"/>
        <v>1.0503</v>
      </c>
      <c r="M123" s="22">
        <f t="shared" si="109"/>
        <v>1.1072</v>
      </c>
      <c r="N123" s="22">
        <f t="shared" si="109"/>
        <v>1.0297000000000001</v>
      </c>
      <c r="O123" s="22">
        <f t="shared" si="109"/>
        <v>1.0297000000000001</v>
      </c>
      <c r="P123" s="22">
        <f t="shared" si="109"/>
        <v>1.7205999999999999</v>
      </c>
      <c r="Q123" s="22">
        <f t="shared" si="109"/>
        <v>1.0297000000000001</v>
      </c>
      <c r="R123" s="22">
        <f t="shared" si="109"/>
        <v>1.0297000000000001</v>
      </c>
      <c r="S123" s="22">
        <f t="shared" si="109"/>
        <v>1.087</v>
      </c>
      <c r="T123" s="22">
        <f t="shared" si="109"/>
        <v>2.0419</v>
      </c>
      <c r="U123" s="22">
        <f t="shared" si="109"/>
        <v>2.3714</v>
      </c>
      <c r="V123" s="22">
        <f t="shared" si="109"/>
        <v>1.5229999999999999</v>
      </c>
      <c r="W123" s="22">
        <f t="shared" si="109"/>
        <v>2.0756999999999999</v>
      </c>
      <c r="X123" s="22">
        <f t="shared" si="109"/>
        <v>2.3957999999999999</v>
      </c>
      <c r="Y123" s="22">
        <f t="shared" si="109"/>
        <v>1.0528999999999999</v>
      </c>
      <c r="Z123" s="22">
        <f t="shared" si="109"/>
        <v>1.6969000000000001</v>
      </c>
      <c r="AA123" s="22">
        <f t="shared" si="109"/>
        <v>1.0297000000000001</v>
      </c>
      <c r="AB123" s="22">
        <f t="shared" si="109"/>
        <v>1.0297000000000001</v>
      </c>
      <c r="AC123" s="22">
        <f t="shared" si="109"/>
        <v>1.1252</v>
      </c>
      <c r="AD123" s="22">
        <f t="shared" si="109"/>
        <v>1.1043000000000001</v>
      </c>
      <c r="AE123" s="22">
        <f t="shared" si="109"/>
        <v>2.1907999999999999</v>
      </c>
      <c r="AF123" s="22">
        <f t="shared" si="109"/>
        <v>1.9256</v>
      </c>
      <c r="AG123" s="22">
        <f t="shared" si="109"/>
        <v>1.1851</v>
      </c>
      <c r="AH123" s="22">
        <f t="shared" si="109"/>
        <v>1.1194999999999999</v>
      </c>
      <c r="AI123" s="22">
        <f t="shared" si="109"/>
        <v>1.4168000000000001</v>
      </c>
      <c r="AJ123" s="22">
        <f t="shared" si="109"/>
        <v>1.9282999999999999</v>
      </c>
      <c r="AK123" s="22">
        <f t="shared" si="109"/>
        <v>1.7612000000000001</v>
      </c>
      <c r="AL123" s="22">
        <f t="shared" si="109"/>
        <v>1.5461</v>
      </c>
      <c r="AM123" s="22">
        <f t="shared" si="109"/>
        <v>1.2556</v>
      </c>
      <c r="AN123" s="22">
        <f t="shared" si="109"/>
        <v>1.407</v>
      </c>
      <c r="AO123" s="22">
        <f t="shared" si="109"/>
        <v>1.0309999999999999</v>
      </c>
      <c r="AP123" s="22">
        <f t="shared" si="109"/>
        <v>1.0297000000000001</v>
      </c>
      <c r="AQ123" s="22">
        <f t="shared" si="109"/>
        <v>1.7262999999999999</v>
      </c>
      <c r="AR123" s="22">
        <f t="shared" si="109"/>
        <v>1.0297000000000001</v>
      </c>
      <c r="AS123" s="22">
        <f t="shared" si="109"/>
        <v>1.0297000000000001</v>
      </c>
      <c r="AT123" s="22">
        <f t="shared" si="109"/>
        <v>1.0555000000000001</v>
      </c>
      <c r="AU123" s="22">
        <f t="shared" si="109"/>
        <v>1.6539999999999999</v>
      </c>
      <c r="AV123" s="22">
        <f t="shared" si="109"/>
        <v>1.5028999999999999</v>
      </c>
      <c r="AW123" s="22">
        <f t="shared" si="109"/>
        <v>1.6228</v>
      </c>
      <c r="AX123" s="22">
        <f t="shared" si="109"/>
        <v>2.3319000000000001</v>
      </c>
      <c r="AY123" s="22">
        <f t="shared" si="109"/>
        <v>1.2556</v>
      </c>
      <c r="AZ123" s="22">
        <f t="shared" si="109"/>
        <v>1.0297000000000001</v>
      </c>
      <c r="BA123" s="22">
        <f t="shared" si="109"/>
        <v>1.0297000000000001</v>
      </c>
      <c r="BB123" s="22">
        <f t="shared" si="109"/>
        <v>1.0297000000000001</v>
      </c>
      <c r="BC123" s="22">
        <f t="shared" si="109"/>
        <v>1.0297000000000001</v>
      </c>
      <c r="BD123" s="22">
        <f t="shared" si="109"/>
        <v>1.0297000000000001</v>
      </c>
      <c r="BE123" s="22">
        <f t="shared" si="109"/>
        <v>1.1015999999999999</v>
      </c>
      <c r="BF123" s="22">
        <f t="shared" si="109"/>
        <v>1.0297000000000001</v>
      </c>
      <c r="BG123" s="22">
        <f t="shared" si="109"/>
        <v>1.1211</v>
      </c>
      <c r="BH123" s="22">
        <f t="shared" si="109"/>
        <v>1.2077</v>
      </c>
      <c r="BI123" s="22">
        <f t="shared" si="109"/>
        <v>1.6336999999999999</v>
      </c>
      <c r="BJ123" s="22">
        <f t="shared" si="109"/>
        <v>1.0297000000000001</v>
      </c>
      <c r="BK123" s="22">
        <f t="shared" si="109"/>
        <v>1.0297000000000001</v>
      </c>
      <c r="BL123" s="22">
        <f t="shared" si="109"/>
        <v>1.8662000000000001</v>
      </c>
      <c r="BM123" s="22">
        <f t="shared" si="109"/>
        <v>1.5476000000000001</v>
      </c>
      <c r="BN123" s="22">
        <f t="shared" si="109"/>
        <v>1.0361</v>
      </c>
      <c r="BO123" s="22">
        <f t="shared" ref="BO123:DZ123" si="110">BO113</f>
        <v>1.1033999999999999</v>
      </c>
      <c r="BP123" s="22">
        <f t="shared" si="110"/>
        <v>1.8251999999999999</v>
      </c>
      <c r="BQ123" s="22">
        <f t="shared" si="110"/>
        <v>1.0297000000000001</v>
      </c>
      <c r="BR123" s="22">
        <f t="shared" si="110"/>
        <v>1.0308999999999999</v>
      </c>
      <c r="BS123" s="22">
        <f t="shared" si="110"/>
        <v>1.1117999999999999</v>
      </c>
      <c r="BT123" s="22">
        <f t="shared" si="110"/>
        <v>1.2612000000000001</v>
      </c>
      <c r="BU123" s="22">
        <f t="shared" si="110"/>
        <v>1.2905</v>
      </c>
      <c r="BV123" s="22">
        <f t="shared" si="110"/>
        <v>1.1065</v>
      </c>
      <c r="BW123" s="22">
        <f t="shared" si="110"/>
        <v>1.0662</v>
      </c>
      <c r="BX123" s="22">
        <f t="shared" si="110"/>
        <v>2.2795999999999998</v>
      </c>
      <c r="BY123" s="22">
        <f t="shared" si="110"/>
        <v>1.2245999999999999</v>
      </c>
      <c r="BZ123" s="22">
        <f t="shared" si="110"/>
        <v>1.7721</v>
      </c>
      <c r="CA123" s="22">
        <f t="shared" si="110"/>
        <v>1.9670000000000001</v>
      </c>
      <c r="CB123" s="22">
        <f t="shared" si="110"/>
        <v>1.0297000000000001</v>
      </c>
      <c r="CC123" s="22">
        <f t="shared" si="110"/>
        <v>1.8485</v>
      </c>
      <c r="CD123" s="22">
        <f t="shared" si="110"/>
        <v>2.3936000000000002</v>
      </c>
      <c r="CE123" s="22">
        <f t="shared" si="110"/>
        <v>1.9903</v>
      </c>
      <c r="CF123" s="22">
        <f t="shared" si="110"/>
        <v>2.0535000000000001</v>
      </c>
      <c r="CG123" s="22">
        <f t="shared" si="110"/>
        <v>1.7827</v>
      </c>
      <c r="CH123" s="22">
        <f t="shared" si="110"/>
        <v>2.1671</v>
      </c>
      <c r="CI123" s="22">
        <f t="shared" si="110"/>
        <v>1.1839</v>
      </c>
      <c r="CJ123" s="22">
        <f t="shared" si="110"/>
        <v>1.1275999999999999</v>
      </c>
      <c r="CK123" s="22">
        <f t="shared" si="110"/>
        <v>1.0297000000000001</v>
      </c>
      <c r="CL123" s="22">
        <f t="shared" si="110"/>
        <v>1.1020000000000001</v>
      </c>
      <c r="CM123" s="22">
        <f t="shared" si="110"/>
        <v>1.1577</v>
      </c>
      <c r="CN123" s="22">
        <f t="shared" si="110"/>
        <v>1.0297000000000001</v>
      </c>
      <c r="CO123" s="22">
        <f t="shared" si="110"/>
        <v>1.0297000000000001</v>
      </c>
      <c r="CP123" s="22">
        <f t="shared" si="110"/>
        <v>1.1194</v>
      </c>
      <c r="CQ123" s="22">
        <f t="shared" si="110"/>
        <v>1.1339999999999999</v>
      </c>
      <c r="CR123" s="22">
        <f t="shared" si="110"/>
        <v>1.8033999999999999</v>
      </c>
      <c r="CS123" s="22">
        <f t="shared" si="110"/>
        <v>1.4067000000000001</v>
      </c>
      <c r="CT123" s="22">
        <f t="shared" si="110"/>
        <v>2.1697000000000002</v>
      </c>
      <c r="CU123" s="22">
        <f t="shared" si="110"/>
        <v>1.2107000000000001</v>
      </c>
      <c r="CV123" s="22">
        <f t="shared" si="110"/>
        <v>2.3957999999999999</v>
      </c>
      <c r="CW123" s="22">
        <f t="shared" si="110"/>
        <v>1.8292999999999999</v>
      </c>
      <c r="CX123" s="22">
        <f t="shared" si="110"/>
        <v>1.2338</v>
      </c>
      <c r="CY123" s="22">
        <f t="shared" si="110"/>
        <v>2.3957999999999999</v>
      </c>
      <c r="CZ123" s="22">
        <f t="shared" si="110"/>
        <v>1.0619000000000001</v>
      </c>
      <c r="DA123" s="22">
        <f t="shared" si="110"/>
        <v>1.8653999999999999</v>
      </c>
      <c r="DB123" s="22">
        <f t="shared" si="110"/>
        <v>1.4869000000000001</v>
      </c>
      <c r="DC123" s="22">
        <f t="shared" si="110"/>
        <v>2.0026999999999999</v>
      </c>
      <c r="DD123" s="22">
        <f t="shared" si="110"/>
        <v>1.9632000000000001</v>
      </c>
      <c r="DE123" s="22">
        <f t="shared" si="110"/>
        <v>1.3236000000000001</v>
      </c>
      <c r="DF123" s="22">
        <f t="shared" si="110"/>
        <v>1.0297000000000001</v>
      </c>
      <c r="DG123" s="22">
        <f t="shared" si="110"/>
        <v>2.2423000000000002</v>
      </c>
      <c r="DH123" s="22">
        <f t="shared" si="110"/>
        <v>1.0633999999999999</v>
      </c>
      <c r="DI123" s="22">
        <f t="shared" si="110"/>
        <v>1.0477000000000001</v>
      </c>
      <c r="DJ123" s="22">
        <f t="shared" si="110"/>
        <v>1.1948000000000001</v>
      </c>
      <c r="DK123" s="22">
        <f t="shared" si="110"/>
        <v>1.2373000000000001</v>
      </c>
      <c r="DL123" s="22">
        <f t="shared" si="110"/>
        <v>1.0297000000000001</v>
      </c>
      <c r="DM123" s="22">
        <f t="shared" si="110"/>
        <v>1.6815</v>
      </c>
      <c r="DN123" s="22">
        <f t="shared" si="110"/>
        <v>1.0989</v>
      </c>
      <c r="DO123" s="22">
        <f t="shared" si="110"/>
        <v>1.04</v>
      </c>
      <c r="DP123" s="22">
        <f t="shared" si="110"/>
        <v>1.8109</v>
      </c>
      <c r="DQ123" s="22">
        <f t="shared" si="110"/>
        <v>1.1812</v>
      </c>
      <c r="DR123" s="22">
        <f t="shared" si="110"/>
        <v>1.0981000000000001</v>
      </c>
      <c r="DS123" s="22">
        <f t="shared" si="110"/>
        <v>1.1664000000000001</v>
      </c>
      <c r="DT123" s="22">
        <f t="shared" si="110"/>
        <v>1.9595</v>
      </c>
      <c r="DU123" s="22">
        <f t="shared" si="110"/>
        <v>1.3572</v>
      </c>
      <c r="DV123" s="22">
        <f t="shared" si="110"/>
        <v>1.75</v>
      </c>
      <c r="DW123" s="22">
        <f t="shared" si="110"/>
        <v>1.4337</v>
      </c>
      <c r="DX123" s="22">
        <f t="shared" si="110"/>
        <v>1.9161999999999999</v>
      </c>
      <c r="DY123" s="22">
        <f t="shared" si="110"/>
        <v>1.4492</v>
      </c>
      <c r="DZ123" s="22">
        <f t="shared" si="110"/>
        <v>1.161</v>
      </c>
      <c r="EA123" s="22">
        <f t="shared" ref="EA123:FX123" si="111">EA113</f>
        <v>1.2025999999999999</v>
      </c>
      <c r="EB123" s="22">
        <f t="shared" si="111"/>
        <v>1.208</v>
      </c>
      <c r="EC123" s="22">
        <f t="shared" si="111"/>
        <v>1.4717</v>
      </c>
      <c r="ED123" s="22">
        <f t="shared" si="111"/>
        <v>1.0873999999999999</v>
      </c>
      <c r="EE123" s="22">
        <f t="shared" si="111"/>
        <v>1.8717999999999999</v>
      </c>
      <c r="EF123" s="22">
        <f t="shared" si="111"/>
        <v>1.0951</v>
      </c>
      <c r="EG123" s="22">
        <f t="shared" si="111"/>
        <v>1.5257000000000001</v>
      </c>
      <c r="EH123" s="22">
        <f t="shared" si="111"/>
        <v>1.6228</v>
      </c>
      <c r="EI123" s="22">
        <f t="shared" si="111"/>
        <v>1.0297000000000001</v>
      </c>
      <c r="EJ123" s="22">
        <f t="shared" si="111"/>
        <v>1.0297000000000001</v>
      </c>
      <c r="EK123" s="22">
        <f t="shared" si="111"/>
        <v>1.1883999999999999</v>
      </c>
      <c r="EL123" s="22">
        <f t="shared" si="111"/>
        <v>1.2332000000000001</v>
      </c>
      <c r="EM123" s="22">
        <f t="shared" si="111"/>
        <v>1.2789999999999999</v>
      </c>
      <c r="EN123" s="22">
        <f t="shared" si="111"/>
        <v>1.1152</v>
      </c>
      <c r="EO123" s="22">
        <f t="shared" si="111"/>
        <v>1.3871</v>
      </c>
      <c r="EP123" s="22">
        <f t="shared" si="111"/>
        <v>1.3468</v>
      </c>
      <c r="EQ123" s="22">
        <f t="shared" si="111"/>
        <v>1.0467</v>
      </c>
      <c r="ER123" s="22">
        <f t="shared" si="111"/>
        <v>1.4797</v>
      </c>
      <c r="ES123" s="22">
        <f t="shared" si="111"/>
        <v>2.0110000000000001</v>
      </c>
      <c r="ET123" s="22">
        <f t="shared" si="111"/>
        <v>1.9493</v>
      </c>
      <c r="EU123" s="22">
        <f t="shared" si="111"/>
        <v>1.2044999999999999</v>
      </c>
      <c r="EV123" s="22">
        <f t="shared" si="111"/>
        <v>2.2717000000000001</v>
      </c>
      <c r="EW123" s="22">
        <f t="shared" si="111"/>
        <v>1.1460999999999999</v>
      </c>
      <c r="EX123" s="22">
        <f t="shared" si="111"/>
        <v>1.8255999999999999</v>
      </c>
      <c r="EY123" s="22">
        <f t="shared" si="111"/>
        <v>1.1212</v>
      </c>
      <c r="EZ123" s="22">
        <f t="shared" si="111"/>
        <v>2.0524</v>
      </c>
      <c r="FA123" s="22">
        <f t="shared" si="111"/>
        <v>1.0373000000000001</v>
      </c>
      <c r="FB123" s="22">
        <f t="shared" si="111"/>
        <v>1.4262999999999999</v>
      </c>
      <c r="FC123" s="22">
        <f t="shared" si="111"/>
        <v>1.0564</v>
      </c>
      <c r="FD123" s="22">
        <f t="shared" si="111"/>
        <v>1.33</v>
      </c>
      <c r="FE123" s="22">
        <f t="shared" si="111"/>
        <v>2.1964999999999999</v>
      </c>
      <c r="FF123" s="22">
        <f t="shared" si="111"/>
        <v>1.7386999999999999</v>
      </c>
      <c r="FG123" s="22">
        <f t="shared" si="111"/>
        <v>2.0609999999999999</v>
      </c>
      <c r="FH123" s="22">
        <f t="shared" si="111"/>
        <v>2.2423000000000002</v>
      </c>
      <c r="FI123" s="22">
        <f t="shared" si="111"/>
        <v>1.075</v>
      </c>
      <c r="FJ123" s="22">
        <f t="shared" si="111"/>
        <v>1.0681</v>
      </c>
      <c r="FK123" s="22">
        <f t="shared" si="111"/>
        <v>1.0502</v>
      </c>
      <c r="FL123" s="22">
        <f t="shared" si="111"/>
        <v>1.0297000000000001</v>
      </c>
      <c r="FM123" s="22">
        <f t="shared" si="111"/>
        <v>1.0355000000000001</v>
      </c>
      <c r="FN123" s="22">
        <f t="shared" si="111"/>
        <v>1.0297000000000001</v>
      </c>
      <c r="FO123" s="22">
        <f t="shared" si="111"/>
        <v>1.1157999999999999</v>
      </c>
      <c r="FP123" s="22">
        <f t="shared" si="111"/>
        <v>1.0551999999999999</v>
      </c>
      <c r="FQ123" s="22">
        <f t="shared" si="111"/>
        <v>1.1375</v>
      </c>
      <c r="FR123" s="22">
        <f t="shared" si="111"/>
        <v>1.9300999999999999</v>
      </c>
      <c r="FS123" s="22">
        <f t="shared" si="111"/>
        <v>1.7921</v>
      </c>
      <c r="FT123" s="22">
        <f t="shared" si="111"/>
        <v>2.3123</v>
      </c>
      <c r="FU123" s="22">
        <f t="shared" si="111"/>
        <v>1.1551</v>
      </c>
      <c r="FV123" s="22">
        <f t="shared" si="111"/>
        <v>1.1846000000000001</v>
      </c>
      <c r="FW123" s="22">
        <f t="shared" si="111"/>
        <v>1.841</v>
      </c>
      <c r="FX123" s="22">
        <f t="shared" si="111"/>
        <v>2.3563000000000001</v>
      </c>
      <c r="FY123" s="59">
        <f>SUM(C123:FX123)</f>
        <v>251.67079999999999</v>
      </c>
      <c r="FZ123" s="22"/>
      <c r="GB123" s="22"/>
      <c r="GC123" s="22"/>
      <c r="GD123" s="22"/>
      <c r="GE123" s="22"/>
      <c r="GF123" s="22"/>
    </row>
    <row r="124" spans="1:204" x14ac:dyDescent="0.2">
      <c r="A124" s="6" t="s">
        <v>619</v>
      </c>
      <c r="B124" s="7" t="s">
        <v>606</v>
      </c>
      <c r="C124" s="40">
        <f t="shared" ref="C124:BN124" si="112">ROUND(((C118*C119*C120)+(C122*C121))*C123,8)</f>
        <v>8748.2148796599995</v>
      </c>
      <c r="D124" s="40">
        <f t="shared" si="112"/>
        <v>8779.2325858099994</v>
      </c>
      <c r="E124" s="40">
        <f t="shared" si="112"/>
        <v>8674.6221350899996</v>
      </c>
      <c r="F124" s="40">
        <f t="shared" si="112"/>
        <v>8698.4807869100005</v>
      </c>
      <c r="G124" s="40">
        <f t="shared" si="112"/>
        <v>9344.5405758699999</v>
      </c>
      <c r="H124" s="40">
        <f t="shared" si="112"/>
        <v>9330.2225398699993</v>
      </c>
      <c r="I124" s="40">
        <f t="shared" si="112"/>
        <v>8691.3064151800008</v>
      </c>
      <c r="J124" s="40">
        <f t="shared" si="112"/>
        <v>8300.6560199300002</v>
      </c>
      <c r="K124" s="40">
        <f t="shared" si="112"/>
        <v>11909.614242850001</v>
      </c>
      <c r="L124" s="40">
        <f t="shared" si="112"/>
        <v>9002.30231938</v>
      </c>
      <c r="M124" s="40">
        <f t="shared" si="112"/>
        <v>9464.8449059300001</v>
      </c>
      <c r="N124" s="40">
        <f t="shared" si="112"/>
        <v>9036.6740764099995</v>
      </c>
      <c r="O124" s="40">
        <f t="shared" si="112"/>
        <v>8821.4173955799997</v>
      </c>
      <c r="P124" s="40">
        <f t="shared" si="112"/>
        <v>14302.5633478</v>
      </c>
      <c r="Q124" s="40">
        <f t="shared" si="112"/>
        <v>8904.6527991799994</v>
      </c>
      <c r="R124" s="40">
        <f t="shared" si="112"/>
        <v>8668.6848246099999</v>
      </c>
      <c r="S124" s="40">
        <f t="shared" si="112"/>
        <v>8918.1720473700007</v>
      </c>
      <c r="T124" s="40">
        <f t="shared" si="112"/>
        <v>15442.323507360001</v>
      </c>
      <c r="U124" s="40">
        <f t="shared" si="112"/>
        <v>17805.453177060001</v>
      </c>
      <c r="V124" s="40">
        <f t="shared" si="112"/>
        <v>11517.66744001</v>
      </c>
      <c r="W124" s="40">
        <f t="shared" si="112"/>
        <v>15590.839199489999</v>
      </c>
      <c r="X124" s="40">
        <f t="shared" si="112"/>
        <v>17974.586199969999</v>
      </c>
      <c r="Y124" s="40">
        <f t="shared" si="112"/>
        <v>7921.8713463599997</v>
      </c>
      <c r="Z124" s="40">
        <f t="shared" si="112"/>
        <v>12546.65438493</v>
      </c>
      <c r="AA124" s="40">
        <f t="shared" si="112"/>
        <v>8845.2432244299998</v>
      </c>
      <c r="AB124" s="40">
        <f t="shared" si="112"/>
        <v>9043.2751402699996</v>
      </c>
      <c r="AC124" s="40">
        <f t="shared" si="112"/>
        <v>9151.9196044500004</v>
      </c>
      <c r="AD124" s="40">
        <f t="shared" si="112"/>
        <v>8862.9796180899993</v>
      </c>
      <c r="AE124" s="40">
        <f t="shared" si="112"/>
        <v>16353.386355430001</v>
      </c>
      <c r="AF124" s="40">
        <f t="shared" si="112"/>
        <v>14972.4540612</v>
      </c>
      <c r="AG124" s="40">
        <f t="shared" si="112"/>
        <v>9891.6168873999995</v>
      </c>
      <c r="AH124" s="40">
        <f t="shared" si="112"/>
        <v>8672.9369899600006</v>
      </c>
      <c r="AI124" s="40">
        <f t="shared" si="112"/>
        <v>10874.041444140001</v>
      </c>
      <c r="AJ124" s="40">
        <f t="shared" si="112"/>
        <v>14927.29299923</v>
      </c>
      <c r="AK124" s="40">
        <f t="shared" si="112"/>
        <v>13395.23438333</v>
      </c>
      <c r="AL124" s="40">
        <f t="shared" si="112"/>
        <v>11869.866025339999</v>
      </c>
      <c r="AM124" s="40">
        <f t="shared" si="112"/>
        <v>9715.7041696899996</v>
      </c>
      <c r="AN124" s="40">
        <f t="shared" si="112"/>
        <v>11150.08300024</v>
      </c>
      <c r="AO124" s="40">
        <f t="shared" si="112"/>
        <v>8536.8120361399997</v>
      </c>
      <c r="AP124" s="40">
        <f t="shared" si="112"/>
        <v>8911.2538630399995</v>
      </c>
      <c r="AQ124" s="40">
        <f t="shared" si="112"/>
        <v>13903.62650264</v>
      </c>
      <c r="AR124" s="40">
        <f t="shared" si="112"/>
        <v>8911.2538630399995</v>
      </c>
      <c r="AS124" s="40">
        <f t="shared" si="112"/>
        <v>9351.5681633700005</v>
      </c>
      <c r="AT124" s="40">
        <f t="shared" si="112"/>
        <v>9070.3172616899992</v>
      </c>
      <c r="AU124" s="40">
        <f t="shared" si="112"/>
        <v>13761.217211790001</v>
      </c>
      <c r="AV124" s="40">
        <f t="shared" si="112"/>
        <v>12390.56694302</v>
      </c>
      <c r="AW124" s="40">
        <f t="shared" si="112"/>
        <v>13400.156343029999</v>
      </c>
      <c r="AX124" s="40">
        <f t="shared" si="112"/>
        <v>18805.256047229999</v>
      </c>
      <c r="AY124" s="40">
        <f t="shared" si="112"/>
        <v>10383.191975809999</v>
      </c>
      <c r="AZ124" s="40">
        <f t="shared" si="112"/>
        <v>8641.9815154499993</v>
      </c>
      <c r="BA124" s="40">
        <f t="shared" si="112"/>
        <v>8444.7037985000006</v>
      </c>
      <c r="BB124" s="40">
        <f t="shared" si="112"/>
        <v>8508.1163167300001</v>
      </c>
      <c r="BC124" s="40">
        <f t="shared" si="112"/>
        <v>8660.1114649899991</v>
      </c>
      <c r="BD124" s="40">
        <f t="shared" si="112"/>
        <v>8638.0938170600002</v>
      </c>
      <c r="BE124" s="40">
        <f t="shared" si="112"/>
        <v>9189.7460274500008</v>
      </c>
      <c r="BF124" s="40">
        <f t="shared" si="112"/>
        <v>8719.6180498499998</v>
      </c>
      <c r="BG124" s="40">
        <f t="shared" si="112"/>
        <v>9240.1933617399991</v>
      </c>
      <c r="BH124" s="40">
        <f t="shared" si="112"/>
        <v>10010.137163949999</v>
      </c>
      <c r="BI124" s="40">
        <f t="shared" si="112"/>
        <v>13245.547580979999</v>
      </c>
      <c r="BJ124" s="40">
        <f t="shared" si="112"/>
        <v>8770.0589305400008</v>
      </c>
      <c r="BK124" s="40">
        <f t="shared" si="112"/>
        <v>8664.8904893399995</v>
      </c>
      <c r="BL124" s="40">
        <f t="shared" si="112"/>
        <v>14960.91613698</v>
      </c>
      <c r="BM124" s="40">
        <f t="shared" si="112"/>
        <v>12443.176584319999</v>
      </c>
      <c r="BN124" s="40">
        <f t="shared" si="112"/>
        <v>8322.4254781399995</v>
      </c>
      <c r="BO124" s="40">
        <f t="shared" ref="BO124:DZ124" si="113">ROUND(((BO118*BO119*BO120)+(BO122*BO121))*BO123,8)</f>
        <v>8729.6614692900002</v>
      </c>
      <c r="BP124" s="40">
        <f t="shared" si="113"/>
        <v>14236.28898723</v>
      </c>
      <c r="BQ124" s="40">
        <f t="shared" si="113"/>
        <v>9283.2358467199992</v>
      </c>
      <c r="BR124" s="40">
        <f t="shared" si="113"/>
        <v>8619.21930531</v>
      </c>
      <c r="BS124" s="40">
        <f t="shared" si="113"/>
        <v>9298.5755617100003</v>
      </c>
      <c r="BT124" s="40">
        <f t="shared" si="113"/>
        <v>10664.849166440001</v>
      </c>
      <c r="BU124" s="40">
        <f t="shared" si="113"/>
        <v>10925.30426841</v>
      </c>
      <c r="BV124" s="40">
        <f t="shared" si="113"/>
        <v>9099.2654274300003</v>
      </c>
      <c r="BW124" s="40">
        <f t="shared" si="113"/>
        <v>8971.6243793600006</v>
      </c>
      <c r="BX124" s="40">
        <f t="shared" si="113"/>
        <v>18955.259863430001</v>
      </c>
      <c r="BY124" s="40">
        <f t="shared" si="113"/>
        <v>9277.3408742699994</v>
      </c>
      <c r="BZ124" s="40">
        <f t="shared" si="113"/>
        <v>13223.7757611</v>
      </c>
      <c r="CA124" s="40">
        <f t="shared" si="113"/>
        <v>15787.621341620001</v>
      </c>
      <c r="CB124" s="40">
        <f t="shared" si="113"/>
        <v>8838.6421605600008</v>
      </c>
      <c r="CC124" s="40">
        <f t="shared" si="113"/>
        <v>13782.178309749999</v>
      </c>
      <c r="CD124" s="40">
        <f t="shared" si="113"/>
        <v>17565.1866434</v>
      </c>
      <c r="CE124" s="40">
        <f t="shared" si="113"/>
        <v>14962.23439793</v>
      </c>
      <c r="CF124" s="40">
        <f t="shared" si="113"/>
        <v>14979.451497530001</v>
      </c>
      <c r="CG124" s="40">
        <f t="shared" si="113"/>
        <v>13404.94435451</v>
      </c>
      <c r="CH124" s="40">
        <f t="shared" si="113"/>
        <v>16287.84208782</v>
      </c>
      <c r="CI124" s="40">
        <f t="shared" si="113"/>
        <v>8931.4380698200002</v>
      </c>
      <c r="CJ124" s="40">
        <f t="shared" si="113"/>
        <v>9244.8403654499998</v>
      </c>
      <c r="CK124" s="40">
        <f t="shared" si="113"/>
        <v>8945.7734153399997</v>
      </c>
      <c r="CL124" s="40">
        <f t="shared" si="113"/>
        <v>9379.4185414099993</v>
      </c>
      <c r="CM124" s="40">
        <f t="shared" si="113"/>
        <v>9745.6447857399999</v>
      </c>
      <c r="CN124" s="40">
        <f t="shared" si="113"/>
        <v>8515.1900313599999</v>
      </c>
      <c r="CO124" s="40">
        <f t="shared" si="113"/>
        <v>8503.7472147999997</v>
      </c>
      <c r="CP124" s="40">
        <f t="shared" si="113"/>
        <v>9428.4923634400002</v>
      </c>
      <c r="CQ124" s="40">
        <f t="shared" si="113"/>
        <v>9127.0902179799996</v>
      </c>
      <c r="CR124" s="40">
        <f t="shared" si="113"/>
        <v>13942.82932008</v>
      </c>
      <c r="CS124" s="40">
        <f t="shared" si="113"/>
        <v>10960.026948459999</v>
      </c>
      <c r="CT124" s="40">
        <f t="shared" si="113"/>
        <v>16270.35431477</v>
      </c>
      <c r="CU124" s="40">
        <f t="shared" si="113"/>
        <v>8682.8093541800008</v>
      </c>
      <c r="CV124" s="40">
        <f t="shared" si="113"/>
        <v>17160.796987559999</v>
      </c>
      <c r="CW124" s="40">
        <f t="shared" si="113"/>
        <v>14163.301712459999</v>
      </c>
      <c r="CX124" s="40">
        <f t="shared" si="113"/>
        <v>9786.2653828300008</v>
      </c>
      <c r="CY124" s="40">
        <f t="shared" si="113"/>
        <v>18123.780888910002</v>
      </c>
      <c r="CZ124" s="40">
        <f t="shared" si="113"/>
        <v>8566.3788399000005</v>
      </c>
      <c r="DA124" s="40">
        <f t="shared" si="113"/>
        <v>14516.64871637</v>
      </c>
      <c r="DB124" s="40">
        <f t="shared" si="113"/>
        <v>11838.841500930001</v>
      </c>
      <c r="DC124" s="40">
        <f t="shared" si="113"/>
        <v>15706.904959990001</v>
      </c>
      <c r="DD124" s="40">
        <f t="shared" si="113"/>
        <v>15331.104400710001</v>
      </c>
      <c r="DE124" s="40">
        <f t="shared" si="113"/>
        <v>10501.21953756</v>
      </c>
      <c r="DF124" s="40">
        <f t="shared" si="113"/>
        <v>8250.0810950899995</v>
      </c>
      <c r="DG124" s="40">
        <f t="shared" si="113"/>
        <v>17832.103073819999</v>
      </c>
      <c r="DH124" s="40">
        <f t="shared" si="113"/>
        <v>8409.3941300000006</v>
      </c>
      <c r="DI124" s="40">
        <f t="shared" si="113"/>
        <v>8378.1285724400004</v>
      </c>
      <c r="DJ124" s="40">
        <f t="shared" si="113"/>
        <v>9582.7126404800001</v>
      </c>
      <c r="DK124" s="40">
        <f t="shared" si="113"/>
        <v>9827.8580501300003</v>
      </c>
      <c r="DL124" s="40">
        <f t="shared" si="113"/>
        <v>8746.6007189600004</v>
      </c>
      <c r="DM124" s="40">
        <f t="shared" si="113"/>
        <v>13876.159247600001</v>
      </c>
      <c r="DN124" s="40">
        <f t="shared" si="113"/>
        <v>9036.4323640799994</v>
      </c>
      <c r="DO124" s="40">
        <f t="shared" si="113"/>
        <v>8613.7414461299995</v>
      </c>
      <c r="DP124" s="40">
        <f t="shared" si="113"/>
        <v>14644.24126991</v>
      </c>
      <c r="DQ124" s="40">
        <f t="shared" si="113"/>
        <v>9560.1481501899998</v>
      </c>
      <c r="DR124" s="40">
        <f t="shared" si="113"/>
        <v>8737.5466827</v>
      </c>
      <c r="DS124" s="40">
        <f t="shared" si="113"/>
        <v>9180.9938408100006</v>
      </c>
      <c r="DT124" s="40">
        <f t="shared" si="113"/>
        <v>15358.189590550001</v>
      </c>
      <c r="DU124" s="40">
        <f t="shared" si="113"/>
        <v>10592.368048480001</v>
      </c>
      <c r="DV124" s="40">
        <f t="shared" si="113"/>
        <v>13621.6240655</v>
      </c>
      <c r="DW124" s="40">
        <f t="shared" si="113"/>
        <v>11252.21720125</v>
      </c>
      <c r="DX124" s="40">
        <f t="shared" si="113"/>
        <v>16949.088823810001</v>
      </c>
      <c r="DY124" s="40">
        <f t="shared" si="113"/>
        <v>12656.731408649999</v>
      </c>
      <c r="DZ124" s="40">
        <f t="shared" si="113"/>
        <v>9855.0821708799995</v>
      </c>
      <c r="EA124" s="40">
        <f t="shared" ref="EA124:FX124" si="114">ROUND(((EA118*EA119*EA120)+(EA122*EA121))*EA123,8)</f>
        <v>10025.68633676</v>
      </c>
      <c r="EB124" s="40">
        <f t="shared" si="114"/>
        <v>9394.77062836</v>
      </c>
      <c r="EC124" s="40">
        <f t="shared" si="114"/>
        <v>11063.34664141</v>
      </c>
      <c r="ED124" s="40">
        <f t="shared" si="114"/>
        <v>12008.03592769</v>
      </c>
      <c r="EE124" s="40">
        <f t="shared" si="114"/>
        <v>14051.987494180001</v>
      </c>
      <c r="EF124" s="40">
        <f t="shared" si="114"/>
        <v>8642.3702566699994</v>
      </c>
      <c r="EG124" s="40">
        <f t="shared" si="114"/>
        <v>11185.9325125</v>
      </c>
      <c r="EH124" s="40">
        <f t="shared" si="114"/>
        <v>12176.92840877</v>
      </c>
      <c r="EI124" s="40">
        <f t="shared" si="114"/>
        <v>8439.7336715300007</v>
      </c>
      <c r="EJ124" s="40">
        <f t="shared" si="114"/>
        <v>8355.1554437800005</v>
      </c>
      <c r="EK124" s="40">
        <f t="shared" si="114"/>
        <v>9308.4071812799993</v>
      </c>
      <c r="EL124" s="40">
        <f t="shared" si="114"/>
        <v>9493.0467251699993</v>
      </c>
      <c r="EM124" s="40">
        <f t="shared" si="114"/>
        <v>9970.4934933700006</v>
      </c>
      <c r="EN124" s="40">
        <f t="shared" si="114"/>
        <v>8722.0514683000001</v>
      </c>
      <c r="EO124" s="40">
        <f t="shared" si="114"/>
        <v>10735.789426040001</v>
      </c>
      <c r="EP124" s="40">
        <f t="shared" si="114"/>
        <v>11483.14139488</v>
      </c>
      <c r="EQ124" s="40">
        <f t="shared" si="114"/>
        <v>9147.0520597600007</v>
      </c>
      <c r="ER124" s="40">
        <f t="shared" si="114"/>
        <v>12594.72652301</v>
      </c>
      <c r="ES124" s="40">
        <f t="shared" si="114"/>
        <v>15174.91712984</v>
      </c>
      <c r="ET124" s="40">
        <f t="shared" si="114"/>
        <v>14982.8932143</v>
      </c>
      <c r="EU124" s="40">
        <f t="shared" si="114"/>
        <v>9183.9631555399992</v>
      </c>
      <c r="EV124" s="40">
        <f t="shared" si="114"/>
        <v>18399.932442490001</v>
      </c>
      <c r="EW124" s="40">
        <f t="shared" si="114"/>
        <v>12164.522460960001</v>
      </c>
      <c r="EX124" s="40">
        <f t="shared" si="114"/>
        <v>15348.228721879999</v>
      </c>
      <c r="EY124" s="40">
        <f t="shared" si="114"/>
        <v>8718.6977348399996</v>
      </c>
      <c r="EZ124" s="40">
        <f t="shared" si="114"/>
        <v>15755.70730882</v>
      </c>
      <c r="FA124" s="40">
        <f t="shared" si="114"/>
        <v>9384.4931859900007</v>
      </c>
      <c r="FB124" s="40">
        <f t="shared" si="114"/>
        <v>11293.738069430001</v>
      </c>
      <c r="FC124" s="40">
        <f t="shared" si="114"/>
        <v>8735.6751136000003</v>
      </c>
      <c r="FD124" s="40">
        <f t="shared" si="114"/>
        <v>10543.977675530001</v>
      </c>
      <c r="FE124" s="40">
        <f t="shared" si="114"/>
        <v>17007.731065520002</v>
      </c>
      <c r="FF124" s="40">
        <f t="shared" si="114"/>
        <v>13653.74109883</v>
      </c>
      <c r="FG124" s="40">
        <f t="shared" si="114"/>
        <v>16291.463178530001</v>
      </c>
      <c r="FH124" s="40">
        <f t="shared" si="114"/>
        <v>17246.272217239999</v>
      </c>
      <c r="FI124" s="40">
        <f t="shared" si="114"/>
        <v>8762.2529070100009</v>
      </c>
      <c r="FJ124" s="40">
        <f t="shared" si="114"/>
        <v>8648.2616756299994</v>
      </c>
      <c r="FK124" s="40">
        <f t="shared" si="114"/>
        <v>8634.9943179099992</v>
      </c>
      <c r="FL124" s="40">
        <f t="shared" si="114"/>
        <v>8416.6875705599996</v>
      </c>
      <c r="FM124" s="40">
        <f t="shared" si="114"/>
        <v>8458.8708089699994</v>
      </c>
      <c r="FN124" s="40">
        <f t="shared" si="114"/>
        <v>8499.1943042300009</v>
      </c>
      <c r="FO124" s="40">
        <f t="shared" si="114"/>
        <v>9074.0632542300009</v>
      </c>
      <c r="FP124" s="40">
        <f t="shared" si="114"/>
        <v>8796.8453721799997</v>
      </c>
      <c r="FQ124" s="40">
        <f t="shared" si="114"/>
        <v>9181.5602767300006</v>
      </c>
      <c r="FR124" s="40">
        <f t="shared" si="114"/>
        <v>15294.1813041</v>
      </c>
      <c r="FS124" s="40">
        <f t="shared" si="114"/>
        <v>14184.59055418</v>
      </c>
      <c r="FT124" s="40">
        <f t="shared" si="114"/>
        <v>18280.870456280001</v>
      </c>
      <c r="FU124" s="40">
        <f t="shared" si="114"/>
        <v>9518.8652811800002</v>
      </c>
      <c r="FV124" s="40">
        <f t="shared" si="114"/>
        <v>9419.0073773399999</v>
      </c>
      <c r="FW124" s="40">
        <f t="shared" si="114"/>
        <v>14591.02524744</v>
      </c>
      <c r="FX124" s="40">
        <f t="shared" si="114"/>
        <v>19294.59796426</v>
      </c>
      <c r="FZ124" s="22">
        <f>SUM(C124:FX124)</f>
        <v>2018973.8881869896</v>
      </c>
    </row>
    <row r="125" spans="1:204" x14ac:dyDescent="0.2">
      <c r="B125" s="7" t="s">
        <v>620</v>
      </c>
      <c r="FY125" s="22"/>
      <c r="FZ125" s="40">
        <f>FZ124/178</f>
        <v>11342.549933634773</v>
      </c>
    </row>
    <row r="126" spans="1:204" x14ac:dyDescent="0.2">
      <c r="B126" s="7" t="s">
        <v>621</v>
      </c>
      <c r="FY126" s="22"/>
      <c r="FZ126" s="40"/>
      <c r="GB126" s="22"/>
      <c r="GC126" s="22"/>
      <c r="GD126" s="22"/>
      <c r="GE126" s="22"/>
      <c r="GF126" s="22"/>
    </row>
    <row r="127" spans="1:204" x14ac:dyDescent="0.2">
      <c r="A127" s="6" t="s">
        <v>622</v>
      </c>
      <c r="B127" s="7" t="s">
        <v>623</v>
      </c>
      <c r="C127" s="17">
        <f t="shared" ref="C127:BN127" si="115">ROUND(C98,1)</f>
        <v>6470.8</v>
      </c>
      <c r="D127" s="17">
        <f t="shared" si="115"/>
        <v>41986.6</v>
      </c>
      <c r="E127" s="17">
        <f t="shared" si="115"/>
        <v>7199.2</v>
      </c>
      <c r="F127" s="17">
        <f t="shared" si="115"/>
        <v>19536.5</v>
      </c>
      <c r="G127" s="17">
        <f t="shared" si="115"/>
        <v>1140.5</v>
      </c>
      <c r="H127" s="17">
        <f t="shared" si="115"/>
        <v>1025.8</v>
      </c>
      <c r="I127" s="17">
        <f t="shared" si="115"/>
        <v>9883.7000000000007</v>
      </c>
      <c r="J127" s="17">
        <f t="shared" si="115"/>
        <v>2393.6</v>
      </c>
      <c r="K127" s="17">
        <f t="shared" si="115"/>
        <v>278.2</v>
      </c>
      <c r="L127" s="17">
        <f t="shared" si="115"/>
        <v>2515.1999999999998</v>
      </c>
      <c r="M127" s="17">
        <f t="shared" si="115"/>
        <v>1292.9000000000001</v>
      </c>
      <c r="N127" s="17">
        <f t="shared" si="115"/>
        <v>53956.1</v>
      </c>
      <c r="O127" s="17">
        <f t="shared" si="115"/>
        <v>14513.4</v>
      </c>
      <c r="P127" s="17">
        <f t="shared" si="115"/>
        <v>228.5</v>
      </c>
      <c r="Q127" s="17">
        <f t="shared" si="115"/>
        <v>39411.300000000003</v>
      </c>
      <c r="R127" s="17">
        <f t="shared" si="115"/>
        <v>508.8</v>
      </c>
      <c r="S127" s="17">
        <f t="shared" si="115"/>
        <v>1664.5</v>
      </c>
      <c r="T127" s="17">
        <f t="shared" si="115"/>
        <v>144.1</v>
      </c>
      <c r="U127" s="17">
        <f t="shared" si="115"/>
        <v>56.5</v>
      </c>
      <c r="V127" s="17">
        <f t="shared" si="115"/>
        <v>289.5</v>
      </c>
      <c r="W127" s="17">
        <f t="shared" si="115"/>
        <v>135.1</v>
      </c>
      <c r="X127" s="17">
        <f t="shared" si="115"/>
        <v>50</v>
      </c>
      <c r="Y127" s="17">
        <f t="shared" si="115"/>
        <v>485.3</v>
      </c>
      <c r="Z127" s="17">
        <f t="shared" si="115"/>
        <v>234.8</v>
      </c>
      <c r="AA127" s="17">
        <f t="shared" si="115"/>
        <v>30736.7</v>
      </c>
      <c r="AB127" s="17">
        <f t="shared" si="115"/>
        <v>29499.7</v>
      </c>
      <c r="AC127" s="17">
        <f t="shared" si="115"/>
        <v>1008.9</v>
      </c>
      <c r="AD127" s="17">
        <f t="shared" si="115"/>
        <v>1347</v>
      </c>
      <c r="AE127" s="17">
        <f t="shared" si="115"/>
        <v>104.5</v>
      </c>
      <c r="AF127" s="17">
        <f t="shared" si="115"/>
        <v>175</v>
      </c>
      <c r="AG127" s="17">
        <f t="shared" si="115"/>
        <v>718.2</v>
      </c>
      <c r="AH127" s="17">
        <f t="shared" si="115"/>
        <v>1063.5</v>
      </c>
      <c r="AI127" s="17">
        <f t="shared" si="115"/>
        <v>352.8</v>
      </c>
      <c r="AJ127" s="17">
        <f t="shared" si="115"/>
        <v>174.3</v>
      </c>
      <c r="AK127" s="17">
        <f t="shared" si="115"/>
        <v>218.7</v>
      </c>
      <c r="AL127" s="17">
        <f t="shared" si="115"/>
        <v>275.89999999999998</v>
      </c>
      <c r="AM127" s="17">
        <f t="shared" si="115"/>
        <v>448.8</v>
      </c>
      <c r="AN127" s="17">
        <f t="shared" si="115"/>
        <v>358.6</v>
      </c>
      <c r="AO127" s="17">
        <f t="shared" si="115"/>
        <v>4731.3</v>
      </c>
      <c r="AP127" s="17">
        <f t="shared" si="115"/>
        <v>89463.2</v>
      </c>
      <c r="AQ127" s="17">
        <f t="shared" si="115"/>
        <v>228</v>
      </c>
      <c r="AR127" s="17">
        <f t="shared" si="115"/>
        <v>63857.7</v>
      </c>
      <c r="AS127" s="17">
        <f t="shared" si="115"/>
        <v>6999.3</v>
      </c>
      <c r="AT127" s="17">
        <f t="shared" si="115"/>
        <v>2250.6999999999998</v>
      </c>
      <c r="AU127" s="17">
        <f t="shared" si="115"/>
        <v>247.2</v>
      </c>
      <c r="AV127" s="17">
        <f t="shared" si="115"/>
        <v>301.5</v>
      </c>
      <c r="AW127" s="17">
        <f t="shared" si="115"/>
        <v>255.5</v>
      </c>
      <c r="AX127" s="17">
        <f t="shared" si="115"/>
        <v>67</v>
      </c>
      <c r="AY127" s="17">
        <f t="shared" si="115"/>
        <v>448.8</v>
      </c>
      <c r="AZ127" s="17">
        <f t="shared" si="115"/>
        <v>11620</v>
      </c>
      <c r="BA127" s="17">
        <f t="shared" si="115"/>
        <v>9229.9</v>
      </c>
      <c r="BB127" s="17">
        <f t="shared" si="115"/>
        <v>8185.8</v>
      </c>
      <c r="BC127" s="17">
        <f t="shared" si="115"/>
        <v>29494.2</v>
      </c>
      <c r="BD127" s="17">
        <f t="shared" si="115"/>
        <v>5172.8999999999996</v>
      </c>
      <c r="BE127" s="17">
        <f t="shared" si="115"/>
        <v>1397.2</v>
      </c>
      <c r="BF127" s="17">
        <f t="shared" si="115"/>
        <v>24333.7</v>
      </c>
      <c r="BG127" s="17">
        <f t="shared" si="115"/>
        <v>1034.8</v>
      </c>
      <c r="BH127" s="17">
        <f t="shared" si="115"/>
        <v>583.5</v>
      </c>
      <c r="BI127" s="17">
        <f t="shared" si="115"/>
        <v>245.6</v>
      </c>
      <c r="BJ127" s="17">
        <f t="shared" si="115"/>
        <v>6409.5</v>
      </c>
      <c r="BK127" s="17">
        <f t="shared" si="115"/>
        <v>17498.7</v>
      </c>
      <c r="BL127" s="17">
        <f t="shared" si="115"/>
        <v>182.8</v>
      </c>
      <c r="BM127" s="17">
        <f t="shared" si="115"/>
        <v>273.5</v>
      </c>
      <c r="BN127" s="17">
        <f t="shared" si="115"/>
        <v>3638.9</v>
      </c>
      <c r="BO127" s="17">
        <f t="shared" ref="BO127:DZ127" si="116">ROUND(BO98,1)</f>
        <v>1363</v>
      </c>
      <c r="BP127" s="17">
        <f t="shared" si="116"/>
        <v>201.7</v>
      </c>
      <c r="BQ127" s="17">
        <f t="shared" si="116"/>
        <v>6194.1</v>
      </c>
      <c r="BR127" s="17">
        <f t="shared" si="116"/>
        <v>4744.8</v>
      </c>
      <c r="BS127" s="17">
        <f t="shared" si="116"/>
        <v>1207.8</v>
      </c>
      <c r="BT127" s="17">
        <f t="shared" si="116"/>
        <v>445.5</v>
      </c>
      <c r="BU127" s="17">
        <f t="shared" si="116"/>
        <v>428</v>
      </c>
      <c r="BV127" s="17">
        <f t="shared" si="116"/>
        <v>1305.7</v>
      </c>
      <c r="BW127" s="17">
        <f t="shared" si="116"/>
        <v>2054.3000000000002</v>
      </c>
      <c r="BX127" s="17">
        <f t="shared" si="116"/>
        <v>80.900000000000006</v>
      </c>
      <c r="BY127" s="17">
        <f t="shared" si="116"/>
        <v>526.5</v>
      </c>
      <c r="BZ127" s="17">
        <f t="shared" si="116"/>
        <v>215.8</v>
      </c>
      <c r="CA127" s="17">
        <f t="shared" si="116"/>
        <v>164</v>
      </c>
      <c r="CB127" s="17">
        <f t="shared" si="116"/>
        <v>81352.600000000006</v>
      </c>
      <c r="CC127" s="17">
        <f t="shared" si="116"/>
        <v>195.5</v>
      </c>
      <c r="CD127" s="17">
        <f t="shared" si="116"/>
        <v>50.6</v>
      </c>
      <c r="CE127" s="17">
        <f t="shared" si="116"/>
        <v>157.80000000000001</v>
      </c>
      <c r="CF127" s="17">
        <f t="shared" si="116"/>
        <v>141</v>
      </c>
      <c r="CG127" s="17">
        <f t="shared" si="116"/>
        <v>213</v>
      </c>
      <c r="CH127" s="17">
        <f t="shared" si="116"/>
        <v>110.8</v>
      </c>
      <c r="CI127" s="17">
        <f t="shared" si="116"/>
        <v>724.3</v>
      </c>
      <c r="CJ127" s="17">
        <f t="shared" si="116"/>
        <v>997.5</v>
      </c>
      <c r="CK127" s="17">
        <f t="shared" si="116"/>
        <v>4990.2</v>
      </c>
      <c r="CL127" s="17">
        <f t="shared" si="116"/>
        <v>1376.2</v>
      </c>
      <c r="CM127" s="17">
        <f t="shared" si="116"/>
        <v>801.1</v>
      </c>
      <c r="CN127" s="17">
        <f t="shared" si="116"/>
        <v>31885.8</v>
      </c>
      <c r="CO127" s="17">
        <f t="shared" si="116"/>
        <v>15246.9</v>
      </c>
      <c r="CP127" s="17">
        <f t="shared" si="116"/>
        <v>1065.9000000000001</v>
      </c>
      <c r="CQ127" s="17">
        <f t="shared" si="116"/>
        <v>966.1</v>
      </c>
      <c r="CR127" s="17">
        <f t="shared" si="116"/>
        <v>207.5</v>
      </c>
      <c r="CS127" s="17">
        <f t="shared" si="116"/>
        <v>358.8</v>
      </c>
      <c r="CT127" s="17">
        <f t="shared" si="116"/>
        <v>110.1</v>
      </c>
      <c r="CU127" s="17">
        <f t="shared" si="116"/>
        <v>74.900000000000006</v>
      </c>
      <c r="CV127" s="17">
        <f t="shared" si="116"/>
        <v>50</v>
      </c>
      <c r="CW127" s="17">
        <f t="shared" si="116"/>
        <v>200.6</v>
      </c>
      <c r="CX127" s="17">
        <f t="shared" si="116"/>
        <v>481.9</v>
      </c>
      <c r="CY127" s="17">
        <f t="shared" si="116"/>
        <v>50</v>
      </c>
      <c r="CZ127" s="17">
        <f t="shared" si="116"/>
        <v>2133.6</v>
      </c>
      <c r="DA127" s="17">
        <f t="shared" si="116"/>
        <v>191</v>
      </c>
      <c r="DB127" s="17">
        <f t="shared" si="116"/>
        <v>311</v>
      </c>
      <c r="DC127" s="17">
        <f t="shared" si="116"/>
        <v>154.5</v>
      </c>
      <c r="DD127" s="17">
        <f t="shared" si="116"/>
        <v>165</v>
      </c>
      <c r="DE127" s="17">
        <f t="shared" si="116"/>
        <v>408.3</v>
      </c>
      <c r="DF127" s="17">
        <f t="shared" si="116"/>
        <v>21972.5</v>
      </c>
      <c r="DG127" s="17">
        <f t="shared" si="116"/>
        <v>89.8</v>
      </c>
      <c r="DH127" s="17">
        <f t="shared" si="116"/>
        <v>2103.6</v>
      </c>
      <c r="DI127" s="17">
        <f t="shared" si="116"/>
        <v>2700.7</v>
      </c>
      <c r="DJ127" s="17">
        <f t="shared" si="116"/>
        <v>670.1</v>
      </c>
      <c r="DK127" s="17">
        <f t="shared" si="116"/>
        <v>464.3</v>
      </c>
      <c r="DL127" s="17">
        <f t="shared" si="116"/>
        <v>5913.7</v>
      </c>
      <c r="DM127" s="17">
        <f t="shared" si="116"/>
        <v>260.39999999999998</v>
      </c>
      <c r="DN127" s="17">
        <f t="shared" si="116"/>
        <v>1446.4</v>
      </c>
      <c r="DO127" s="17">
        <f t="shared" si="116"/>
        <v>3269.3</v>
      </c>
      <c r="DP127" s="17">
        <f t="shared" si="116"/>
        <v>205.5</v>
      </c>
      <c r="DQ127" s="17">
        <f t="shared" si="116"/>
        <v>737</v>
      </c>
      <c r="DR127" s="17">
        <f t="shared" si="116"/>
        <v>1461.8</v>
      </c>
      <c r="DS127" s="17">
        <f t="shared" si="116"/>
        <v>809.1</v>
      </c>
      <c r="DT127" s="17">
        <f t="shared" si="116"/>
        <v>166</v>
      </c>
      <c r="DU127" s="17">
        <f t="shared" si="116"/>
        <v>388.3</v>
      </c>
      <c r="DV127" s="17">
        <f t="shared" si="116"/>
        <v>221.7</v>
      </c>
      <c r="DW127" s="17">
        <f t="shared" si="116"/>
        <v>342.7</v>
      </c>
      <c r="DX127" s="17">
        <f t="shared" si="116"/>
        <v>177.5</v>
      </c>
      <c r="DY127" s="17">
        <f t="shared" si="116"/>
        <v>333.5</v>
      </c>
      <c r="DZ127" s="17">
        <f t="shared" si="116"/>
        <v>834.2</v>
      </c>
      <c r="EA127" s="17">
        <f t="shared" ref="EA127:FX127" si="117">ROUND(EA98,1)</f>
        <v>633.4</v>
      </c>
      <c r="EB127" s="17">
        <f t="shared" si="117"/>
        <v>607</v>
      </c>
      <c r="EC127" s="17">
        <f t="shared" si="117"/>
        <v>320.10000000000002</v>
      </c>
      <c r="ED127" s="17">
        <f t="shared" si="117"/>
        <v>1659.1</v>
      </c>
      <c r="EE127" s="17">
        <f t="shared" si="117"/>
        <v>189.3</v>
      </c>
      <c r="EF127" s="17">
        <f t="shared" si="117"/>
        <v>1514.6</v>
      </c>
      <c r="EG127" s="17">
        <f t="shared" si="117"/>
        <v>287.89999999999998</v>
      </c>
      <c r="EH127" s="17">
        <f t="shared" si="117"/>
        <v>254.5</v>
      </c>
      <c r="EI127" s="17">
        <f t="shared" si="117"/>
        <v>16130.7</v>
      </c>
      <c r="EJ127" s="17">
        <f t="shared" si="117"/>
        <v>9924.4</v>
      </c>
      <c r="EK127" s="17">
        <f t="shared" si="117"/>
        <v>702</v>
      </c>
      <c r="EL127" s="17">
        <f t="shared" si="117"/>
        <v>484.8</v>
      </c>
      <c r="EM127" s="17">
        <f t="shared" si="117"/>
        <v>434.9</v>
      </c>
      <c r="EN127" s="17">
        <f t="shared" si="117"/>
        <v>1027</v>
      </c>
      <c r="EO127" s="17">
        <f t="shared" si="117"/>
        <v>370.5</v>
      </c>
      <c r="EP127" s="17">
        <f t="shared" si="117"/>
        <v>394.5</v>
      </c>
      <c r="EQ127" s="17">
        <f t="shared" si="117"/>
        <v>2774.5</v>
      </c>
      <c r="ER127" s="17">
        <f t="shared" si="117"/>
        <v>314.3</v>
      </c>
      <c r="ES127" s="17">
        <f t="shared" si="117"/>
        <v>152.30000000000001</v>
      </c>
      <c r="ET127" s="17">
        <f t="shared" si="117"/>
        <v>224</v>
      </c>
      <c r="EU127" s="17">
        <f t="shared" si="117"/>
        <v>624</v>
      </c>
      <c r="EV127" s="17">
        <f t="shared" si="117"/>
        <v>82</v>
      </c>
      <c r="EW127" s="17">
        <f t="shared" si="117"/>
        <v>907.8</v>
      </c>
      <c r="EX127" s="17">
        <f t="shared" si="117"/>
        <v>201.6</v>
      </c>
      <c r="EY127" s="17">
        <f t="shared" si="117"/>
        <v>255.2</v>
      </c>
      <c r="EZ127" s="17">
        <f t="shared" si="117"/>
        <v>141.30000000000001</v>
      </c>
      <c r="FA127" s="17">
        <f t="shared" si="117"/>
        <v>3464.3</v>
      </c>
      <c r="FB127" s="17">
        <f t="shared" si="117"/>
        <v>347.1</v>
      </c>
      <c r="FC127" s="17">
        <f t="shared" si="117"/>
        <v>2236.3000000000002</v>
      </c>
      <c r="FD127" s="17">
        <f t="shared" si="117"/>
        <v>404.5</v>
      </c>
      <c r="FE127" s="17">
        <f t="shared" si="117"/>
        <v>103</v>
      </c>
      <c r="FF127" s="17">
        <f t="shared" si="117"/>
        <v>224.7</v>
      </c>
      <c r="FG127" s="17">
        <f t="shared" si="117"/>
        <v>139</v>
      </c>
      <c r="FH127" s="17">
        <f t="shared" si="117"/>
        <v>90.8</v>
      </c>
      <c r="FI127" s="17">
        <f t="shared" si="117"/>
        <v>1890.1</v>
      </c>
      <c r="FJ127" s="17">
        <f t="shared" si="117"/>
        <v>2018.8</v>
      </c>
      <c r="FK127" s="17">
        <f t="shared" si="117"/>
        <v>2520.5</v>
      </c>
      <c r="FL127" s="17">
        <f t="shared" si="117"/>
        <v>7343.1</v>
      </c>
      <c r="FM127" s="17">
        <f t="shared" si="117"/>
        <v>3779.3</v>
      </c>
      <c r="FN127" s="17">
        <f t="shared" si="117"/>
        <v>22208.2</v>
      </c>
      <c r="FO127" s="17">
        <f t="shared" si="117"/>
        <v>1131.9000000000001</v>
      </c>
      <c r="FP127" s="17">
        <f t="shared" si="117"/>
        <v>2258.6</v>
      </c>
      <c r="FQ127" s="17">
        <f t="shared" si="117"/>
        <v>949.3</v>
      </c>
      <c r="FR127" s="17">
        <f t="shared" si="117"/>
        <v>173.8</v>
      </c>
      <c r="FS127" s="17">
        <f t="shared" si="117"/>
        <v>210.5</v>
      </c>
      <c r="FT127" s="17">
        <f t="shared" si="117"/>
        <v>72.2</v>
      </c>
      <c r="FU127" s="17">
        <f t="shared" si="117"/>
        <v>864</v>
      </c>
      <c r="FV127" s="17">
        <f t="shared" si="117"/>
        <v>720.5</v>
      </c>
      <c r="FW127" s="17">
        <f t="shared" si="117"/>
        <v>197.5</v>
      </c>
      <c r="FX127" s="17">
        <f t="shared" si="117"/>
        <v>60.5</v>
      </c>
      <c r="FY127" s="18">
        <f>SUM(C127:FX127)</f>
        <v>862727.60000000056</v>
      </c>
      <c r="GA127" s="18"/>
      <c r="GB127" s="22"/>
      <c r="GC127" s="22"/>
      <c r="GD127" s="22"/>
      <c r="GE127" s="22"/>
      <c r="GF127" s="22"/>
      <c r="GH127" s="22"/>
      <c r="GI127" s="22"/>
      <c r="GJ127" s="22"/>
      <c r="GK127" s="22"/>
      <c r="GL127" s="22"/>
      <c r="GM127" s="22"/>
    </row>
    <row r="128" spans="1:204" x14ac:dyDescent="0.2">
      <c r="A128" s="6" t="s">
        <v>624</v>
      </c>
      <c r="B128" s="7" t="s">
        <v>625</v>
      </c>
      <c r="C128" s="7">
        <f t="shared" ref="C128:BN128" si="118">ROUND(C127*C124,2)</f>
        <v>56607948.840000004</v>
      </c>
      <c r="D128" s="7">
        <f t="shared" si="118"/>
        <v>368610126.88999999</v>
      </c>
      <c r="E128" s="7">
        <f t="shared" si="118"/>
        <v>62450339.670000002</v>
      </c>
      <c r="F128" s="7">
        <f t="shared" si="118"/>
        <v>169937869.88999999</v>
      </c>
      <c r="G128" s="7">
        <f t="shared" si="118"/>
        <v>10657448.529999999</v>
      </c>
      <c r="H128" s="7">
        <f t="shared" si="118"/>
        <v>9570942.2799999993</v>
      </c>
      <c r="I128" s="7">
        <f t="shared" si="118"/>
        <v>85902265.219999999</v>
      </c>
      <c r="J128" s="7">
        <f t="shared" si="118"/>
        <v>19868450.25</v>
      </c>
      <c r="K128" s="7">
        <f t="shared" si="118"/>
        <v>3313254.68</v>
      </c>
      <c r="L128" s="7">
        <f t="shared" si="118"/>
        <v>22642590.789999999</v>
      </c>
      <c r="M128" s="7">
        <f t="shared" si="118"/>
        <v>12237097.98</v>
      </c>
      <c r="N128" s="7">
        <f t="shared" si="118"/>
        <v>487583690.13</v>
      </c>
      <c r="O128" s="7">
        <f t="shared" si="118"/>
        <v>128028759.23</v>
      </c>
      <c r="P128" s="7">
        <f t="shared" si="118"/>
        <v>3268135.72</v>
      </c>
      <c r="Q128" s="7">
        <f t="shared" si="118"/>
        <v>350943942.86000001</v>
      </c>
      <c r="R128" s="7">
        <f t="shared" si="118"/>
        <v>4410626.84</v>
      </c>
      <c r="S128" s="7">
        <f t="shared" si="118"/>
        <v>14844297.369999999</v>
      </c>
      <c r="T128" s="7">
        <f t="shared" si="118"/>
        <v>2225238.8199999998</v>
      </c>
      <c r="U128" s="7">
        <f t="shared" si="118"/>
        <v>1006008.1</v>
      </c>
      <c r="V128" s="7">
        <f t="shared" si="118"/>
        <v>3334364.72</v>
      </c>
      <c r="W128" s="7">
        <f t="shared" si="118"/>
        <v>2106322.38</v>
      </c>
      <c r="X128" s="7">
        <f t="shared" si="118"/>
        <v>898729.31</v>
      </c>
      <c r="Y128" s="7">
        <f t="shared" si="118"/>
        <v>3844484.16</v>
      </c>
      <c r="Z128" s="7">
        <f t="shared" si="118"/>
        <v>2945954.45</v>
      </c>
      <c r="AA128" s="7">
        <f t="shared" si="118"/>
        <v>271873587.42000002</v>
      </c>
      <c r="AB128" s="7">
        <f t="shared" si="118"/>
        <v>266773903.66</v>
      </c>
      <c r="AC128" s="7">
        <f t="shared" si="118"/>
        <v>9233371.6899999995</v>
      </c>
      <c r="AD128" s="7">
        <f t="shared" si="118"/>
        <v>11938433.550000001</v>
      </c>
      <c r="AE128" s="7">
        <f t="shared" si="118"/>
        <v>1708928.87</v>
      </c>
      <c r="AF128" s="7">
        <f t="shared" si="118"/>
        <v>2620179.46</v>
      </c>
      <c r="AG128" s="7">
        <f t="shared" si="118"/>
        <v>7104159.25</v>
      </c>
      <c r="AH128" s="7">
        <f t="shared" si="118"/>
        <v>9223668.4900000002</v>
      </c>
      <c r="AI128" s="7">
        <f t="shared" si="118"/>
        <v>3836361.82</v>
      </c>
      <c r="AJ128" s="7">
        <f t="shared" si="118"/>
        <v>2601827.17</v>
      </c>
      <c r="AK128" s="7">
        <f t="shared" si="118"/>
        <v>2929537.76</v>
      </c>
      <c r="AL128" s="7">
        <f t="shared" si="118"/>
        <v>3274896.04</v>
      </c>
      <c r="AM128" s="7">
        <f t="shared" si="118"/>
        <v>4360408.03</v>
      </c>
      <c r="AN128" s="7">
        <f t="shared" si="118"/>
        <v>3998419.76</v>
      </c>
      <c r="AO128" s="7">
        <f t="shared" si="118"/>
        <v>40390218.789999999</v>
      </c>
      <c r="AP128" s="7">
        <f t="shared" si="118"/>
        <v>797229286.60000002</v>
      </c>
      <c r="AQ128" s="7">
        <f t="shared" si="118"/>
        <v>3170026.84</v>
      </c>
      <c r="AR128" s="7">
        <f t="shared" si="118"/>
        <v>569052175.80999994</v>
      </c>
      <c r="AS128" s="7">
        <f t="shared" si="118"/>
        <v>65454431.049999997</v>
      </c>
      <c r="AT128" s="7">
        <f t="shared" si="118"/>
        <v>20414563.059999999</v>
      </c>
      <c r="AU128" s="7">
        <f t="shared" si="118"/>
        <v>3401772.89</v>
      </c>
      <c r="AV128" s="7">
        <f t="shared" si="118"/>
        <v>3735755.93</v>
      </c>
      <c r="AW128" s="7">
        <f t="shared" si="118"/>
        <v>3423739.95</v>
      </c>
      <c r="AX128" s="7">
        <f t="shared" si="118"/>
        <v>1259952.1599999999</v>
      </c>
      <c r="AY128" s="7">
        <f t="shared" si="118"/>
        <v>4659976.5599999996</v>
      </c>
      <c r="AZ128" s="7">
        <f t="shared" si="118"/>
        <v>100419825.20999999</v>
      </c>
      <c r="BA128" s="7">
        <f t="shared" si="118"/>
        <v>77943771.590000004</v>
      </c>
      <c r="BB128" s="7">
        <f t="shared" si="118"/>
        <v>69645738.549999997</v>
      </c>
      <c r="BC128" s="7">
        <f t="shared" si="118"/>
        <v>255423059.56999999</v>
      </c>
      <c r="BD128" s="7">
        <f t="shared" si="118"/>
        <v>44683995.509999998</v>
      </c>
      <c r="BE128" s="7">
        <f t="shared" si="118"/>
        <v>12839913.15</v>
      </c>
      <c r="BF128" s="7">
        <f t="shared" si="118"/>
        <v>212180569.74000001</v>
      </c>
      <c r="BG128" s="7">
        <f t="shared" si="118"/>
        <v>9561752.0899999999</v>
      </c>
      <c r="BH128" s="7">
        <f t="shared" si="118"/>
        <v>5840915.04</v>
      </c>
      <c r="BI128" s="7">
        <f t="shared" si="118"/>
        <v>3253106.49</v>
      </c>
      <c r="BJ128" s="7">
        <f t="shared" si="118"/>
        <v>56211692.719999999</v>
      </c>
      <c r="BK128" s="7">
        <f t="shared" si="118"/>
        <v>151624319.21000001</v>
      </c>
      <c r="BL128" s="7">
        <f t="shared" si="118"/>
        <v>2734855.47</v>
      </c>
      <c r="BM128" s="7">
        <f t="shared" si="118"/>
        <v>3403208.8</v>
      </c>
      <c r="BN128" s="7">
        <f t="shared" si="118"/>
        <v>30284474.07</v>
      </c>
      <c r="BO128" s="7">
        <f t="shared" ref="BO128:DZ128" si="119">ROUND(BO127*BO124,2)</f>
        <v>11898528.58</v>
      </c>
      <c r="BP128" s="7">
        <f t="shared" si="119"/>
        <v>2871459.49</v>
      </c>
      <c r="BQ128" s="7">
        <f t="shared" si="119"/>
        <v>57501291.159999996</v>
      </c>
      <c r="BR128" s="7">
        <f t="shared" si="119"/>
        <v>40896471.759999998</v>
      </c>
      <c r="BS128" s="7">
        <f t="shared" si="119"/>
        <v>11230819.560000001</v>
      </c>
      <c r="BT128" s="7">
        <f t="shared" si="119"/>
        <v>4751190.3</v>
      </c>
      <c r="BU128" s="7">
        <f t="shared" si="119"/>
        <v>4676030.2300000004</v>
      </c>
      <c r="BV128" s="7">
        <f t="shared" si="119"/>
        <v>11880910.869999999</v>
      </c>
      <c r="BW128" s="7">
        <f t="shared" si="119"/>
        <v>18430407.960000001</v>
      </c>
      <c r="BX128" s="7">
        <f t="shared" si="119"/>
        <v>1533480.52</v>
      </c>
      <c r="BY128" s="7">
        <f t="shared" si="119"/>
        <v>4884519.97</v>
      </c>
      <c r="BZ128" s="7">
        <f t="shared" si="119"/>
        <v>2853690.81</v>
      </c>
      <c r="CA128" s="7">
        <f t="shared" si="119"/>
        <v>2589169.9</v>
      </c>
      <c r="CB128" s="7">
        <f t="shared" si="119"/>
        <v>719046520.23000002</v>
      </c>
      <c r="CC128" s="7">
        <f t="shared" si="119"/>
        <v>2694415.86</v>
      </c>
      <c r="CD128" s="7">
        <f t="shared" si="119"/>
        <v>888798.44</v>
      </c>
      <c r="CE128" s="7">
        <f t="shared" si="119"/>
        <v>2361040.59</v>
      </c>
      <c r="CF128" s="7">
        <f t="shared" si="119"/>
        <v>2112102.66</v>
      </c>
      <c r="CG128" s="7">
        <f t="shared" si="119"/>
        <v>2855253.15</v>
      </c>
      <c r="CH128" s="7">
        <f t="shared" si="119"/>
        <v>1804692.9</v>
      </c>
      <c r="CI128" s="7">
        <f t="shared" si="119"/>
        <v>6469040.5899999999</v>
      </c>
      <c r="CJ128" s="7">
        <f t="shared" si="119"/>
        <v>9221728.2599999998</v>
      </c>
      <c r="CK128" s="7">
        <f t="shared" si="119"/>
        <v>44641198.5</v>
      </c>
      <c r="CL128" s="7">
        <f t="shared" si="119"/>
        <v>12907955.800000001</v>
      </c>
      <c r="CM128" s="7">
        <f t="shared" si="119"/>
        <v>7807236.04</v>
      </c>
      <c r="CN128" s="7">
        <f t="shared" si="119"/>
        <v>271513646.30000001</v>
      </c>
      <c r="CO128" s="7">
        <f t="shared" si="119"/>
        <v>129655783.41</v>
      </c>
      <c r="CP128" s="7">
        <f t="shared" si="119"/>
        <v>10049830.01</v>
      </c>
      <c r="CQ128" s="7">
        <f t="shared" si="119"/>
        <v>8817681.8599999994</v>
      </c>
      <c r="CR128" s="7">
        <f t="shared" si="119"/>
        <v>2893137.08</v>
      </c>
      <c r="CS128" s="7">
        <f t="shared" si="119"/>
        <v>3932457.67</v>
      </c>
      <c r="CT128" s="7">
        <f t="shared" si="119"/>
        <v>1791366.01</v>
      </c>
      <c r="CU128" s="7">
        <f t="shared" si="119"/>
        <v>650342.42000000004</v>
      </c>
      <c r="CV128" s="7">
        <f t="shared" si="119"/>
        <v>858039.85</v>
      </c>
      <c r="CW128" s="7">
        <f t="shared" si="119"/>
        <v>2841158.32</v>
      </c>
      <c r="CX128" s="7">
        <f t="shared" si="119"/>
        <v>4716001.29</v>
      </c>
      <c r="CY128" s="7">
        <f t="shared" si="119"/>
        <v>906189.04</v>
      </c>
      <c r="CZ128" s="7">
        <f t="shared" si="119"/>
        <v>18277225.890000001</v>
      </c>
      <c r="DA128" s="7">
        <f t="shared" si="119"/>
        <v>2772679.9</v>
      </c>
      <c r="DB128" s="7">
        <f t="shared" si="119"/>
        <v>3681879.71</v>
      </c>
      <c r="DC128" s="7">
        <f t="shared" si="119"/>
        <v>2426716.8199999998</v>
      </c>
      <c r="DD128" s="7">
        <f t="shared" si="119"/>
        <v>2529632.23</v>
      </c>
      <c r="DE128" s="7">
        <f t="shared" si="119"/>
        <v>4287647.9400000004</v>
      </c>
      <c r="DF128" s="7">
        <f t="shared" si="119"/>
        <v>181274906.86000001</v>
      </c>
      <c r="DG128" s="7">
        <f t="shared" si="119"/>
        <v>1601322.86</v>
      </c>
      <c r="DH128" s="7">
        <f t="shared" si="119"/>
        <v>17690001.489999998</v>
      </c>
      <c r="DI128" s="7">
        <f t="shared" si="119"/>
        <v>22626811.84</v>
      </c>
      <c r="DJ128" s="7">
        <f t="shared" si="119"/>
        <v>6421375.7400000002</v>
      </c>
      <c r="DK128" s="7">
        <f t="shared" si="119"/>
        <v>4563074.49</v>
      </c>
      <c r="DL128" s="7">
        <f t="shared" si="119"/>
        <v>51724772.670000002</v>
      </c>
      <c r="DM128" s="7">
        <f t="shared" si="119"/>
        <v>3613351.87</v>
      </c>
      <c r="DN128" s="7">
        <f t="shared" si="119"/>
        <v>13070295.77</v>
      </c>
      <c r="DO128" s="7">
        <f t="shared" si="119"/>
        <v>28160904.91</v>
      </c>
      <c r="DP128" s="7">
        <f t="shared" si="119"/>
        <v>3009391.58</v>
      </c>
      <c r="DQ128" s="7">
        <f t="shared" si="119"/>
        <v>7045829.1900000004</v>
      </c>
      <c r="DR128" s="7">
        <f t="shared" si="119"/>
        <v>12772545.74</v>
      </c>
      <c r="DS128" s="7">
        <f t="shared" si="119"/>
        <v>7428342.1200000001</v>
      </c>
      <c r="DT128" s="7">
        <f t="shared" si="119"/>
        <v>2549459.4700000002</v>
      </c>
      <c r="DU128" s="7">
        <f t="shared" si="119"/>
        <v>4113016.51</v>
      </c>
      <c r="DV128" s="7">
        <f t="shared" si="119"/>
        <v>3019914.06</v>
      </c>
      <c r="DW128" s="7">
        <f t="shared" si="119"/>
        <v>3856134.83</v>
      </c>
      <c r="DX128" s="7">
        <f t="shared" si="119"/>
        <v>3008463.27</v>
      </c>
      <c r="DY128" s="7">
        <f t="shared" si="119"/>
        <v>4221019.92</v>
      </c>
      <c r="DZ128" s="7">
        <f t="shared" si="119"/>
        <v>8221109.5499999998</v>
      </c>
      <c r="EA128" s="7">
        <f t="shared" ref="EA128:FX128" si="120">ROUND(EA127*EA124,2)</f>
        <v>6350269.7300000004</v>
      </c>
      <c r="EB128" s="7">
        <f t="shared" si="120"/>
        <v>5702625.7699999996</v>
      </c>
      <c r="EC128" s="7">
        <f t="shared" si="120"/>
        <v>3541377.26</v>
      </c>
      <c r="ED128" s="7">
        <f t="shared" si="120"/>
        <v>19922532.41</v>
      </c>
      <c r="EE128" s="7">
        <f t="shared" si="120"/>
        <v>2660041.23</v>
      </c>
      <c r="EF128" s="7">
        <f t="shared" si="120"/>
        <v>13089733.99</v>
      </c>
      <c r="EG128" s="7">
        <f t="shared" si="120"/>
        <v>3220429.97</v>
      </c>
      <c r="EH128" s="7">
        <f t="shared" si="120"/>
        <v>3099028.28</v>
      </c>
      <c r="EI128" s="7">
        <f t="shared" si="120"/>
        <v>136138811.94</v>
      </c>
      <c r="EJ128" s="7">
        <f t="shared" si="120"/>
        <v>82919904.689999998</v>
      </c>
      <c r="EK128" s="7">
        <f t="shared" si="120"/>
        <v>6534501.8399999999</v>
      </c>
      <c r="EL128" s="7">
        <f t="shared" si="120"/>
        <v>4602229.05</v>
      </c>
      <c r="EM128" s="7">
        <f t="shared" si="120"/>
        <v>4336167.62</v>
      </c>
      <c r="EN128" s="7">
        <f t="shared" si="120"/>
        <v>8957546.8599999994</v>
      </c>
      <c r="EO128" s="7">
        <f t="shared" si="120"/>
        <v>3977609.98</v>
      </c>
      <c r="EP128" s="7">
        <f t="shared" si="120"/>
        <v>4530099.28</v>
      </c>
      <c r="EQ128" s="7">
        <f t="shared" si="120"/>
        <v>25378495.940000001</v>
      </c>
      <c r="ER128" s="7">
        <f t="shared" si="120"/>
        <v>3958522.55</v>
      </c>
      <c r="ES128" s="7">
        <f t="shared" si="120"/>
        <v>2311139.88</v>
      </c>
      <c r="ET128" s="7">
        <f t="shared" si="120"/>
        <v>3356168.08</v>
      </c>
      <c r="EU128" s="7">
        <f t="shared" si="120"/>
        <v>5730793.0099999998</v>
      </c>
      <c r="EV128" s="7">
        <f t="shared" si="120"/>
        <v>1508794.46</v>
      </c>
      <c r="EW128" s="7">
        <f t="shared" si="120"/>
        <v>11042953.49</v>
      </c>
      <c r="EX128" s="7">
        <f t="shared" si="120"/>
        <v>3094202.91</v>
      </c>
      <c r="EY128" s="7">
        <f t="shared" si="120"/>
        <v>2225011.66</v>
      </c>
      <c r="EZ128" s="7">
        <f t="shared" si="120"/>
        <v>2226281.44</v>
      </c>
      <c r="FA128" s="7">
        <f t="shared" si="120"/>
        <v>32510699.739999998</v>
      </c>
      <c r="FB128" s="7">
        <f t="shared" si="120"/>
        <v>3920056.48</v>
      </c>
      <c r="FC128" s="7">
        <f t="shared" si="120"/>
        <v>19535590.260000002</v>
      </c>
      <c r="FD128" s="7">
        <f t="shared" si="120"/>
        <v>4265038.97</v>
      </c>
      <c r="FE128" s="7">
        <f t="shared" si="120"/>
        <v>1751796.3</v>
      </c>
      <c r="FF128" s="7">
        <f t="shared" si="120"/>
        <v>3067995.62</v>
      </c>
      <c r="FG128" s="7">
        <f t="shared" si="120"/>
        <v>2264513.38</v>
      </c>
      <c r="FH128" s="7">
        <f t="shared" si="120"/>
        <v>1565961.52</v>
      </c>
      <c r="FI128" s="7">
        <f t="shared" si="120"/>
        <v>16561534.220000001</v>
      </c>
      <c r="FJ128" s="7">
        <f t="shared" si="120"/>
        <v>17459110.670000002</v>
      </c>
      <c r="FK128" s="7">
        <f t="shared" si="120"/>
        <v>21764503.18</v>
      </c>
      <c r="FL128" s="7">
        <f t="shared" si="120"/>
        <v>61804578.5</v>
      </c>
      <c r="FM128" s="7">
        <f t="shared" si="120"/>
        <v>31968610.449999999</v>
      </c>
      <c r="FN128" s="7">
        <f t="shared" si="120"/>
        <v>188751806.94999999</v>
      </c>
      <c r="FO128" s="7">
        <f t="shared" si="120"/>
        <v>10270932.199999999</v>
      </c>
      <c r="FP128" s="7">
        <f t="shared" si="120"/>
        <v>19868554.960000001</v>
      </c>
      <c r="FQ128" s="7">
        <f t="shared" si="120"/>
        <v>8716055.1699999999</v>
      </c>
      <c r="FR128" s="7">
        <f t="shared" si="120"/>
        <v>2658128.71</v>
      </c>
      <c r="FS128" s="7">
        <f t="shared" si="120"/>
        <v>2985856.31</v>
      </c>
      <c r="FT128" s="7">
        <f t="shared" si="120"/>
        <v>1319878.8500000001</v>
      </c>
      <c r="FU128" s="7">
        <f t="shared" si="120"/>
        <v>8224299.5999999996</v>
      </c>
      <c r="FV128" s="7">
        <f t="shared" si="120"/>
        <v>6786394.8200000003</v>
      </c>
      <c r="FW128" s="7">
        <f t="shared" si="120"/>
        <v>2881727.49</v>
      </c>
      <c r="FX128" s="7">
        <f t="shared" si="120"/>
        <v>1167323.18</v>
      </c>
      <c r="FZ128" s="7">
        <f>SUM(C128:FX128)</f>
        <v>7670847304.3999968</v>
      </c>
      <c r="GA128" s="60">
        <v>7671098149</v>
      </c>
      <c r="GB128" s="7">
        <f>FZ128-GA128</f>
        <v>-250844.60000324249</v>
      </c>
      <c r="GC128" s="40"/>
      <c r="GD128" s="40"/>
      <c r="GE128" s="40"/>
      <c r="GF128" s="40"/>
    </row>
    <row r="129" spans="1:256" x14ac:dyDescent="0.2">
      <c r="B129" s="7" t="s">
        <v>626</v>
      </c>
      <c r="GA129" s="18"/>
      <c r="GB129" s="40"/>
      <c r="GC129" s="40"/>
      <c r="GD129" s="40"/>
      <c r="GE129" s="40"/>
      <c r="GF129" s="40"/>
    </row>
    <row r="130" spans="1:256" x14ac:dyDescent="0.2">
      <c r="A130" s="6" t="s">
        <v>603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GA130" s="18"/>
    </row>
    <row r="131" spans="1:256" ht="15.75" x14ac:dyDescent="0.25">
      <c r="B131" s="30" t="s">
        <v>627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GA131" s="18"/>
      <c r="GN131" s="22"/>
      <c r="GO131" s="22"/>
      <c r="GP131" s="22"/>
    </row>
    <row r="132" spans="1:256" x14ac:dyDescent="0.2">
      <c r="A132" s="6" t="s">
        <v>628</v>
      </c>
      <c r="B132" s="7" t="s">
        <v>629</v>
      </c>
      <c r="C132" s="23">
        <f t="shared" ref="C132:BN132" si="121">C16</f>
        <v>2453</v>
      </c>
      <c r="D132" s="23">
        <f t="shared" si="121"/>
        <v>8484</v>
      </c>
      <c r="E132" s="23">
        <f t="shared" si="121"/>
        <v>2612</v>
      </c>
      <c r="F132" s="23">
        <f t="shared" si="121"/>
        <v>3249</v>
      </c>
      <c r="G132" s="23">
        <f t="shared" si="121"/>
        <v>200</v>
      </c>
      <c r="H132" s="23">
        <f t="shared" si="121"/>
        <v>113</v>
      </c>
      <c r="I132" s="23">
        <f t="shared" si="121"/>
        <v>3471</v>
      </c>
      <c r="J132" s="23">
        <f t="shared" si="121"/>
        <v>963</v>
      </c>
      <c r="K132" s="23">
        <f t="shared" si="121"/>
        <v>72</v>
      </c>
      <c r="L132" s="23">
        <f t="shared" si="121"/>
        <v>718</v>
      </c>
      <c r="M132" s="23">
        <f t="shared" si="121"/>
        <v>480</v>
      </c>
      <c r="N132" s="23">
        <f t="shared" si="121"/>
        <v>7598</v>
      </c>
      <c r="O132" s="23">
        <f t="shared" si="121"/>
        <v>1282</v>
      </c>
      <c r="P132" s="23">
        <f t="shared" si="121"/>
        <v>57</v>
      </c>
      <c r="Q132" s="23">
        <f t="shared" si="121"/>
        <v>15966</v>
      </c>
      <c r="R132" s="23">
        <f t="shared" si="121"/>
        <v>797</v>
      </c>
      <c r="S132" s="23">
        <f t="shared" si="121"/>
        <v>497</v>
      </c>
      <c r="T132" s="23">
        <f t="shared" si="121"/>
        <v>34</v>
      </c>
      <c r="U132" s="23">
        <f t="shared" si="121"/>
        <v>14</v>
      </c>
      <c r="V132" s="23">
        <f t="shared" si="121"/>
        <v>84</v>
      </c>
      <c r="W132" s="23">
        <f t="shared" si="121"/>
        <v>40</v>
      </c>
      <c r="X132" s="23">
        <f t="shared" si="121"/>
        <v>15</v>
      </c>
      <c r="Y132" s="23">
        <f t="shared" si="121"/>
        <v>424</v>
      </c>
      <c r="Z132" s="23">
        <f t="shared" si="121"/>
        <v>38</v>
      </c>
      <c r="AA132" s="23">
        <f t="shared" si="121"/>
        <v>4709</v>
      </c>
      <c r="AB132" s="23">
        <f t="shared" si="121"/>
        <v>2868</v>
      </c>
      <c r="AC132" s="23">
        <f t="shared" si="121"/>
        <v>123</v>
      </c>
      <c r="AD132" s="23">
        <f t="shared" si="121"/>
        <v>238</v>
      </c>
      <c r="AE132" s="23">
        <f t="shared" si="121"/>
        <v>13</v>
      </c>
      <c r="AF132" s="23">
        <f t="shared" si="121"/>
        <v>28</v>
      </c>
      <c r="AG132" s="23">
        <f t="shared" si="121"/>
        <v>76</v>
      </c>
      <c r="AH132" s="23">
        <f t="shared" si="121"/>
        <v>259</v>
      </c>
      <c r="AI132" s="23">
        <f t="shared" si="121"/>
        <v>82</v>
      </c>
      <c r="AJ132" s="23">
        <f t="shared" si="121"/>
        <v>57</v>
      </c>
      <c r="AK132" s="23">
        <f t="shared" si="121"/>
        <v>98</v>
      </c>
      <c r="AL132" s="23">
        <f t="shared" si="121"/>
        <v>132</v>
      </c>
      <c r="AM132" s="23">
        <f t="shared" si="121"/>
        <v>147</v>
      </c>
      <c r="AN132" s="23">
        <f t="shared" si="121"/>
        <v>92</v>
      </c>
      <c r="AO132" s="23">
        <f t="shared" si="121"/>
        <v>1349</v>
      </c>
      <c r="AP132" s="23">
        <f t="shared" si="121"/>
        <v>28535</v>
      </c>
      <c r="AQ132" s="23">
        <f t="shared" si="121"/>
        <v>47</v>
      </c>
      <c r="AR132" s="23">
        <f t="shared" si="121"/>
        <v>3366</v>
      </c>
      <c r="AS132" s="23">
        <f t="shared" si="121"/>
        <v>1121</v>
      </c>
      <c r="AT132" s="23">
        <f t="shared" si="121"/>
        <v>194</v>
      </c>
      <c r="AU132" s="23">
        <f t="shared" si="121"/>
        <v>31</v>
      </c>
      <c r="AV132" s="23">
        <f t="shared" si="121"/>
        <v>73</v>
      </c>
      <c r="AW132" s="23">
        <f t="shared" si="121"/>
        <v>35</v>
      </c>
      <c r="AX132" s="23">
        <f t="shared" si="121"/>
        <v>21</v>
      </c>
      <c r="AY132" s="23">
        <f t="shared" si="121"/>
        <v>92</v>
      </c>
      <c r="AZ132" s="23">
        <f t="shared" si="121"/>
        <v>5110</v>
      </c>
      <c r="BA132" s="23">
        <f t="shared" si="121"/>
        <v>2125</v>
      </c>
      <c r="BB132" s="23">
        <f t="shared" si="121"/>
        <v>1637</v>
      </c>
      <c r="BC132" s="23">
        <f t="shared" si="121"/>
        <v>8271</v>
      </c>
      <c r="BD132" s="23">
        <f t="shared" si="121"/>
        <v>381</v>
      </c>
      <c r="BE132" s="23">
        <f t="shared" si="121"/>
        <v>219</v>
      </c>
      <c r="BF132" s="23">
        <f t="shared" si="121"/>
        <v>1849</v>
      </c>
      <c r="BG132" s="23">
        <f t="shared" si="121"/>
        <v>269</v>
      </c>
      <c r="BH132" s="23">
        <f t="shared" si="121"/>
        <v>76</v>
      </c>
      <c r="BI132" s="23">
        <f t="shared" si="121"/>
        <v>84</v>
      </c>
      <c r="BJ132" s="23">
        <f t="shared" si="121"/>
        <v>313</v>
      </c>
      <c r="BK132" s="23">
        <f t="shared" si="121"/>
        <v>3531</v>
      </c>
      <c r="BL132" s="23">
        <f t="shared" si="121"/>
        <v>25</v>
      </c>
      <c r="BM132" s="23">
        <f t="shared" si="121"/>
        <v>63</v>
      </c>
      <c r="BN132" s="23">
        <f t="shared" si="121"/>
        <v>1049</v>
      </c>
      <c r="BO132" s="23">
        <f t="shared" ref="BO132:DZ132" si="122">BO16</f>
        <v>317</v>
      </c>
      <c r="BP132" s="23">
        <f t="shared" si="122"/>
        <v>50</v>
      </c>
      <c r="BQ132" s="23">
        <f t="shared" si="122"/>
        <v>912</v>
      </c>
      <c r="BR132" s="23">
        <f t="shared" si="122"/>
        <v>1106</v>
      </c>
      <c r="BS132" s="23">
        <f t="shared" si="122"/>
        <v>368</v>
      </c>
      <c r="BT132" s="23">
        <f t="shared" si="122"/>
        <v>64</v>
      </c>
      <c r="BU132" s="23">
        <f t="shared" si="122"/>
        <v>56</v>
      </c>
      <c r="BV132" s="23">
        <f t="shared" si="122"/>
        <v>166</v>
      </c>
      <c r="BW132" s="23">
        <f t="shared" si="122"/>
        <v>234</v>
      </c>
      <c r="BX132" s="23">
        <f t="shared" si="122"/>
        <v>7</v>
      </c>
      <c r="BY132" s="23">
        <f t="shared" si="122"/>
        <v>266</v>
      </c>
      <c r="BZ132" s="23">
        <f t="shared" si="122"/>
        <v>55</v>
      </c>
      <c r="CA132" s="23">
        <f t="shared" si="122"/>
        <v>29</v>
      </c>
      <c r="CB132" s="23">
        <f t="shared" si="122"/>
        <v>12445</v>
      </c>
      <c r="CC132" s="23">
        <f t="shared" si="122"/>
        <v>46</v>
      </c>
      <c r="CD132" s="23">
        <f t="shared" si="122"/>
        <v>16</v>
      </c>
      <c r="CE132" s="23">
        <f t="shared" si="122"/>
        <v>33</v>
      </c>
      <c r="CF132" s="23">
        <f t="shared" si="122"/>
        <v>32</v>
      </c>
      <c r="CG132" s="23">
        <f t="shared" si="122"/>
        <v>41</v>
      </c>
      <c r="CH132" s="23">
        <f t="shared" si="122"/>
        <v>37</v>
      </c>
      <c r="CI132" s="23">
        <f t="shared" si="122"/>
        <v>202</v>
      </c>
      <c r="CJ132" s="23">
        <f t="shared" si="122"/>
        <v>238</v>
      </c>
      <c r="CK132" s="23">
        <f t="shared" si="122"/>
        <v>1267</v>
      </c>
      <c r="CL132" s="23">
        <f t="shared" si="122"/>
        <v>215</v>
      </c>
      <c r="CM132" s="23">
        <f t="shared" si="122"/>
        <v>226</v>
      </c>
      <c r="CN132" s="23">
        <f t="shared" si="122"/>
        <v>3877</v>
      </c>
      <c r="CO132" s="23">
        <f t="shared" si="122"/>
        <v>2385</v>
      </c>
      <c r="CP132" s="23">
        <f t="shared" si="122"/>
        <v>206</v>
      </c>
      <c r="CQ132" s="23">
        <f t="shared" si="122"/>
        <v>400</v>
      </c>
      <c r="CR132" s="23">
        <f t="shared" si="122"/>
        <v>79</v>
      </c>
      <c r="CS132" s="23">
        <f t="shared" si="122"/>
        <v>55</v>
      </c>
      <c r="CT132" s="23">
        <f t="shared" si="122"/>
        <v>41</v>
      </c>
      <c r="CU132" s="23">
        <f t="shared" si="122"/>
        <v>86</v>
      </c>
      <c r="CV132" s="23">
        <f t="shared" si="122"/>
        <v>6</v>
      </c>
      <c r="CW132" s="23">
        <f t="shared" si="122"/>
        <v>37</v>
      </c>
      <c r="CX132" s="23">
        <f t="shared" si="122"/>
        <v>107</v>
      </c>
      <c r="CY132" s="23">
        <f t="shared" si="122"/>
        <v>12</v>
      </c>
      <c r="CZ132" s="23">
        <f t="shared" si="122"/>
        <v>528</v>
      </c>
      <c r="DA132" s="23">
        <f t="shared" si="122"/>
        <v>23</v>
      </c>
      <c r="DB132" s="23">
        <f t="shared" si="122"/>
        <v>40</v>
      </c>
      <c r="DC132" s="23">
        <f t="shared" si="122"/>
        <v>19</v>
      </c>
      <c r="DD132" s="23">
        <f t="shared" si="122"/>
        <v>40</v>
      </c>
      <c r="DE132" s="23">
        <f t="shared" si="122"/>
        <v>50</v>
      </c>
      <c r="DF132" s="23">
        <f t="shared" si="122"/>
        <v>5717</v>
      </c>
      <c r="DG132" s="23">
        <f t="shared" si="122"/>
        <v>16</v>
      </c>
      <c r="DH132" s="23">
        <f t="shared" si="122"/>
        <v>461</v>
      </c>
      <c r="DI132" s="23">
        <f t="shared" si="122"/>
        <v>853</v>
      </c>
      <c r="DJ132" s="23">
        <f t="shared" si="122"/>
        <v>190</v>
      </c>
      <c r="DK132" s="23">
        <f t="shared" si="122"/>
        <v>114</v>
      </c>
      <c r="DL132" s="23">
        <f t="shared" si="122"/>
        <v>1584</v>
      </c>
      <c r="DM132" s="23">
        <f t="shared" si="122"/>
        <v>69</v>
      </c>
      <c r="DN132" s="23">
        <f t="shared" si="122"/>
        <v>356</v>
      </c>
      <c r="DO132" s="23">
        <f t="shared" si="122"/>
        <v>979</v>
      </c>
      <c r="DP132" s="23">
        <f t="shared" si="122"/>
        <v>40</v>
      </c>
      <c r="DQ132" s="23">
        <f t="shared" si="122"/>
        <v>123</v>
      </c>
      <c r="DR132" s="23">
        <f t="shared" si="122"/>
        <v>608</v>
      </c>
      <c r="DS132" s="23">
        <f t="shared" si="122"/>
        <v>321</v>
      </c>
      <c r="DT132" s="23">
        <f t="shared" si="122"/>
        <v>68</v>
      </c>
      <c r="DU132" s="23">
        <f t="shared" si="122"/>
        <v>115</v>
      </c>
      <c r="DV132" s="23">
        <f t="shared" si="122"/>
        <v>37</v>
      </c>
      <c r="DW132" s="23">
        <f t="shared" si="122"/>
        <v>80</v>
      </c>
      <c r="DX132" s="23">
        <f t="shared" si="122"/>
        <v>34</v>
      </c>
      <c r="DY132" s="23">
        <f t="shared" si="122"/>
        <v>30</v>
      </c>
      <c r="DZ132" s="23">
        <f t="shared" si="122"/>
        <v>77</v>
      </c>
      <c r="EA132" s="23">
        <f t="shared" ref="EA132:FX132" si="123">EA16</f>
        <v>123</v>
      </c>
      <c r="EB132" s="23">
        <f t="shared" si="123"/>
        <v>173</v>
      </c>
      <c r="EC132" s="23">
        <f t="shared" si="123"/>
        <v>53</v>
      </c>
      <c r="ED132" s="23">
        <f t="shared" si="123"/>
        <v>23</v>
      </c>
      <c r="EE132" s="23">
        <f t="shared" si="123"/>
        <v>55</v>
      </c>
      <c r="EF132" s="23">
        <f t="shared" si="123"/>
        <v>507</v>
      </c>
      <c r="EG132" s="23">
        <f t="shared" si="123"/>
        <v>71</v>
      </c>
      <c r="EH132" s="23">
        <f t="shared" si="123"/>
        <v>52</v>
      </c>
      <c r="EI132" s="23">
        <f t="shared" si="123"/>
        <v>7038</v>
      </c>
      <c r="EJ132" s="23">
        <f t="shared" si="123"/>
        <v>2347</v>
      </c>
      <c r="EK132" s="23">
        <f t="shared" si="123"/>
        <v>112</v>
      </c>
      <c r="EL132" s="23">
        <f t="shared" si="123"/>
        <v>109</v>
      </c>
      <c r="EM132" s="23">
        <f t="shared" si="123"/>
        <v>111</v>
      </c>
      <c r="EN132" s="23">
        <f t="shared" si="123"/>
        <v>402</v>
      </c>
      <c r="EO132" s="23">
        <f t="shared" si="123"/>
        <v>79</v>
      </c>
      <c r="EP132" s="23">
        <f t="shared" si="123"/>
        <v>47</v>
      </c>
      <c r="EQ132" s="23">
        <f t="shared" si="123"/>
        <v>220</v>
      </c>
      <c r="ER132" s="23">
        <f t="shared" si="123"/>
        <v>35</v>
      </c>
      <c r="ES132" s="23">
        <f t="shared" si="123"/>
        <v>59</v>
      </c>
      <c r="ET132" s="23">
        <f t="shared" si="123"/>
        <v>76</v>
      </c>
      <c r="EU132" s="23">
        <f t="shared" si="123"/>
        <v>307</v>
      </c>
      <c r="EV132" s="23">
        <f t="shared" si="123"/>
        <v>26</v>
      </c>
      <c r="EW132" s="23">
        <f t="shared" si="123"/>
        <v>67</v>
      </c>
      <c r="EX132" s="23">
        <f t="shared" si="123"/>
        <v>24</v>
      </c>
      <c r="EY132" s="23">
        <f t="shared" si="123"/>
        <v>217</v>
      </c>
      <c r="EZ132" s="23">
        <f t="shared" si="123"/>
        <v>25</v>
      </c>
      <c r="FA132" s="23">
        <f t="shared" si="123"/>
        <v>531</v>
      </c>
      <c r="FB132" s="23">
        <f t="shared" si="123"/>
        <v>90</v>
      </c>
      <c r="FC132" s="23">
        <f t="shared" si="123"/>
        <v>308</v>
      </c>
      <c r="FD132" s="23">
        <f t="shared" si="123"/>
        <v>111</v>
      </c>
      <c r="FE132" s="23">
        <f t="shared" si="123"/>
        <v>23</v>
      </c>
      <c r="FF132" s="23">
        <f t="shared" si="123"/>
        <v>55</v>
      </c>
      <c r="FG132" s="23">
        <f t="shared" si="123"/>
        <v>27</v>
      </c>
      <c r="FH132" s="23">
        <f t="shared" si="123"/>
        <v>24</v>
      </c>
      <c r="FI132" s="23">
        <f t="shared" si="123"/>
        <v>501</v>
      </c>
      <c r="FJ132" s="23">
        <f t="shared" si="123"/>
        <v>272</v>
      </c>
      <c r="FK132" s="23">
        <f t="shared" si="123"/>
        <v>554</v>
      </c>
      <c r="FL132" s="23">
        <f t="shared" si="123"/>
        <v>537</v>
      </c>
      <c r="FM132" s="23">
        <f t="shared" si="123"/>
        <v>502</v>
      </c>
      <c r="FN132" s="23">
        <f t="shared" si="123"/>
        <v>7762</v>
      </c>
      <c r="FO132" s="23">
        <f t="shared" si="123"/>
        <v>252</v>
      </c>
      <c r="FP132" s="23">
        <f t="shared" si="123"/>
        <v>696</v>
      </c>
      <c r="FQ132" s="23">
        <f t="shared" si="123"/>
        <v>232</v>
      </c>
      <c r="FR132" s="23">
        <f t="shared" si="123"/>
        <v>17</v>
      </c>
      <c r="FS132" s="23">
        <f t="shared" si="123"/>
        <v>23</v>
      </c>
      <c r="FT132" s="23">
        <f t="shared" si="123"/>
        <v>17</v>
      </c>
      <c r="FU132" s="23">
        <f t="shared" si="123"/>
        <v>280</v>
      </c>
      <c r="FV132" s="23">
        <f t="shared" si="123"/>
        <v>162</v>
      </c>
      <c r="FW132" s="23">
        <f t="shared" si="123"/>
        <v>40</v>
      </c>
      <c r="FX132" s="23">
        <f t="shared" si="123"/>
        <v>16</v>
      </c>
      <c r="FY132" s="61"/>
      <c r="FZ132" s="23"/>
      <c r="GA132" s="18"/>
    </row>
    <row r="133" spans="1:256" x14ac:dyDescent="0.2">
      <c r="A133" s="6" t="s">
        <v>630</v>
      </c>
      <c r="B133" s="7" t="s">
        <v>631</v>
      </c>
      <c r="C133" s="23">
        <f t="shared" ref="C133:BN133" si="124">C19</f>
        <v>4960</v>
      </c>
      <c r="D133" s="23">
        <f t="shared" si="124"/>
        <v>24770</v>
      </c>
      <c r="E133" s="23">
        <f t="shared" si="124"/>
        <v>4012</v>
      </c>
      <c r="F133" s="23">
        <f t="shared" si="124"/>
        <v>12381</v>
      </c>
      <c r="G133" s="23">
        <f t="shared" si="124"/>
        <v>680</v>
      </c>
      <c r="H133" s="23">
        <f t="shared" si="124"/>
        <v>611</v>
      </c>
      <c r="I133" s="23">
        <f t="shared" si="124"/>
        <v>5511</v>
      </c>
      <c r="J133" s="23">
        <f t="shared" si="124"/>
        <v>1411</v>
      </c>
      <c r="K133" s="23">
        <f t="shared" si="124"/>
        <v>160</v>
      </c>
      <c r="L133" s="23">
        <f t="shared" si="124"/>
        <v>1295</v>
      </c>
      <c r="M133" s="23">
        <f t="shared" si="124"/>
        <v>629</v>
      </c>
      <c r="N133" s="23">
        <f t="shared" si="124"/>
        <v>31542</v>
      </c>
      <c r="O133" s="23">
        <f t="shared" si="124"/>
        <v>7807</v>
      </c>
      <c r="P133" s="23">
        <f t="shared" si="124"/>
        <v>144</v>
      </c>
      <c r="Q133" s="23">
        <f t="shared" si="124"/>
        <v>23668</v>
      </c>
      <c r="R133" s="23">
        <f t="shared" si="124"/>
        <v>2729</v>
      </c>
      <c r="S133" s="23">
        <f t="shared" si="124"/>
        <v>1016</v>
      </c>
      <c r="T133" s="23">
        <f t="shared" si="124"/>
        <v>95</v>
      </c>
      <c r="U133" s="23">
        <f t="shared" si="124"/>
        <v>32</v>
      </c>
      <c r="V133" s="23">
        <f t="shared" si="124"/>
        <v>182</v>
      </c>
      <c r="W133" s="23">
        <f t="shared" si="124"/>
        <v>154</v>
      </c>
      <c r="X133" s="23">
        <f t="shared" si="124"/>
        <v>30</v>
      </c>
      <c r="Y133" s="23">
        <f t="shared" si="124"/>
        <v>689</v>
      </c>
      <c r="Z133" s="23">
        <f t="shared" si="124"/>
        <v>129</v>
      </c>
      <c r="AA133" s="23">
        <f t="shared" si="124"/>
        <v>18408</v>
      </c>
      <c r="AB133" s="23">
        <f t="shared" si="124"/>
        <v>16509</v>
      </c>
      <c r="AC133" s="23">
        <f t="shared" si="124"/>
        <v>514</v>
      </c>
      <c r="AD133" s="23">
        <f t="shared" si="124"/>
        <v>789</v>
      </c>
      <c r="AE133" s="23">
        <f t="shared" si="124"/>
        <v>50</v>
      </c>
      <c r="AF133" s="23">
        <f t="shared" si="124"/>
        <v>108</v>
      </c>
      <c r="AG133" s="23">
        <f t="shared" si="124"/>
        <v>366</v>
      </c>
      <c r="AH133" s="23">
        <f t="shared" si="124"/>
        <v>588</v>
      </c>
      <c r="AI133" s="23">
        <f t="shared" si="124"/>
        <v>206</v>
      </c>
      <c r="AJ133" s="23">
        <f t="shared" si="124"/>
        <v>87</v>
      </c>
      <c r="AK133" s="23">
        <f t="shared" si="124"/>
        <v>119</v>
      </c>
      <c r="AL133" s="23">
        <f t="shared" si="124"/>
        <v>153</v>
      </c>
      <c r="AM133" s="23">
        <f t="shared" si="124"/>
        <v>258</v>
      </c>
      <c r="AN133" s="23">
        <f t="shared" si="124"/>
        <v>203</v>
      </c>
      <c r="AO133" s="23">
        <f t="shared" si="124"/>
        <v>2814</v>
      </c>
      <c r="AP133" s="23">
        <f t="shared" si="124"/>
        <v>52563</v>
      </c>
      <c r="AQ133" s="23">
        <f t="shared" si="124"/>
        <v>124</v>
      </c>
      <c r="AR133" s="23">
        <f t="shared" si="124"/>
        <v>38108</v>
      </c>
      <c r="AS133" s="23">
        <f t="shared" si="124"/>
        <v>4010</v>
      </c>
      <c r="AT133" s="23">
        <f t="shared" si="124"/>
        <v>1334</v>
      </c>
      <c r="AU133" s="23">
        <f t="shared" si="124"/>
        <v>131</v>
      </c>
      <c r="AV133" s="23">
        <f t="shared" si="124"/>
        <v>175</v>
      </c>
      <c r="AW133" s="23">
        <f t="shared" si="124"/>
        <v>134</v>
      </c>
      <c r="AX133" s="23">
        <f t="shared" si="124"/>
        <v>47</v>
      </c>
      <c r="AY133" s="23">
        <f t="shared" si="124"/>
        <v>234</v>
      </c>
      <c r="AZ133" s="23">
        <f t="shared" si="124"/>
        <v>7344</v>
      </c>
      <c r="BA133" s="23">
        <f t="shared" si="124"/>
        <v>5516</v>
      </c>
      <c r="BB133" s="23">
        <f t="shared" si="124"/>
        <v>5093</v>
      </c>
      <c r="BC133" s="23">
        <f t="shared" si="124"/>
        <v>16513</v>
      </c>
      <c r="BD133" s="23">
        <f t="shared" si="124"/>
        <v>3207</v>
      </c>
      <c r="BE133" s="23">
        <f t="shared" si="124"/>
        <v>764</v>
      </c>
      <c r="BF133" s="23">
        <f t="shared" si="124"/>
        <v>14939</v>
      </c>
      <c r="BG133" s="23">
        <f t="shared" si="124"/>
        <v>574</v>
      </c>
      <c r="BH133" s="23">
        <f t="shared" si="124"/>
        <v>314</v>
      </c>
      <c r="BI133" s="23">
        <f t="shared" si="124"/>
        <v>153</v>
      </c>
      <c r="BJ133" s="23">
        <f t="shared" si="124"/>
        <v>3542</v>
      </c>
      <c r="BK133" s="23">
        <f t="shared" si="124"/>
        <v>11701</v>
      </c>
      <c r="BL133" s="23">
        <f t="shared" si="124"/>
        <v>58</v>
      </c>
      <c r="BM133" s="23">
        <f t="shared" si="124"/>
        <v>134</v>
      </c>
      <c r="BN133" s="23">
        <f t="shared" si="124"/>
        <v>2028</v>
      </c>
      <c r="BO133" s="23">
        <f t="shared" ref="BO133:DZ133" si="125">BO19</f>
        <v>799</v>
      </c>
      <c r="BP133" s="23">
        <f t="shared" si="125"/>
        <v>106</v>
      </c>
      <c r="BQ133" s="23">
        <f t="shared" si="125"/>
        <v>3495</v>
      </c>
      <c r="BR133" s="23">
        <f t="shared" si="125"/>
        <v>2692</v>
      </c>
      <c r="BS133" s="23">
        <f t="shared" si="125"/>
        <v>693</v>
      </c>
      <c r="BT133" s="23">
        <f t="shared" si="125"/>
        <v>242</v>
      </c>
      <c r="BU133" s="23">
        <f t="shared" si="125"/>
        <v>253</v>
      </c>
      <c r="BV133" s="23">
        <f t="shared" si="125"/>
        <v>750</v>
      </c>
      <c r="BW133" s="23">
        <f t="shared" si="125"/>
        <v>1245</v>
      </c>
      <c r="BX133" s="23">
        <f t="shared" si="125"/>
        <v>33</v>
      </c>
      <c r="BY133" s="23">
        <f t="shared" si="125"/>
        <v>323</v>
      </c>
      <c r="BZ133" s="23">
        <f t="shared" si="125"/>
        <v>121</v>
      </c>
      <c r="CA133" s="23">
        <f t="shared" si="125"/>
        <v>89</v>
      </c>
      <c r="CB133" s="23">
        <f t="shared" si="125"/>
        <v>47416</v>
      </c>
      <c r="CC133" s="23">
        <f t="shared" si="125"/>
        <v>116</v>
      </c>
      <c r="CD133" s="23">
        <f t="shared" si="125"/>
        <v>22</v>
      </c>
      <c r="CE133" s="23">
        <f t="shared" si="125"/>
        <v>92</v>
      </c>
      <c r="CF133" s="23">
        <f t="shared" si="125"/>
        <v>77</v>
      </c>
      <c r="CG133" s="23">
        <f t="shared" si="125"/>
        <v>116</v>
      </c>
      <c r="CH133" s="23">
        <f t="shared" si="125"/>
        <v>68</v>
      </c>
      <c r="CI133" s="23">
        <f t="shared" si="125"/>
        <v>422</v>
      </c>
      <c r="CJ133" s="23">
        <f t="shared" si="125"/>
        <v>560</v>
      </c>
      <c r="CK133" s="23">
        <f t="shared" si="125"/>
        <v>4589</v>
      </c>
      <c r="CL133" s="23">
        <f t="shared" si="125"/>
        <v>823</v>
      </c>
      <c r="CM133" s="23">
        <f t="shared" si="125"/>
        <v>397</v>
      </c>
      <c r="CN133" s="23">
        <f t="shared" si="125"/>
        <v>19505</v>
      </c>
      <c r="CO133" s="23">
        <f t="shared" si="125"/>
        <v>8800</v>
      </c>
      <c r="CP133" s="23">
        <f t="shared" si="125"/>
        <v>573</v>
      </c>
      <c r="CQ133" s="23">
        <f t="shared" si="125"/>
        <v>518</v>
      </c>
      <c r="CR133" s="23">
        <f t="shared" si="125"/>
        <v>141</v>
      </c>
      <c r="CS133" s="23">
        <f t="shared" si="125"/>
        <v>191</v>
      </c>
      <c r="CT133" s="23">
        <f t="shared" si="125"/>
        <v>54</v>
      </c>
      <c r="CU133" s="23">
        <f t="shared" si="125"/>
        <v>379</v>
      </c>
      <c r="CV133" s="23">
        <f t="shared" si="125"/>
        <v>21</v>
      </c>
      <c r="CW133" s="23">
        <f t="shared" si="125"/>
        <v>112</v>
      </c>
      <c r="CX133" s="23">
        <f t="shared" si="125"/>
        <v>248</v>
      </c>
      <c r="CY133" s="23">
        <f t="shared" si="125"/>
        <v>28</v>
      </c>
      <c r="CZ133" s="23">
        <f t="shared" si="125"/>
        <v>1280</v>
      </c>
      <c r="DA133" s="23">
        <f t="shared" si="125"/>
        <v>115</v>
      </c>
      <c r="DB133" s="23">
        <f t="shared" si="125"/>
        <v>195</v>
      </c>
      <c r="DC133" s="23">
        <f t="shared" si="125"/>
        <v>88</v>
      </c>
      <c r="DD133" s="23">
        <f t="shared" si="125"/>
        <v>108</v>
      </c>
      <c r="DE133" s="23">
        <f t="shared" si="125"/>
        <v>146</v>
      </c>
      <c r="DF133" s="23">
        <f t="shared" si="125"/>
        <v>12906</v>
      </c>
      <c r="DG133" s="23">
        <f t="shared" si="125"/>
        <v>46</v>
      </c>
      <c r="DH133" s="23">
        <f t="shared" si="125"/>
        <v>1195</v>
      </c>
      <c r="DI133" s="23">
        <f t="shared" si="125"/>
        <v>1596</v>
      </c>
      <c r="DJ133" s="23">
        <f t="shared" si="125"/>
        <v>409</v>
      </c>
      <c r="DK133" s="23">
        <f t="shared" si="125"/>
        <v>265</v>
      </c>
      <c r="DL133" s="23">
        <f t="shared" si="125"/>
        <v>3308</v>
      </c>
      <c r="DM133" s="23">
        <f t="shared" si="125"/>
        <v>138</v>
      </c>
      <c r="DN133" s="23">
        <f t="shared" si="125"/>
        <v>801</v>
      </c>
      <c r="DO133" s="23">
        <f t="shared" si="125"/>
        <v>1994</v>
      </c>
      <c r="DP133" s="23">
        <f t="shared" si="125"/>
        <v>139</v>
      </c>
      <c r="DQ133" s="23">
        <f t="shared" si="125"/>
        <v>428</v>
      </c>
      <c r="DR133" s="23">
        <f t="shared" si="125"/>
        <v>844</v>
      </c>
      <c r="DS133" s="23">
        <f t="shared" si="125"/>
        <v>453</v>
      </c>
      <c r="DT133" s="23">
        <f t="shared" si="125"/>
        <v>97</v>
      </c>
      <c r="DU133" s="23">
        <f t="shared" si="125"/>
        <v>232</v>
      </c>
      <c r="DV133" s="23">
        <f t="shared" si="125"/>
        <v>124</v>
      </c>
      <c r="DW133" s="23">
        <f t="shared" si="125"/>
        <v>194</v>
      </c>
      <c r="DX133" s="23">
        <f t="shared" si="125"/>
        <v>109</v>
      </c>
      <c r="DY133" s="23">
        <f t="shared" si="125"/>
        <v>199</v>
      </c>
      <c r="DZ133" s="23">
        <f t="shared" si="125"/>
        <v>434</v>
      </c>
      <c r="EA133" s="23">
        <f t="shared" ref="EA133:FX133" si="126">EA19</f>
        <v>379</v>
      </c>
      <c r="EB133" s="23">
        <f t="shared" si="126"/>
        <v>355</v>
      </c>
      <c r="EC133" s="23">
        <f t="shared" si="126"/>
        <v>192</v>
      </c>
      <c r="ED133" s="23">
        <f t="shared" si="126"/>
        <v>928</v>
      </c>
      <c r="EE133" s="23">
        <f t="shared" si="126"/>
        <v>101</v>
      </c>
      <c r="EF133" s="23">
        <f t="shared" si="126"/>
        <v>860</v>
      </c>
      <c r="EG133" s="23">
        <f t="shared" si="126"/>
        <v>151</v>
      </c>
      <c r="EH133" s="23">
        <f t="shared" si="126"/>
        <v>159</v>
      </c>
      <c r="EI133" s="23">
        <f t="shared" si="126"/>
        <v>9337</v>
      </c>
      <c r="EJ133" s="23">
        <f t="shared" si="126"/>
        <v>6203</v>
      </c>
      <c r="EK133" s="23">
        <f t="shared" si="126"/>
        <v>382</v>
      </c>
      <c r="EL133" s="23">
        <f t="shared" si="126"/>
        <v>310</v>
      </c>
      <c r="EM133" s="23">
        <f t="shared" si="126"/>
        <v>250</v>
      </c>
      <c r="EN133" s="23">
        <f t="shared" si="126"/>
        <v>654</v>
      </c>
      <c r="EO133" s="23">
        <f t="shared" si="126"/>
        <v>204</v>
      </c>
      <c r="EP133" s="23">
        <f t="shared" si="126"/>
        <v>222</v>
      </c>
      <c r="EQ133" s="23">
        <f t="shared" si="126"/>
        <v>1642</v>
      </c>
      <c r="ER133" s="23">
        <f t="shared" si="126"/>
        <v>150</v>
      </c>
      <c r="ES133" s="23">
        <f t="shared" si="126"/>
        <v>112</v>
      </c>
      <c r="ET133" s="23">
        <f t="shared" si="126"/>
        <v>131</v>
      </c>
      <c r="EU133" s="23">
        <f t="shared" si="126"/>
        <v>349</v>
      </c>
      <c r="EV133" s="23">
        <f t="shared" si="126"/>
        <v>49</v>
      </c>
      <c r="EW133" s="23">
        <f t="shared" si="126"/>
        <v>524</v>
      </c>
      <c r="EX133" s="23">
        <f t="shared" si="126"/>
        <v>102</v>
      </c>
      <c r="EY133" s="23">
        <f t="shared" si="126"/>
        <v>500</v>
      </c>
      <c r="EZ133" s="23">
        <f t="shared" si="126"/>
        <v>81</v>
      </c>
      <c r="FA133" s="23">
        <f t="shared" si="126"/>
        <v>2058</v>
      </c>
      <c r="FB133" s="23">
        <f t="shared" si="126"/>
        <v>194</v>
      </c>
      <c r="FC133" s="23">
        <f t="shared" si="126"/>
        <v>1154</v>
      </c>
      <c r="FD133" s="23">
        <f t="shared" si="126"/>
        <v>253</v>
      </c>
      <c r="FE133" s="23">
        <f t="shared" si="126"/>
        <v>47</v>
      </c>
      <c r="FF133" s="23">
        <f t="shared" si="126"/>
        <v>136</v>
      </c>
      <c r="FG133" s="23">
        <f t="shared" si="126"/>
        <v>72</v>
      </c>
      <c r="FH133" s="23">
        <f t="shared" si="126"/>
        <v>44</v>
      </c>
      <c r="FI133" s="23">
        <f t="shared" si="126"/>
        <v>1085</v>
      </c>
      <c r="FJ133" s="23">
        <f t="shared" si="126"/>
        <v>1230</v>
      </c>
      <c r="FK133" s="23">
        <f t="shared" si="126"/>
        <v>1542</v>
      </c>
      <c r="FL133" s="23">
        <f t="shared" si="126"/>
        <v>4677</v>
      </c>
      <c r="FM133" s="23">
        <f t="shared" si="126"/>
        <v>2295</v>
      </c>
      <c r="FN133" s="23">
        <f t="shared" si="126"/>
        <v>13477</v>
      </c>
      <c r="FO133" s="23">
        <f t="shared" si="126"/>
        <v>635</v>
      </c>
      <c r="FP133" s="23">
        <f t="shared" si="126"/>
        <v>1294</v>
      </c>
      <c r="FQ133" s="23">
        <f t="shared" si="126"/>
        <v>588</v>
      </c>
      <c r="FR133" s="23">
        <f t="shared" si="126"/>
        <v>94</v>
      </c>
      <c r="FS133" s="23">
        <f t="shared" si="126"/>
        <v>134</v>
      </c>
      <c r="FT133" s="23">
        <f t="shared" si="126"/>
        <v>38</v>
      </c>
      <c r="FU133" s="23">
        <f t="shared" si="126"/>
        <v>508</v>
      </c>
      <c r="FV133" s="23">
        <f t="shared" si="126"/>
        <v>419</v>
      </c>
      <c r="FW133" s="23">
        <f t="shared" si="126"/>
        <v>105</v>
      </c>
      <c r="FX133" s="23">
        <f t="shared" si="126"/>
        <v>39</v>
      </c>
      <c r="FY133" s="35"/>
      <c r="FZ133" s="23"/>
      <c r="GA133" s="22"/>
    </row>
    <row r="134" spans="1:256" x14ac:dyDescent="0.2">
      <c r="A134" s="6" t="s">
        <v>632</v>
      </c>
      <c r="B134" s="7" t="s">
        <v>633</v>
      </c>
      <c r="C134" s="62">
        <f t="shared" ref="C134:BN134" si="127">ROUND(C132/C133,4)</f>
        <v>0.49459999999999998</v>
      </c>
      <c r="D134" s="62">
        <f t="shared" si="127"/>
        <v>0.34250000000000003</v>
      </c>
      <c r="E134" s="62">
        <f t="shared" si="127"/>
        <v>0.65100000000000002</v>
      </c>
      <c r="F134" s="62">
        <f t="shared" si="127"/>
        <v>0.26240000000000002</v>
      </c>
      <c r="G134" s="62">
        <f t="shared" si="127"/>
        <v>0.29409999999999997</v>
      </c>
      <c r="H134" s="62">
        <f t="shared" si="127"/>
        <v>0.18490000000000001</v>
      </c>
      <c r="I134" s="62">
        <f t="shared" si="127"/>
        <v>0.62980000000000003</v>
      </c>
      <c r="J134" s="62">
        <f t="shared" si="127"/>
        <v>0.6825</v>
      </c>
      <c r="K134" s="62">
        <f t="shared" si="127"/>
        <v>0.45</v>
      </c>
      <c r="L134" s="62">
        <f t="shared" si="127"/>
        <v>0.5544</v>
      </c>
      <c r="M134" s="62">
        <f t="shared" si="127"/>
        <v>0.7631</v>
      </c>
      <c r="N134" s="62">
        <f t="shared" si="127"/>
        <v>0.2409</v>
      </c>
      <c r="O134" s="62">
        <f t="shared" si="127"/>
        <v>0.16420000000000001</v>
      </c>
      <c r="P134" s="62">
        <f t="shared" si="127"/>
        <v>0.39579999999999999</v>
      </c>
      <c r="Q134" s="62">
        <f t="shared" si="127"/>
        <v>0.67459999999999998</v>
      </c>
      <c r="R134" s="62">
        <f t="shared" si="127"/>
        <v>0.29199999999999998</v>
      </c>
      <c r="S134" s="62">
        <f t="shared" si="127"/>
        <v>0.48920000000000002</v>
      </c>
      <c r="T134" s="62">
        <f t="shared" si="127"/>
        <v>0.3579</v>
      </c>
      <c r="U134" s="62">
        <f t="shared" si="127"/>
        <v>0.4375</v>
      </c>
      <c r="V134" s="62">
        <f t="shared" si="127"/>
        <v>0.46150000000000002</v>
      </c>
      <c r="W134" s="62">
        <f t="shared" si="127"/>
        <v>0.25969999999999999</v>
      </c>
      <c r="X134" s="62">
        <f t="shared" si="127"/>
        <v>0.5</v>
      </c>
      <c r="Y134" s="62">
        <f t="shared" si="127"/>
        <v>0.61539999999999995</v>
      </c>
      <c r="Z134" s="62">
        <f t="shared" si="127"/>
        <v>0.29459999999999997</v>
      </c>
      <c r="AA134" s="62">
        <f t="shared" si="127"/>
        <v>0.25580000000000003</v>
      </c>
      <c r="AB134" s="62">
        <f t="shared" si="127"/>
        <v>0.17369999999999999</v>
      </c>
      <c r="AC134" s="62">
        <f t="shared" si="127"/>
        <v>0.23930000000000001</v>
      </c>
      <c r="AD134" s="62">
        <f t="shared" si="127"/>
        <v>0.30159999999999998</v>
      </c>
      <c r="AE134" s="62">
        <f t="shared" si="127"/>
        <v>0.26</v>
      </c>
      <c r="AF134" s="62">
        <f t="shared" si="127"/>
        <v>0.25929999999999997</v>
      </c>
      <c r="AG134" s="62">
        <f t="shared" si="127"/>
        <v>0.2077</v>
      </c>
      <c r="AH134" s="62">
        <f t="shared" si="127"/>
        <v>0.4405</v>
      </c>
      <c r="AI134" s="62">
        <f t="shared" si="127"/>
        <v>0.39810000000000001</v>
      </c>
      <c r="AJ134" s="62">
        <f t="shared" si="127"/>
        <v>0.6552</v>
      </c>
      <c r="AK134" s="62">
        <f t="shared" si="127"/>
        <v>0.82350000000000001</v>
      </c>
      <c r="AL134" s="62">
        <f t="shared" si="127"/>
        <v>0.86270000000000002</v>
      </c>
      <c r="AM134" s="62">
        <f t="shared" si="127"/>
        <v>0.56979999999999997</v>
      </c>
      <c r="AN134" s="62">
        <f t="shared" si="127"/>
        <v>0.45319999999999999</v>
      </c>
      <c r="AO134" s="62">
        <f t="shared" si="127"/>
        <v>0.47939999999999999</v>
      </c>
      <c r="AP134" s="62">
        <f t="shared" si="127"/>
        <v>0.54290000000000005</v>
      </c>
      <c r="AQ134" s="62">
        <f t="shared" si="127"/>
        <v>0.379</v>
      </c>
      <c r="AR134" s="62">
        <f t="shared" si="127"/>
        <v>8.8300000000000003E-2</v>
      </c>
      <c r="AS134" s="62">
        <f t="shared" si="127"/>
        <v>0.27960000000000002</v>
      </c>
      <c r="AT134" s="62">
        <f t="shared" si="127"/>
        <v>0.1454</v>
      </c>
      <c r="AU134" s="62">
        <f t="shared" si="127"/>
        <v>0.2366</v>
      </c>
      <c r="AV134" s="62">
        <f t="shared" si="127"/>
        <v>0.41710000000000003</v>
      </c>
      <c r="AW134" s="62">
        <f t="shared" si="127"/>
        <v>0.26119999999999999</v>
      </c>
      <c r="AX134" s="62">
        <f t="shared" si="127"/>
        <v>0.44679999999999997</v>
      </c>
      <c r="AY134" s="62">
        <f t="shared" si="127"/>
        <v>0.39319999999999999</v>
      </c>
      <c r="AZ134" s="62">
        <f t="shared" si="127"/>
        <v>0.69579999999999997</v>
      </c>
      <c r="BA134" s="62">
        <f t="shared" si="127"/>
        <v>0.38519999999999999</v>
      </c>
      <c r="BB134" s="62">
        <f t="shared" si="127"/>
        <v>0.32140000000000002</v>
      </c>
      <c r="BC134" s="62">
        <f t="shared" si="127"/>
        <v>0.50090000000000001</v>
      </c>
      <c r="BD134" s="62">
        <f t="shared" si="127"/>
        <v>0.1188</v>
      </c>
      <c r="BE134" s="62">
        <f t="shared" si="127"/>
        <v>0.28660000000000002</v>
      </c>
      <c r="BF134" s="62">
        <f t="shared" si="127"/>
        <v>0.12379999999999999</v>
      </c>
      <c r="BG134" s="62">
        <f t="shared" si="127"/>
        <v>0.46860000000000002</v>
      </c>
      <c r="BH134" s="62">
        <f t="shared" si="127"/>
        <v>0.24199999999999999</v>
      </c>
      <c r="BI134" s="62">
        <f t="shared" si="127"/>
        <v>0.54900000000000004</v>
      </c>
      <c r="BJ134" s="62">
        <f t="shared" si="127"/>
        <v>8.8400000000000006E-2</v>
      </c>
      <c r="BK134" s="62">
        <f t="shared" si="127"/>
        <v>0.30180000000000001</v>
      </c>
      <c r="BL134" s="62">
        <f t="shared" si="127"/>
        <v>0.43099999999999999</v>
      </c>
      <c r="BM134" s="62">
        <f t="shared" si="127"/>
        <v>0.47010000000000002</v>
      </c>
      <c r="BN134" s="62">
        <f t="shared" si="127"/>
        <v>0.51729999999999998</v>
      </c>
      <c r="BO134" s="62">
        <f t="shared" ref="BO134:DZ134" si="128">ROUND(BO132/BO133,4)</f>
        <v>0.3967</v>
      </c>
      <c r="BP134" s="62">
        <f t="shared" si="128"/>
        <v>0.47170000000000001</v>
      </c>
      <c r="BQ134" s="62">
        <f t="shared" si="128"/>
        <v>0.26090000000000002</v>
      </c>
      <c r="BR134" s="62">
        <f t="shared" si="128"/>
        <v>0.4108</v>
      </c>
      <c r="BS134" s="62">
        <f t="shared" si="128"/>
        <v>0.53100000000000003</v>
      </c>
      <c r="BT134" s="62">
        <f t="shared" si="128"/>
        <v>0.26450000000000001</v>
      </c>
      <c r="BU134" s="62">
        <f t="shared" si="128"/>
        <v>0.2213</v>
      </c>
      <c r="BV134" s="62">
        <f t="shared" si="128"/>
        <v>0.2213</v>
      </c>
      <c r="BW134" s="62">
        <f t="shared" si="128"/>
        <v>0.188</v>
      </c>
      <c r="BX134" s="62">
        <f t="shared" si="128"/>
        <v>0.21210000000000001</v>
      </c>
      <c r="BY134" s="62">
        <f t="shared" si="128"/>
        <v>0.82350000000000001</v>
      </c>
      <c r="BZ134" s="62">
        <f t="shared" si="128"/>
        <v>0.45450000000000002</v>
      </c>
      <c r="CA134" s="62">
        <f t="shared" si="128"/>
        <v>0.32579999999999998</v>
      </c>
      <c r="CB134" s="62">
        <f t="shared" si="128"/>
        <v>0.26250000000000001</v>
      </c>
      <c r="CC134" s="62">
        <f t="shared" si="128"/>
        <v>0.39660000000000001</v>
      </c>
      <c r="CD134" s="62">
        <f t="shared" si="128"/>
        <v>0.72729999999999995</v>
      </c>
      <c r="CE134" s="62">
        <f t="shared" si="128"/>
        <v>0.35870000000000002</v>
      </c>
      <c r="CF134" s="62">
        <f t="shared" si="128"/>
        <v>0.41560000000000002</v>
      </c>
      <c r="CG134" s="62">
        <f t="shared" si="128"/>
        <v>0.35339999999999999</v>
      </c>
      <c r="CH134" s="62">
        <f t="shared" si="128"/>
        <v>0.54410000000000003</v>
      </c>
      <c r="CI134" s="62">
        <f t="shared" si="128"/>
        <v>0.47870000000000001</v>
      </c>
      <c r="CJ134" s="62">
        <f t="shared" si="128"/>
        <v>0.42499999999999999</v>
      </c>
      <c r="CK134" s="62">
        <f t="shared" si="128"/>
        <v>0.27610000000000001</v>
      </c>
      <c r="CL134" s="62">
        <f t="shared" si="128"/>
        <v>0.26119999999999999</v>
      </c>
      <c r="CM134" s="62">
        <f t="shared" si="128"/>
        <v>0.56930000000000003</v>
      </c>
      <c r="CN134" s="62">
        <f t="shared" si="128"/>
        <v>0.1988</v>
      </c>
      <c r="CO134" s="62">
        <f t="shared" si="128"/>
        <v>0.27100000000000002</v>
      </c>
      <c r="CP134" s="62">
        <f t="shared" si="128"/>
        <v>0.35949999999999999</v>
      </c>
      <c r="CQ134" s="62">
        <f t="shared" si="128"/>
        <v>0.7722</v>
      </c>
      <c r="CR134" s="62">
        <f t="shared" si="128"/>
        <v>0.56030000000000002</v>
      </c>
      <c r="CS134" s="62">
        <f t="shared" si="128"/>
        <v>0.28799999999999998</v>
      </c>
      <c r="CT134" s="62">
        <f t="shared" si="128"/>
        <v>0.75929999999999997</v>
      </c>
      <c r="CU134" s="62">
        <f t="shared" si="128"/>
        <v>0.22689999999999999</v>
      </c>
      <c r="CV134" s="62">
        <f t="shared" si="128"/>
        <v>0.28570000000000001</v>
      </c>
      <c r="CW134" s="62">
        <f t="shared" si="128"/>
        <v>0.33040000000000003</v>
      </c>
      <c r="CX134" s="62">
        <f t="shared" si="128"/>
        <v>0.43149999999999999</v>
      </c>
      <c r="CY134" s="62">
        <f t="shared" si="128"/>
        <v>0.42859999999999998</v>
      </c>
      <c r="CZ134" s="62">
        <f t="shared" si="128"/>
        <v>0.41249999999999998</v>
      </c>
      <c r="DA134" s="62">
        <f t="shared" si="128"/>
        <v>0.2</v>
      </c>
      <c r="DB134" s="62">
        <f t="shared" si="128"/>
        <v>0.2051</v>
      </c>
      <c r="DC134" s="62">
        <f t="shared" si="128"/>
        <v>0.21590000000000001</v>
      </c>
      <c r="DD134" s="62">
        <f t="shared" si="128"/>
        <v>0.37040000000000001</v>
      </c>
      <c r="DE134" s="62">
        <f t="shared" si="128"/>
        <v>0.34250000000000003</v>
      </c>
      <c r="DF134" s="62">
        <f t="shared" si="128"/>
        <v>0.443</v>
      </c>
      <c r="DG134" s="62">
        <f t="shared" si="128"/>
        <v>0.3478</v>
      </c>
      <c r="DH134" s="62">
        <f t="shared" si="128"/>
        <v>0.38579999999999998</v>
      </c>
      <c r="DI134" s="62">
        <f t="shared" si="128"/>
        <v>0.53449999999999998</v>
      </c>
      <c r="DJ134" s="62">
        <f t="shared" si="128"/>
        <v>0.46450000000000002</v>
      </c>
      <c r="DK134" s="62">
        <f t="shared" si="128"/>
        <v>0.43020000000000003</v>
      </c>
      <c r="DL134" s="62">
        <f t="shared" si="128"/>
        <v>0.4788</v>
      </c>
      <c r="DM134" s="62">
        <f t="shared" si="128"/>
        <v>0.5</v>
      </c>
      <c r="DN134" s="62">
        <f t="shared" si="128"/>
        <v>0.44440000000000002</v>
      </c>
      <c r="DO134" s="62">
        <f t="shared" si="128"/>
        <v>0.49099999999999999</v>
      </c>
      <c r="DP134" s="62">
        <f t="shared" si="128"/>
        <v>0.2878</v>
      </c>
      <c r="DQ134" s="62">
        <f t="shared" si="128"/>
        <v>0.28739999999999999</v>
      </c>
      <c r="DR134" s="62">
        <f t="shared" si="128"/>
        <v>0.72040000000000004</v>
      </c>
      <c r="DS134" s="62">
        <f t="shared" si="128"/>
        <v>0.70860000000000001</v>
      </c>
      <c r="DT134" s="62">
        <f t="shared" si="128"/>
        <v>0.70099999999999996</v>
      </c>
      <c r="DU134" s="62">
        <f t="shared" si="128"/>
        <v>0.49569999999999997</v>
      </c>
      <c r="DV134" s="62">
        <f t="shared" si="128"/>
        <v>0.2984</v>
      </c>
      <c r="DW134" s="62">
        <f t="shared" si="128"/>
        <v>0.41239999999999999</v>
      </c>
      <c r="DX134" s="62">
        <f t="shared" si="128"/>
        <v>0.31190000000000001</v>
      </c>
      <c r="DY134" s="62">
        <f t="shared" si="128"/>
        <v>0.15079999999999999</v>
      </c>
      <c r="DZ134" s="62">
        <f t="shared" si="128"/>
        <v>0.1774</v>
      </c>
      <c r="EA134" s="62">
        <f t="shared" ref="EA134:FX134" si="129">ROUND(EA132/EA133,4)</f>
        <v>0.32450000000000001</v>
      </c>
      <c r="EB134" s="62">
        <f t="shared" si="129"/>
        <v>0.48730000000000001</v>
      </c>
      <c r="EC134" s="62">
        <f t="shared" si="129"/>
        <v>0.27600000000000002</v>
      </c>
      <c r="ED134" s="62">
        <f t="shared" si="129"/>
        <v>2.4799999999999999E-2</v>
      </c>
      <c r="EE134" s="62">
        <f t="shared" si="129"/>
        <v>0.54459999999999997</v>
      </c>
      <c r="EF134" s="62">
        <f t="shared" si="129"/>
        <v>0.58950000000000002</v>
      </c>
      <c r="EG134" s="62">
        <f t="shared" si="129"/>
        <v>0.47020000000000001</v>
      </c>
      <c r="EH134" s="62">
        <f t="shared" si="129"/>
        <v>0.32700000000000001</v>
      </c>
      <c r="EI134" s="62">
        <f t="shared" si="129"/>
        <v>0.75380000000000003</v>
      </c>
      <c r="EJ134" s="62">
        <f t="shared" si="129"/>
        <v>0.37840000000000001</v>
      </c>
      <c r="EK134" s="62">
        <f t="shared" si="129"/>
        <v>0.29320000000000002</v>
      </c>
      <c r="EL134" s="62">
        <f t="shared" si="129"/>
        <v>0.35160000000000002</v>
      </c>
      <c r="EM134" s="62">
        <f t="shared" si="129"/>
        <v>0.44400000000000001</v>
      </c>
      <c r="EN134" s="62">
        <f t="shared" si="129"/>
        <v>0.61470000000000002</v>
      </c>
      <c r="EO134" s="62">
        <f t="shared" si="129"/>
        <v>0.38729999999999998</v>
      </c>
      <c r="EP134" s="62">
        <f t="shared" si="129"/>
        <v>0.2117</v>
      </c>
      <c r="EQ134" s="62">
        <f t="shared" si="129"/>
        <v>0.13400000000000001</v>
      </c>
      <c r="ER134" s="62">
        <f t="shared" si="129"/>
        <v>0.23330000000000001</v>
      </c>
      <c r="ES134" s="62">
        <f t="shared" si="129"/>
        <v>0.52680000000000005</v>
      </c>
      <c r="ET134" s="62">
        <f t="shared" si="129"/>
        <v>0.58020000000000005</v>
      </c>
      <c r="EU134" s="62">
        <f t="shared" si="129"/>
        <v>0.87970000000000004</v>
      </c>
      <c r="EV134" s="62">
        <f t="shared" si="129"/>
        <v>0.53059999999999996</v>
      </c>
      <c r="EW134" s="62">
        <f t="shared" si="129"/>
        <v>0.12790000000000001</v>
      </c>
      <c r="EX134" s="62">
        <f t="shared" si="129"/>
        <v>0.23530000000000001</v>
      </c>
      <c r="EY134" s="62">
        <f t="shared" si="129"/>
        <v>0.434</v>
      </c>
      <c r="EZ134" s="62">
        <f t="shared" si="129"/>
        <v>0.30859999999999999</v>
      </c>
      <c r="FA134" s="62">
        <f t="shared" si="129"/>
        <v>0.25800000000000001</v>
      </c>
      <c r="FB134" s="62">
        <f t="shared" si="129"/>
        <v>0.46389999999999998</v>
      </c>
      <c r="FC134" s="62">
        <f t="shared" si="129"/>
        <v>0.26690000000000003</v>
      </c>
      <c r="FD134" s="62">
        <f t="shared" si="129"/>
        <v>0.43869999999999998</v>
      </c>
      <c r="FE134" s="62">
        <f t="shared" si="129"/>
        <v>0.4894</v>
      </c>
      <c r="FF134" s="62">
        <f t="shared" si="129"/>
        <v>0.40439999999999998</v>
      </c>
      <c r="FG134" s="62">
        <f t="shared" si="129"/>
        <v>0.375</v>
      </c>
      <c r="FH134" s="62">
        <f t="shared" si="129"/>
        <v>0.54549999999999998</v>
      </c>
      <c r="FI134" s="62">
        <f t="shared" si="129"/>
        <v>0.46179999999999999</v>
      </c>
      <c r="FJ134" s="62">
        <f t="shared" si="129"/>
        <v>0.22109999999999999</v>
      </c>
      <c r="FK134" s="62">
        <f t="shared" si="129"/>
        <v>0.35930000000000001</v>
      </c>
      <c r="FL134" s="62">
        <f t="shared" si="129"/>
        <v>0.1148</v>
      </c>
      <c r="FM134" s="62">
        <f t="shared" si="129"/>
        <v>0.21870000000000001</v>
      </c>
      <c r="FN134" s="62">
        <f t="shared" si="129"/>
        <v>0.57589999999999997</v>
      </c>
      <c r="FO134" s="62">
        <f t="shared" si="129"/>
        <v>0.39689999999999998</v>
      </c>
      <c r="FP134" s="62">
        <f t="shared" si="129"/>
        <v>0.53790000000000004</v>
      </c>
      <c r="FQ134" s="62">
        <f t="shared" si="129"/>
        <v>0.39460000000000001</v>
      </c>
      <c r="FR134" s="62">
        <f t="shared" si="129"/>
        <v>0.18090000000000001</v>
      </c>
      <c r="FS134" s="62">
        <f t="shared" si="129"/>
        <v>0.1716</v>
      </c>
      <c r="FT134" s="62">
        <f t="shared" si="129"/>
        <v>0.44740000000000002</v>
      </c>
      <c r="FU134" s="62">
        <f t="shared" si="129"/>
        <v>0.55120000000000002</v>
      </c>
      <c r="FV134" s="62">
        <f t="shared" si="129"/>
        <v>0.3866</v>
      </c>
      <c r="FW134" s="62">
        <f t="shared" si="129"/>
        <v>0.38100000000000001</v>
      </c>
      <c r="FX134" s="62">
        <f t="shared" si="129"/>
        <v>0.4103</v>
      </c>
      <c r="FY134" s="23"/>
      <c r="FZ134" s="18"/>
    </row>
    <row r="135" spans="1:256" x14ac:dyDescent="0.2">
      <c r="A135" s="6" t="s">
        <v>634</v>
      </c>
      <c r="B135" s="7" t="s">
        <v>635</v>
      </c>
      <c r="C135" s="17">
        <f>ROUND(C134*C20,1)+C29</f>
        <v>4341.1000000000004</v>
      </c>
      <c r="D135" s="17">
        <f t="shared" ref="D135:BO135" si="130">ROUND(D134*D20,1)+D29</f>
        <v>13847.2</v>
      </c>
      <c r="E135" s="17">
        <f t="shared" si="130"/>
        <v>4156</v>
      </c>
      <c r="F135" s="17">
        <f t="shared" si="130"/>
        <v>5145.1000000000004</v>
      </c>
      <c r="G135" s="17">
        <f t="shared" si="130"/>
        <v>334.2</v>
      </c>
      <c r="H135" s="17">
        <f t="shared" si="130"/>
        <v>189.7</v>
      </c>
      <c r="I135" s="17">
        <f t="shared" si="130"/>
        <v>5638.9</v>
      </c>
      <c r="J135" s="17">
        <f t="shared" si="130"/>
        <v>1479.6</v>
      </c>
      <c r="K135" s="17">
        <f t="shared" si="130"/>
        <v>102.2</v>
      </c>
      <c r="L135" s="17">
        <f t="shared" si="130"/>
        <v>1242.7</v>
      </c>
      <c r="M135" s="17">
        <f t="shared" si="130"/>
        <v>860.4</v>
      </c>
      <c r="N135" s="17">
        <f t="shared" si="130"/>
        <v>12944.7</v>
      </c>
      <c r="O135" s="17">
        <f t="shared" si="130"/>
        <v>2275.6999999999998</v>
      </c>
      <c r="P135" s="17">
        <f t="shared" si="130"/>
        <v>87.7</v>
      </c>
      <c r="Q135" s="17">
        <f t="shared" si="130"/>
        <v>25237.9</v>
      </c>
      <c r="R135" s="17">
        <f t="shared" si="130"/>
        <v>1562.6</v>
      </c>
      <c r="S135" s="17">
        <f t="shared" si="130"/>
        <v>778.8</v>
      </c>
      <c r="T135" s="17">
        <f t="shared" si="130"/>
        <v>47.2</v>
      </c>
      <c r="U135" s="17">
        <f t="shared" si="130"/>
        <v>24.1</v>
      </c>
      <c r="V135" s="17">
        <f t="shared" si="130"/>
        <v>120.9</v>
      </c>
      <c r="W135" s="17">
        <f t="shared" si="130"/>
        <v>51.4</v>
      </c>
      <c r="X135" s="17">
        <f t="shared" si="130"/>
        <v>23</v>
      </c>
      <c r="Y135" s="17">
        <f t="shared" si="130"/>
        <v>1384</v>
      </c>
      <c r="Z135" s="17">
        <f t="shared" si="130"/>
        <v>59.5</v>
      </c>
      <c r="AA135" s="17">
        <f t="shared" si="130"/>
        <v>7827.2</v>
      </c>
      <c r="AB135" s="17">
        <f t="shared" si="130"/>
        <v>5025.2</v>
      </c>
      <c r="AC135" s="17">
        <f t="shared" si="130"/>
        <v>212.3</v>
      </c>
      <c r="AD135" s="17">
        <f t="shared" si="130"/>
        <v>384.6</v>
      </c>
      <c r="AE135" s="17">
        <f t="shared" si="130"/>
        <v>23.9</v>
      </c>
      <c r="AF135" s="17">
        <f t="shared" si="130"/>
        <v>42.8</v>
      </c>
      <c r="AG135" s="17">
        <f t="shared" si="130"/>
        <v>132.69999999999999</v>
      </c>
      <c r="AH135" s="17">
        <f t="shared" si="130"/>
        <v>436.5</v>
      </c>
      <c r="AI135" s="17">
        <f t="shared" si="130"/>
        <v>131.80000000000001</v>
      </c>
      <c r="AJ135" s="17">
        <f t="shared" si="130"/>
        <v>94.3</v>
      </c>
      <c r="AK135" s="17">
        <f t="shared" si="130"/>
        <v>158.9</v>
      </c>
      <c r="AL135" s="17">
        <f t="shared" si="130"/>
        <v>204.5</v>
      </c>
      <c r="AM135" s="17">
        <f t="shared" si="130"/>
        <v>225.1</v>
      </c>
      <c r="AN135" s="17">
        <f t="shared" si="130"/>
        <v>144.1</v>
      </c>
      <c r="AO135" s="17">
        <f t="shared" si="130"/>
        <v>2167.1999999999998</v>
      </c>
      <c r="AP135" s="17">
        <f t="shared" si="130"/>
        <v>46443.4</v>
      </c>
      <c r="AQ135" s="17">
        <f t="shared" si="130"/>
        <v>80.3</v>
      </c>
      <c r="AR135" s="17">
        <f t="shared" si="130"/>
        <v>5753.9</v>
      </c>
      <c r="AS135" s="17">
        <f t="shared" si="130"/>
        <v>1928.3</v>
      </c>
      <c r="AT135" s="17">
        <f t="shared" si="130"/>
        <v>304.2</v>
      </c>
      <c r="AU135" s="17">
        <f t="shared" si="130"/>
        <v>53.5</v>
      </c>
      <c r="AV135" s="17">
        <f t="shared" si="130"/>
        <v>116.4</v>
      </c>
      <c r="AW135" s="17">
        <f t="shared" si="130"/>
        <v>65</v>
      </c>
      <c r="AX135" s="17">
        <f t="shared" si="130"/>
        <v>28.6</v>
      </c>
      <c r="AY135" s="17">
        <f t="shared" si="130"/>
        <v>170.6</v>
      </c>
      <c r="AZ135" s="17">
        <f t="shared" si="130"/>
        <v>7734.5</v>
      </c>
      <c r="BA135" s="17">
        <f t="shared" si="130"/>
        <v>3396.1</v>
      </c>
      <c r="BB135" s="17">
        <f t="shared" si="130"/>
        <v>2527.6999999999998</v>
      </c>
      <c r="BC135" s="17">
        <f t="shared" si="130"/>
        <v>13499.7</v>
      </c>
      <c r="BD135" s="17">
        <f t="shared" si="130"/>
        <v>618.4</v>
      </c>
      <c r="BE135" s="17">
        <f t="shared" si="130"/>
        <v>376.7</v>
      </c>
      <c r="BF135" s="17">
        <f t="shared" si="130"/>
        <v>3185.8</v>
      </c>
      <c r="BG135" s="17">
        <f t="shared" si="130"/>
        <v>444</v>
      </c>
      <c r="BH135" s="17">
        <f t="shared" si="130"/>
        <v>144.80000000000001</v>
      </c>
      <c r="BI135" s="17">
        <f t="shared" si="130"/>
        <v>134.5</v>
      </c>
      <c r="BJ135" s="17">
        <f t="shared" si="130"/>
        <v>560.5</v>
      </c>
      <c r="BK135" s="17">
        <f t="shared" si="130"/>
        <v>7187.9</v>
      </c>
      <c r="BL135" s="17">
        <f t="shared" si="130"/>
        <v>78.400000000000006</v>
      </c>
      <c r="BM135" s="17">
        <f t="shared" si="130"/>
        <v>107.7</v>
      </c>
      <c r="BN135" s="17">
        <f t="shared" si="130"/>
        <v>1670.3</v>
      </c>
      <c r="BO135" s="17">
        <f t="shared" si="130"/>
        <v>509.8</v>
      </c>
      <c r="BP135" s="17">
        <f t="shared" ref="BP135:EA135" si="131">ROUND(BP134*BP20,1)+BP29</f>
        <v>83</v>
      </c>
      <c r="BQ135" s="17">
        <f t="shared" si="131"/>
        <v>1587.3</v>
      </c>
      <c r="BR135" s="17">
        <f t="shared" si="131"/>
        <v>1796.3</v>
      </c>
      <c r="BS135" s="17">
        <f t="shared" si="131"/>
        <v>572.29999999999995</v>
      </c>
      <c r="BT135" s="17">
        <f t="shared" si="131"/>
        <v>107.1</v>
      </c>
      <c r="BU135" s="17">
        <f t="shared" si="131"/>
        <v>90.3</v>
      </c>
      <c r="BV135" s="17">
        <f t="shared" si="131"/>
        <v>279.5</v>
      </c>
      <c r="BW135" s="17">
        <f t="shared" si="131"/>
        <v>380.6</v>
      </c>
      <c r="BX135" s="17">
        <f t="shared" si="131"/>
        <v>11.9</v>
      </c>
      <c r="BY135" s="17">
        <f t="shared" si="131"/>
        <v>412.6</v>
      </c>
      <c r="BZ135" s="17">
        <f t="shared" si="131"/>
        <v>88.6</v>
      </c>
      <c r="CA135" s="17">
        <f t="shared" si="131"/>
        <v>44.3</v>
      </c>
      <c r="CB135" s="17">
        <f t="shared" si="131"/>
        <v>20775.5</v>
      </c>
      <c r="CC135" s="17">
        <f t="shared" si="131"/>
        <v>73.400000000000006</v>
      </c>
      <c r="CD135" s="17">
        <f t="shared" si="131"/>
        <v>26.9</v>
      </c>
      <c r="CE135" s="17">
        <f t="shared" si="131"/>
        <v>50.2</v>
      </c>
      <c r="CF135" s="17">
        <f t="shared" si="131"/>
        <v>55.7</v>
      </c>
      <c r="CG135" s="17">
        <f t="shared" si="131"/>
        <v>67.099999999999994</v>
      </c>
      <c r="CH135" s="17">
        <f t="shared" si="131"/>
        <v>55</v>
      </c>
      <c r="CI135" s="17">
        <f t="shared" si="131"/>
        <v>325.60000000000002</v>
      </c>
      <c r="CJ135" s="17">
        <f t="shared" si="131"/>
        <v>398.6</v>
      </c>
      <c r="CK135" s="17">
        <f t="shared" si="131"/>
        <v>1995.3</v>
      </c>
      <c r="CL135" s="17">
        <f t="shared" si="131"/>
        <v>342.9</v>
      </c>
      <c r="CM135" s="17">
        <f t="shared" si="131"/>
        <v>377.9</v>
      </c>
      <c r="CN135" s="17">
        <f t="shared" si="131"/>
        <v>6453.5</v>
      </c>
      <c r="CO135" s="17">
        <f t="shared" si="131"/>
        <v>3954.6</v>
      </c>
      <c r="CP135" s="17">
        <f t="shared" si="131"/>
        <v>368.9</v>
      </c>
      <c r="CQ135" s="17">
        <f t="shared" si="131"/>
        <v>597.9</v>
      </c>
      <c r="CR135" s="17">
        <f t="shared" si="131"/>
        <v>113.7</v>
      </c>
      <c r="CS135" s="17">
        <f t="shared" si="131"/>
        <v>91.9</v>
      </c>
      <c r="CT135" s="17">
        <f t="shared" si="131"/>
        <v>66.8</v>
      </c>
      <c r="CU135" s="17">
        <f t="shared" si="131"/>
        <v>135.9</v>
      </c>
      <c r="CV135" s="17">
        <f t="shared" si="131"/>
        <v>10.6</v>
      </c>
      <c r="CW135" s="17">
        <f t="shared" si="131"/>
        <v>65.099999999999994</v>
      </c>
      <c r="CX135" s="17">
        <f t="shared" si="131"/>
        <v>187</v>
      </c>
      <c r="CY135" s="17">
        <f t="shared" si="131"/>
        <v>17.100000000000001</v>
      </c>
      <c r="CZ135" s="17">
        <f t="shared" si="131"/>
        <v>809.9</v>
      </c>
      <c r="DA135" s="17">
        <f t="shared" si="131"/>
        <v>34.4</v>
      </c>
      <c r="DB135" s="17">
        <f t="shared" si="131"/>
        <v>63</v>
      </c>
      <c r="DC135" s="17">
        <f t="shared" si="131"/>
        <v>29.8</v>
      </c>
      <c r="DD135" s="17">
        <f t="shared" si="131"/>
        <v>59.9</v>
      </c>
      <c r="DE135" s="17">
        <f t="shared" si="131"/>
        <v>118.5</v>
      </c>
      <c r="DF135" s="17">
        <f t="shared" si="131"/>
        <v>9385.4</v>
      </c>
      <c r="DG135" s="17">
        <f t="shared" si="131"/>
        <v>28.2</v>
      </c>
      <c r="DH135" s="17">
        <f t="shared" si="131"/>
        <v>743.6</v>
      </c>
      <c r="DI135" s="17">
        <f t="shared" si="131"/>
        <v>1340.2</v>
      </c>
      <c r="DJ135" s="17">
        <f t="shared" si="131"/>
        <v>285.8</v>
      </c>
      <c r="DK135" s="17">
        <f t="shared" si="131"/>
        <v>190</v>
      </c>
      <c r="DL135" s="17">
        <f t="shared" si="131"/>
        <v>2680.9</v>
      </c>
      <c r="DM135" s="17">
        <f t="shared" si="131"/>
        <v>116.5</v>
      </c>
      <c r="DN135" s="17">
        <f t="shared" si="131"/>
        <v>548.79999999999995</v>
      </c>
      <c r="DO135" s="17">
        <f t="shared" si="131"/>
        <v>1566.9</v>
      </c>
      <c r="DP135" s="17">
        <f t="shared" si="131"/>
        <v>56.4</v>
      </c>
      <c r="DQ135" s="17">
        <f t="shared" si="131"/>
        <v>201</v>
      </c>
      <c r="DR135" s="17">
        <f t="shared" si="131"/>
        <v>990.6</v>
      </c>
      <c r="DS135" s="17">
        <f t="shared" si="131"/>
        <v>507.4</v>
      </c>
      <c r="DT135" s="17">
        <f t="shared" si="131"/>
        <v>115</v>
      </c>
      <c r="DU135" s="17">
        <f t="shared" si="131"/>
        <v>182.4</v>
      </c>
      <c r="DV135" s="17">
        <f t="shared" si="131"/>
        <v>61.2</v>
      </c>
      <c r="DW135" s="17">
        <f t="shared" si="131"/>
        <v>128.69999999999999</v>
      </c>
      <c r="DX135" s="17">
        <f t="shared" si="131"/>
        <v>53.6</v>
      </c>
      <c r="DY135" s="17">
        <f t="shared" si="131"/>
        <v>47.4</v>
      </c>
      <c r="DZ135" s="17">
        <f t="shared" si="131"/>
        <v>128.4</v>
      </c>
      <c r="EA135" s="17">
        <f t="shared" si="131"/>
        <v>181.4</v>
      </c>
      <c r="EB135" s="17">
        <f t="shared" ref="EB135:FX135" si="132">ROUND(EB134*EB20,1)+EB29</f>
        <v>285.60000000000002</v>
      </c>
      <c r="EC135" s="17">
        <f t="shared" si="132"/>
        <v>80.900000000000006</v>
      </c>
      <c r="ED135" s="17">
        <f t="shared" si="132"/>
        <v>43.1</v>
      </c>
      <c r="EE135" s="17">
        <f t="shared" si="132"/>
        <v>93.7</v>
      </c>
      <c r="EF135" s="17">
        <f t="shared" si="132"/>
        <v>838.3</v>
      </c>
      <c r="EG135" s="17">
        <f t="shared" si="132"/>
        <v>121.4</v>
      </c>
      <c r="EH135" s="17">
        <f t="shared" si="132"/>
        <v>81.099999999999994</v>
      </c>
      <c r="EI135" s="17">
        <f t="shared" si="132"/>
        <v>10985.3</v>
      </c>
      <c r="EJ135" s="17">
        <f t="shared" si="132"/>
        <v>3787.6</v>
      </c>
      <c r="EK135" s="17">
        <f t="shared" si="132"/>
        <v>189.1</v>
      </c>
      <c r="EL135" s="17">
        <f t="shared" si="132"/>
        <v>160.30000000000001</v>
      </c>
      <c r="EM135" s="17">
        <f t="shared" si="132"/>
        <v>169.6</v>
      </c>
      <c r="EN135" s="17">
        <f t="shared" si="132"/>
        <v>690.3</v>
      </c>
      <c r="EO135" s="17">
        <f t="shared" si="132"/>
        <v>127.8</v>
      </c>
      <c r="EP135" s="17">
        <f t="shared" si="132"/>
        <v>75.2</v>
      </c>
      <c r="EQ135" s="17">
        <f t="shared" si="132"/>
        <v>371.8</v>
      </c>
      <c r="ER135" s="17">
        <f t="shared" si="132"/>
        <v>65.099999999999994</v>
      </c>
      <c r="ES135" s="17">
        <f t="shared" si="132"/>
        <v>82.2</v>
      </c>
      <c r="ET135" s="17">
        <f t="shared" si="132"/>
        <v>127.6</v>
      </c>
      <c r="EU135" s="17">
        <f t="shared" si="132"/>
        <v>492.8</v>
      </c>
      <c r="EV135" s="17">
        <f t="shared" si="132"/>
        <v>39.799999999999997</v>
      </c>
      <c r="EW135" s="17">
        <f t="shared" si="132"/>
        <v>122.9</v>
      </c>
      <c r="EX135" s="17">
        <f t="shared" si="132"/>
        <v>38.1</v>
      </c>
      <c r="EY135" s="17">
        <f t="shared" si="132"/>
        <v>436</v>
      </c>
      <c r="EZ135" s="17">
        <f t="shared" si="132"/>
        <v>38</v>
      </c>
      <c r="FA135" s="17">
        <f t="shared" si="132"/>
        <v>899.6</v>
      </c>
      <c r="FB135" s="17">
        <f t="shared" si="132"/>
        <v>143.30000000000001</v>
      </c>
      <c r="FC135" s="17">
        <f t="shared" si="132"/>
        <v>527.9</v>
      </c>
      <c r="FD135" s="17">
        <f t="shared" si="132"/>
        <v>165</v>
      </c>
      <c r="FE135" s="17">
        <f t="shared" si="132"/>
        <v>42.6</v>
      </c>
      <c r="FF135" s="17">
        <f t="shared" si="132"/>
        <v>84.5</v>
      </c>
      <c r="FG135" s="17">
        <f t="shared" si="132"/>
        <v>52.5</v>
      </c>
      <c r="FH135" s="17">
        <f t="shared" si="132"/>
        <v>38.200000000000003</v>
      </c>
      <c r="FI135" s="17">
        <f t="shared" si="132"/>
        <v>832.5</v>
      </c>
      <c r="FJ135" s="17">
        <f t="shared" si="132"/>
        <v>432.4</v>
      </c>
      <c r="FK135" s="17">
        <f t="shared" si="132"/>
        <v>877.2</v>
      </c>
      <c r="FL135" s="17">
        <f t="shared" si="132"/>
        <v>854.5</v>
      </c>
      <c r="FM135" s="17">
        <f t="shared" si="132"/>
        <v>791.8</v>
      </c>
      <c r="FN135" s="17">
        <f t="shared" si="132"/>
        <v>12491.8</v>
      </c>
      <c r="FO135" s="17">
        <f t="shared" si="132"/>
        <v>409.8</v>
      </c>
      <c r="FP135" s="17">
        <f t="shared" si="132"/>
        <v>1136.9000000000001</v>
      </c>
      <c r="FQ135" s="17">
        <f t="shared" si="132"/>
        <v>352.8</v>
      </c>
      <c r="FR135" s="17">
        <f t="shared" si="132"/>
        <v>28.6</v>
      </c>
      <c r="FS135" s="17">
        <f t="shared" si="132"/>
        <v>35.299999999999997</v>
      </c>
      <c r="FT135" s="17">
        <f t="shared" si="132"/>
        <v>24.2</v>
      </c>
      <c r="FU135" s="17">
        <f t="shared" si="132"/>
        <v>467.1</v>
      </c>
      <c r="FV135" s="17">
        <f t="shared" si="132"/>
        <v>268.7</v>
      </c>
      <c r="FW135" s="17">
        <f t="shared" si="132"/>
        <v>67.400000000000006</v>
      </c>
      <c r="FX135" s="17">
        <f t="shared" si="132"/>
        <v>23</v>
      </c>
      <c r="FY135" s="23"/>
      <c r="FZ135" s="18">
        <f>SUM(C135:FX135)</f>
        <v>299574.09999999974</v>
      </c>
      <c r="GA135" s="33"/>
    </row>
    <row r="136" spans="1:256" x14ac:dyDescent="0.2">
      <c r="B136" s="7" t="s">
        <v>636</v>
      </c>
      <c r="FY136" s="62"/>
      <c r="FZ136" s="18"/>
      <c r="GA136" s="22"/>
      <c r="GB136" s="23"/>
      <c r="GC136" s="23"/>
      <c r="GD136" s="23"/>
      <c r="GE136" s="23"/>
      <c r="GF136" s="23"/>
      <c r="GH136" s="23"/>
      <c r="GI136" s="23"/>
      <c r="GJ136" s="23"/>
    </row>
    <row r="137" spans="1:256" x14ac:dyDescent="0.2">
      <c r="A137" s="6" t="s">
        <v>637</v>
      </c>
      <c r="B137" s="7" t="s">
        <v>638</v>
      </c>
      <c r="C137" s="17">
        <f t="shared" ref="C137:BN137" si="133">C17+C29</f>
        <v>3915</v>
      </c>
      <c r="D137" s="17">
        <f t="shared" si="133"/>
        <v>13104</v>
      </c>
      <c r="E137" s="17">
        <f t="shared" si="133"/>
        <v>4026</v>
      </c>
      <c r="F137" s="17">
        <f t="shared" si="133"/>
        <v>4884</v>
      </c>
      <c r="G137" s="17">
        <f t="shared" si="133"/>
        <v>312</v>
      </c>
      <c r="H137" s="17">
        <f t="shared" si="133"/>
        <v>182</v>
      </c>
      <c r="I137" s="17">
        <f t="shared" si="133"/>
        <v>5491</v>
      </c>
      <c r="J137" s="17">
        <f t="shared" si="133"/>
        <v>1419</v>
      </c>
      <c r="K137" s="17">
        <f t="shared" si="133"/>
        <v>91</v>
      </c>
      <c r="L137" s="17">
        <f t="shared" si="133"/>
        <v>1178</v>
      </c>
      <c r="M137" s="17">
        <f t="shared" si="133"/>
        <v>831</v>
      </c>
      <c r="N137" s="17">
        <f t="shared" si="133"/>
        <v>12381</v>
      </c>
      <c r="O137" s="17">
        <f t="shared" si="133"/>
        <v>2039</v>
      </c>
      <c r="P137" s="17">
        <f t="shared" si="133"/>
        <v>89</v>
      </c>
      <c r="Q137" s="17">
        <f t="shared" si="133"/>
        <v>24234</v>
      </c>
      <c r="R137" s="17">
        <f t="shared" si="133"/>
        <v>1453</v>
      </c>
      <c r="S137" s="17">
        <f t="shared" si="133"/>
        <v>685</v>
      </c>
      <c r="T137" s="17">
        <f t="shared" si="133"/>
        <v>46</v>
      </c>
      <c r="U137" s="17">
        <f t="shared" si="133"/>
        <v>25</v>
      </c>
      <c r="V137" s="17">
        <f t="shared" si="133"/>
        <v>117</v>
      </c>
      <c r="W137" s="17">
        <f t="shared" si="133"/>
        <v>57</v>
      </c>
      <c r="X137" s="17">
        <f t="shared" si="133"/>
        <v>20</v>
      </c>
      <c r="Y137" s="17">
        <f t="shared" si="133"/>
        <v>1445</v>
      </c>
      <c r="Z137" s="17">
        <f t="shared" si="133"/>
        <v>64</v>
      </c>
      <c r="AA137" s="17">
        <f t="shared" si="133"/>
        <v>7505</v>
      </c>
      <c r="AB137" s="17">
        <f t="shared" si="133"/>
        <v>4744</v>
      </c>
      <c r="AC137" s="17">
        <f t="shared" si="133"/>
        <v>204</v>
      </c>
      <c r="AD137" s="17">
        <f t="shared" si="133"/>
        <v>342</v>
      </c>
      <c r="AE137" s="17">
        <f t="shared" si="133"/>
        <v>22</v>
      </c>
      <c r="AF137" s="17">
        <f t="shared" si="133"/>
        <v>42</v>
      </c>
      <c r="AG137" s="17">
        <f t="shared" si="133"/>
        <v>123</v>
      </c>
      <c r="AH137" s="17">
        <f t="shared" si="133"/>
        <v>417</v>
      </c>
      <c r="AI137" s="17">
        <f t="shared" si="133"/>
        <v>122</v>
      </c>
      <c r="AJ137" s="17">
        <f t="shared" si="133"/>
        <v>91</v>
      </c>
      <c r="AK137" s="17">
        <f t="shared" si="133"/>
        <v>155</v>
      </c>
      <c r="AL137" s="17">
        <f t="shared" si="133"/>
        <v>201</v>
      </c>
      <c r="AM137" s="17">
        <f t="shared" si="133"/>
        <v>208</v>
      </c>
      <c r="AN137" s="17">
        <f t="shared" si="133"/>
        <v>133</v>
      </c>
      <c r="AO137" s="17">
        <f t="shared" si="133"/>
        <v>2039</v>
      </c>
      <c r="AP137" s="17">
        <f t="shared" si="133"/>
        <v>45864</v>
      </c>
      <c r="AQ137" s="17">
        <f t="shared" si="133"/>
        <v>82</v>
      </c>
      <c r="AR137" s="17">
        <f t="shared" si="133"/>
        <v>5684</v>
      </c>
      <c r="AS137" s="17">
        <f t="shared" si="133"/>
        <v>1790</v>
      </c>
      <c r="AT137" s="17">
        <f t="shared" si="133"/>
        <v>299</v>
      </c>
      <c r="AU137" s="17">
        <f t="shared" si="133"/>
        <v>66</v>
      </c>
      <c r="AV137" s="17">
        <f t="shared" si="133"/>
        <v>104</v>
      </c>
      <c r="AW137" s="17">
        <f t="shared" si="133"/>
        <v>58</v>
      </c>
      <c r="AX137" s="17">
        <f t="shared" si="133"/>
        <v>31</v>
      </c>
      <c r="AY137" s="17">
        <f t="shared" si="133"/>
        <v>168</v>
      </c>
      <c r="AZ137" s="17">
        <f t="shared" si="133"/>
        <v>7567</v>
      </c>
      <c r="BA137" s="17">
        <f t="shared" si="133"/>
        <v>3238</v>
      </c>
      <c r="BB137" s="17">
        <f t="shared" si="133"/>
        <v>2466</v>
      </c>
      <c r="BC137" s="17">
        <f t="shared" si="133"/>
        <v>12662</v>
      </c>
      <c r="BD137" s="17">
        <f t="shared" si="133"/>
        <v>576</v>
      </c>
      <c r="BE137" s="17">
        <f t="shared" si="133"/>
        <v>336</v>
      </c>
      <c r="BF137" s="17">
        <f t="shared" si="133"/>
        <v>2901</v>
      </c>
      <c r="BG137" s="17">
        <f t="shared" si="133"/>
        <v>421</v>
      </c>
      <c r="BH137" s="17">
        <f t="shared" si="133"/>
        <v>121</v>
      </c>
      <c r="BI137" s="17">
        <f t="shared" si="133"/>
        <v>147</v>
      </c>
      <c r="BJ137" s="17">
        <f t="shared" si="133"/>
        <v>487</v>
      </c>
      <c r="BK137" s="17">
        <f t="shared" si="133"/>
        <v>8149</v>
      </c>
      <c r="BL137" s="17">
        <f t="shared" si="133"/>
        <v>40</v>
      </c>
      <c r="BM137" s="17">
        <f t="shared" si="133"/>
        <v>107</v>
      </c>
      <c r="BN137" s="17">
        <f t="shared" si="133"/>
        <v>1525</v>
      </c>
      <c r="BO137" s="17">
        <f t="shared" ref="BO137:DZ137" si="134">BO17+BO29</f>
        <v>488</v>
      </c>
      <c r="BP137" s="17">
        <f t="shared" si="134"/>
        <v>76</v>
      </c>
      <c r="BQ137" s="17">
        <f t="shared" si="134"/>
        <v>1461</v>
      </c>
      <c r="BR137" s="17">
        <f t="shared" si="134"/>
        <v>1653</v>
      </c>
      <c r="BS137" s="17">
        <f t="shared" si="134"/>
        <v>544</v>
      </c>
      <c r="BT137" s="17">
        <f t="shared" si="134"/>
        <v>89</v>
      </c>
      <c r="BU137" s="17">
        <f t="shared" si="134"/>
        <v>89</v>
      </c>
      <c r="BV137" s="17">
        <f t="shared" si="134"/>
        <v>256</v>
      </c>
      <c r="BW137" s="17">
        <f t="shared" si="134"/>
        <v>367</v>
      </c>
      <c r="BX137" s="17">
        <f t="shared" si="134"/>
        <v>11</v>
      </c>
      <c r="BY137" s="17">
        <f t="shared" si="134"/>
        <v>383</v>
      </c>
      <c r="BZ137" s="17">
        <f t="shared" si="134"/>
        <v>73</v>
      </c>
      <c r="CA137" s="17">
        <f t="shared" si="134"/>
        <v>42</v>
      </c>
      <c r="CB137" s="17">
        <f t="shared" si="134"/>
        <v>19468</v>
      </c>
      <c r="CC137" s="17">
        <f t="shared" si="134"/>
        <v>69</v>
      </c>
      <c r="CD137" s="17">
        <f t="shared" si="134"/>
        <v>28</v>
      </c>
      <c r="CE137" s="17">
        <f t="shared" si="134"/>
        <v>49</v>
      </c>
      <c r="CF137" s="17">
        <f t="shared" si="134"/>
        <v>55</v>
      </c>
      <c r="CG137" s="17">
        <f t="shared" si="134"/>
        <v>70</v>
      </c>
      <c r="CH137" s="17">
        <f t="shared" si="134"/>
        <v>53</v>
      </c>
      <c r="CI137" s="17">
        <f t="shared" si="134"/>
        <v>310</v>
      </c>
      <c r="CJ137" s="17">
        <f t="shared" si="134"/>
        <v>405</v>
      </c>
      <c r="CK137" s="17">
        <f t="shared" si="134"/>
        <v>1868</v>
      </c>
      <c r="CL137" s="17">
        <f t="shared" si="134"/>
        <v>323</v>
      </c>
      <c r="CM137" s="17">
        <f t="shared" si="134"/>
        <v>353</v>
      </c>
      <c r="CN137" s="17">
        <f t="shared" si="134"/>
        <v>6168</v>
      </c>
      <c r="CO137" s="17">
        <f t="shared" si="134"/>
        <v>3711</v>
      </c>
      <c r="CP137" s="17">
        <f t="shared" si="134"/>
        <v>348</v>
      </c>
      <c r="CQ137" s="17">
        <f t="shared" si="134"/>
        <v>579</v>
      </c>
      <c r="CR137" s="17">
        <f t="shared" si="134"/>
        <v>102</v>
      </c>
      <c r="CS137" s="17">
        <f t="shared" si="134"/>
        <v>84</v>
      </c>
      <c r="CT137" s="17">
        <f t="shared" si="134"/>
        <v>64</v>
      </c>
      <c r="CU137" s="17">
        <f t="shared" si="134"/>
        <v>137</v>
      </c>
      <c r="CV137" s="17">
        <f t="shared" si="134"/>
        <v>10</v>
      </c>
      <c r="CW137" s="17">
        <f t="shared" si="134"/>
        <v>66</v>
      </c>
      <c r="CX137" s="17">
        <f t="shared" si="134"/>
        <v>167</v>
      </c>
      <c r="CY137" s="17">
        <f t="shared" si="134"/>
        <v>19</v>
      </c>
      <c r="CZ137" s="17">
        <f t="shared" si="134"/>
        <v>740</v>
      </c>
      <c r="DA137" s="17">
        <f t="shared" si="134"/>
        <v>33</v>
      </c>
      <c r="DB137" s="17">
        <f t="shared" si="134"/>
        <v>66</v>
      </c>
      <c r="DC137" s="17">
        <f t="shared" si="134"/>
        <v>28</v>
      </c>
      <c r="DD137" s="17">
        <f t="shared" si="134"/>
        <v>54</v>
      </c>
      <c r="DE137" s="17">
        <f t="shared" si="134"/>
        <v>89</v>
      </c>
      <c r="DF137" s="17">
        <f t="shared" si="134"/>
        <v>8882</v>
      </c>
      <c r="DG137" s="17">
        <f t="shared" si="134"/>
        <v>29</v>
      </c>
      <c r="DH137" s="17">
        <f t="shared" si="134"/>
        <v>691</v>
      </c>
      <c r="DI137" s="17">
        <f t="shared" si="134"/>
        <v>1239</v>
      </c>
      <c r="DJ137" s="17">
        <f t="shared" si="134"/>
        <v>269</v>
      </c>
      <c r="DK137" s="17">
        <f t="shared" si="134"/>
        <v>182</v>
      </c>
      <c r="DL137" s="17">
        <f t="shared" si="134"/>
        <v>2530</v>
      </c>
      <c r="DM137" s="17">
        <f t="shared" si="134"/>
        <v>108</v>
      </c>
      <c r="DN137" s="17">
        <f t="shared" si="134"/>
        <v>516</v>
      </c>
      <c r="DO137" s="17">
        <f t="shared" si="134"/>
        <v>1452</v>
      </c>
      <c r="DP137" s="17">
        <f t="shared" si="134"/>
        <v>58</v>
      </c>
      <c r="DQ137" s="17">
        <f t="shared" si="134"/>
        <v>197</v>
      </c>
      <c r="DR137" s="17">
        <f t="shared" si="134"/>
        <v>971</v>
      </c>
      <c r="DS137" s="17">
        <f t="shared" si="134"/>
        <v>486</v>
      </c>
      <c r="DT137" s="17">
        <f t="shared" si="134"/>
        <v>116</v>
      </c>
      <c r="DU137" s="17">
        <f t="shared" si="134"/>
        <v>169</v>
      </c>
      <c r="DV137" s="17">
        <f t="shared" si="134"/>
        <v>64</v>
      </c>
      <c r="DW137" s="17">
        <f t="shared" si="134"/>
        <v>123</v>
      </c>
      <c r="DX137" s="17">
        <f t="shared" si="134"/>
        <v>45</v>
      </c>
      <c r="DY137" s="17">
        <f t="shared" si="134"/>
        <v>48</v>
      </c>
      <c r="DZ137" s="17">
        <f t="shared" si="134"/>
        <v>148</v>
      </c>
      <c r="EA137" s="17">
        <f t="shared" ref="EA137:FX137" si="135">EA17+EA29</f>
        <v>164</v>
      </c>
      <c r="EB137" s="17">
        <f t="shared" si="135"/>
        <v>268</v>
      </c>
      <c r="EC137" s="17">
        <f t="shared" si="135"/>
        <v>79</v>
      </c>
      <c r="ED137" s="17">
        <f t="shared" si="135"/>
        <v>40</v>
      </c>
      <c r="EE137" s="17">
        <f t="shared" si="135"/>
        <v>79</v>
      </c>
      <c r="EF137" s="17">
        <f t="shared" si="135"/>
        <v>771</v>
      </c>
      <c r="EG137" s="17">
        <f t="shared" si="135"/>
        <v>125</v>
      </c>
      <c r="EH137" s="17">
        <f t="shared" si="135"/>
        <v>75</v>
      </c>
      <c r="EI137" s="17">
        <f t="shared" si="135"/>
        <v>10389</v>
      </c>
      <c r="EJ137" s="17">
        <f t="shared" si="135"/>
        <v>3537</v>
      </c>
      <c r="EK137" s="17">
        <f t="shared" si="135"/>
        <v>179</v>
      </c>
      <c r="EL137" s="17">
        <f t="shared" si="135"/>
        <v>155</v>
      </c>
      <c r="EM137" s="17">
        <f t="shared" si="135"/>
        <v>146</v>
      </c>
      <c r="EN137" s="17">
        <f t="shared" si="135"/>
        <v>640</v>
      </c>
      <c r="EO137" s="17">
        <f t="shared" si="135"/>
        <v>115</v>
      </c>
      <c r="EP137" s="17">
        <f t="shared" si="135"/>
        <v>75</v>
      </c>
      <c r="EQ137" s="17">
        <f t="shared" si="135"/>
        <v>329</v>
      </c>
      <c r="ER137" s="17">
        <f t="shared" si="135"/>
        <v>56</v>
      </c>
      <c r="ES137" s="17">
        <f t="shared" si="135"/>
        <v>85</v>
      </c>
      <c r="ET137" s="17">
        <f t="shared" si="135"/>
        <v>129</v>
      </c>
      <c r="EU137" s="17">
        <f t="shared" si="135"/>
        <v>474</v>
      </c>
      <c r="EV137" s="17">
        <f t="shared" si="135"/>
        <v>33</v>
      </c>
      <c r="EW137" s="17">
        <f t="shared" si="135"/>
        <v>116</v>
      </c>
      <c r="EX137" s="17">
        <f t="shared" si="135"/>
        <v>38</v>
      </c>
      <c r="EY137" s="17">
        <f t="shared" si="135"/>
        <v>381</v>
      </c>
      <c r="EZ137" s="17">
        <f t="shared" si="135"/>
        <v>36</v>
      </c>
      <c r="FA137" s="17">
        <f t="shared" si="135"/>
        <v>824</v>
      </c>
      <c r="FB137" s="17">
        <f t="shared" si="135"/>
        <v>137</v>
      </c>
      <c r="FC137" s="17">
        <f t="shared" si="135"/>
        <v>497</v>
      </c>
      <c r="FD137" s="17">
        <f t="shared" si="135"/>
        <v>150</v>
      </c>
      <c r="FE137" s="17">
        <f t="shared" si="135"/>
        <v>35</v>
      </c>
      <c r="FF137" s="17">
        <f t="shared" si="135"/>
        <v>86</v>
      </c>
      <c r="FG137" s="17">
        <f t="shared" si="135"/>
        <v>51</v>
      </c>
      <c r="FH137" s="17">
        <f t="shared" si="135"/>
        <v>40</v>
      </c>
      <c r="FI137" s="17">
        <f t="shared" si="135"/>
        <v>796</v>
      </c>
      <c r="FJ137" s="17">
        <f t="shared" si="135"/>
        <v>405</v>
      </c>
      <c r="FK137" s="17">
        <f t="shared" si="135"/>
        <v>842</v>
      </c>
      <c r="FL137" s="17">
        <f t="shared" si="135"/>
        <v>767</v>
      </c>
      <c r="FM137" s="17">
        <f t="shared" si="135"/>
        <v>760</v>
      </c>
      <c r="FN137" s="17">
        <f t="shared" si="135"/>
        <v>11965</v>
      </c>
      <c r="FO137" s="17">
        <f t="shared" si="135"/>
        <v>376</v>
      </c>
      <c r="FP137" s="17">
        <f t="shared" si="135"/>
        <v>1133</v>
      </c>
      <c r="FQ137" s="17">
        <f t="shared" si="135"/>
        <v>338</v>
      </c>
      <c r="FR137" s="17">
        <f t="shared" si="135"/>
        <v>29</v>
      </c>
      <c r="FS137" s="17">
        <f t="shared" si="135"/>
        <v>37</v>
      </c>
      <c r="FT137" s="17">
        <f t="shared" si="135"/>
        <v>22</v>
      </c>
      <c r="FU137" s="17">
        <f t="shared" si="135"/>
        <v>435</v>
      </c>
      <c r="FV137" s="17">
        <f t="shared" si="135"/>
        <v>263</v>
      </c>
      <c r="FW137" s="17">
        <f t="shared" si="135"/>
        <v>69</v>
      </c>
      <c r="FX137" s="17">
        <f t="shared" si="135"/>
        <v>22</v>
      </c>
      <c r="FY137" s="17"/>
      <c r="FZ137" s="18">
        <f>SUM(C137:FX137)</f>
        <v>287289</v>
      </c>
      <c r="GB137" s="23"/>
      <c r="GC137" s="23"/>
      <c r="GD137" s="23"/>
      <c r="GE137" s="23"/>
      <c r="GF137" s="23"/>
      <c r="GH137" s="23"/>
      <c r="GI137" s="23"/>
      <c r="GJ137" s="23"/>
    </row>
    <row r="138" spans="1:256" x14ac:dyDescent="0.2">
      <c r="A138" s="6" t="s">
        <v>639</v>
      </c>
      <c r="B138" s="18" t="s">
        <v>640</v>
      </c>
      <c r="C138" s="18">
        <f>MAX(C135,C137)</f>
        <v>4341.1000000000004</v>
      </c>
      <c r="D138" s="18">
        <f t="shared" ref="D138:BO138" si="136">MAX(D135,D137)</f>
        <v>13847.2</v>
      </c>
      <c r="E138" s="18">
        <f t="shared" si="136"/>
        <v>4156</v>
      </c>
      <c r="F138" s="18">
        <f t="shared" si="136"/>
        <v>5145.1000000000004</v>
      </c>
      <c r="G138" s="18">
        <f t="shared" si="136"/>
        <v>334.2</v>
      </c>
      <c r="H138" s="18">
        <f t="shared" si="136"/>
        <v>189.7</v>
      </c>
      <c r="I138" s="18">
        <f t="shared" si="136"/>
        <v>5638.9</v>
      </c>
      <c r="J138" s="18">
        <f t="shared" si="136"/>
        <v>1479.6</v>
      </c>
      <c r="K138" s="18">
        <f t="shared" si="136"/>
        <v>102.2</v>
      </c>
      <c r="L138" s="18">
        <f t="shared" si="136"/>
        <v>1242.7</v>
      </c>
      <c r="M138" s="18">
        <f t="shared" si="136"/>
        <v>860.4</v>
      </c>
      <c r="N138" s="18">
        <f t="shared" si="136"/>
        <v>12944.7</v>
      </c>
      <c r="O138" s="18">
        <f t="shared" si="136"/>
        <v>2275.6999999999998</v>
      </c>
      <c r="P138" s="18">
        <f t="shared" si="136"/>
        <v>89</v>
      </c>
      <c r="Q138" s="18">
        <f t="shared" si="136"/>
        <v>25237.9</v>
      </c>
      <c r="R138" s="18">
        <f t="shared" si="136"/>
        <v>1562.6</v>
      </c>
      <c r="S138" s="18">
        <f t="shared" si="136"/>
        <v>778.8</v>
      </c>
      <c r="T138" s="18">
        <f t="shared" si="136"/>
        <v>47.2</v>
      </c>
      <c r="U138" s="18">
        <f t="shared" si="136"/>
        <v>25</v>
      </c>
      <c r="V138" s="18">
        <f t="shared" si="136"/>
        <v>120.9</v>
      </c>
      <c r="W138" s="18">
        <f t="shared" si="136"/>
        <v>57</v>
      </c>
      <c r="X138" s="18">
        <f t="shared" si="136"/>
        <v>23</v>
      </c>
      <c r="Y138" s="18">
        <f t="shared" si="136"/>
        <v>1445</v>
      </c>
      <c r="Z138" s="18">
        <f t="shared" si="136"/>
        <v>64</v>
      </c>
      <c r="AA138" s="18">
        <f t="shared" si="136"/>
        <v>7827.2</v>
      </c>
      <c r="AB138" s="18">
        <f t="shared" si="136"/>
        <v>5025.2</v>
      </c>
      <c r="AC138" s="18">
        <f t="shared" si="136"/>
        <v>212.3</v>
      </c>
      <c r="AD138" s="18">
        <f t="shared" si="136"/>
        <v>384.6</v>
      </c>
      <c r="AE138" s="18">
        <f t="shared" si="136"/>
        <v>23.9</v>
      </c>
      <c r="AF138" s="18">
        <f t="shared" si="136"/>
        <v>42.8</v>
      </c>
      <c r="AG138" s="18">
        <f t="shared" si="136"/>
        <v>132.69999999999999</v>
      </c>
      <c r="AH138" s="18">
        <f t="shared" si="136"/>
        <v>436.5</v>
      </c>
      <c r="AI138" s="18">
        <f t="shared" si="136"/>
        <v>131.80000000000001</v>
      </c>
      <c r="AJ138" s="18">
        <f t="shared" si="136"/>
        <v>94.3</v>
      </c>
      <c r="AK138" s="18">
        <f t="shared" si="136"/>
        <v>158.9</v>
      </c>
      <c r="AL138" s="18">
        <f t="shared" si="136"/>
        <v>204.5</v>
      </c>
      <c r="AM138" s="18">
        <f t="shared" si="136"/>
        <v>225.1</v>
      </c>
      <c r="AN138" s="18">
        <f t="shared" si="136"/>
        <v>144.1</v>
      </c>
      <c r="AO138" s="18">
        <f t="shared" si="136"/>
        <v>2167.1999999999998</v>
      </c>
      <c r="AP138" s="18">
        <f t="shared" si="136"/>
        <v>46443.4</v>
      </c>
      <c r="AQ138" s="18">
        <f t="shared" si="136"/>
        <v>82</v>
      </c>
      <c r="AR138" s="18">
        <f t="shared" si="136"/>
        <v>5753.9</v>
      </c>
      <c r="AS138" s="18">
        <f t="shared" si="136"/>
        <v>1928.3</v>
      </c>
      <c r="AT138" s="18">
        <f t="shared" si="136"/>
        <v>304.2</v>
      </c>
      <c r="AU138" s="18">
        <f t="shared" si="136"/>
        <v>66</v>
      </c>
      <c r="AV138" s="18">
        <f t="shared" si="136"/>
        <v>116.4</v>
      </c>
      <c r="AW138" s="18">
        <f t="shared" si="136"/>
        <v>65</v>
      </c>
      <c r="AX138" s="18">
        <f t="shared" si="136"/>
        <v>31</v>
      </c>
      <c r="AY138" s="18">
        <f t="shared" si="136"/>
        <v>170.6</v>
      </c>
      <c r="AZ138" s="18">
        <f t="shared" si="136"/>
        <v>7734.5</v>
      </c>
      <c r="BA138" s="18">
        <f t="shared" si="136"/>
        <v>3396.1</v>
      </c>
      <c r="BB138" s="18">
        <f t="shared" si="136"/>
        <v>2527.6999999999998</v>
      </c>
      <c r="BC138" s="18">
        <f t="shared" si="136"/>
        <v>13499.7</v>
      </c>
      <c r="BD138" s="18">
        <f t="shared" si="136"/>
        <v>618.4</v>
      </c>
      <c r="BE138" s="18">
        <f t="shared" si="136"/>
        <v>376.7</v>
      </c>
      <c r="BF138" s="18">
        <f t="shared" si="136"/>
        <v>3185.8</v>
      </c>
      <c r="BG138" s="18">
        <f t="shared" si="136"/>
        <v>444</v>
      </c>
      <c r="BH138" s="18">
        <f t="shared" si="136"/>
        <v>144.80000000000001</v>
      </c>
      <c r="BI138" s="18">
        <f t="shared" si="136"/>
        <v>147</v>
      </c>
      <c r="BJ138" s="18">
        <f t="shared" si="136"/>
        <v>560.5</v>
      </c>
      <c r="BK138" s="18">
        <f t="shared" si="136"/>
        <v>8149</v>
      </c>
      <c r="BL138" s="18">
        <f t="shared" si="136"/>
        <v>78.400000000000006</v>
      </c>
      <c r="BM138" s="18">
        <f t="shared" si="136"/>
        <v>107.7</v>
      </c>
      <c r="BN138" s="18">
        <f t="shared" si="136"/>
        <v>1670.3</v>
      </c>
      <c r="BO138" s="18">
        <f t="shared" si="136"/>
        <v>509.8</v>
      </c>
      <c r="BP138" s="18">
        <f t="shared" ref="BP138:EA138" si="137">MAX(BP135,BP137)</f>
        <v>83</v>
      </c>
      <c r="BQ138" s="18">
        <f t="shared" si="137"/>
        <v>1587.3</v>
      </c>
      <c r="BR138" s="18">
        <f t="shared" si="137"/>
        <v>1796.3</v>
      </c>
      <c r="BS138" s="18">
        <f t="shared" si="137"/>
        <v>572.29999999999995</v>
      </c>
      <c r="BT138" s="18">
        <f t="shared" si="137"/>
        <v>107.1</v>
      </c>
      <c r="BU138" s="18">
        <f t="shared" si="137"/>
        <v>90.3</v>
      </c>
      <c r="BV138" s="18">
        <f t="shared" si="137"/>
        <v>279.5</v>
      </c>
      <c r="BW138" s="18">
        <f t="shared" si="137"/>
        <v>380.6</v>
      </c>
      <c r="BX138" s="18">
        <f t="shared" si="137"/>
        <v>11.9</v>
      </c>
      <c r="BY138" s="18">
        <f t="shared" si="137"/>
        <v>412.6</v>
      </c>
      <c r="BZ138" s="18">
        <f t="shared" si="137"/>
        <v>88.6</v>
      </c>
      <c r="CA138" s="18">
        <f t="shared" si="137"/>
        <v>44.3</v>
      </c>
      <c r="CB138" s="18">
        <f t="shared" si="137"/>
        <v>20775.5</v>
      </c>
      <c r="CC138" s="18">
        <f t="shared" si="137"/>
        <v>73.400000000000006</v>
      </c>
      <c r="CD138" s="18">
        <f t="shared" si="137"/>
        <v>28</v>
      </c>
      <c r="CE138" s="18">
        <f t="shared" si="137"/>
        <v>50.2</v>
      </c>
      <c r="CF138" s="18">
        <f t="shared" si="137"/>
        <v>55.7</v>
      </c>
      <c r="CG138" s="18">
        <f t="shared" si="137"/>
        <v>70</v>
      </c>
      <c r="CH138" s="18">
        <f t="shared" si="137"/>
        <v>55</v>
      </c>
      <c r="CI138" s="18">
        <f t="shared" si="137"/>
        <v>325.60000000000002</v>
      </c>
      <c r="CJ138" s="18">
        <f t="shared" si="137"/>
        <v>405</v>
      </c>
      <c r="CK138" s="18">
        <f t="shared" si="137"/>
        <v>1995.3</v>
      </c>
      <c r="CL138" s="18">
        <f t="shared" si="137"/>
        <v>342.9</v>
      </c>
      <c r="CM138" s="18">
        <f t="shared" si="137"/>
        <v>377.9</v>
      </c>
      <c r="CN138" s="18">
        <f t="shared" si="137"/>
        <v>6453.5</v>
      </c>
      <c r="CO138" s="18">
        <f t="shared" si="137"/>
        <v>3954.6</v>
      </c>
      <c r="CP138" s="18">
        <f t="shared" si="137"/>
        <v>368.9</v>
      </c>
      <c r="CQ138" s="18">
        <f t="shared" si="137"/>
        <v>597.9</v>
      </c>
      <c r="CR138" s="18">
        <f t="shared" si="137"/>
        <v>113.7</v>
      </c>
      <c r="CS138" s="18">
        <f t="shared" si="137"/>
        <v>91.9</v>
      </c>
      <c r="CT138" s="18">
        <f t="shared" si="137"/>
        <v>66.8</v>
      </c>
      <c r="CU138" s="18">
        <f t="shared" si="137"/>
        <v>137</v>
      </c>
      <c r="CV138" s="18">
        <f t="shared" si="137"/>
        <v>10.6</v>
      </c>
      <c r="CW138" s="18">
        <f t="shared" si="137"/>
        <v>66</v>
      </c>
      <c r="CX138" s="18">
        <f t="shared" si="137"/>
        <v>187</v>
      </c>
      <c r="CY138" s="18">
        <f t="shared" si="137"/>
        <v>19</v>
      </c>
      <c r="CZ138" s="18">
        <f t="shared" si="137"/>
        <v>809.9</v>
      </c>
      <c r="DA138" s="18">
        <f t="shared" si="137"/>
        <v>34.4</v>
      </c>
      <c r="DB138" s="18">
        <f t="shared" si="137"/>
        <v>66</v>
      </c>
      <c r="DC138" s="18">
        <f t="shared" si="137"/>
        <v>29.8</v>
      </c>
      <c r="DD138" s="18">
        <f t="shared" si="137"/>
        <v>59.9</v>
      </c>
      <c r="DE138" s="18">
        <f t="shared" si="137"/>
        <v>118.5</v>
      </c>
      <c r="DF138" s="18">
        <f t="shared" si="137"/>
        <v>9385.4</v>
      </c>
      <c r="DG138" s="18">
        <f t="shared" si="137"/>
        <v>29</v>
      </c>
      <c r="DH138" s="18">
        <f t="shared" si="137"/>
        <v>743.6</v>
      </c>
      <c r="DI138" s="18">
        <f t="shared" si="137"/>
        <v>1340.2</v>
      </c>
      <c r="DJ138" s="18">
        <f t="shared" si="137"/>
        <v>285.8</v>
      </c>
      <c r="DK138" s="18">
        <f t="shared" si="137"/>
        <v>190</v>
      </c>
      <c r="DL138" s="18">
        <f t="shared" si="137"/>
        <v>2680.9</v>
      </c>
      <c r="DM138" s="18">
        <f t="shared" si="137"/>
        <v>116.5</v>
      </c>
      <c r="DN138" s="18">
        <f t="shared" si="137"/>
        <v>548.79999999999995</v>
      </c>
      <c r="DO138" s="18">
        <f t="shared" si="137"/>
        <v>1566.9</v>
      </c>
      <c r="DP138" s="18">
        <f t="shared" si="137"/>
        <v>58</v>
      </c>
      <c r="DQ138" s="18">
        <f t="shared" si="137"/>
        <v>201</v>
      </c>
      <c r="DR138" s="18">
        <f t="shared" si="137"/>
        <v>990.6</v>
      </c>
      <c r="DS138" s="18">
        <f t="shared" si="137"/>
        <v>507.4</v>
      </c>
      <c r="DT138" s="18">
        <f t="shared" si="137"/>
        <v>116</v>
      </c>
      <c r="DU138" s="18">
        <f t="shared" si="137"/>
        <v>182.4</v>
      </c>
      <c r="DV138" s="18">
        <f t="shared" si="137"/>
        <v>64</v>
      </c>
      <c r="DW138" s="18">
        <f t="shared" si="137"/>
        <v>128.69999999999999</v>
      </c>
      <c r="DX138" s="18">
        <f t="shared" si="137"/>
        <v>53.6</v>
      </c>
      <c r="DY138" s="18">
        <f t="shared" si="137"/>
        <v>48</v>
      </c>
      <c r="DZ138" s="18">
        <f t="shared" si="137"/>
        <v>148</v>
      </c>
      <c r="EA138" s="18">
        <f t="shared" si="137"/>
        <v>181.4</v>
      </c>
      <c r="EB138" s="18">
        <f t="shared" ref="EB138:FX138" si="138">MAX(EB135,EB137)</f>
        <v>285.60000000000002</v>
      </c>
      <c r="EC138" s="18">
        <f t="shared" si="138"/>
        <v>80.900000000000006</v>
      </c>
      <c r="ED138" s="18">
        <f t="shared" si="138"/>
        <v>43.1</v>
      </c>
      <c r="EE138" s="18">
        <f t="shared" si="138"/>
        <v>93.7</v>
      </c>
      <c r="EF138" s="18">
        <f t="shared" si="138"/>
        <v>838.3</v>
      </c>
      <c r="EG138" s="18">
        <f t="shared" si="138"/>
        <v>125</v>
      </c>
      <c r="EH138" s="18">
        <f t="shared" si="138"/>
        <v>81.099999999999994</v>
      </c>
      <c r="EI138" s="18">
        <f t="shared" si="138"/>
        <v>10985.3</v>
      </c>
      <c r="EJ138" s="18">
        <f t="shared" si="138"/>
        <v>3787.6</v>
      </c>
      <c r="EK138" s="18">
        <f t="shared" si="138"/>
        <v>189.1</v>
      </c>
      <c r="EL138" s="18">
        <f t="shared" si="138"/>
        <v>160.30000000000001</v>
      </c>
      <c r="EM138" s="18">
        <f t="shared" si="138"/>
        <v>169.6</v>
      </c>
      <c r="EN138" s="18">
        <f t="shared" si="138"/>
        <v>690.3</v>
      </c>
      <c r="EO138" s="18">
        <f t="shared" si="138"/>
        <v>127.8</v>
      </c>
      <c r="EP138" s="18">
        <f t="shared" si="138"/>
        <v>75.2</v>
      </c>
      <c r="EQ138" s="18">
        <f t="shared" si="138"/>
        <v>371.8</v>
      </c>
      <c r="ER138" s="18">
        <f t="shared" si="138"/>
        <v>65.099999999999994</v>
      </c>
      <c r="ES138" s="18">
        <f t="shared" si="138"/>
        <v>85</v>
      </c>
      <c r="ET138" s="18">
        <f t="shared" si="138"/>
        <v>129</v>
      </c>
      <c r="EU138" s="18">
        <f t="shared" si="138"/>
        <v>492.8</v>
      </c>
      <c r="EV138" s="18">
        <f t="shared" si="138"/>
        <v>39.799999999999997</v>
      </c>
      <c r="EW138" s="18">
        <f t="shared" si="138"/>
        <v>122.9</v>
      </c>
      <c r="EX138" s="18">
        <f t="shared" si="138"/>
        <v>38.1</v>
      </c>
      <c r="EY138" s="18">
        <f t="shared" si="138"/>
        <v>436</v>
      </c>
      <c r="EZ138" s="18">
        <f t="shared" si="138"/>
        <v>38</v>
      </c>
      <c r="FA138" s="18">
        <f t="shared" si="138"/>
        <v>899.6</v>
      </c>
      <c r="FB138" s="18">
        <f t="shared" si="138"/>
        <v>143.30000000000001</v>
      </c>
      <c r="FC138" s="18">
        <f t="shared" si="138"/>
        <v>527.9</v>
      </c>
      <c r="FD138" s="18">
        <f t="shared" si="138"/>
        <v>165</v>
      </c>
      <c r="FE138" s="18">
        <f t="shared" si="138"/>
        <v>42.6</v>
      </c>
      <c r="FF138" s="18">
        <f t="shared" si="138"/>
        <v>86</v>
      </c>
      <c r="FG138" s="18">
        <f t="shared" si="138"/>
        <v>52.5</v>
      </c>
      <c r="FH138" s="18">
        <f t="shared" si="138"/>
        <v>40</v>
      </c>
      <c r="FI138" s="18">
        <f t="shared" si="138"/>
        <v>832.5</v>
      </c>
      <c r="FJ138" s="18">
        <f t="shared" si="138"/>
        <v>432.4</v>
      </c>
      <c r="FK138" s="18">
        <f t="shared" si="138"/>
        <v>877.2</v>
      </c>
      <c r="FL138" s="18">
        <f t="shared" si="138"/>
        <v>854.5</v>
      </c>
      <c r="FM138" s="18">
        <f t="shared" si="138"/>
        <v>791.8</v>
      </c>
      <c r="FN138" s="18">
        <f t="shared" si="138"/>
        <v>12491.8</v>
      </c>
      <c r="FO138" s="18">
        <f t="shared" si="138"/>
        <v>409.8</v>
      </c>
      <c r="FP138" s="18">
        <f t="shared" si="138"/>
        <v>1136.9000000000001</v>
      </c>
      <c r="FQ138" s="18">
        <f t="shared" si="138"/>
        <v>352.8</v>
      </c>
      <c r="FR138" s="18">
        <f t="shared" si="138"/>
        <v>29</v>
      </c>
      <c r="FS138" s="18">
        <f t="shared" si="138"/>
        <v>37</v>
      </c>
      <c r="FT138" s="18">
        <f t="shared" si="138"/>
        <v>24.2</v>
      </c>
      <c r="FU138" s="18">
        <f t="shared" si="138"/>
        <v>467.1</v>
      </c>
      <c r="FV138" s="18">
        <f t="shared" si="138"/>
        <v>268.7</v>
      </c>
      <c r="FW138" s="18">
        <f t="shared" si="138"/>
        <v>69</v>
      </c>
      <c r="FX138" s="18">
        <f t="shared" si="138"/>
        <v>23</v>
      </c>
      <c r="FZ138" s="18">
        <f>SUM(C138:FX138)</f>
        <v>300696.09999999974</v>
      </c>
      <c r="GB138" s="18"/>
      <c r="GC138" s="18"/>
      <c r="GD138" s="18"/>
      <c r="GE138" s="18"/>
      <c r="GF138" s="18"/>
      <c r="GH138" s="22"/>
      <c r="GI138" s="22"/>
      <c r="GJ138" s="22"/>
      <c r="GK138" s="22"/>
      <c r="GL138" s="22"/>
      <c r="GM138" s="22"/>
    </row>
    <row r="139" spans="1:256" x14ac:dyDescent="0.2">
      <c r="A139" s="6"/>
      <c r="B139" s="7" t="s">
        <v>641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8"/>
      <c r="GB139" s="18"/>
      <c r="GC139" s="18"/>
      <c r="GD139" s="18"/>
      <c r="GE139" s="18"/>
      <c r="GF139" s="18"/>
      <c r="GH139" s="17"/>
      <c r="GI139" s="17"/>
      <c r="GJ139" s="17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</row>
    <row r="140" spans="1:256" x14ac:dyDescent="0.2">
      <c r="A140" s="6" t="s">
        <v>642</v>
      </c>
      <c r="B140" s="7" t="s">
        <v>643</v>
      </c>
      <c r="C140" s="22">
        <f t="shared" ref="C140:BN140" si="139">ROUND((C138/C20),4)</f>
        <v>0.5</v>
      </c>
      <c r="D140" s="22">
        <f t="shared" si="139"/>
        <v>0.34589999999999999</v>
      </c>
      <c r="E140" s="22">
        <f t="shared" si="139"/>
        <v>0.65959999999999996</v>
      </c>
      <c r="F140" s="22">
        <f t="shared" si="139"/>
        <v>0.2671</v>
      </c>
      <c r="G140" s="22">
        <f t="shared" si="139"/>
        <v>0.29680000000000001</v>
      </c>
      <c r="H140" s="22">
        <f t="shared" si="139"/>
        <v>0.18990000000000001</v>
      </c>
      <c r="I140" s="22">
        <f t="shared" si="139"/>
        <v>0.63680000000000003</v>
      </c>
      <c r="J140" s="22">
        <f t="shared" si="139"/>
        <v>0.68340000000000001</v>
      </c>
      <c r="K140" s="22">
        <f t="shared" si="139"/>
        <v>0.45019999999999999</v>
      </c>
      <c r="L140" s="22">
        <f t="shared" si="139"/>
        <v>0.55530000000000002</v>
      </c>
      <c r="M140" s="22">
        <f t="shared" si="139"/>
        <v>0.76749999999999996</v>
      </c>
      <c r="N140" s="22">
        <f t="shared" si="139"/>
        <v>0.2465</v>
      </c>
      <c r="O140" s="22">
        <f t="shared" si="139"/>
        <v>0.1661</v>
      </c>
      <c r="P140" s="22">
        <f t="shared" si="139"/>
        <v>0.40639999999999998</v>
      </c>
      <c r="Q140" s="22">
        <f t="shared" si="139"/>
        <v>0.6804</v>
      </c>
      <c r="R140" s="22">
        <f t="shared" si="139"/>
        <v>0.2944</v>
      </c>
      <c r="S140" s="22">
        <f t="shared" si="139"/>
        <v>0.4904</v>
      </c>
      <c r="T140" s="22">
        <f t="shared" si="139"/>
        <v>0.35759999999999997</v>
      </c>
      <c r="U140" s="22">
        <f t="shared" si="139"/>
        <v>0.45450000000000002</v>
      </c>
      <c r="V140" s="22">
        <f t="shared" si="139"/>
        <v>0.46150000000000002</v>
      </c>
      <c r="W140" s="22">
        <f t="shared" si="139"/>
        <v>0.28789999999999999</v>
      </c>
      <c r="X140" s="22">
        <f t="shared" si="139"/>
        <v>0.5</v>
      </c>
      <c r="Y140" s="22">
        <f t="shared" si="139"/>
        <v>0.64390000000000003</v>
      </c>
      <c r="Z140" s="22">
        <f t="shared" si="139"/>
        <v>0.31680000000000003</v>
      </c>
      <c r="AA140" s="22">
        <f t="shared" si="139"/>
        <v>0.25879999999999997</v>
      </c>
      <c r="AB140" s="22">
        <f t="shared" si="139"/>
        <v>0.17699999999999999</v>
      </c>
      <c r="AC140" s="22">
        <f t="shared" si="139"/>
        <v>0.23930000000000001</v>
      </c>
      <c r="AD140" s="22">
        <f t="shared" si="139"/>
        <v>0.3024</v>
      </c>
      <c r="AE140" s="22">
        <f t="shared" si="139"/>
        <v>0.25979999999999998</v>
      </c>
      <c r="AF140" s="22">
        <f t="shared" si="139"/>
        <v>0.25940000000000002</v>
      </c>
      <c r="AG140" s="22">
        <f t="shared" si="139"/>
        <v>0.20930000000000001</v>
      </c>
      <c r="AH140" s="22">
        <f t="shared" si="139"/>
        <v>0.4405</v>
      </c>
      <c r="AI140" s="22">
        <f t="shared" si="139"/>
        <v>0.3982</v>
      </c>
      <c r="AJ140" s="22">
        <f t="shared" si="139"/>
        <v>0.65490000000000004</v>
      </c>
      <c r="AK140" s="22">
        <f t="shared" si="139"/>
        <v>0.82330000000000003</v>
      </c>
      <c r="AL140" s="22">
        <f t="shared" si="139"/>
        <v>0.8629</v>
      </c>
      <c r="AM140" s="22">
        <f t="shared" si="139"/>
        <v>0.56989999999999996</v>
      </c>
      <c r="AN140" s="22">
        <f t="shared" si="139"/>
        <v>0.4531</v>
      </c>
      <c r="AO140" s="22">
        <f t="shared" si="139"/>
        <v>0.48099999999999998</v>
      </c>
      <c r="AP140" s="22">
        <f t="shared" si="139"/>
        <v>0.54749999999999999</v>
      </c>
      <c r="AQ140" s="22">
        <f t="shared" si="139"/>
        <v>0.38679999999999998</v>
      </c>
      <c r="AR140" s="22">
        <f t="shared" si="139"/>
        <v>9.0899999999999995E-2</v>
      </c>
      <c r="AS140" s="22">
        <f t="shared" si="139"/>
        <v>0.28749999999999998</v>
      </c>
      <c r="AT140" s="22">
        <f t="shared" si="139"/>
        <v>0.1459</v>
      </c>
      <c r="AU140" s="22">
        <f t="shared" si="139"/>
        <v>0.29730000000000001</v>
      </c>
      <c r="AV140" s="22">
        <f t="shared" si="139"/>
        <v>0.41720000000000002</v>
      </c>
      <c r="AW140" s="22">
        <f t="shared" si="139"/>
        <v>0.26100000000000001</v>
      </c>
      <c r="AX140" s="22">
        <f t="shared" si="139"/>
        <v>0.4844</v>
      </c>
      <c r="AY140" s="22">
        <f t="shared" si="139"/>
        <v>0.3931</v>
      </c>
      <c r="AZ140" s="22">
        <f t="shared" si="139"/>
        <v>0.69930000000000003</v>
      </c>
      <c r="BA140" s="22">
        <f t="shared" si="139"/>
        <v>0.38679999999999998</v>
      </c>
      <c r="BB140" s="22">
        <f t="shared" si="139"/>
        <v>0.32569999999999999</v>
      </c>
      <c r="BC140" s="22">
        <f t="shared" si="139"/>
        <v>0.50280000000000002</v>
      </c>
      <c r="BD140" s="22">
        <f t="shared" si="139"/>
        <v>0.1198</v>
      </c>
      <c r="BE140" s="22">
        <f t="shared" si="139"/>
        <v>0.2873</v>
      </c>
      <c r="BF140" s="22">
        <f t="shared" si="139"/>
        <v>0.1255</v>
      </c>
      <c r="BG140" s="22">
        <f t="shared" si="139"/>
        <v>0.4718</v>
      </c>
      <c r="BH140" s="22">
        <f t="shared" si="139"/>
        <v>0.24709999999999999</v>
      </c>
      <c r="BI140" s="22">
        <f t="shared" si="139"/>
        <v>0.6</v>
      </c>
      <c r="BJ140" s="22">
        <f t="shared" si="139"/>
        <v>8.8999999999999996E-2</v>
      </c>
      <c r="BK140" s="22">
        <f t="shared" si="139"/>
        <v>0.34499999999999997</v>
      </c>
      <c r="BL140" s="22">
        <f t="shared" si="139"/>
        <v>0.43080000000000002</v>
      </c>
      <c r="BM140" s="22">
        <f t="shared" si="139"/>
        <v>0.47439999999999999</v>
      </c>
      <c r="BN140" s="22">
        <f t="shared" si="139"/>
        <v>0.51790000000000003</v>
      </c>
      <c r="BO140" s="22">
        <f t="shared" ref="BO140:DZ140" si="140">ROUND((BO138/BO20),4)</f>
        <v>0.3967</v>
      </c>
      <c r="BP140" s="22">
        <f t="shared" si="140"/>
        <v>0.47160000000000002</v>
      </c>
      <c r="BQ140" s="22">
        <f t="shared" si="140"/>
        <v>0.27439999999999998</v>
      </c>
      <c r="BR140" s="22">
        <f t="shared" si="140"/>
        <v>0.41870000000000002</v>
      </c>
      <c r="BS140" s="22">
        <f t="shared" si="140"/>
        <v>0.53290000000000004</v>
      </c>
      <c r="BT140" s="22">
        <f t="shared" si="140"/>
        <v>0.26440000000000002</v>
      </c>
      <c r="BU140" s="22">
        <f t="shared" si="140"/>
        <v>0.2263</v>
      </c>
      <c r="BV140" s="22">
        <f t="shared" si="140"/>
        <v>0.2278</v>
      </c>
      <c r="BW140" s="22">
        <f t="shared" si="140"/>
        <v>0.19</v>
      </c>
      <c r="BX140" s="22">
        <f t="shared" si="140"/>
        <v>0.21249999999999999</v>
      </c>
      <c r="BY140" s="22">
        <f t="shared" si="140"/>
        <v>0.8236</v>
      </c>
      <c r="BZ140" s="22">
        <f t="shared" si="140"/>
        <v>0.45440000000000003</v>
      </c>
      <c r="CA140" s="22">
        <f t="shared" si="140"/>
        <v>0.32569999999999999</v>
      </c>
      <c r="CB140" s="22">
        <f t="shared" si="140"/>
        <v>0.2646</v>
      </c>
      <c r="CC140" s="22">
        <f t="shared" si="140"/>
        <v>0.39679999999999999</v>
      </c>
      <c r="CD140" s="22">
        <f t="shared" si="140"/>
        <v>0.75680000000000003</v>
      </c>
      <c r="CE140" s="22">
        <f t="shared" si="140"/>
        <v>0.35859999999999997</v>
      </c>
      <c r="CF140" s="22">
        <f t="shared" si="140"/>
        <v>0.41570000000000001</v>
      </c>
      <c r="CG140" s="22">
        <f t="shared" si="140"/>
        <v>0.36840000000000001</v>
      </c>
      <c r="CH140" s="22">
        <f t="shared" si="140"/>
        <v>0.54459999999999997</v>
      </c>
      <c r="CI140" s="22">
        <f t="shared" si="140"/>
        <v>0.48309999999999997</v>
      </c>
      <c r="CJ140" s="22">
        <f t="shared" si="140"/>
        <v>0.43740000000000001</v>
      </c>
      <c r="CK140" s="22">
        <f t="shared" si="140"/>
        <v>0.27689999999999998</v>
      </c>
      <c r="CL140" s="22">
        <f t="shared" si="140"/>
        <v>0.26279999999999998</v>
      </c>
      <c r="CM140" s="22">
        <f t="shared" si="140"/>
        <v>0.57689999999999997</v>
      </c>
      <c r="CN140" s="22">
        <f t="shared" si="140"/>
        <v>0.20019999999999999</v>
      </c>
      <c r="CO140" s="22">
        <f t="shared" si="140"/>
        <v>0.27239999999999998</v>
      </c>
      <c r="CP140" s="22">
        <f t="shared" si="140"/>
        <v>0.3674</v>
      </c>
      <c r="CQ140" s="22">
        <f t="shared" si="140"/>
        <v>0.77349999999999997</v>
      </c>
      <c r="CR140" s="22">
        <f t="shared" si="140"/>
        <v>0.56010000000000004</v>
      </c>
      <c r="CS140" s="22">
        <f t="shared" si="140"/>
        <v>0.28810000000000002</v>
      </c>
      <c r="CT140" s="22">
        <f t="shared" si="140"/>
        <v>0.7591</v>
      </c>
      <c r="CU140" s="22">
        <f t="shared" si="140"/>
        <v>0.23219999999999999</v>
      </c>
      <c r="CV140" s="22">
        <f t="shared" si="140"/>
        <v>0.28649999999999998</v>
      </c>
      <c r="CW140" s="22">
        <f t="shared" si="140"/>
        <v>0.33500000000000002</v>
      </c>
      <c r="CX140" s="22">
        <f t="shared" si="140"/>
        <v>0.43390000000000001</v>
      </c>
      <c r="CY140" s="22">
        <f t="shared" si="140"/>
        <v>0.47499999999999998</v>
      </c>
      <c r="CZ140" s="22">
        <f t="shared" si="140"/>
        <v>0.41299999999999998</v>
      </c>
      <c r="DA140" s="22">
        <f t="shared" si="140"/>
        <v>0.2</v>
      </c>
      <c r="DB140" s="22">
        <f t="shared" si="140"/>
        <v>0.215</v>
      </c>
      <c r="DC140" s="22">
        <f t="shared" si="140"/>
        <v>0.21590000000000001</v>
      </c>
      <c r="DD140" s="22">
        <f t="shared" si="140"/>
        <v>0.37669999999999998</v>
      </c>
      <c r="DE140" s="22">
        <f t="shared" si="140"/>
        <v>0.34250000000000003</v>
      </c>
      <c r="DF140" s="22">
        <f t="shared" si="140"/>
        <v>0.44359999999999999</v>
      </c>
      <c r="DG140" s="22">
        <f t="shared" si="140"/>
        <v>0.35799999999999998</v>
      </c>
      <c r="DH140" s="22">
        <f t="shared" si="140"/>
        <v>0.38790000000000002</v>
      </c>
      <c r="DI140" s="22">
        <f t="shared" si="140"/>
        <v>0.53649999999999998</v>
      </c>
      <c r="DJ140" s="22">
        <f t="shared" si="140"/>
        <v>0.46779999999999999</v>
      </c>
      <c r="DK140" s="22">
        <f t="shared" si="140"/>
        <v>0.43480000000000002</v>
      </c>
      <c r="DL140" s="22">
        <f t="shared" si="140"/>
        <v>0.48110000000000003</v>
      </c>
      <c r="DM140" s="22">
        <f t="shared" si="140"/>
        <v>0.5</v>
      </c>
      <c r="DN140" s="22">
        <f t="shared" si="140"/>
        <v>0.44440000000000002</v>
      </c>
      <c r="DO140" s="22">
        <f t="shared" si="140"/>
        <v>0.50119999999999998</v>
      </c>
      <c r="DP140" s="22">
        <f t="shared" si="140"/>
        <v>0.2959</v>
      </c>
      <c r="DQ140" s="22">
        <f t="shared" si="140"/>
        <v>0.29170000000000001</v>
      </c>
      <c r="DR140" s="22">
        <f t="shared" si="140"/>
        <v>0.72040000000000004</v>
      </c>
      <c r="DS140" s="22">
        <f t="shared" si="140"/>
        <v>0.7087</v>
      </c>
      <c r="DT140" s="22">
        <f t="shared" si="140"/>
        <v>0.70730000000000004</v>
      </c>
      <c r="DU140" s="22">
        <f t="shared" si="140"/>
        <v>0.49569999999999997</v>
      </c>
      <c r="DV140" s="22">
        <f t="shared" si="140"/>
        <v>0.31219999999999998</v>
      </c>
      <c r="DW140" s="22">
        <f t="shared" si="140"/>
        <v>0.41249999999999998</v>
      </c>
      <c r="DX140" s="22">
        <f t="shared" si="140"/>
        <v>0.31159999999999999</v>
      </c>
      <c r="DY140" s="22">
        <f t="shared" si="140"/>
        <v>0.15290000000000001</v>
      </c>
      <c r="DZ140" s="22">
        <f t="shared" si="140"/>
        <v>0.2044</v>
      </c>
      <c r="EA140" s="22">
        <f t="shared" ref="EA140:FX140" si="141">ROUND((EA138/EA20),4)</f>
        <v>0.32450000000000001</v>
      </c>
      <c r="EB140" s="22">
        <f t="shared" si="141"/>
        <v>0.48899999999999999</v>
      </c>
      <c r="EC140" s="22">
        <f t="shared" si="141"/>
        <v>0.27610000000000001</v>
      </c>
      <c r="ED140" s="22">
        <f t="shared" si="141"/>
        <v>2.7300000000000001E-2</v>
      </c>
      <c r="EE140" s="22">
        <f t="shared" si="141"/>
        <v>0.54479999999999995</v>
      </c>
      <c r="EF140" s="22">
        <f t="shared" si="141"/>
        <v>0.58950000000000002</v>
      </c>
      <c r="EG140" s="22">
        <f t="shared" si="141"/>
        <v>0.48830000000000001</v>
      </c>
      <c r="EH140" s="22">
        <f t="shared" si="141"/>
        <v>0.32700000000000001</v>
      </c>
      <c r="EI140" s="22">
        <f t="shared" si="141"/>
        <v>0.75449999999999995</v>
      </c>
      <c r="EJ140" s="22">
        <f t="shared" si="141"/>
        <v>0.37909999999999999</v>
      </c>
      <c r="EK140" s="22">
        <f t="shared" si="141"/>
        <v>0.29320000000000002</v>
      </c>
      <c r="EL140" s="22">
        <f t="shared" si="141"/>
        <v>0.35149999999999998</v>
      </c>
      <c r="EM140" s="22">
        <f t="shared" si="141"/>
        <v>0.44400000000000001</v>
      </c>
      <c r="EN140" s="22">
        <f t="shared" si="141"/>
        <v>0.61470000000000002</v>
      </c>
      <c r="EO140" s="22">
        <f t="shared" si="141"/>
        <v>0.38729999999999998</v>
      </c>
      <c r="EP140" s="22">
        <f t="shared" si="141"/>
        <v>0.21179999999999999</v>
      </c>
      <c r="EQ140" s="22">
        <f t="shared" si="141"/>
        <v>0.1396</v>
      </c>
      <c r="ER140" s="22">
        <f t="shared" si="141"/>
        <v>0.23330000000000001</v>
      </c>
      <c r="ES140" s="22">
        <f t="shared" si="141"/>
        <v>0.54490000000000005</v>
      </c>
      <c r="ET140" s="22">
        <f t="shared" si="141"/>
        <v>0.58640000000000003</v>
      </c>
      <c r="EU140" s="22">
        <f t="shared" si="141"/>
        <v>0.88160000000000005</v>
      </c>
      <c r="EV140" s="22">
        <f t="shared" si="141"/>
        <v>0.53069999999999995</v>
      </c>
      <c r="EW140" s="22">
        <f t="shared" si="141"/>
        <v>0.14180000000000001</v>
      </c>
      <c r="EX140" s="22">
        <f t="shared" si="141"/>
        <v>0.23519999999999999</v>
      </c>
      <c r="EY140" s="22">
        <f t="shared" si="141"/>
        <v>0.436</v>
      </c>
      <c r="EZ140" s="22">
        <f t="shared" si="141"/>
        <v>0.30890000000000001</v>
      </c>
      <c r="FA140" s="22">
        <f t="shared" si="141"/>
        <v>0.27100000000000002</v>
      </c>
      <c r="FB140" s="22">
        <f t="shared" si="141"/>
        <v>0.46379999999999999</v>
      </c>
      <c r="FC140" s="22">
        <f t="shared" si="141"/>
        <v>0.26889999999999997</v>
      </c>
      <c r="FD140" s="22">
        <f t="shared" si="141"/>
        <v>0.43880000000000002</v>
      </c>
      <c r="FE140" s="22">
        <f t="shared" si="141"/>
        <v>0.48970000000000002</v>
      </c>
      <c r="FF140" s="22">
        <f t="shared" si="141"/>
        <v>0.41149999999999998</v>
      </c>
      <c r="FG140" s="22">
        <f t="shared" si="141"/>
        <v>0.375</v>
      </c>
      <c r="FH140" s="22">
        <f t="shared" si="141"/>
        <v>0.57140000000000002</v>
      </c>
      <c r="FI140" s="22">
        <f t="shared" si="141"/>
        <v>0.46460000000000001</v>
      </c>
      <c r="FJ140" s="22">
        <f t="shared" si="141"/>
        <v>0.22270000000000001</v>
      </c>
      <c r="FK140" s="22">
        <f t="shared" si="141"/>
        <v>0.36049999999999999</v>
      </c>
      <c r="FL140" s="22">
        <f t="shared" si="141"/>
        <v>0.1168</v>
      </c>
      <c r="FM140" s="22">
        <f t="shared" si="141"/>
        <v>0.2198</v>
      </c>
      <c r="FN140" s="22">
        <f t="shared" si="141"/>
        <v>0.57979999999999998</v>
      </c>
      <c r="FO140" s="22">
        <f t="shared" si="141"/>
        <v>0.39789999999999998</v>
      </c>
      <c r="FP140" s="22">
        <f t="shared" si="141"/>
        <v>0.5393</v>
      </c>
      <c r="FQ140" s="22">
        <f t="shared" si="141"/>
        <v>0.39460000000000001</v>
      </c>
      <c r="FR140" s="22">
        <f t="shared" si="141"/>
        <v>0.1835</v>
      </c>
      <c r="FS140" s="22">
        <f t="shared" si="141"/>
        <v>0.17960000000000001</v>
      </c>
      <c r="FT140" s="22">
        <f t="shared" si="141"/>
        <v>0.4481</v>
      </c>
      <c r="FU140" s="22">
        <f t="shared" si="141"/>
        <v>0.55479999999999996</v>
      </c>
      <c r="FV140" s="22">
        <f t="shared" si="141"/>
        <v>0.3866</v>
      </c>
      <c r="FW140" s="22">
        <f t="shared" si="141"/>
        <v>0.38979999999999998</v>
      </c>
      <c r="FX140" s="22">
        <f t="shared" si="141"/>
        <v>0.41070000000000001</v>
      </c>
      <c r="FY140" s="20"/>
      <c r="FZ140" s="22">
        <f>ROUND((FZ138/FZ20),4)</f>
        <v>0.35499999999999998</v>
      </c>
      <c r="GB140" s="18"/>
      <c r="GC140" s="18"/>
      <c r="GD140" s="18"/>
      <c r="GE140" s="18"/>
      <c r="GF140" s="18"/>
    </row>
    <row r="141" spans="1:256" x14ac:dyDescent="0.2">
      <c r="B141" s="7" t="s">
        <v>644</v>
      </c>
      <c r="FY141" s="17"/>
      <c r="GB141" s="18"/>
      <c r="GC141" s="18"/>
      <c r="GD141" s="18"/>
      <c r="GE141" s="18"/>
      <c r="GF141" s="18"/>
      <c r="GH141" s="17"/>
      <c r="GI141" s="17"/>
      <c r="GJ141" s="17"/>
    </row>
    <row r="142" spans="1:256" x14ac:dyDescent="0.2">
      <c r="A142" s="63" t="s">
        <v>645</v>
      </c>
      <c r="B142" s="33" t="s">
        <v>646</v>
      </c>
      <c r="C142" s="33">
        <f t="shared" ref="C142:BN142" si="142">C42</f>
        <v>0.12</v>
      </c>
      <c r="D142" s="33">
        <f t="shared" si="142"/>
        <v>0.12</v>
      </c>
      <c r="E142" s="33">
        <f t="shared" si="142"/>
        <v>0.12</v>
      </c>
      <c r="F142" s="33">
        <f t="shared" si="142"/>
        <v>0.12</v>
      </c>
      <c r="G142" s="33">
        <f t="shared" si="142"/>
        <v>0.12</v>
      </c>
      <c r="H142" s="33">
        <f t="shared" si="142"/>
        <v>0.12</v>
      </c>
      <c r="I142" s="33">
        <f t="shared" si="142"/>
        <v>0.12</v>
      </c>
      <c r="J142" s="33">
        <f t="shared" si="142"/>
        <v>0.12</v>
      </c>
      <c r="K142" s="33">
        <f t="shared" si="142"/>
        <v>0.12</v>
      </c>
      <c r="L142" s="33">
        <f t="shared" si="142"/>
        <v>0.12</v>
      </c>
      <c r="M142" s="33">
        <f t="shared" si="142"/>
        <v>0.12</v>
      </c>
      <c r="N142" s="33">
        <f t="shared" si="142"/>
        <v>0.12</v>
      </c>
      <c r="O142" s="33">
        <f t="shared" si="142"/>
        <v>0.12</v>
      </c>
      <c r="P142" s="33">
        <f t="shared" si="142"/>
        <v>0.12</v>
      </c>
      <c r="Q142" s="33">
        <f t="shared" si="142"/>
        <v>0.12</v>
      </c>
      <c r="R142" s="33">
        <f t="shared" si="142"/>
        <v>0.12</v>
      </c>
      <c r="S142" s="33">
        <f t="shared" si="142"/>
        <v>0.12</v>
      </c>
      <c r="T142" s="33">
        <f t="shared" si="142"/>
        <v>0.12</v>
      </c>
      <c r="U142" s="33">
        <f t="shared" si="142"/>
        <v>0.12</v>
      </c>
      <c r="V142" s="33">
        <f t="shared" si="142"/>
        <v>0.12</v>
      </c>
      <c r="W142" s="33">
        <f t="shared" si="142"/>
        <v>0.12</v>
      </c>
      <c r="X142" s="33">
        <f t="shared" si="142"/>
        <v>0.12</v>
      </c>
      <c r="Y142" s="33">
        <f t="shared" si="142"/>
        <v>0.12</v>
      </c>
      <c r="Z142" s="33">
        <f t="shared" si="142"/>
        <v>0.12</v>
      </c>
      <c r="AA142" s="33">
        <f t="shared" si="142"/>
        <v>0.12</v>
      </c>
      <c r="AB142" s="33">
        <f t="shared" si="142"/>
        <v>0.12</v>
      </c>
      <c r="AC142" s="33">
        <f t="shared" si="142"/>
        <v>0.12</v>
      </c>
      <c r="AD142" s="33">
        <f t="shared" si="142"/>
        <v>0.12</v>
      </c>
      <c r="AE142" s="33">
        <f t="shared" si="142"/>
        <v>0.12</v>
      </c>
      <c r="AF142" s="33">
        <f t="shared" si="142"/>
        <v>0.12</v>
      </c>
      <c r="AG142" s="33">
        <f t="shared" si="142"/>
        <v>0.12</v>
      </c>
      <c r="AH142" s="33">
        <f t="shared" si="142"/>
        <v>0.12</v>
      </c>
      <c r="AI142" s="33">
        <f t="shared" si="142"/>
        <v>0.12</v>
      </c>
      <c r="AJ142" s="33">
        <f t="shared" si="142"/>
        <v>0.12</v>
      </c>
      <c r="AK142" s="33">
        <f t="shared" si="142"/>
        <v>0.12</v>
      </c>
      <c r="AL142" s="33">
        <f t="shared" si="142"/>
        <v>0.12</v>
      </c>
      <c r="AM142" s="33">
        <f t="shared" si="142"/>
        <v>0.12</v>
      </c>
      <c r="AN142" s="33">
        <f t="shared" si="142"/>
        <v>0.12</v>
      </c>
      <c r="AO142" s="33">
        <f t="shared" si="142"/>
        <v>0.12</v>
      </c>
      <c r="AP142" s="33">
        <f t="shared" si="142"/>
        <v>0.12</v>
      </c>
      <c r="AQ142" s="33">
        <f t="shared" si="142"/>
        <v>0.12</v>
      </c>
      <c r="AR142" s="33">
        <f t="shared" si="142"/>
        <v>0.12</v>
      </c>
      <c r="AS142" s="33">
        <f t="shared" si="142"/>
        <v>0.12</v>
      </c>
      <c r="AT142" s="33">
        <f t="shared" si="142"/>
        <v>0.12</v>
      </c>
      <c r="AU142" s="33">
        <f t="shared" si="142"/>
        <v>0.12</v>
      </c>
      <c r="AV142" s="33">
        <f t="shared" si="142"/>
        <v>0.12</v>
      </c>
      <c r="AW142" s="33">
        <f t="shared" si="142"/>
        <v>0.12</v>
      </c>
      <c r="AX142" s="33">
        <f t="shared" si="142"/>
        <v>0.12</v>
      </c>
      <c r="AY142" s="33">
        <f t="shared" si="142"/>
        <v>0.12</v>
      </c>
      <c r="AZ142" s="33">
        <f t="shared" si="142"/>
        <v>0.12</v>
      </c>
      <c r="BA142" s="33">
        <f t="shared" si="142"/>
        <v>0.12</v>
      </c>
      <c r="BB142" s="33">
        <f t="shared" si="142"/>
        <v>0.12</v>
      </c>
      <c r="BC142" s="33">
        <f t="shared" si="142"/>
        <v>0.12</v>
      </c>
      <c r="BD142" s="33">
        <f t="shared" si="142"/>
        <v>0.12</v>
      </c>
      <c r="BE142" s="33">
        <f t="shared" si="142"/>
        <v>0.12</v>
      </c>
      <c r="BF142" s="33">
        <f t="shared" si="142"/>
        <v>0.12</v>
      </c>
      <c r="BG142" s="33">
        <f t="shared" si="142"/>
        <v>0.12</v>
      </c>
      <c r="BH142" s="33">
        <f t="shared" si="142"/>
        <v>0.12</v>
      </c>
      <c r="BI142" s="33">
        <f t="shared" si="142"/>
        <v>0.12</v>
      </c>
      <c r="BJ142" s="33">
        <f t="shared" si="142"/>
        <v>0.12</v>
      </c>
      <c r="BK142" s="33">
        <f t="shared" si="142"/>
        <v>0.12</v>
      </c>
      <c r="BL142" s="33">
        <f t="shared" si="142"/>
        <v>0.12</v>
      </c>
      <c r="BM142" s="33">
        <f t="shared" si="142"/>
        <v>0.12</v>
      </c>
      <c r="BN142" s="33">
        <f t="shared" si="142"/>
        <v>0.12</v>
      </c>
      <c r="BO142" s="33">
        <f t="shared" ref="BO142:DZ142" si="143">BO42</f>
        <v>0.12</v>
      </c>
      <c r="BP142" s="33">
        <f t="shared" si="143"/>
        <v>0.12</v>
      </c>
      <c r="BQ142" s="33">
        <f t="shared" si="143"/>
        <v>0.12</v>
      </c>
      <c r="BR142" s="33">
        <f t="shared" si="143"/>
        <v>0.12</v>
      </c>
      <c r="BS142" s="33">
        <f t="shared" si="143"/>
        <v>0.12</v>
      </c>
      <c r="BT142" s="33">
        <f t="shared" si="143"/>
        <v>0.12</v>
      </c>
      <c r="BU142" s="33">
        <f t="shared" si="143"/>
        <v>0.12</v>
      </c>
      <c r="BV142" s="33">
        <f t="shared" si="143"/>
        <v>0.12</v>
      </c>
      <c r="BW142" s="33">
        <f t="shared" si="143"/>
        <v>0.12</v>
      </c>
      <c r="BX142" s="33">
        <f t="shared" si="143"/>
        <v>0.12</v>
      </c>
      <c r="BY142" s="33">
        <f t="shared" si="143"/>
        <v>0.12</v>
      </c>
      <c r="BZ142" s="33">
        <f t="shared" si="143"/>
        <v>0.12</v>
      </c>
      <c r="CA142" s="33">
        <f t="shared" si="143"/>
        <v>0.12</v>
      </c>
      <c r="CB142" s="33">
        <f t="shared" si="143"/>
        <v>0.12</v>
      </c>
      <c r="CC142" s="33">
        <f t="shared" si="143"/>
        <v>0.12</v>
      </c>
      <c r="CD142" s="33">
        <f t="shared" si="143"/>
        <v>0.12</v>
      </c>
      <c r="CE142" s="33">
        <f t="shared" si="143"/>
        <v>0.12</v>
      </c>
      <c r="CF142" s="33">
        <f t="shared" si="143"/>
        <v>0.12</v>
      </c>
      <c r="CG142" s="33">
        <f t="shared" si="143"/>
        <v>0.12</v>
      </c>
      <c r="CH142" s="33">
        <f t="shared" si="143"/>
        <v>0.12</v>
      </c>
      <c r="CI142" s="33">
        <f t="shared" si="143"/>
        <v>0.12</v>
      </c>
      <c r="CJ142" s="33">
        <f t="shared" si="143"/>
        <v>0.12</v>
      </c>
      <c r="CK142" s="33">
        <f t="shared" si="143"/>
        <v>0.12</v>
      </c>
      <c r="CL142" s="33">
        <f t="shared" si="143"/>
        <v>0.12</v>
      </c>
      <c r="CM142" s="33">
        <f t="shared" si="143"/>
        <v>0.12</v>
      </c>
      <c r="CN142" s="33">
        <f t="shared" si="143"/>
        <v>0.12</v>
      </c>
      <c r="CO142" s="33">
        <f t="shared" si="143"/>
        <v>0.12</v>
      </c>
      <c r="CP142" s="33">
        <f t="shared" si="143"/>
        <v>0.12</v>
      </c>
      <c r="CQ142" s="33">
        <f t="shared" si="143"/>
        <v>0.12</v>
      </c>
      <c r="CR142" s="33">
        <f t="shared" si="143"/>
        <v>0.12</v>
      </c>
      <c r="CS142" s="33">
        <f t="shared" si="143"/>
        <v>0.12</v>
      </c>
      <c r="CT142" s="33">
        <f t="shared" si="143"/>
        <v>0.12</v>
      </c>
      <c r="CU142" s="33">
        <f t="shared" si="143"/>
        <v>0.12</v>
      </c>
      <c r="CV142" s="33">
        <f t="shared" si="143"/>
        <v>0.12</v>
      </c>
      <c r="CW142" s="33">
        <f t="shared" si="143"/>
        <v>0.12</v>
      </c>
      <c r="CX142" s="33">
        <f t="shared" si="143"/>
        <v>0.12</v>
      </c>
      <c r="CY142" s="33">
        <f t="shared" si="143"/>
        <v>0.12</v>
      </c>
      <c r="CZ142" s="33">
        <f t="shared" si="143"/>
        <v>0.12</v>
      </c>
      <c r="DA142" s="33">
        <f t="shared" si="143"/>
        <v>0.12</v>
      </c>
      <c r="DB142" s="33">
        <f t="shared" si="143"/>
        <v>0.12</v>
      </c>
      <c r="DC142" s="33">
        <f t="shared" si="143"/>
        <v>0.12</v>
      </c>
      <c r="DD142" s="33">
        <f t="shared" si="143"/>
        <v>0.12</v>
      </c>
      <c r="DE142" s="33">
        <f t="shared" si="143"/>
        <v>0.12</v>
      </c>
      <c r="DF142" s="33">
        <f t="shared" si="143"/>
        <v>0.12</v>
      </c>
      <c r="DG142" s="33">
        <f t="shared" si="143"/>
        <v>0.12</v>
      </c>
      <c r="DH142" s="33">
        <f t="shared" si="143"/>
        <v>0.12</v>
      </c>
      <c r="DI142" s="33">
        <f t="shared" si="143"/>
        <v>0.12</v>
      </c>
      <c r="DJ142" s="33">
        <f t="shared" si="143"/>
        <v>0.12</v>
      </c>
      <c r="DK142" s="33">
        <f t="shared" si="143"/>
        <v>0.12</v>
      </c>
      <c r="DL142" s="33">
        <f t="shared" si="143"/>
        <v>0.12</v>
      </c>
      <c r="DM142" s="33">
        <f t="shared" si="143"/>
        <v>0.12</v>
      </c>
      <c r="DN142" s="33">
        <f t="shared" si="143"/>
        <v>0.12</v>
      </c>
      <c r="DO142" s="33">
        <f t="shared" si="143"/>
        <v>0.12</v>
      </c>
      <c r="DP142" s="33">
        <f t="shared" si="143"/>
        <v>0.12</v>
      </c>
      <c r="DQ142" s="33">
        <f t="shared" si="143"/>
        <v>0.12</v>
      </c>
      <c r="DR142" s="33">
        <f t="shared" si="143"/>
        <v>0.12</v>
      </c>
      <c r="DS142" s="33">
        <f t="shared" si="143"/>
        <v>0.12</v>
      </c>
      <c r="DT142" s="33">
        <f t="shared" si="143"/>
        <v>0.12</v>
      </c>
      <c r="DU142" s="33">
        <f t="shared" si="143"/>
        <v>0.12</v>
      </c>
      <c r="DV142" s="33">
        <f t="shared" si="143"/>
        <v>0.12</v>
      </c>
      <c r="DW142" s="33">
        <f t="shared" si="143"/>
        <v>0.12</v>
      </c>
      <c r="DX142" s="33">
        <f t="shared" si="143"/>
        <v>0.12</v>
      </c>
      <c r="DY142" s="33">
        <f t="shared" si="143"/>
        <v>0.12</v>
      </c>
      <c r="DZ142" s="33">
        <f t="shared" si="143"/>
        <v>0.12</v>
      </c>
      <c r="EA142" s="33">
        <f t="shared" ref="EA142:FX142" si="144">EA42</f>
        <v>0.12</v>
      </c>
      <c r="EB142" s="33">
        <f t="shared" si="144"/>
        <v>0.12</v>
      </c>
      <c r="EC142" s="33">
        <f t="shared" si="144"/>
        <v>0.12</v>
      </c>
      <c r="ED142" s="33">
        <f t="shared" si="144"/>
        <v>0.12</v>
      </c>
      <c r="EE142" s="33">
        <f t="shared" si="144"/>
        <v>0.12</v>
      </c>
      <c r="EF142" s="33">
        <f t="shared" si="144"/>
        <v>0.12</v>
      </c>
      <c r="EG142" s="33">
        <f t="shared" si="144"/>
        <v>0.12</v>
      </c>
      <c r="EH142" s="33">
        <f t="shared" si="144"/>
        <v>0.12</v>
      </c>
      <c r="EI142" s="33">
        <f t="shared" si="144"/>
        <v>0.12</v>
      </c>
      <c r="EJ142" s="33">
        <f t="shared" si="144"/>
        <v>0.12</v>
      </c>
      <c r="EK142" s="33">
        <f t="shared" si="144"/>
        <v>0.12</v>
      </c>
      <c r="EL142" s="33">
        <f t="shared" si="144"/>
        <v>0.12</v>
      </c>
      <c r="EM142" s="33">
        <f t="shared" si="144"/>
        <v>0.12</v>
      </c>
      <c r="EN142" s="33">
        <f t="shared" si="144"/>
        <v>0.12</v>
      </c>
      <c r="EO142" s="33">
        <f t="shared" si="144"/>
        <v>0.12</v>
      </c>
      <c r="EP142" s="33">
        <f t="shared" si="144"/>
        <v>0.12</v>
      </c>
      <c r="EQ142" s="33">
        <f t="shared" si="144"/>
        <v>0.12</v>
      </c>
      <c r="ER142" s="33">
        <f t="shared" si="144"/>
        <v>0.12</v>
      </c>
      <c r="ES142" s="33">
        <f t="shared" si="144"/>
        <v>0.12</v>
      </c>
      <c r="ET142" s="33">
        <f t="shared" si="144"/>
        <v>0.12</v>
      </c>
      <c r="EU142" s="33">
        <f t="shared" si="144"/>
        <v>0.12</v>
      </c>
      <c r="EV142" s="33">
        <f t="shared" si="144"/>
        <v>0.12</v>
      </c>
      <c r="EW142" s="33">
        <f t="shared" si="144"/>
        <v>0.12</v>
      </c>
      <c r="EX142" s="33">
        <f t="shared" si="144"/>
        <v>0.12</v>
      </c>
      <c r="EY142" s="33">
        <f t="shared" si="144"/>
        <v>0.12</v>
      </c>
      <c r="EZ142" s="33">
        <f t="shared" si="144"/>
        <v>0.12</v>
      </c>
      <c r="FA142" s="33">
        <f t="shared" si="144"/>
        <v>0.12</v>
      </c>
      <c r="FB142" s="33">
        <f t="shared" si="144"/>
        <v>0.12</v>
      </c>
      <c r="FC142" s="33">
        <f t="shared" si="144"/>
        <v>0.12</v>
      </c>
      <c r="FD142" s="33">
        <f t="shared" si="144"/>
        <v>0.12</v>
      </c>
      <c r="FE142" s="33">
        <f t="shared" si="144"/>
        <v>0.12</v>
      </c>
      <c r="FF142" s="33">
        <f t="shared" si="144"/>
        <v>0.12</v>
      </c>
      <c r="FG142" s="33">
        <f t="shared" si="144"/>
        <v>0.12</v>
      </c>
      <c r="FH142" s="33">
        <f t="shared" si="144"/>
        <v>0.12</v>
      </c>
      <c r="FI142" s="33">
        <f t="shared" si="144"/>
        <v>0.12</v>
      </c>
      <c r="FJ142" s="33">
        <f t="shared" si="144"/>
        <v>0.12</v>
      </c>
      <c r="FK142" s="33">
        <f t="shared" si="144"/>
        <v>0.12</v>
      </c>
      <c r="FL142" s="33">
        <f t="shared" si="144"/>
        <v>0.12</v>
      </c>
      <c r="FM142" s="33">
        <f t="shared" si="144"/>
        <v>0.12</v>
      </c>
      <c r="FN142" s="33">
        <f t="shared" si="144"/>
        <v>0.12</v>
      </c>
      <c r="FO142" s="33">
        <f t="shared" si="144"/>
        <v>0.12</v>
      </c>
      <c r="FP142" s="33">
        <f t="shared" si="144"/>
        <v>0.12</v>
      </c>
      <c r="FQ142" s="33">
        <f t="shared" si="144"/>
        <v>0.12</v>
      </c>
      <c r="FR142" s="33">
        <f t="shared" si="144"/>
        <v>0.12</v>
      </c>
      <c r="FS142" s="33">
        <f t="shared" si="144"/>
        <v>0.12</v>
      </c>
      <c r="FT142" s="33">
        <f t="shared" si="144"/>
        <v>0.12</v>
      </c>
      <c r="FU142" s="33">
        <f t="shared" si="144"/>
        <v>0.12</v>
      </c>
      <c r="FV142" s="33">
        <f t="shared" si="144"/>
        <v>0.12</v>
      </c>
      <c r="FW142" s="33">
        <f t="shared" si="144"/>
        <v>0.12</v>
      </c>
      <c r="FX142" s="33">
        <f t="shared" si="144"/>
        <v>0.12</v>
      </c>
      <c r="FY142" s="22"/>
      <c r="FZ142" s="33"/>
      <c r="GA142" s="22"/>
      <c r="GB142" s="18"/>
      <c r="GC142" s="18"/>
      <c r="GD142" s="18"/>
      <c r="GE142" s="18"/>
      <c r="GF142" s="18"/>
      <c r="GH142" s="17"/>
      <c r="GI142" s="17"/>
      <c r="GJ142" s="17"/>
    </row>
    <row r="143" spans="1:256" x14ac:dyDescent="0.2">
      <c r="A143" s="6" t="s">
        <v>647</v>
      </c>
      <c r="B143" s="7" t="s">
        <v>648</v>
      </c>
      <c r="C143" s="22">
        <f t="shared" ref="C143:BN143" si="145">ROUND(IF((C140-C18)*0.3&lt;0=TRUE(),0,IF((C103&lt;=50000),ROUND((C140-C18)*0.3,6),0)),4)</f>
        <v>4.3499999999999997E-2</v>
      </c>
      <c r="D143" s="22">
        <f t="shared" si="145"/>
        <v>0</v>
      </c>
      <c r="E143" s="22">
        <f t="shared" si="145"/>
        <v>9.1399999999999995E-2</v>
      </c>
      <c r="F143" s="22">
        <f t="shared" si="145"/>
        <v>0</v>
      </c>
      <c r="G143" s="22">
        <f t="shared" si="145"/>
        <v>0</v>
      </c>
      <c r="H143" s="22">
        <f t="shared" si="145"/>
        <v>0</v>
      </c>
      <c r="I143" s="22">
        <f t="shared" si="145"/>
        <v>8.4500000000000006E-2</v>
      </c>
      <c r="J143" s="22">
        <f t="shared" si="145"/>
        <v>9.8500000000000004E-2</v>
      </c>
      <c r="K143" s="22">
        <f t="shared" si="145"/>
        <v>2.86E-2</v>
      </c>
      <c r="L143" s="22">
        <f t="shared" si="145"/>
        <v>6.0100000000000001E-2</v>
      </c>
      <c r="M143" s="22">
        <f t="shared" si="145"/>
        <v>0.12379999999999999</v>
      </c>
      <c r="N143" s="22">
        <f t="shared" si="145"/>
        <v>0</v>
      </c>
      <c r="O143" s="22">
        <f t="shared" si="145"/>
        <v>0</v>
      </c>
      <c r="P143" s="22">
        <f t="shared" si="145"/>
        <v>1.54E-2</v>
      </c>
      <c r="Q143" s="22">
        <f t="shared" si="145"/>
        <v>9.7600000000000006E-2</v>
      </c>
      <c r="R143" s="22">
        <f t="shared" si="145"/>
        <v>0</v>
      </c>
      <c r="S143" s="22">
        <f t="shared" si="145"/>
        <v>4.0599999999999997E-2</v>
      </c>
      <c r="T143" s="22">
        <f t="shared" si="145"/>
        <v>8.0000000000000004E-4</v>
      </c>
      <c r="U143" s="22">
        <f t="shared" si="145"/>
        <v>2.9899999999999999E-2</v>
      </c>
      <c r="V143" s="22">
        <f t="shared" si="145"/>
        <v>3.2000000000000001E-2</v>
      </c>
      <c r="W143" s="22">
        <f t="shared" si="145"/>
        <v>0</v>
      </c>
      <c r="X143" s="22">
        <f t="shared" si="145"/>
        <v>4.3499999999999997E-2</v>
      </c>
      <c r="Y143" s="22">
        <f t="shared" si="145"/>
        <v>8.6699999999999999E-2</v>
      </c>
      <c r="Z143" s="22">
        <f t="shared" si="145"/>
        <v>0</v>
      </c>
      <c r="AA143" s="22">
        <f t="shared" si="145"/>
        <v>0</v>
      </c>
      <c r="AB143" s="22">
        <f t="shared" si="145"/>
        <v>0</v>
      </c>
      <c r="AC143" s="22">
        <f t="shared" si="145"/>
        <v>0</v>
      </c>
      <c r="AD143" s="22">
        <f t="shared" si="145"/>
        <v>0</v>
      </c>
      <c r="AE143" s="22">
        <f t="shared" si="145"/>
        <v>0</v>
      </c>
      <c r="AF143" s="22">
        <f t="shared" si="145"/>
        <v>0</v>
      </c>
      <c r="AG143" s="22">
        <f t="shared" si="145"/>
        <v>0</v>
      </c>
      <c r="AH143" s="22">
        <f t="shared" si="145"/>
        <v>2.5700000000000001E-2</v>
      </c>
      <c r="AI143" s="22">
        <f t="shared" si="145"/>
        <v>1.2999999999999999E-2</v>
      </c>
      <c r="AJ143" s="22">
        <f t="shared" si="145"/>
        <v>0.09</v>
      </c>
      <c r="AK143" s="22">
        <f t="shared" si="145"/>
        <v>0.14050000000000001</v>
      </c>
      <c r="AL143" s="22">
        <f t="shared" si="145"/>
        <v>0.15240000000000001</v>
      </c>
      <c r="AM143" s="22">
        <f t="shared" si="145"/>
        <v>6.4500000000000002E-2</v>
      </c>
      <c r="AN143" s="22">
        <f t="shared" si="145"/>
        <v>2.9399999999999999E-2</v>
      </c>
      <c r="AO143" s="22">
        <f t="shared" si="145"/>
        <v>3.78E-2</v>
      </c>
      <c r="AP143" s="22">
        <f t="shared" si="145"/>
        <v>0</v>
      </c>
      <c r="AQ143" s="22">
        <f t="shared" si="145"/>
        <v>9.4999999999999998E-3</v>
      </c>
      <c r="AR143" s="22">
        <f t="shared" si="145"/>
        <v>0</v>
      </c>
      <c r="AS143" s="22">
        <f t="shared" si="145"/>
        <v>0</v>
      </c>
      <c r="AT143" s="22">
        <f t="shared" si="145"/>
        <v>0</v>
      </c>
      <c r="AU143" s="22">
        <f t="shared" si="145"/>
        <v>0</v>
      </c>
      <c r="AV143" s="22">
        <f t="shared" si="145"/>
        <v>1.8700000000000001E-2</v>
      </c>
      <c r="AW143" s="22">
        <f t="shared" si="145"/>
        <v>0</v>
      </c>
      <c r="AX143" s="22">
        <f t="shared" si="145"/>
        <v>3.8800000000000001E-2</v>
      </c>
      <c r="AY143" s="22">
        <f t="shared" si="145"/>
        <v>1.14E-2</v>
      </c>
      <c r="AZ143" s="22">
        <f t="shared" si="145"/>
        <v>0.1033</v>
      </c>
      <c r="BA143" s="22">
        <f t="shared" si="145"/>
        <v>9.4999999999999998E-3</v>
      </c>
      <c r="BB143" s="22">
        <f t="shared" si="145"/>
        <v>0</v>
      </c>
      <c r="BC143" s="22">
        <f t="shared" si="145"/>
        <v>4.4299999999999999E-2</v>
      </c>
      <c r="BD143" s="22">
        <f t="shared" si="145"/>
        <v>0</v>
      </c>
      <c r="BE143" s="22">
        <f t="shared" si="145"/>
        <v>0</v>
      </c>
      <c r="BF143" s="22">
        <f t="shared" si="145"/>
        <v>0</v>
      </c>
      <c r="BG143" s="22">
        <f t="shared" si="145"/>
        <v>3.5000000000000003E-2</v>
      </c>
      <c r="BH143" s="22">
        <f t="shared" si="145"/>
        <v>0</v>
      </c>
      <c r="BI143" s="22">
        <f t="shared" si="145"/>
        <v>7.3499999999999996E-2</v>
      </c>
      <c r="BJ143" s="22">
        <f t="shared" si="145"/>
        <v>0</v>
      </c>
      <c r="BK143" s="22">
        <f t="shared" si="145"/>
        <v>0</v>
      </c>
      <c r="BL143" s="22">
        <f t="shared" si="145"/>
        <v>2.2700000000000001E-2</v>
      </c>
      <c r="BM143" s="22">
        <f t="shared" si="145"/>
        <v>3.5799999999999998E-2</v>
      </c>
      <c r="BN143" s="22">
        <f t="shared" si="145"/>
        <v>4.8899999999999999E-2</v>
      </c>
      <c r="BO143" s="22">
        <f t="shared" ref="BO143:DZ143" si="146">ROUND(IF((BO140-BO18)*0.3&lt;0=TRUE(),0,IF((BO103&lt;=50000),ROUND((BO140-BO18)*0.3,6),0)),4)</f>
        <v>1.2500000000000001E-2</v>
      </c>
      <c r="BP143" s="22">
        <f t="shared" si="146"/>
        <v>3.5000000000000003E-2</v>
      </c>
      <c r="BQ143" s="22">
        <f t="shared" si="146"/>
        <v>0</v>
      </c>
      <c r="BR143" s="22">
        <f t="shared" si="146"/>
        <v>1.9099999999999999E-2</v>
      </c>
      <c r="BS143" s="22">
        <f t="shared" si="146"/>
        <v>5.3400000000000003E-2</v>
      </c>
      <c r="BT143" s="22">
        <f t="shared" si="146"/>
        <v>0</v>
      </c>
      <c r="BU143" s="22">
        <f t="shared" si="146"/>
        <v>0</v>
      </c>
      <c r="BV143" s="22">
        <f t="shared" si="146"/>
        <v>0</v>
      </c>
      <c r="BW143" s="22">
        <f t="shared" si="146"/>
        <v>0</v>
      </c>
      <c r="BX143" s="22">
        <f t="shared" si="146"/>
        <v>0</v>
      </c>
      <c r="BY143" s="22">
        <f t="shared" si="146"/>
        <v>0.1406</v>
      </c>
      <c r="BZ143" s="22">
        <f t="shared" si="146"/>
        <v>2.98E-2</v>
      </c>
      <c r="CA143" s="22">
        <f t="shared" si="146"/>
        <v>0</v>
      </c>
      <c r="CB143" s="22">
        <f t="shared" si="146"/>
        <v>0</v>
      </c>
      <c r="CC143" s="22">
        <f t="shared" si="146"/>
        <v>1.2500000000000001E-2</v>
      </c>
      <c r="CD143" s="22">
        <f t="shared" si="146"/>
        <v>0.1205</v>
      </c>
      <c r="CE143" s="22">
        <f t="shared" si="146"/>
        <v>1.1000000000000001E-3</v>
      </c>
      <c r="CF143" s="22">
        <f t="shared" si="146"/>
        <v>1.8200000000000001E-2</v>
      </c>
      <c r="CG143" s="22">
        <f t="shared" si="146"/>
        <v>4.0000000000000001E-3</v>
      </c>
      <c r="CH143" s="22">
        <f t="shared" si="146"/>
        <v>5.6899999999999999E-2</v>
      </c>
      <c r="CI143" s="22">
        <f t="shared" si="146"/>
        <v>3.8399999999999997E-2</v>
      </c>
      <c r="CJ143" s="22">
        <f t="shared" si="146"/>
        <v>2.47E-2</v>
      </c>
      <c r="CK143" s="22">
        <f t="shared" si="146"/>
        <v>0</v>
      </c>
      <c r="CL143" s="22">
        <f t="shared" si="146"/>
        <v>0</v>
      </c>
      <c r="CM143" s="22">
        <f t="shared" si="146"/>
        <v>6.6600000000000006E-2</v>
      </c>
      <c r="CN143" s="22">
        <f t="shared" si="146"/>
        <v>0</v>
      </c>
      <c r="CO143" s="22">
        <f t="shared" si="146"/>
        <v>0</v>
      </c>
      <c r="CP143" s="22">
        <f t="shared" si="146"/>
        <v>3.7000000000000002E-3</v>
      </c>
      <c r="CQ143" s="22">
        <f t="shared" si="146"/>
        <v>0.12559999999999999</v>
      </c>
      <c r="CR143" s="22">
        <f t="shared" si="146"/>
        <v>6.1499999999999999E-2</v>
      </c>
      <c r="CS143" s="22">
        <f t="shared" si="146"/>
        <v>0</v>
      </c>
      <c r="CT143" s="22">
        <f t="shared" si="146"/>
        <v>0.1212</v>
      </c>
      <c r="CU143" s="22">
        <f t="shared" si="146"/>
        <v>0</v>
      </c>
      <c r="CV143" s="22">
        <f t="shared" si="146"/>
        <v>0</v>
      </c>
      <c r="CW143" s="22">
        <f t="shared" si="146"/>
        <v>0</v>
      </c>
      <c r="CX143" s="22">
        <f t="shared" si="146"/>
        <v>2.3699999999999999E-2</v>
      </c>
      <c r="CY143" s="22">
        <f t="shared" si="146"/>
        <v>3.5999999999999997E-2</v>
      </c>
      <c r="CZ143" s="22">
        <f t="shared" si="146"/>
        <v>1.7399999999999999E-2</v>
      </c>
      <c r="DA143" s="22">
        <f t="shared" si="146"/>
        <v>0</v>
      </c>
      <c r="DB143" s="22">
        <f t="shared" si="146"/>
        <v>0</v>
      </c>
      <c r="DC143" s="22">
        <f t="shared" si="146"/>
        <v>0</v>
      </c>
      <c r="DD143" s="22">
        <f t="shared" si="146"/>
        <v>6.4999999999999997E-3</v>
      </c>
      <c r="DE143" s="22">
        <f t="shared" si="146"/>
        <v>0</v>
      </c>
      <c r="DF143" s="22">
        <f t="shared" si="146"/>
        <v>2.6599999999999999E-2</v>
      </c>
      <c r="DG143" s="22">
        <f t="shared" si="146"/>
        <v>8.9999999999999998E-4</v>
      </c>
      <c r="DH143" s="22">
        <f t="shared" si="146"/>
        <v>9.9000000000000008E-3</v>
      </c>
      <c r="DI143" s="22">
        <f t="shared" si="146"/>
        <v>5.45E-2</v>
      </c>
      <c r="DJ143" s="22">
        <f t="shared" si="146"/>
        <v>3.3799999999999997E-2</v>
      </c>
      <c r="DK143" s="22">
        <f t="shared" si="146"/>
        <v>2.3900000000000001E-2</v>
      </c>
      <c r="DL143" s="22">
        <f t="shared" si="146"/>
        <v>3.78E-2</v>
      </c>
      <c r="DM143" s="22">
        <f t="shared" si="146"/>
        <v>4.3499999999999997E-2</v>
      </c>
      <c r="DN143" s="22">
        <f t="shared" si="146"/>
        <v>2.6800000000000001E-2</v>
      </c>
      <c r="DO143" s="22">
        <f t="shared" si="146"/>
        <v>4.3900000000000002E-2</v>
      </c>
      <c r="DP143" s="22">
        <f t="shared" si="146"/>
        <v>0</v>
      </c>
      <c r="DQ143" s="22">
        <f t="shared" si="146"/>
        <v>0</v>
      </c>
      <c r="DR143" s="22">
        <f t="shared" si="146"/>
        <v>0.1096</v>
      </c>
      <c r="DS143" s="22">
        <f t="shared" si="146"/>
        <v>0.1061</v>
      </c>
      <c r="DT143" s="22">
        <f t="shared" si="146"/>
        <v>0.1057</v>
      </c>
      <c r="DU143" s="22">
        <f t="shared" si="146"/>
        <v>4.2200000000000001E-2</v>
      </c>
      <c r="DV143" s="22">
        <f t="shared" si="146"/>
        <v>0</v>
      </c>
      <c r="DW143" s="22">
        <f t="shared" si="146"/>
        <v>1.7299999999999999E-2</v>
      </c>
      <c r="DX143" s="22">
        <f t="shared" si="146"/>
        <v>0</v>
      </c>
      <c r="DY143" s="22">
        <f t="shared" si="146"/>
        <v>0</v>
      </c>
      <c r="DZ143" s="22">
        <f t="shared" si="146"/>
        <v>0</v>
      </c>
      <c r="EA143" s="22">
        <f t="shared" ref="EA143:FX143" si="147">ROUND(IF((EA140-EA18)*0.3&lt;0=TRUE(),0,IF((EA103&lt;=50000),ROUND((EA140-EA18)*0.3,6),0)),4)</f>
        <v>0</v>
      </c>
      <c r="EB143" s="22">
        <f t="shared" si="147"/>
        <v>4.02E-2</v>
      </c>
      <c r="EC143" s="22">
        <f t="shared" si="147"/>
        <v>0</v>
      </c>
      <c r="ED143" s="22">
        <f t="shared" si="147"/>
        <v>0</v>
      </c>
      <c r="EE143" s="22">
        <f t="shared" si="147"/>
        <v>5.6899999999999999E-2</v>
      </c>
      <c r="EF143" s="22">
        <f t="shared" si="147"/>
        <v>7.0400000000000004E-2</v>
      </c>
      <c r="EG143" s="22">
        <f t="shared" si="147"/>
        <v>0.04</v>
      </c>
      <c r="EH143" s="22">
        <f t="shared" si="147"/>
        <v>0</v>
      </c>
      <c r="EI143" s="22">
        <f t="shared" si="147"/>
        <v>0.11990000000000001</v>
      </c>
      <c r="EJ143" s="22">
        <f t="shared" si="147"/>
        <v>7.1999999999999998E-3</v>
      </c>
      <c r="EK143" s="22">
        <f t="shared" si="147"/>
        <v>0</v>
      </c>
      <c r="EL143" s="22">
        <f t="shared" si="147"/>
        <v>0</v>
      </c>
      <c r="EM143" s="22">
        <f t="shared" si="147"/>
        <v>2.6700000000000002E-2</v>
      </c>
      <c r="EN143" s="22">
        <f t="shared" si="147"/>
        <v>7.7899999999999997E-2</v>
      </c>
      <c r="EO143" s="22">
        <f t="shared" si="147"/>
        <v>9.7000000000000003E-3</v>
      </c>
      <c r="EP143" s="22">
        <f t="shared" si="147"/>
        <v>0</v>
      </c>
      <c r="EQ143" s="22">
        <f t="shared" si="147"/>
        <v>0</v>
      </c>
      <c r="ER143" s="22">
        <f t="shared" si="147"/>
        <v>0</v>
      </c>
      <c r="ES143" s="22">
        <f t="shared" si="147"/>
        <v>5.7000000000000002E-2</v>
      </c>
      <c r="ET143" s="22">
        <f t="shared" si="147"/>
        <v>6.9400000000000003E-2</v>
      </c>
      <c r="EU143" s="22">
        <f t="shared" si="147"/>
        <v>0.158</v>
      </c>
      <c r="EV143" s="22">
        <f t="shared" si="147"/>
        <v>5.2699999999999997E-2</v>
      </c>
      <c r="EW143" s="22">
        <f t="shared" si="147"/>
        <v>0</v>
      </c>
      <c r="EX143" s="22">
        <f t="shared" si="147"/>
        <v>0</v>
      </c>
      <c r="EY143" s="22">
        <f t="shared" si="147"/>
        <v>2.4299999999999999E-2</v>
      </c>
      <c r="EZ143" s="22">
        <f t="shared" si="147"/>
        <v>0</v>
      </c>
      <c r="FA143" s="22">
        <f t="shared" si="147"/>
        <v>0</v>
      </c>
      <c r="FB143" s="22">
        <f t="shared" si="147"/>
        <v>3.2599999999999997E-2</v>
      </c>
      <c r="FC143" s="22">
        <f t="shared" si="147"/>
        <v>0</v>
      </c>
      <c r="FD143" s="22">
        <f t="shared" si="147"/>
        <v>2.5100000000000001E-2</v>
      </c>
      <c r="FE143" s="22">
        <f t="shared" si="147"/>
        <v>4.0399999999999998E-2</v>
      </c>
      <c r="FF143" s="22">
        <f t="shared" si="147"/>
        <v>1.7000000000000001E-2</v>
      </c>
      <c r="FG143" s="22">
        <f t="shared" si="147"/>
        <v>6.0000000000000001E-3</v>
      </c>
      <c r="FH143" s="22">
        <f t="shared" si="147"/>
        <v>6.4899999999999999E-2</v>
      </c>
      <c r="FI143" s="22">
        <f t="shared" si="147"/>
        <v>3.2899999999999999E-2</v>
      </c>
      <c r="FJ143" s="22">
        <f t="shared" si="147"/>
        <v>0</v>
      </c>
      <c r="FK143" s="22">
        <f t="shared" si="147"/>
        <v>1.6999999999999999E-3</v>
      </c>
      <c r="FL143" s="22">
        <f t="shared" si="147"/>
        <v>0</v>
      </c>
      <c r="FM143" s="22">
        <f t="shared" si="147"/>
        <v>0</v>
      </c>
      <c r="FN143" s="22">
        <f t="shared" si="147"/>
        <v>6.7400000000000002E-2</v>
      </c>
      <c r="FO143" s="22">
        <f t="shared" si="147"/>
        <v>1.29E-2</v>
      </c>
      <c r="FP143" s="22">
        <f t="shared" si="147"/>
        <v>5.5300000000000002E-2</v>
      </c>
      <c r="FQ143" s="22">
        <f t="shared" si="147"/>
        <v>1.1900000000000001E-2</v>
      </c>
      <c r="FR143" s="22">
        <f t="shared" si="147"/>
        <v>0</v>
      </c>
      <c r="FS143" s="22">
        <f t="shared" si="147"/>
        <v>0</v>
      </c>
      <c r="FT143" s="22">
        <f t="shared" si="147"/>
        <v>2.7900000000000001E-2</v>
      </c>
      <c r="FU143" s="22">
        <f t="shared" si="147"/>
        <v>5.9900000000000002E-2</v>
      </c>
      <c r="FV143" s="22">
        <f t="shared" si="147"/>
        <v>9.4999999999999998E-3</v>
      </c>
      <c r="FW143" s="22">
        <f t="shared" si="147"/>
        <v>1.04E-2</v>
      </c>
      <c r="FX143" s="22">
        <f t="shared" si="147"/>
        <v>1.67E-2</v>
      </c>
      <c r="FZ143" s="22"/>
      <c r="GB143" s="18"/>
      <c r="GC143" s="18"/>
      <c r="GD143" s="18"/>
      <c r="GE143" s="18"/>
      <c r="GF143" s="18"/>
      <c r="GH143" s="17"/>
      <c r="GI143" s="17"/>
      <c r="GJ143" s="17"/>
    </row>
    <row r="144" spans="1:256" x14ac:dyDescent="0.2">
      <c r="B144" s="7" t="s">
        <v>649</v>
      </c>
      <c r="FY144" s="33"/>
      <c r="GB144" s="22"/>
      <c r="GC144" s="22"/>
      <c r="GD144" s="22"/>
      <c r="GE144" s="22"/>
      <c r="GF144" s="22"/>
    </row>
    <row r="145" spans="1:195" x14ac:dyDescent="0.2">
      <c r="A145" s="6" t="s">
        <v>650</v>
      </c>
      <c r="B145" s="7" t="s">
        <v>651</v>
      </c>
      <c r="C145" s="22">
        <f t="shared" ref="C145:BN145" si="148">ROUND(IF((C140-C18)*0.36&lt;0=TRUE(),0,IF((C103&gt;50000),(C140-C18)*0.36,0)),4)</f>
        <v>0</v>
      </c>
      <c r="D145" s="22">
        <f t="shared" si="148"/>
        <v>0</v>
      </c>
      <c r="E145" s="22">
        <f t="shared" si="148"/>
        <v>0</v>
      </c>
      <c r="F145" s="22">
        <f t="shared" si="148"/>
        <v>0</v>
      </c>
      <c r="G145" s="22">
        <f t="shared" si="148"/>
        <v>0</v>
      </c>
      <c r="H145" s="22">
        <f t="shared" si="148"/>
        <v>0</v>
      </c>
      <c r="I145" s="22">
        <f t="shared" si="148"/>
        <v>0</v>
      </c>
      <c r="J145" s="22">
        <f t="shared" si="148"/>
        <v>0</v>
      </c>
      <c r="K145" s="22">
        <f t="shared" si="148"/>
        <v>0</v>
      </c>
      <c r="L145" s="22">
        <f t="shared" si="148"/>
        <v>0</v>
      </c>
      <c r="M145" s="22">
        <f t="shared" si="148"/>
        <v>0</v>
      </c>
      <c r="N145" s="22">
        <f t="shared" si="148"/>
        <v>0</v>
      </c>
      <c r="O145" s="22">
        <f t="shared" si="148"/>
        <v>0</v>
      </c>
      <c r="P145" s="22">
        <f t="shared" si="148"/>
        <v>0</v>
      </c>
      <c r="Q145" s="22">
        <f t="shared" si="148"/>
        <v>0</v>
      </c>
      <c r="R145" s="22">
        <f t="shared" si="148"/>
        <v>0</v>
      </c>
      <c r="S145" s="22">
        <f t="shared" si="148"/>
        <v>0</v>
      </c>
      <c r="T145" s="22">
        <f t="shared" si="148"/>
        <v>0</v>
      </c>
      <c r="U145" s="22">
        <f t="shared" si="148"/>
        <v>0</v>
      </c>
      <c r="V145" s="22">
        <f t="shared" si="148"/>
        <v>0</v>
      </c>
      <c r="W145" s="22">
        <f t="shared" si="148"/>
        <v>0</v>
      </c>
      <c r="X145" s="22">
        <f t="shared" si="148"/>
        <v>0</v>
      </c>
      <c r="Y145" s="22">
        <f t="shared" si="148"/>
        <v>0</v>
      </c>
      <c r="Z145" s="22">
        <f t="shared" si="148"/>
        <v>0</v>
      </c>
      <c r="AA145" s="22">
        <f t="shared" si="148"/>
        <v>0</v>
      </c>
      <c r="AB145" s="22">
        <f t="shared" si="148"/>
        <v>0</v>
      </c>
      <c r="AC145" s="22">
        <f t="shared" si="148"/>
        <v>0</v>
      </c>
      <c r="AD145" s="22">
        <f t="shared" si="148"/>
        <v>0</v>
      </c>
      <c r="AE145" s="22">
        <f t="shared" si="148"/>
        <v>0</v>
      </c>
      <c r="AF145" s="22">
        <f t="shared" si="148"/>
        <v>0</v>
      </c>
      <c r="AG145" s="22">
        <f t="shared" si="148"/>
        <v>0</v>
      </c>
      <c r="AH145" s="22">
        <f t="shared" si="148"/>
        <v>0</v>
      </c>
      <c r="AI145" s="22">
        <f t="shared" si="148"/>
        <v>0</v>
      </c>
      <c r="AJ145" s="22">
        <f t="shared" si="148"/>
        <v>0</v>
      </c>
      <c r="AK145" s="22">
        <f t="shared" si="148"/>
        <v>0</v>
      </c>
      <c r="AL145" s="22">
        <f t="shared" si="148"/>
        <v>0</v>
      </c>
      <c r="AM145" s="22">
        <f t="shared" si="148"/>
        <v>0</v>
      </c>
      <c r="AN145" s="22">
        <f t="shared" si="148"/>
        <v>0</v>
      </c>
      <c r="AO145" s="22">
        <f t="shared" si="148"/>
        <v>0</v>
      </c>
      <c r="AP145" s="22">
        <f t="shared" si="148"/>
        <v>6.93E-2</v>
      </c>
      <c r="AQ145" s="22">
        <f t="shared" si="148"/>
        <v>0</v>
      </c>
      <c r="AR145" s="22">
        <f t="shared" si="148"/>
        <v>0</v>
      </c>
      <c r="AS145" s="22">
        <f t="shared" si="148"/>
        <v>0</v>
      </c>
      <c r="AT145" s="22">
        <f t="shared" si="148"/>
        <v>0</v>
      </c>
      <c r="AU145" s="22">
        <f t="shared" si="148"/>
        <v>0</v>
      </c>
      <c r="AV145" s="22">
        <f t="shared" si="148"/>
        <v>0</v>
      </c>
      <c r="AW145" s="22">
        <f t="shared" si="148"/>
        <v>0</v>
      </c>
      <c r="AX145" s="22">
        <f t="shared" si="148"/>
        <v>0</v>
      </c>
      <c r="AY145" s="22">
        <f t="shared" si="148"/>
        <v>0</v>
      </c>
      <c r="AZ145" s="22">
        <f t="shared" si="148"/>
        <v>0</v>
      </c>
      <c r="BA145" s="22">
        <f t="shared" si="148"/>
        <v>0</v>
      </c>
      <c r="BB145" s="22">
        <f t="shared" si="148"/>
        <v>0</v>
      </c>
      <c r="BC145" s="22">
        <f t="shared" si="148"/>
        <v>0</v>
      </c>
      <c r="BD145" s="22">
        <f t="shared" si="148"/>
        <v>0</v>
      </c>
      <c r="BE145" s="22">
        <f t="shared" si="148"/>
        <v>0</v>
      </c>
      <c r="BF145" s="22">
        <f t="shared" si="148"/>
        <v>0</v>
      </c>
      <c r="BG145" s="22">
        <f t="shared" si="148"/>
        <v>0</v>
      </c>
      <c r="BH145" s="22">
        <f t="shared" si="148"/>
        <v>0</v>
      </c>
      <c r="BI145" s="22">
        <f t="shared" si="148"/>
        <v>0</v>
      </c>
      <c r="BJ145" s="22">
        <f t="shared" si="148"/>
        <v>0</v>
      </c>
      <c r="BK145" s="22">
        <f t="shared" si="148"/>
        <v>0</v>
      </c>
      <c r="BL145" s="22">
        <f t="shared" si="148"/>
        <v>0</v>
      </c>
      <c r="BM145" s="22">
        <f t="shared" si="148"/>
        <v>0</v>
      </c>
      <c r="BN145" s="22">
        <f t="shared" si="148"/>
        <v>0</v>
      </c>
      <c r="BO145" s="22">
        <f t="shared" ref="BO145:DZ145" si="149">ROUND(IF((BO140-BO18)*0.36&lt;0=TRUE(),0,IF((BO103&gt;50000),(BO140-BO18)*0.36,0)),4)</f>
        <v>0</v>
      </c>
      <c r="BP145" s="22">
        <f t="shared" si="149"/>
        <v>0</v>
      </c>
      <c r="BQ145" s="22">
        <f t="shared" si="149"/>
        <v>0</v>
      </c>
      <c r="BR145" s="22">
        <f t="shared" si="149"/>
        <v>0</v>
      </c>
      <c r="BS145" s="22">
        <f t="shared" si="149"/>
        <v>0</v>
      </c>
      <c r="BT145" s="22">
        <f t="shared" si="149"/>
        <v>0</v>
      </c>
      <c r="BU145" s="22">
        <f t="shared" si="149"/>
        <v>0</v>
      </c>
      <c r="BV145" s="22">
        <f t="shared" si="149"/>
        <v>0</v>
      </c>
      <c r="BW145" s="22">
        <f t="shared" si="149"/>
        <v>0</v>
      </c>
      <c r="BX145" s="22">
        <f t="shared" si="149"/>
        <v>0</v>
      </c>
      <c r="BY145" s="22">
        <f t="shared" si="149"/>
        <v>0</v>
      </c>
      <c r="BZ145" s="22">
        <f t="shared" si="149"/>
        <v>0</v>
      </c>
      <c r="CA145" s="22">
        <f t="shared" si="149"/>
        <v>0</v>
      </c>
      <c r="CB145" s="22">
        <f t="shared" si="149"/>
        <v>0</v>
      </c>
      <c r="CC145" s="22">
        <f t="shared" si="149"/>
        <v>0</v>
      </c>
      <c r="CD145" s="22">
        <f t="shared" si="149"/>
        <v>0</v>
      </c>
      <c r="CE145" s="22">
        <f t="shared" si="149"/>
        <v>0</v>
      </c>
      <c r="CF145" s="22">
        <f t="shared" si="149"/>
        <v>0</v>
      </c>
      <c r="CG145" s="22">
        <f t="shared" si="149"/>
        <v>0</v>
      </c>
      <c r="CH145" s="22">
        <f t="shared" si="149"/>
        <v>0</v>
      </c>
      <c r="CI145" s="22">
        <f t="shared" si="149"/>
        <v>0</v>
      </c>
      <c r="CJ145" s="22">
        <f t="shared" si="149"/>
        <v>0</v>
      </c>
      <c r="CK145" s="22">
        <f t="shared" si="149"/>
        <v>0</v>
      </c>
      <c r="CL145" s="22">
        <f t="shared" si="149"/>
        <v>0</v>
      </c>
      <c r="CM145" s="22">
        <f t="shared" si="149"/>
        <v>0</v>
      </c>
      <c r="CN145" s="22">
        <f t="shared" si="149"/>
        <v>0</v>
      </c>
      <c r="CO145" s="22">
        <f t="shared" si="149"/>
        <v>0</v>
      </c>
      <c r="CP145" s="22">
        <f t="shared" si="149"/>
        <v>0</v>
      </c>
      <c r="CQ145" s="22">
        <f t="shared" si="149"/>
        <v>0</v>
      </c>
      <c r="CR145" s="22">
        <f t="shared" si="149"/>
        <v>0</v>
      </c>
      <c r="CS145" s="22">
        <f t="shared" si="149"/>
        <v>0</v>
      </c>
      <c r="CT145" s="22">
        <f t="shared" si="149"/>
        <v>0</v>
      </c>
      <c r="CU145" s="22">
        <f t="shared" si="149"/>
        <v>0</v>
      </c>
      <c r="CV145" s="22">
        <f t="shared" si="149"/>
        <v>0</v>
      </c>
      <c r="CW145" s="22">
        <f t="shared" si="149"/>
        <v>0</v>
      </c>
      <c r="CX145" s="22">
        <f t="shared" si="149"/>
        <v>0</v>
      </c>
      <c r="CY145" s="22">
        <f t="shared" si="149"/>
        <v>0</v>
      </c>
      <c r="CZ145" s="22">
        <f t="shared" si="149"/>
        <v>0</v>
      </c>
      <c r="DA145" s="22">
        <f t="shared" si="149"/>
        <v>0</v>
      </c>
      <c r="DB145" s="22">
        <f t="shared" si="149"/>
        <v>0</v>
      </c>
      <c r="DC145" s="22">
        <f t="shared" si="149"/>
        <v>0</v>
      </c>
      <c r="DD145" s="22">
        <f t="shared" si="149"/>
        <v>0</v>
      </c>
      <c r="DE145" s="22">
        <f t="shared" si="149"/>
        <v>0</v>
      </c>
      <c r="DF145" s="22">
        <f t="shared" si="149"/>
        <v>0</v>
      </c>
      <c r="DG145" s="22">
        <f t="shared" si="149"/>
        <v>0</v>
      </c>
      <c r="DH145" s="22">
        <f t="shared" si="149"/>
        <v>0</v>
      </c>
      <c r="DI145" s="22">
        <f t="shared" si="149"/>
        <v>0</v>
      </c>
      <c r="DJ145" s="22">
        <f t="shared" si="149"/>
        <v>0</v>
      </c>
      <c r="DK145" s="22">
        <f t="shared" si="149"/>
        <v>0</v>
      </c>
      <c r="DL145" s="22">
        <f t="shared" si="149"/>
        <v>0</v>
      </c>
      <c r="DM145" s="22">
        <f t="shared" si="149"/>
        <v>0</v>
      </c>
      <c r="DN145" s="22">
        <f t="shared" si="149"/>
        <v>0</v>
      </c>
      <c r="DO145" s="22">
        <f t="shared" si="149"/>
        <v>0</v>
      </c>
      <c r="DP145" s="22">
        <f t="shared" si="149"/>
        <v>0</v>
      </c>
      <c r="DQ145" s="22">
        <f t="shared" si="149"/>
        <v>0</v>
      </c>
      <c r="DR145" s="22">
        <f t="shared" si="149"/>
        <v>0</v>
      </c>
      <c r="DS145" s="22">
        <f t="shared" si="149"/>
        <v>0</v>
      </c>
      <c r="DT145" s="22">
        <f t="shared" si="149"/>
        <v>0</v>
      </c>
      <c r="DU145" s="22">
        <f t="shared" si="149"/>
        <v>0</v>
      </c>
      <c r="DV145" s="22">
        <f t="shared" si="149"/>
        <v>0</v>
      </c>
      <c r="DW145" s="22">
        <f t="shared" si="149"/>
        <v>0</v>
      </c>
      <c r="DX145" s="22">
        <f t="shared" si="149"/>
        <v>0</v>
      </c>
      <c r="DY145" s="22">
        <f t="shared" si="149"/>
        <v>0</v>
      </c>
      <c r="DZ145" s="22">
        <f t="shared" si="149"/>
        <v>0</v>
      </c>
      <c r="EA145" s="22">
        <f t="shared" ref="EA145:FX145" si="150">ROUND(IF((EA140-EA18)*0.36&lt;0=TRUE(),0,IF((EA103&gt;50000),(EA140-EA18)*0.36,0)),4)</f>
        <v>0</v>
      </c>
      <c r="EB145" s="22">
        <f t="shared" si="150"/>
        <v>0</v>
      </c>
      <c r="EC145" s="22">
        <f t="shared" si="150"/>
        <v>0</v>
      </c>
      <c r="ED145" s="22">
        <f t="shared" si="150"/>
        <v>0</v>
      </c>
      <c r="EE145" s="22">
        <f t="shared" si="150"/>
        <v>0</v>
      </c>
      <c r="EF145" s="22">
        <f t="shared" si="150"/>
        <v>0</v>
      </c>
      <c r="EG145" s="22">
        <f t="shared" si="150"/>
        <v>0</v>
      </c>
      <c r="EH145" s="22">
        <f t="shared" si="150"/>
        <v>0</v>
      </c>
      <c r="EI145" s="22">
        <f t="shared" si="150"/>
        <v>0</v>
      </c>
      <c r="EJ145" s="22">
        <f t="shared" si="150"/>
        <v>0</v>
      </c>
      <c r="EK145" s="22">
        <f t="shared" si="150"/>
        <v>0</v>
      </c>
      <c r="EL145" s="22">
        <f t="shared" si="150"/>
        <v>0</v>
      </c>
      <c r="EM145" s="22">
        <f t="shared" si="150"/>
        <v>0</v>
      </c>
      <c r="EN145" s="22">
        <f t="shared" si="150"/>
        <v>0</v>
      </c>
      <c r="EO145" s="22">
        <f t="shared" si="150"/>
        <v>0</v>
      </c>
      <c r="EP145" s="22">
        <f t="shared" si="150"/>
        <v>0</v>
      </c>
      <c r="EQ145" s="22">
        <f t="shared" si="150"/>
        <v>0</v>
      </c>
      <c r="ER145" s="22">
        <f t="shared" si="150"/>
        <v>0</v>
      </c>
      <c r="ES145" s="22">
        <f t="shared" si="150"/>
        <v>0</v>
      </c>
      <c r="ET145" s="22">
        <f t="shared" si="150"/>
        <v>0</v>
      </c>
      <c r="EU145" s="22">
        <f t="shared" si="150"/>
        <v>0</v>
      </c>
      <c r="EV145" s="22">
        <f t="shared" si="150"/>
        <v>0</v>
      </c>
      <c r="EW145" s="22">
        <f t="shared" si="150"/>
        <v>0</v>
      </c>
      <c r="EX145" s="22">
        <f t="shared" si="150"/>
        <v>0</v>
      </c>
      <c r="EY145" s="22">
        <f t="shared" si="150"/>
        <v>0</v>
      </c>
      <c r="EZ145" s="22">
        <f t="shared" si="150"/>
        <v>0</v>
      </c>
      <c r="FA145" s="22">
        <f t="shared" si="150"/>
        <v>0</v>
      </c>
      <c r="FB145" s="22">
        <f t="shared" si="150"/>
        <v>0</v>
      </c>
      <c r="FC145" s="22">
        <f t="shared" si="150"/>
        <v>0</v>
      </c>
      <c r="FD145" s="22">
        <f t="shared" si="150"/>
        <v>0</v>
      </c>
      <c r="FE145" s="22">
        <f t="shared" si="150"/>
        <v>0</v>
      </c>
      <c r="FF145" s="22">
        <f t="shared" si="150"/>
        <v>0</v>
      </c>
      <c r="FG145" s="22">
        <f t="shared" si="150"/>
        <v>0</v>
      </c>
      <c r="FH145" s="22">
        <f t="shared" si="150"/>
        <v>0</v>
      </c>
      <c r="FI145" s="22">
        <f t="shared" si="150"/>
        <v>0</v>
      </c>
      <c r="FJ145" s="22">
        <f t="shared" si="150"/>
        <v>0</v>
      </c>
      <c r="FK145" s="22">
        <f t="shared" si="150"/>
        <v>0</v>
      </c>
      <c r="FL145" s="22">
        <f t="shared" si="150"/>
        <v>0</v>
      </c>
      <c r="FM145" s="22">
        <f t="shared" si="150"/>
        <v>0</v>
      </c>
      <c r="FN145" s="22">
        <f t="shared" si="150"/>
        <v>0</v>
      </c>
      <c r="FO145" s="22">
        <f t="shared" si="150"/>
        <v>0</v>
      </c>
      <c r="FP145" s="22">
        <f t="shared" si="150"/>
        <v>0</v>
      </c>
      <c r="FQ145" s="22">
        <f t="shared" si="150"/>
        <v>0</v>
      </c>
      <c r="FR145" s="22">
        <f t="shared" si="150"/>
        <v>0</v>
      </c>
      <c r="FS145" s="22">
        <f t="shared" si="150"/>
        <v>0</v>
      </c>
      <c r="FT145" s="22">
        <f t="shared" si="150"/>
        <v>0</v>
      </c>
      <c r="FU145" s="22">
        <f t="shared" si="150"/>
        <v>0</v>
      </c>
      <c r="FV145" s="22">
        <f t="shared" si="150"/>
        <v>0</v>
      </c>
      <c r="FW145" s="22">
        <f t="shared" si="150"/>
        <v>0</v>
      </c>
      <c r="FX145" s="22">
        <f t="shared" si="150"/>
        <v>0</v>
      </c>
      <c r="FY145" s="22"/>
    </row>
    <row r="146" spans="1:195" x14ac:dyDescent="0.2">
      <c r="B146" s="7" t="s">
        <v>652</v>
      </c>
      <c r="GB146" s="33"/>
      <c r="GC146" s="33"/>
      <c r="GD146" s="33"/>
      <c r="GE146" s="33"/>
      <c r="GF146" s="33"/>
      <c r="GH146" s="33"/>
      <c r="GI146" s="33"/>
      <c r="GJ146" s="33"/>
      <c r="GK146" s="33"/>
      <c r="GL146" s="33"/>
      <c r="GM146" s="33"/>
    </row>
    <row r="147" spans="1:195" x14ac:dyDescent="0.2">
      <c r="A147" s="6" t="s">
        <v>653</v>
      </c>
      <c r="B147" s="7" t="s">
        <v>654</v>
      </c>
      <c r="C147" s="64">
        <f t="shared" ref="C147:BN147" si="151">MAX(C143,C145)</f>
        <v>4.3499999999999997E-2</v>
      </c>
      <c r="D147" s="64">
        <f t="shared" si="151"/>
        <v>0</v>
      </c>
      <c r="E147" s="64">
        <f t="shared" si="151"/>
        <v>9.1399999999999995E-2</v>
      </c>
      <c r="F147" s="64">
        <f t="shared" si="151"/>
        <v>0</v>
      </c>
      <c r="G147" s="64">
        <f t="shared" si="151"/>
        <v>0</v>
      </c>
      <c r="H147" s="64">
        <f t="shared" si="151"/>
        <v>0</v>
      </c>
      <c r="I147" s="64">
        <f t="shared" si="151"/>
        <v>8.4500000000000006E-2</v>
      </c>
      <c r="J147" s="64">
        <f t="shared" si="151"/>
        <v>9.8500000000000004E-2</v>
      </c>
      <c r="K147" s="64">
        <f t="shared" si="151"/>
        <v>2.86E-2</v>
      </c>
      <c r="L147" s="64">
        <f t="shared" si="151"/>
        <v>6.0100000000000001E-2</v>
      </c>
      <c r="M147" s="64">
        <f t="shared" si="151"/>
        <v>0.12379999999999999</v>
      </c>
      <c r="N147" s="64">
        <f t="shared" si="151"/>
        <v>0</v>
      </c>
      <c r="O147" s="64">
        <f t="shared" si="151"/>
        <v>0</v>
      </c>
      <c r="P147" s="64">
        <f t="shared" si="151"/>
        <v>1.54E-2</v>
      </c>
      <c r="Q147" s="64">
        <f t="shared" si="151"/>
        <v>9.7600000000000006E-2</v>
      </c>
      <c r="R147" s="64">
        <f t="shared" si="151"/>
        <v>0</v>
      </c>
      <c r="S147" s="64">
        <f t="shared" si="151"/>
        <v>4.0599999999999997E-2</v>
      </c>
      <c r="T147" s="64">
        <f t="shared" si="151"/>
        <v>8.0000000000000004E-4</v>
      </c>
      <c r="U147" s="64">
        <f t="shared" si="151"/>
        <v>2.9899999999999999E-2</v>
      </c>
      <c r="V147" s="64">
        <f t="shared" si="151"/>
        <v>3.2000000000000001E-2</v>
      </c>
      <c r="W147" s="64">
        <f t="shared" si="151"/>
        <v>0</v>
      </c>
      <c r="X147" s="64">
        <f t="shared" si="151"/>
        <v>4.3499999999999997E-2</v>
      </c>
      <c r="Y147" s="64">
        <f t="shared" si="151"/>
        <v>8.6699999999999999E-2</v>
      </c>
      <c r="Z147" s="64">
        <f t="shared" si="151"/>
        <v>0</v>
      </c>
      <c r="AA147" s="64">
        <f t="shared" si="151"/>
        <v>0</v>
      </c>
      <c r="AB147" s="64">
        <f t="shared" si="151"/>
        <v>0</v>
      </c>
      <c r="AC147" s="64">
        <f t="shared" si="151"/>
        <v>0</v>
      </c>
      <c r="AD147" s="64">
        <f t="shared" si="151"/>
        <v>0</v>
      </c>
      <c r="AE147" s="64">
        <f t="shared" si="151"/>
        <v>0</v>
      </c>
      <c r="AF147" s="64">
        <f t="shared" si="151"/>
        <v>0</v>
      </c>
      <c r="AG147" s="64">
        <f t="shared" si="151"/>
        <v>0</v>
      </c>
      <c r="AH147" s="64">
        <f t="shared" si="151"/>
        <v>2.5700000000000001E-2</v>
      </c>
      <c r="AI147" s="64">
        <f t="shared" si="151"/>
        <v>1.2999999999999999E-2</v>
      </c>
      <c r="AJ147" s="64">
        <f t="shared" si="151"/>
        <v>0.09</v>
      </c>
      <c r="AK147" s="64">
        <f t="shared" si="151"/>
        <v>0.14050000000000001</v>
      </c>
      <c r="AL147" s="64">
        <f t="shared" si="151"/>
        <v>0.15240000000000001</v>
      </c>
      <c r="AM147" s="64">
        <f t="shared" si="151"/>
        <v>6.4500000000000002E-2</v>
      </c>
      <c r="AN147" s="64">
        <f t="shared" si="151"/>
        <v>2.9399999999999999E-2</v>
      </c>
      <c r="AO147" s="64">
        <f t="shared" si="151"/>
        <v>3.78E-2</v>
      </c>
      <c r="AP147" s="64">
        <f t="shared" si="151"/>
        <v>6.93E-2</v>
      </c>
      <c r="AQ147" s="64">
        <f t="shared" si="151"/>
        <v>9.4999999999999998E-3</v>
      </c>
      <c r="AR147" s="64">
        <f t="shared" si="151"/>
        <v>0</v>
      </c>
      <c r="AS147" s="64">
        <f t="shared" si="151"/>
        <v>0</v>
      </c>
      <c r="AT147" s="64">
        <f t="shared" si="151"/>
        <v>0</v>
      </c>
      <c r="AU147" s="64">
        <f t="shared" si="151"/>
        <v>0</v>
      </c>
      <c r="AV147" s="64">
        <f t="shared" si="151"/>
        <v>1.8700000000000001E-2</v>
      </c>
      <c r="AW147" s="64">
        <f t="shared" si="151"/>
        <v>0</v>
      </c>
      <c r="AX147" s="64">
        <f t="shared" si="151"/>
        <v>3.8800000000000001E-2</v>
      </c>
      <c r="AY147" s="64">
        <f t="shared" si="151"/>
        <v>1.14E-2</v>
      </c>
      <c r="AZ147" s="64">
        <f t="shared" si="151"/>
        <v>0.1033</v>
      </c>
      <c r="BA147" s="64">
        <f t="shared" si="151"/>
        <v>9.4999999999999998E-3</v>
      </c>
      <c r="BB147" s="64">
        <f t="shared" si="151"/>
        <v>0</v>
      </c>
      <c r="BC147" s="64">
        <f t="shared" si="151"/>
        <v>4.4299999999999999E-2</v>
      </c>
      <c r="BD147" s="64">
        <f t="shared" si="151"/>
        <v>0</v>
      </c>
      <c r="BE147" s="64">
        <f t="shared" si="151"/>
        <v>0</v>
      </c>
      <c r="BF147" s="64">
        <f t="shared" si="151"/>
        <v>0</v>
      </c>
      <c r="BG147" s="64">
        <f t="shared" si="151"/>
        <v>3.5000000000000003E-2</v>
      </c>
      <c r="BH147" s="64">
        <f t="shared" si="151"/>
        <v>0</v>
      </c>
      <c r="BI147" s="64">
        <f t="shared" si="151"/>
        <v>7.3499999999999996E-2</v>
      </c>
      <c r="BJ147" s="64">
        <f t="shared" si="151"/>
        <v>0</v>
      </c>
      <c r="BK147" s="64">
        <f t="shared" si="151"/>
        <v>0</v>
      </c>
      <c r="BL147" s="64">
        <f t="shared" si="151"/>
        <v>2.2700000000000001E-2</v>
      </c>
      <c r="BM147" s="64">
        <f t="shared" si="151"/>
        <v>3.5799999999999998E-2</v>
      </c>
      <c r="BN147" s="64">
        <f t="shared" si="151"/>
        <v>4.8899999999999999E-2</v>
      </c>
      <c r="BO147" s="64">
        <f t="shared" ref="BO147:DZ147" si="152">MAX(BO143,BO145)</f>
        <v>1.2500000000000001E-2</v>
      </c>
      <c r="BP147" s="64">
        <f t="shared" si="152"/>
        <v>3.5000000000000003E-2</v>
      </c>
      <c r="BQ147" s="64">
        <f t="shared" si="152"/>
        <v>0</v>
      </c>
      <c r="BR147" s="64">
        <f t="shared" si="152"/>
        <v>1.9099999999999999E-2</v>
      </c>
      <c r="BS147" s="64">
        <f t="shared" si="152"/>
        <v>5.3400000000000003E-2</v>
      </c>
      <c r="BT147" s="64">
        <f t="shared" si="152"/>
        <v>0</v>
      </c>
      <c r="BU147" s="64">
        <f t="shared" si="152"/>
        <v>0</v>
      </c>
      <c r="BV147" s="64">
        <f t="shared" si="152"/>
        <v>0</v>
      </c>
      <c r="BW147" s="64">
        <f t="shared" si="152"/>
        <v>0</v>
      </c>
      <c r="BX147" s="64">
        <f t="shared" si="152"/>
        <v>0</v>
      </c>
      <c r="BY147" s="64">
        <f t="shared" si="152"/>
        <v>0.1406</v>
      </c>
      <c r="BZ147" s="64">
        <f t="shared" si="152"/>
        <v>2.98E-2</v>
      </c>
      <c r="CA147" s="64">
        <f t="shared" si="152"/>
        <v>0</v>
      </c>
      <c r="CB147" s="64">
        <f t="shared" si="152"/>
        <v>0</v>
      </c>
      <c r="CC147" s="64">
        <f t="shared" si="152"/>
        <v>1.2500000000000001E-2</v>
      </c>
      <c r="CD147" s="64">
        <f t="shared" si="152"/>
        <v>0.1205</v>
      </c>
      <c r="CE147" s="64">
        <f t="shared" si="152"/>
        <v>1.1000000000000001E-3</v>
      </c>
      <c r="CF147" s="64">
        <f t="shared" si="152"/>
        <v>1.8200000000000001E-2</v>
      </c>
      <c r="CG147" s="64">
        <f t="shared" si="152"/>
        <v>4.0000000000000001E-3</v>
      </c>
      <c r="CH147" s="64">
        <f t="shared" si="152"/>
        <v>5.6899999999999999E-2</v>
      </c>
      <c r="CI147" s="64">
        <f t="shared" si="152"/>
        <v>3.8399999999999997E-2</v>
      </c>
      <c r="CJ147" s="64">
        <f t="shared" si="152"/>
        <v>2.47E-2</v>
      </c>
      <c r="CK147" s="64">
        <f t="shared" si="152"/>
        <v>0</v>
      </c>
      <c r="CL147" s="64">
        <f t="shared" si="152"/>
        <v>0</v>
      </c>
      <c r="CM147" s="64">
        <f t="shared" si="152"/>
        <v>6.6600000000000006E-2</v>
      </c>
      <c r="CN147" s="64">
        <f t="shared" si="152"/>
        <v>0</v>
      </c>
      <c r="CO147" s="64">
        <f t="shared" si="152"/>
        <v>0</v>
      </c>
      <c r="CP147" s="64">
        <f t="shared" si="152"/>
        <v>3.7000000000000002E-3</v>
      </c>
      <c r="CQ147" s="64">
        <f t="shared" si="152"/>
        <v>0.12559999999999999</v>
      </c>
      <c r="CR147" s="64">
        <f t="shared" si="152"/>
        <v>6.1499999999999999E-2</v>
      </c>
      <c r="CS147" s="64">
        <f t="shared" si="152"/>
        <v>0</v>
      </c>
      <c r="CT147" s="64">
        <f t="shared" si="152"/>
        <v>0.1212</v>
      </c>
      <c r="CU147" s="64">
        <f t="shared" si="152"/>
        <v>0</v>
      </c>
      <c r="CV147" s="64">
        <f t="shared" si="152"/>
        <v>0</v>
      </c>
      <c r="CW147" s="64">
        <f t="shared" si="152"/>
        <v>0</v>
      </c>
      <c r="CX147" s="64">
        <f t="shared" si="152"/>
        <v>2.3699999999999999E-2</v>
      </c>
      <c r="CY147" s="64">
        <f t="shared" si="152"/>
        <v>3.5999999999999997E-2</v>
      </c>
      <c r="CZ147" s="64">
        <f t="shared" si="152"/>
        <v>1.7399999999999999E-2</v>
      </c>
      <c r="DA147" s="64">
        <f t="shared" si="152"/>
        <v>0</v>
      </c>
      <c r="DB147" s="64">
        <f t="shared" si="152"/>
        <v>0</v>
      </c>
      <c r="DC147" s="64">
        <f t="shared" si="152"/>
        <v>0</v>
      </c>
      <c r="DD147" s="64">
        <f t="shared" si="152"/>
        <v>6.4999999999999997E-3</v>
      </c>
      <c r="DE147" s="64">
        <f t="shared" si="152"/>
        <v>0</v>
      </c>
      <c r="DF147" s="64">
        <f t="shared" si="152"/>
        <v>2.6599999999999999E-2</v>
      </c>
      <c r="DG147" s="64">
        <f t="shared" si="152"/>
        <v>8.9999999999999998E-4</v>
      </c>
      <c r="DH147" s="64">
        <f t="shared" si="152"/>
        <v>9.9000000000000008E-3</v>
      </c>
      <c r="DI147" s="64">
        <f t="shared" si="152"/>
        <v>5.45E-2</v>
      </c>
      <c r="DJ147" s="64">
        <f t="shared" si="152"/>
        <v>3.3799999999999997E-2</v>
      </c>
      <c r="DK147" s="64">
        <f t="shared" si="152"/>
        <v>2.3900000000000001E-2</v>
      </c>
      <c r="DL147" s="64">
        <f t="shared" si="152"/>
        <v>3.78E-2</v>
      </c>
      <c r="DM147" s="64">
        <f t="shared" si="152"/>
        <v>4.3499999999999997E-2</v>
      </c>
      <c r="DN147" s="64">
        <f t="shared" si="152"/>
        <v>2.6800000000000001E-2</v>
      </c>
      <c r="DO147" s="64">
        <f t="shared" si="152"/>
        <v>4.3900000000000002E-2</v>
      </c>
      <c r="DP147" s="64">
        <f t="shared" si="152"/>
        <v>0</v>
      </c>
      <c r="DQ147" s="64">
        <f t="shared" si="152"/>
        <v>0</v>
      </c>
      <c r="DR147" s="64">
        <f t="shared" si="152"/>
        <v>0.1096</v>
      </c>
      <c r="DS147" s="64">
        <f t="shared" si="152"/>
        <v>0.1061</v>
      </c>
      <c r="DT147" s="64">
        <f t="shared" si="152"/>
        <v>0.1057</v>
      </c>
      <c r="DU147" s="64">
        <f t="shared" si="152"/>
        <v>4.2200000000000001E-2</v>
      </c>
      <c r="DV147" s="64">
        <f t="shared" si="152"/>
        <v>0</v>
      </c>
      <c r="DW147" s="64">
        <f t="shared" si="152"/>
        <v>1.7299999999999999E-2</v>
      </c>
      <c r="DX147" s="64">
        <f t="shared" si="152"/>
        <v>0</v>
      </c>
      <c r="DY147" s="64">
        <f t="shared" si="152"/>
        <v>0</v>
      </c>
      <c r="DZ147" s="64">
        <f t="shared" si="152"/>
        <v>0</v>
      </c>
      <c r="EA147" s="64">
        <f t="shared" ref="EA147:FX147" si="153">MAX(EA143,EA145)</f>
        <v>0</v>
      </c>
      <c r="EB147" s="64">
        <f t="shared" si="153"/>
        <v>4.02E-2</v>
      </c>
      <c r="EC147" s="64">
        <f t="shared" si="153"/>
        <v>0</v>
      </c>
      <c r="ED147" s="64">
        <f t="shared" si="153"/>
        <v>0</v>
      </c>
      <c r="EE147" s="64">
        <f t="shared" si="153"/>
        <v>5.6899999999999999E-2</v>
      </c>
      <c r="EF147" s="64">
        <f t="shared" si="153"/>
        <v>7.0400000000000004E-2</v>
      </c>
      <c r="EG147" s="64">
        <f t="shared" si="153"/>
        <v>0.04</v>
      </c>
      <c r="EH147" s="64">
        <f t="shared" si="153"/>
        <v>0</v>
      </c>
      <c r="EI147" s="64">
        <f t="shared" si="153"/>
        <v>0.11990000000000001</v>
      </c>
      <c r="EJ147" s="64">
        <f t="shared" si="153"/>
        <v>7.1999999999999998E-3</v>
      </c>
      <c r="EK147" s="64">
        <f t="shared" si="153"/>
        <v>0</v>
      </c>
      <c r="EL147" s="64">
        <f t="shared" si="153"/>
        <v>0</v>
      </c>
      <c r="EM147" s="64">
        <f t="shared" si="153"/>
        <v>2.6700000000000002E-2</v>
      </c>
      <c r="EN147" s="64">
        <f t="shared" si="153"/>
        <v>7.7899999999999997E-2</v>
      </c>
      <c r="EO147" s="64">
        <f t="shared" si="153"/>
        <v>9.7000000000000003E-3</v>
      </c>
      <c r="EP147" s="64">
        <f t="shared" si="153"/>
        <v>0</v>
      </c>
      <c r="EQ147" s="64">
        <f t="shared" si="153"/>
        <v>0</v>
      </c>
      <c r="ER147" s="64">
        <f t="shared" si="153"/>
        <v>0</v>
      </c>
      <c r="ES147" s="64">
        <f t="shared" si="153"/>
        <v>5.7000000000000002E-2</v>
      </c>
      <c r="ET147" s="64">
        <f t="shared" si="153"/>
        <v>6.9400000000000003E-2</v>
      </c>
      <c r="EU147" s="64">
        <f t="shared" si="153"/>
        <v>0.158</v>
      </c>
      <c r="EV147" s="64">
        <f t="shared" si="153"/>
        <v>5.2699999999999997E-2</v>
      </c>
      <c r="EW147" s="64">
        <f t="shared" si="153"/>
        <v>0</v>
      </c>
      <c r="EX147" s="64">
        <f t="shared" si="153"/>
        <v>0</v>
      </c>
      <c r="EY147" s="64">
        <f t="shared" si="153"/>
        <v>2.4299999999999999E-2</v>
      </c>
      <c r="EZ147" s="64">
        <f t="shared" si="153"/>
        <v>0</v>
      </c>
      <c r="FA147" s="64">
        <f t="shared" si="153"/>
        <v>0</v>
      </c>
      <c r="FB147" s="64">
        <f t="shared" si="153"/>
        <v>3.2599999999999997E-2</v>
      </c>
      <c r="FC147" s="64">
        <f t="shared" si="153"/>
        <v>0</v>
      </c>
      <c r="FD147" s="64">
        <f t="shared" si="153"/>
        <v>2.5100000000000001E-2</v>
      </c>
      <c r="FE147" s="64">
        <f t="shared" si="153"/>
        <v>4.0399999999999998E-2</v>
      </c>
      <c r="FF147" s="64">
        <f t="shared" si="153"/>
        <v>1.7000000000000001E-2</v>
      </c>
      <c r="FG147" s="64">
        <f t="shared" si="153"/>
        <v>6.0000000000000001E-3</v>
      </c>
      <c r="FH147" s="64">
        <f t="shared" si="153"/>
        <v>6.4899999999999999E-2</v>
      </c>
      <c r="FI147" s="64">
        <f t="shared" si="153"/>
        <v>3.2899999999999999E-2</v>
      </c>
      <c r="FJ147" s="64">
        <f t="shared" si="153"/>
        <v>0</v>
      </c>
      <c r="FK147" s="64">
        <f t="shared" si="153"/>
        <v>1.6999999999999999E-3</v>
      </c>
      <c r="FL147" s="64">
        <f t="shared" si="153"/>
        <v>0</v>
      </c>
      <c r="FM147" s="64">
        <f t="shared" si="153"/>
        <v>0</v>
      </c>
      <c r="FN147" s="64">
        <f t="shared" si="153"/>
        <v>6.7400000000000002E-2</v>
      </c>
      <c r="FO147" s="64">
        <f t="shared" si="153"/>
        <v>1.29E-2</v>
      </c>
      <c r="FP147" s="64">
        <f t="shared" si="153"/>
        <v>5.5300000000000002E-2</v>
      </c>
      <c r="FQ147" s="64">
        <f t="shared" si="153"/>
        <v>1.1900000000000001E-2</v>
      </c>
      <c r="FR147" s="64">
        <f t="shared" si="153"/>
        <v>0</v>
      </c>
      <c r="FS147" s="64">
        <f t="shared" si="153"/>
        <v>0</v>
      </c>
      <c r="FT147" s="64">
        <f t="shared" si="153"/>
        <v>2.7900000000000001E-2</v>
      </c>
      <c r="FU147" s="64">
        <f t="shared" si="153"/>
        <v>5.9900000000000002E-2</v>
      </c>
      <c r="FV147" s="64">
        <f t="shared" si="153"/>
        <v>9.4999999999999998E-3</v>
      </c>
      <c r="FW147" s="64">
        <f t="shared" si="153"/>
        <v>1.04E-2</v>
      </c>
      <c r="FX147" s="64">
        <f t="shared" si="153"/>
        <v>1.67E-2</v>
      </c>
      <c r="FY147" s="22"/>
      <c r="GB147" s="22"/>
      <c r="GC147" s="22"/>
      <c r="GD147" s="22"/>
      <c r="GE147" s="22"/>
      <c r="GF147" s="22"/>
    </row>
    <row r="148" spans="1:195" x14ac:dyDescent="0.2">
      <c r="B148" s="7" t="s">
        <v>655</v>
      </c>
    </row>
    <row r="149" spans="1:195" x14ac:dyDescent="0.2">
      <c r="A149" s="6" t="s">
        <v>656</v>
      </c>
      <c r="B149" s="7" t="s">
        <v>657</v>
      </c>
      <c r="C149" s="22">
        <f t="shared" ref="C149:BN149" si="154">MIN(0.3,(C142+C147))</f>
        <v>0.16349999999999998</v>
      </c>
      <c r="D149" s="22">
        <f t="shared" si="154"/>
        <v>0.12</v>
      </c>
      <c r="E149" s="22">
        <f t="shared" si="154"/>
        <v>0.21139999999999998</v>
      </c>
      <c r="F149" s="22">
        <f t="shared" si="154"/>
        <v>0.12</v>
      </c>
      <c r="G149" s="22">
        <f t="shared" si="154"/>
        <v>0.12</v>
      </c>
      <c r="H149" s="22">
        <f t="shared" si="154"/>
        <v>0.12</v>
      </c>
      <c r="I149" s="22">
        <f t="shared" si="154"/>
        <v>0.20450000000000002</v>
      </c>
      <c r="J149" s="22">
        <f t="shared" si="154"/>
        <v>0.2185</v>
      </c>
      <c r="K149" s="22">
        <f t="shared" si="154"/>
        <v>0.14860000000000001</v>
      </c>
      <c r="L149" s="22">
        <f t="shared" si="154"/>
        <v>0.18009999999999998</v>
      </c>
      <c r="M149" s="22">
        <f t="shared" si="154"/>
        <v>0.24379999999999999</v>
      </c>
      <c r="N149" s="22">
        <f t="shared" si="154"/>
        <v>0.12</v>
      </c>
      <c r="O149" s="22">
        <f t="shared" si="154"/>
        <v>0.12</v>
      </c>
      <c r="P149" s="22">
        <f t="shared" si="154"/>
        <v>0.13539999999999999</v>
      </c>
      <c r="Q149" s="22">
        <f t="shared" si="154"/>
        <v>0.21760000000000002</v>
      </c>
      <c r="R149" s="22">
        <f t="shared" si="154"/>
        <v>0.12</v>
      </c>
      <c r="S149" s="22">
        <f t="shared" si="154"/>
        <v>0.16059999999999999</v>
      </c>
      <c r="T149" s="22">
        <f t="shared" si="154"/>
        <v>0.12079999999999999</v>
      </c>
      <c r="U149" s="22">
        <f t="shared" si="154"/>
        <v>0.14990000000000001</v>
      </c>
      <c r="V149" s="22">
        <f t="shared" si="154"/>
        <v>0.152</v>
      </c>
      <c r="W149" s="22">
        <f t="shared" si="154"/>
        <v>0.12</v>
      </c>
      <c r="X149" s="22">
        <f t="shared" si="154"/>
        <v>0.16349999999999998</v>
      </c>
      <c r="Y149" s="22">
        <f t="shared" si="154"/>
        <v>0.20669999999999999</v>
      </c>
      <c r="Z149" s="22">
        <f t="shared" si="154"/>
        <v>0.12</v>
      </c>
      <c r="AA149" s="22">
        <f t="shared" si="154"/>
        <v>0.12</v>
      </c>
      <c r="AB149" s="22">
        <f t="shared" si="154"/>
        <v>0.12</v>
      </c>
      <c r="AC149" s="22">
        <f t="shared" si="154"/>
        <v>0.12</v>
      </c>
      <c r="AD149" s="22">
        <f t="shared" si="154"/>
        <v>0.12</v>
      </c>
      <c r="AE149" s="22">
        <f t="shared" si="154"/>
        <v>0.12</v>
      </c>
      <c r="AF149" s="22">
        <f t="shared" si="154"/>
        <v>0.12</v>
      </c>
      <c r="AG149" s="22">
        <f t="shared" si="154"/>
        <v>0.12</v>
      </c>
      <c r="AH149" s="22">
        <f t="shared" si="154"/>
        <v>0.1457</v>
      </c>
      <c r="AI149" s="22">
        <f t="shared" si="154"/>
        <v>0.13300000000000001</v>
      </c>
      <c r="AJ149" s="22">
        <f t="shared" si="154"/>
        <v>0.21</v>
      </c>
      <c r="AK149" s="22">
        <f t="shared" si="154"/>
        <v>0.26050000000000001</v>
      </c>
      <c r="AL149" s="22">
        <f t="shared" si="154"/>
        <v>0.27239999999999998</v>
      </c>
      <c r="AM149" s="22">
        <f t="shared" si="154"/>
        <v>0.1845</v>
      </c>
      <c r="AN149" s="22">
        <f t="shared" si="154"/>
        <v>0.14940000000000001</v>
      </c>
      <c r="AO149" s="22">
        <f t="shared" si="154"/>
        <v>0.1578</v>
      </c>
      <c r="AP149" s="22">
        <f t="shared" si="154"/>
        <v>0.1893</v>
      </c>
      <c r="AQ149" s="22">
        <f t="shared" si="154"/>
        <v>0.1295</v>
      </c>
      <c r="AR149" s="22">
        <f t="shared" si="154"/>
        <v>0.12</v>
      </c>
      <c r="AS149" s="22">
        <f t="shared" si="154"/>
        <v>0.12</v>
      </c>
      <c r="AT149" s="22">
        <f t="shared" si="154"/>
        <v>0.12</v>
      </c>
      <c r="AU149" s="22">
        <f t="shared" si="154"/>
        <v>0.12</v>
      </c>
      <c r="AV149" s="22">
        <f t="shared" si="154"/>
        <v>0.13869999999999999</v>
      </c>
      <c r="AW149" s="22">
        <f t="shared" si="154"/>
        <v>0.12</v>
      </c>
      <c r="AX149" s="22">
        <f t="shared" si="154"/>
        <v>0.1588</v>
      </c>
      <c r="AY149" s="22">
        <f t="shared" si="154"/>
        <v>0.13139999999999999</v>
      </c>
      <c r="AZ149" s="22">
        <f t="shared" si="154"/>
        <v>0.2233</v>
      </c>
      <c r="BA149" s="22">
        <f t="shared" si="154"/>
        <v>0.1295</v>
      </c>
      <c r="BB149" s="22">
        <f t="shared" si="154"/>
        <v>0.12</v>
      </c>
      <c r="BC149" s="22">
        <f t="shared" si="154"/>
        <v>0.1643</v>
      </c>
      <c r="BD149" s="22">
        <f t="shared" si="154"/>
        <v>0.12</v>
      </c>
      <c r="BE149" s="22">
        <f t="shared" si="154"/>
        <v>0.12</v>
      </c>
      <c r="BF149" s="22">
        <f t="shared" si="154"/>
        <v>0.12</v>
      </c>
      <c r="BG149" s="22">
        <f t="shared" si="154"/>
        <v>0.155</v>
      </c>
      <c r="BH149" s="22">
        <f t="shared" si="154"/>
        <v>0.12</v>
      </c>
      <c r="BI149" s="22">
        <f t="shared" si="154"/>
        <v>0.19350000000000001</v>
      </c>
      <c r="BJ149" s="22">
        <f t="shared" si="154"/>
        <v>0.12</v>
      </c>
      <c r="BK149" s="22">
        <f t="shared" si="154"/>
        <v>0.12</v>
      </c>
      <c r="BL149" s="22">
        <f t="shared" si="154"/>
        <v>0.14269999999999999</v>
      </c>
      <c r="BM149" s="22">
        <f t="shared" si="154"/>
        <v>0.15579999999999999</v>
      </c>
      <c r="BN149" s="22">
        <f t="shared" si="154"/>
        <v>0.16889999999999999</v>
      </c>
      <c r="BO149" s="22">
        <f t="shared" ref="BO149:DZ149" si="155">MIN(0.3,(BO142+BO147))</f>
        <v>0.13250000000000001</v>
      </c>
      <c r="BP149" s="22">
        <f t="shared" si="155"/>
        <v>0.155</v>
      </c>
      <c r="BQ149" s="22">
        <f t="shared" si="155"/>
        <v>0.12</v>
      </c>
      <c r="BR149" s="22">
        <f t="shared" si="155"/>
        <v>0.1391</v>
      </c>
      <c r="BS149" s="22">
        <f t="shared" si="155"/>
        <v>0.1734</v>
      </c>
      <c r="BT149" s="22">
        <f t="shared" si="155"/>
        <v>0.12</v>
      </c>
      <c r="BU149" s="22">
        <f t="shared" si="155"/>
        <v>0.12</v>
      </c>
      <c r="BV149" s="22">
        <f t="shared" si="155"/>
        <v>0.12</v>
      </c>
      <c r="BW149" s="22">
        <f t="shared" si="155"/>
        <v>0.12</v>
      </c>
      <c r="BX149" s="22">
        <f t="shared" si="155"/>
        <v>0.12</v>
      </c>
      <c r="BY149" s="22">
        <f t="shared" si="155"/>
        <v>0.2606</v>
      </c>
      <c r="BZ149" s="22">
        <f t="shared" si="155"/>
        <v>0.14979999999999999</v>
      </c>
      <c r="CA149" s="22">
        <f t="shared" si="155"/>
        <v>0.12</v>
      </c>
      <c r="CB149" s="22">
        <f t="shared" si="155"/>
        <v>0.12</v>
      </c>
      <c r="CC149" s="22">
        <f t="shared" si="155"/>
        <v>0.13250000000000001</v>
      </c>
      <c r="CD149" s="22">
        <f t="shared" si="155"/>
        <v>0.24049999999999999</v>
      </c>
      <c r="CE149" s="22">
        <f t="shared" si="155"/>
        <v>0.1211</v>
      </c>
      <c r="CF149" s="22">
        <f t="shared" si="155"/>
        <v>0.13819999999999999</v>
      </c>
      <c r="CG149" s="22">
        <f t="shared" si="155"/>
        <v>0.124</v>
      </c>
      <c r="CH149" s="22">
        <f t="shared" si="155"/>
        <v>0.1769</v>
      </c>
      <c r="CI149" s="22">
        <f t="shared" si="155"/>
        <v>0.15839999999999999</v>
      </c>
      <c r="CJ149" s="22">
        <f t="shared" si="155"/>
        <v>0.1447</v>
      </c>
      <c r="CK149" s="22">
        <f t="shared" si="155"/>
        <v>0.12</v>
      </c>
      <c r="CL149" s="22">
        <f t="shared" si="155"/>
        <v>0.12</v>
      </c>
      <c r="CM149" s="22">
        <f t="shared" si="155"/>
        <v>0.18659999999999999</v>
      </c>
      <c r="CN149" s="22">
        <f t="shared" si="155"/>
        <v>0.12</v>
      </c>
      <c r="CO149" s="22">
        <f t="shared" si="155"/>
        <v>0.12</v>
      </c>
      <c r="CP149" s="22">
        <f t="shared" si="155"/>
        <v>0.12369999999999999</v>
      </c>
      <c r="CQ149" s="22">
        <f t="shared" si="155"/>
        <v>0.24559999999999998</v>
      </c>
      <c r="CR149" s="22">
        <f t="shared" si="155"/>
        <v>0.18149999999999999</v>
      </c>
      <c r="CS149" s="22">
        <f t="shared" si="155"/>
        <v>0.12</v>
      </c>
      <c r="CT149" s="22">
        <f t="shared" si="155"/>
        <v>0.2412</v>
      </c>
      <c r="CU149" s="22">
        <f t="shared" si="155"/>
        <v>0.12</v>
      </c>
      <c r="CV149" s="22">
        <f t="shared" si="155"/>
        <v>0.12</v>
      </c>
      <c r="CW149" s="22">
        <f t="shared" si="155"/>
        <v>0.12</v>
      </c>
      <c r="CX149" s="22">
        <f t="shared" si="155"/>
        <v>0.14369999999999999</v>
      </c>
      <c r="CY149" s="22">
        <f t="shared" si="155"/>
        <v>0.156</v>
      </c>
      <c r="CZ149" s="22">
        <f t="shared" si="155"/>
        <v>0.13739999999999999</v>
      </c>
      <c r="DA149" s="22">
        <f t="shared" si="155"/>
        <v>0.12</v>
      </c>
      <c r="DB149" s="22">
        <f t="shared" si="155"/>
        <v>0.12</v>
      </c>
      <c r="DC149" s="22">
        <f t="shared" si="155"/>
        <v>0.12</v>
      </c>
      <c r="DD149" s="22">
        <f t="shared" si="155"/>
        <v>0.1265</v>
      </c>
      <c r="DE149" s="22">
        <f t="shared" si="155"/>
        <v>0.12</v>
      </c>
      <c r="DF149" s="22">
        <f t="shared" si="155"/>
        <v>0.14660000000000001</v>
      </c>
      <c r="DG149" s="22">
        <f t="shared" si="155"/>
        <v>0.12089999999999999</v>
      </c>
      <c r="DH149" s="22">
        <f t="shared" si="155"/>
        <v>0.12989999999999999</v>
      </c>
      <c r="DI149" s="22">
        <f t="shared" si="155"/>
        <v>0.17449999999999999</v>
      </c>
      <c r="DJ149" s="22">
        <f t="shared" si="155"/>
        <v>0.15379999999999999</v>
      </c>
      <c r="DK149" s="22">
        <f t="shared" si="155"/>
        <v>0.1439</v>
      </c>
      <c r="DL149" s="22">
        <f t="shared" si="155"/>
        <v>0.1578</v>
      </c>
      <c r="DM149" s="22">
        <f t="shared" si="155"/>
        <v>0.16349999999999998</v>
      </c>
      <c r="DN149" s="22">
        <f t="shared" si="155"/>
        <v>0.14679999999999999</v>
      </c>
      <c r="DO149" s="22">
        <f t="shared" si="155"/>
        <v>0.16389999999999999</v>
      </c>
      <c r="DP149" s="22">
        <f t="shared" si="155"/>
        <v>0.12</v>
      </c>
      <c r="DQ149" s="22">
        <f t="shared" si="155"/>
        <v>0.12</v>
      </c>
      <c r="DR149" s="22">
        <f t="shared" si="155"/>
        <v>0.2296</v>
      </c>
      <c r="DS149" s="22">
        <f t="shared" si="155"/>
        <v>0.2261</v>
      </c>
      <c r="DT149" s="22">
        <f t="shared" si="155"/>
        <v>0.22570000000000001</v>
      </c>
      <c r="DU149" s="22">
        <f t="shared" si="155"/>
        <v>0.16220000000000001</v>
      </c>
      <c r="DV149" s="22">
        <f t="shared" si="155"/>
        <v>0.12</v>
      </c>
      <c r="DW149" s="22">
        <f t="shared" si="155"/>
        <v>0.13730000000000001</v>
      </c>
      <c r="DX149" s="22">
        <f t="shared" si="155"/>
        <v>0.12</v>
      </c>
      <c r="DY149" s="22">
        <f t="shared" si="155"/>
        <v>0.12</v>
      </c>
      <c r="DZ149" s="22">
        <f t="shared" si="155"/>
        <v>0.12</v>
      </c>
      <c r="EA149" s="22">
        <f t="shared" ref="EA149:FX149" si="156">MIN(0.3,(EA142+EA147))</f>
        <v>0.12</v>
      </c>
      <c r="EB149" s="22">
        <f t="shared" si="156"/>
        <v>0.16020000000000001</v>
      </c>
      <c r="EC149" s="22">
        <f t="shared" si="156"/>
        <v>0.12</v>
      </c>
      <c r="ED149" s="22">
        <f t="shared" si="156"/>
        <v>0.12</v>
      </c>
      <c r="EE149" s="22">
        <f t="shared" si="156"/>
        <v>0.1769</v>
      </c>
      <c r="EF149" s="22">
        <f t="shared" si="156"/>
        <v>0.19040000000000001</v>
      </c>
      <c r="EG149" s="22">
        <f t="shared" si="156"/>
        <v>0.16</v>
      </c>
      <c r="EH149" s="22">
        <f t="shared" si="156"/>
        <v>0.12</v>
      </c>
      <c r="EI149" s="22">
        <f t="shared" si="156"/>
        <v>0.2399</v>
      </c>
      <c r="EJ149" s="22">
        <f t="shared" si="156"/>
        <v>0.12720000000000001</v>
      </c>
      <c r="EK149" s="22">
        <f t="shared" si="156"/>
        <v>0.12</v>
      </c>
      <c r="EL149" s="22">
        <f t="shared" si="156"/>
        <v>0.12</v>
      </c>
      <c r="EM149" s="22">
        <f t="shared" si="156"/>
        <v>0.1467</v>
      </c>
      <c r="EN149" s="22">
        <f t="shared" si="156"/>
        <v>0.19789999999999999</v>
      </c>
      <c r="EO149" s="22">
        <f t="shared" si="156"/>
        <v>0.12969999999999998</v>
      </c>
      <c r="EP149" s="22">
        <f t="shared" si="156"/>
        <v>0.12</v>
      </c>
      <c r="EQ149" s="22">
        <f t="shared" si="156"/>
        <v>0.12</v>
      </c>
      <c r="ER149" s="22">
        <f t="shared" si="156"/>
        <v>0.12</v>
      </c>
      <c r="ES149" s="22">
        <f t="shared" si="156"/>
        <v>0.17699999999999999</v>
      </c>
      <c r="ET149" s="22">
        <f t="shared" si="156"/>
        <v>0.18940000000000001</v>
      </c>
      <c r="EU149" s="22">
        <f t="shared" si="156"/>
        <v>0.27800000000000002</v>
      </c>
      <c r="EV149" s="22">
        <f t="shared" si="156"/>
        <v>0.17269999999999999</v>
      </c>
      <c r="EW149" s="22">
        <f t="shared" si="156"/>
        <v>0.12</v>
      </c>
      <c r="EX149" s="22">
        <f t="shared" si="156"/>
        <v>0.12</v>
      </c>
      <c r="EY149" s="22">
        <f t="shared" si="156"/>
        <v>0.14429999999999998</v>
      </c>
      <c r="EZ149" s="22">
        <f t="shared" si="156"/>
        <v>0.12</v>
      </c>
      <c r="FA149" s="22">
        <f t="shared" si="156"/>
        <v>0.12</v>
      </c>
      <c r="FB149" s="22">
        <f t="shared" si="156"/>
        <v>0.15259999999999999</v>
      </c>
      <c r="FC149" s="22">
        <f t="shared" si="156"/>
        <v>0.12</v>
      </c>
      <c r="FD149" s="22">
        <f t="shared" si="156"/>
        <v>0.14510000000000001</v>
      </c>
      <c r="FE149" s="22">
        <f t="shared" si="156"/>
        <v>0.16039999999999999</v>
      </c>
      <c r="FF149" s="22">
        <f t="shared" si="156"/>
        <v>0.13700000000000001</v>
      </c>
      <c r="FG149" s="22">
        <f t="shared" si="156"/>
        <v>0.126</v>
      </c>
      <c r="FH149" s="22">
        <f t="shared" si="156"/>
        <v>0.18490000000000001</v>
      </c>
      <c r="FI149" s="22">
        <f t="shared" si="156"/>
        <v>0.15289999999999998</v>
      </c>
      <c r="FJ149" s="22">
        <f t="shared" si="156"/>
        <v>0.12</v>
      </c>
      <c r="FK149" s="22">
        <f t="shared" si="156"/>
        <v>0.12169999999999999</v>
      </c>
      <c r="FL149" s="22">
        <f t="shared" si="156"/>
        <v>0.12</v>
      </c>
      <c r="FM149" s="22">
        <f t="shared" si="156"/>
        <v>0.12</v>
      </c>
      <c r="FN149" s="22">
        <f t="shared" si="156"/>
        <v>0.18740000000000001</v>
      </c>
      <c r="FO149" s="22">
        <f t="shared" si="156"/>
        <v>0.13289999999999999</v>
      </c>
      <c r="FP149" s="22">
        <f t="shared" si="156"/>
        <v>0.17530000000000001</v>
      </c>
      <c r="FQ149" s="22">
        <f t="shared" si="156"/>
        <v>0.13189999999999999</v>
      </c>
      <c r="FR149" s="22">
        <f t="shared" si="156"/>
        <v>0.12</v>
      </c>
      <c r="FS149" s="22">
        <f t="shared" si="156"/>
        <v>0.12</v>
      </c>
      <c r="FT149" s="22">
        <f t="shared" si="156"/>
        <v>0.1479</v>
      </c>
      <c r="FU149" s="22">
        <f t="shared" si="156"/>
        <v>0.1799</v>
      </c>
      <c r="FV149" s="22">
        <f t="shared" si="156"/>
        <v>0.1295</v>
      </c>
      <c r="FW149" s="22">
        <f t="shared" si="156"/>
        <v>0.13039999999999999</v>
      </c>
      <c r="FX149" s="22">
        <f t="shared" si="156"/>
        <v>0.13669999999999999</v>
      </c>
      <c r="FY149" s="64">
        <f>SUM(C149:FX149)</f>
        <v>26.325100000000003</v>
      </c>
      <c r="FZ149" s="22"/>
    </row>
    <row r="150" spans="1:195" x14ac:dyDescent="0.2">
      <c r="B150" s="7" t="s">
        <v>658</v>
      </c>
    </row>
    <row r="151" spans="1:195" x14ac:dyDescent="0.2">
      <c r="A151" s="6" t="s">
        <v>659</v>
      </c>
      <c r="B151" s="7" t="s">
        <v>660</v>
      </c>
      <c r="C151" s="7">
        <f t="shared" ref="C151:BN151" si="157">ROUND(IF(C103&lt;=459,C124*C142*C138,0),2)</f>
        <v>0</v>
      </c>
      <c r="D151" s="7">
        <f t="shared" si="157"/>
        <v>0</v>
      </c>
      <c r="E151" s="7">
        <f t="shared" si="157"/>
        <v>0</v>
      </c>
      <c r="F151" s="7">
        <f t="shared" si="157"/>
        <v>0</v>
      </c>
      <c r="G151" s="7">
        <f t="shared" si="157"/>
        <v>0</v>
      </c>
      <c r="H151" s="7">
        <f t="shared" si="157"/>
        <v>0</v>
      </c>
      <c r="I151" s="7">
        <f t="shared" si="157"/>
        <v>0</v>
      </c>
      <c r="J151" s="7">
        <f t="shared" si="157"/>
        <v>0</v>
      </c>
      <c r="K151" s="7">
        <f t="shared" si="157"/>
        <v>146059.51</v>
      </c>
      <c r="L151" s="7">
        <f t="shared" si="157"/>
        <v>0</v>
      </c>
      <c r="M151" s="7">
        <f t="shared" si="157"/>
        <v>0</v>
      </c>
      <c r="N151" s="7">
        <f t="shared" si="157"/>
        <v>0</v>
      </c>
      <c r="O151" s="7">
        <f t="shared" si="157"/>
        <v>0</v>
      </c>
      <c r="P151" s="7">
        <f t="shared" si="157"/>
        <v>152751.38</v>
      </c>
      <c r="Q151" s="7">
        <f t="shared" si="157"/>
        <v>0</v>
      </c>
      <c r="R151" s="7">
        <f t="shared" si="157"/>
        <v>0</v>
      </c>
      <c r="S151" s="7">
        <f t="shared" si="157"/>
        <v>0</v>
      </c>
      <c r="T151" s="7">
        <f t="shared" si="157"/>
        <v>87465.32</v>
      </c>
      <c r="U151" s="7">
        <f t="shared" si="157"/>
        <v>53416.36</v>
      </c>
      <c r="V151" s="7">
        <f t="shared" si="157"/>
        <v>167098.32</v>
      </c>
      <c r="W151" s="7">
        <f t="shared" si="157"/>
        <v>106641.34</v>
      </c>
      <c r="X151" s="7">
        <f t="shared" si="157"/>
        <v>49609.86</v>
      </c>
      <c r="Y151" s="7">
        <f t="shared" si="157"/>
        <v>0</v>
      </c>
      <c r="Z151" s="7">
        <f t="shared" si="157"/>
        <v>96358.31</v>
      </c>
      <c r="AA151" s="7">
        <f t="shared" si="157"/>
        <v>0</v>
      </c>
      <c r="AB151" s="7">
        <f t="shared" si="157"/>
        <v>0</v>
      </c>
      <c r="AC151" s="7">
        <f t="shared" si="157"/>
        <v>0</v>
      </c>
      <c r="AD151" s="7">
        <f t="shared" si="157"/>
        <v>0</v>
      </c>
      <c r="AE151" s="7">
        <f t="shared" si="157"/>
        <v>46901.51</v>
      </c>
      <c r="AF151" s="7">
        <f t="shared" si="157"/>
        <v>76898.52</v>
      </c>
      <c r="AG151" s="7">
        <f t="shared" si="157"/>
        <v>0</v>
      </c>
      <c r="AH151" s="7">
        <f t="shared" si="157"/>
        <v>0</v>
      </c>
      <c r="AI151" s="7">
        <f t="shared" si="157"/>
        <v>171983.84</v>
      </c>
      <c r="AJ151" s="7">
        <f t="shared" si="157"/>
        <v>168917.25</v>
      </c>
      <c r="AK151" s="7">
        <f t="shared" si="157"/>
        <v>255420.33</v>
      </c>
      <c r="AL151" s="7">
        <f t="shared" si="157"/>
        <v>291286.51</v>
      </c>
      <c r="AM151" s="7">
        <f t="shared" si="157"/>
        <v>262440.59999999998</v>
      </c>
      <c r="AN151" s="7">
        <f t="shared" si="157"/>
        <v>192807.24</v>
      </c>
      <c r="AO151" s="7">
        <f t="shared" si="157"/>
        <v>0</v>
      </c>
      <c r="AP151" s="7">
        <f t="shared" si="157"/>
        <v>0</v>
      </c>
      <c r="AQ151" s="7">
        <f t="shared" si="157"/>
        <v>136811.68</v>
      </c>
      <c r="AR151" s="7">
        <f t="shared" si="157"/>
        <v>0</v>
      </c>
      <c r="AS151" s="7">
        <f t="shared" si="157"/>
        <v>0</v>
      </c>
      <c r="AT151" s="7">
        <f t="shared" si="157"/>
        <v>0</v>
      </c>
      <c r="AU151" s="7">
        <f t="shared" si="157"/>
        <v>108988.84</v>
      </c>
      <c r="AV151" s="7">
        <f t="shared" si="157"/>
        <v>173071.44</v>
      </c>
      <c r="AW151" s="7">
        <f t="shared" si="157"/>
        <v>104521.22</v>
      </c>
      <c r="AX151" s="7">
        <f t="shared" si="157"/>
        <v>69955.55</v>
      </c>
      <c r="AY151" s="7">
        <f t="shared" si="157"/>
        <v>212564.71</v>
      </c>
      <c r="AZ151" s="7">
        <f t="shared" si="157"/>
        <v>0</v>
      </c>
      <c r="BA151" s="7">
        <f t="shared" si="157"/>
        <v>0</v>
      </c>
      <c r="BB151" s="7">
        <f t="shared" si="157"/>
        <v>0</v>
      </c>
      <c r="BC151" s="7">
        <f t="shared" si="157"/>
        <v>0</v>
      </c>
      <c r="BD151" s="7">
        <f t="shared" si="157"/>
        <v>0</v>
      </c>
      <c r="BE151" s="7">
        <f t="shared" si="157"/>
        <v>0</v>
      </c>
      <c r="BF151" s="7">
        <f t="shared" si="157"/>
        <v>0</v>
      </c>
      <c r="BG151" s="7">
        <f t="shared" si="157"/>
        <v>0</v>
      </c>
      <c r="BH151" s="7">
        <f t="shared" si="157"/>
        <v>0</v>
      </c>
      <c r="BI151" s="7">
        <f t="shared" si="157"/>
        <v>233651.46</v>
      </c>
      <c r="BJ151" s="7">
        <f t="shared" si="157"/>
        <v>0</v>
      </c>
      <c r="BK151" s="7">
        <f t="shared" si="157"/>
        <v>0</v>
      </c>
      <c r="BL151" s="7">
        <f t="shared" si="157"/>
        <v>140752.29999999999</v>
      </c>
      <c r="BM151" s="7">
        <f t="shared" si="157"/>
        <v>160815.60999999999</v>
      </c>
      <c r="BN151" s="7">
        <f t="shared" si="157"/>
        <v>0</v>
      </c>
      <c r="BO151" s="7">
        <f t="shared" ref="BO151:DZ151" si="158">ROUND(IF(BO103&lt;=459,BO124*BO142*BO138,0),2)</f>
        <v>0</v>
      </c>
      <c r="BP151" s="7">
        <f t="shared" si="158"/>
        <v>141793.44</v>
      </c>
      <c r="BQ151" s="7">
        <f t="shared" si="158"/>
        <v>0</v>
      </c>
      <c r="BR151" s="7">
        <f t="shared" si="158"/>
        <v>0</v>
      </c>
      <c r="BS151" s="7">
        <f t="shared" si="158"/>
        <v>0</v>
      </c>
      <c r="BT151" s="7">
        <f t="shared" si="158"/>
        <v>137064.64000000001</v>
      </c>
      <c r="BU151" s="7">
        <f t="shared" si="158"/>
        <v>118386.6</v>
      </c>
      <c r="BV151" s="7">
        <f t="shared" si="158"/>
        <v>0</v>
      </c>
      <c r="BW151" s="7">
        <f t="shared" si="158"/>
        <v>0</v>
      </c>
      <c r="BX151" s="7">
        <f t="shared" si="158"/>
        <v>27068.11</v>
      </c>
      <c r="BY151" s="7">
        <f t="shared" si="158"/>
        <v>0</v>
      </c>
      <c r="BZ151" s="7">
        <f t="shared" si="158"/>
        <v>140595.18</v>
      </c>
      <c r="CA151" s="7">
        <f t="shared" si="158"/>
        <v>83927</v>
      </c>
      <c r="CB151" s="7">
        <f t="shared" si="158"/>
        <v>0</v>
      </c>
      <c r="CC151" s="7">
        <f t="shared" si="158"/>
        <v>121393.43</v>
      </c>
      <c r="CD151" s="7">
        <f t="shared" si="158"/>
        <v>59019.03</v>
      </c>
      <c r="CE151" s="7">
        <f t="shared" si="158"/>
        <v>90132.5</v>
      </c>
      <c r="CF151" s="7">
        <f t="shared" si="158"/>
        <v>100122.65</v>
      </c>
      <c r="CG151" s="7">
        <f t="shared" si="158"/>
        <v>112601.53</v>
      </c>
      <c r="CH151" s="7">
        <f t="shared" si="158"/>
        <v>107499.76</v>
      </c>
      <c r="CI151" s="7">
        <f t="shared" si="158"/>
        <v>0</v>
      </c>
      <c r="CJ151" s="7">
        <f t="shared" si="158"/>
        <v>0</v>
      </c>
      <c r="CK151" s="7">
        <f t="shared" si="158"/>
        <v>0</v>
      </c>
      <c r="CL151" s="7">
        <f t="shared" si="158"/>
        <v>0</v>
      </c>
      <c r="CM151" s="7">
        <f t="shared" si="158"/>
        <v>0</v>
      </c>
      <c r="CN151" s="7">
        <f t="shared" si="158"/>
        <v>0</v>
      </c>
      <c r="CO151" s="7">
        <f t="shared" si="158"/>
        <v>0</v>
      </c>
      <c r="CP151" s="7">
        <f t="shared" si="158"/>
        <v>0</v>
      </c>
      <c r="CQ151" s="7">
        <f t="shared" si="158"/>
        <v>0</v>
      </c>
      <c r="CR151" s="7">
        <f t="shared" si="158"/>
        <v>190235.96</v>
      </c>
      <c r="CS151" s="7">
        <f t="shared" si="158"/>
        <v>120867.18</v>
      </c>
      <c r="CT151" s="7">
        <f t="shared" si="158"/>
        <v>130423.16</v>
      </c>
      <c r="CU151" s="7">
        <f t="shared" si="158"/>
        <v>0</v>
      </c>
      <c r="CV151" s="7">
        <f t="shared" si="158"/>
        <v>21828.53</v>
      </c>
      <c r="CW151" s="7">
        <f t="shared" si="158"/>
        <v>112173.35</v>
      </c>
      <c r="CX151" s="7">
        <f t="shared" si="158"/>
        <v>0</v>
      </c>
      <c r="CY151" s="7">
        <f t="shared" si="158"/>
        <v>41322.22</v>
      </c>
      <c r="CZ151" s="7">
        <f t="shared" si="158"/>
        <v>0</v>
      </c>
      <c r="DA151" s="7">
        <f t="shared" si="158"/>
        <v>59924.73</v>
      </c>
      <c r="DB151" s="7">
        <f t="shared" si="158"/>
        <v>93763.62</v>
      </c>
      <c r="DC151" s="7">
        <f t="shared" si="158"/>
        <v>56167.89</v>
      </c>
      <c r="DD151" s="7">
        <f t="shared" si="158"/>
        <v>110199.98</v>
      </c>
      <c r="DE151" s="7">
        <f t="shared" si="158"/>
        <v>149327.34</v>
      </c>
      <c r="DF151" s="7">
        <f t="shared" si="158"/>
        <v>0</v>
      </c>
      <c r="DG151" s="7">
        <f t="shared" si="158"/>
        <v>62055.72</v>
      </c>
      <c r="DH151" s="7">
        <f t="shared" si="158"/>
        <v>0</v>
      </c>
      <c r="DI151" s="7">
        <f t="shared" si="158"/>
        <v>0</v>
      </c>
      <c r="DJ151" s="7">
        <f t="shared" si="158"/>
        <v>0</v>
      </c>
      <c r="DK151" s="7">
        <f t="shared" si="158"/>
        <v>0</v>
      </c>
      <c r="DL151" s="7">
        <f t="shared" si="158"/>
        <v>0</v>
      </c>
      <c r="DM151" s="7">
        <f t="shared" si="158"/>
        <v>193988.71</v>
      </c>
      <c r="DN151" s="7">
        <f t="shared" si="158"/>
        <v>0</v>
      </c>
      <c r="DO151" s="7">
        <f t="shared" si="158"/>
        <v>0</v>
      </c>
      <c r="DP151" s="7">
        <f t="shared" si="158"/>
        <v>101923.92</v>
      </c>
      <c r="DQ151" s="7">
        <f t="shared" si="158"/>
        <v>0</v>
      </c>
      <c r="DR151" s="7">
        <f t="shared" si="158"/>
        <v>0</v>
      </c>
      <c r="DS151" s="7">
        <f t="shared" si="158"/>
        <v>0</v>
      </c>
      <c r="DT151" s="7">
        <f t="shared" si="158"/>
        <v>213786</v>
      </c>
      <c r="DU151" s="7">
        <f t="shared" si="158"/>
        <v>231845.75</v>
      </c>
      <c r="DV151" s="7">
        <f t="shared" si="158"/>
        <v>104614.07</v>
      </c>
      <c r="DW151" s="7">
        <f t="shared" si="158"/>
        <v>173779.24</v>
      </c>
      <c r="DX151" s="7">
        <f t="shared" si="158"/>
        <v>109016.54</v>
      </c>
      <c r="DY151" s="7">
        <f t="shared" si="158"/>
        <v>72902.77</v>
      </c>
      <c r="DZ151" s="7">
        <f t="shared" si="158"/>
        <v>0</v>
      </c>
      <c r="EA151" s="7">
        <f t="shared" ref="EA151:FX151" si="159">ROUND(IF(EA103&lt;=459,EA124*EA142*EA138,0),2)</f>
        <v>0</v>
      </c>
      <c r="EB151" s="7">
        <f t="shared" si="159"/>
        <v>0</v>
      </c>
      <c r="EC151" s="7">
        <f t="shared" si="159"/>
        <v>107402.97</v>
      </c>
      <c r="ED151" s="7">
        <f t="shared" si="159"/>
        <v>0</v>
      </c>
      <c r="EE151" s="7">
        <f t="shared" si="159"/>
        <v>158000.54999999999</v>
      </c>
      <c r="EF151" s="7">
        <f t="shared" si="159"/>
        <v>0</v>
      </c>
      <c r="EG151" s="7">
        <f t="shared" si="159"/>
        <v>167788.99</v>
      </c>
      <c r="EH151" s="7">
        <f t="shared" si="159"/>
        <v>118505.87</v>
      </c>
      <c r="EI151" s="7">
        <f t="shared" si="159"/>
        <v>0</v>
      </c>
      <c r="EJ151" s="7">
        <f t="shared" si="159"/>
        <v>0</v>
      </c>
      <c r="EK151" s="7">
        <f t="shared" si="159"/>
        <v>0</v>
      </c>
      <c r="EL151" s="7">
        <f t="shared" si="159"/>
        <v>0</v>
      </c>
      <c r="EM151" s="7">
        <f t="shared" si="159"/>
        <v>202919.48</v>
      </c>
      <c r="EN151" s="7">
        <f t="shared" si="159"/>
        <v>0</v>
      </c>
      <c r="EO151" s="7">
        <f t="shared" si="159"/>
        <v>164644.07</v>
      </c>
      <c r="EP151" s="7">
        <f t="shared" si="159"/>
        <v>103623.87</v>
      </c>
      <c r="EQ151" s="7">
        <f t="shared" si="159"/>
        <v>0</v>
      </c>
      <c r="ER151" s="7">
        <f t="shared" si="159"/>
        <v>98390</v>
      </c>
      <c r="ES151" s="7">
        <f t="shared" si="159"/>
        <v>154784.15</v>
      </c>
      <c r="ET151" s="7">
        <f t="shared" si="159"/>
        <v>231935.19</v>
      </c>
      <c r="EU151" s="7">
        <f t="shared" si="159"/>
        <v>0</v>
      </c>
      <c r="EV151" s="7">
        <f t="shared" si="159"/>
        <v>87878.080000000002</v>
      </c>
      <c r="EW151" s="7">
        <f t="shared" si="159"/>
        <v>0</v>
      </c>
      <c r="EX151" s="7">
        <f t="shared" si="159"/>
        <v>70172.100000000006</v>
      </c>
      <c r="EY151" s="7">
        <f t="shared" si="159"/>
        <v>0</v>
      </c>
      <c r="EZ151" s="7">
        <f t="shared" si="159"/>
        <v>71846.03</v>
      </c>
      <c r="FA151" s="7">
        <f t="shared" si="159"/>
        <v>0</v>
      </c>
      <c r="FB151" s="7">
        <f t="shared" si="159"/>
        <v>194207.12</v>
      </c>
      <c r="FC151" s="7">
        <f t="shared" si="159"/>
        <v>0</v>
      </c>
      <c r="FD151" s="7">
        <f t="shared" si="159"/>
        <v>208770.76</v>
      </c>
      <c r="FE151" s="7">
        <f t="shared" si="159"/>
        <v>86943.52</v>
      </c>
      <c r="FF151" s="7">
        <f t="shared" si="159"/>
        <v>140906.60999999999</v>
      </c>
      <c r="FG151" s="7">
        <f t="shared" si="159"/>
        <v>102636.22</v>
      </c>
      <c r="FH151" s="7">
        <f t="shared" si="159"/>
        <v>82782.11</v>
      </c>
      <c r="FI151" s="7">
        <f t="shared" si="159"/>
        <v>0</v>
      </c>
      <c r="FJ151" s="7">
        <f t="shared" si="159"/>
        <v>0</v>
      </c>
      <c r="FK151" s="7">
        <f t="shared" si="159"/>
        <v>0</v>
      </c>
      <c r="FL151" s="7">
        <f t="shared" si="159"/>
        <v>0</v>
      </c>
      <c r="FM151" s="7">
        <f t="shared" si="159"/>
        <v>0</v>
      </c>
      <c r="FN151" s="7">
        <f t="shared" si="159"/>
        <v>0</v>
      </c>
      <c r="FO151" s="7">
        <f t="shared" si="159"/>
        <v>0</v>
      </c>
      <c r="FP151" s="7">
        <f t="shared" si="159"/>
        <v>0</v>
      </c>
      <c r="FQ151" s="7">
        <f t="shared" si="159"/>
        <v>0</v>
      </c>
      <c r="FR151" s="7">
        <f t="shared" si="159"/>
        <v>53223.75</v>
      </c>
      <c r="FS151" s="7">
        <f t="shared" si="159"/>
        <v>62979.58</v>
      </c>
      <c r="FT151" s="7">
        <f t="shared" si="159"/>
        <v>53087.65</v>
      </c>
      <c r="FU151" s="7">
        <f t="shared" si="159"/>
        <v>0</v>
      </c>
      <c r="FV151" s="7">
        <f t="shared" si="159"/>
        <v>0</v>
      </c>
      <c r="FW151" s="7">
        <f t="shared" si="159"/>
        <v>120813.69</v>
      </c>
      <c r="FX151" s="7">
        <f t="shared" si="159"/>
        <v>53253.09</v>
      </c>
      <c r="FY151" s="22"/>
    </row>
    <row r="152" spans="1:195" x14ac:dyDescent="0.2">
      <c r="B152" s="7" t="s">
        <v>661</v>
      </c>
    </row>
    <row r="153" spans="1:195" x14ac:dyDescent="0.2">
      <c r="A153" s="6" t="s">
        <v>662</v>
      </c>
      <c r="B153" s="7" t="s">
        <v>663</v>
      </c>
      <c r="C153" s="7">
        <f t="shared" ref="C153:BN153" si="160">ROUND(IF(C103&lt;=459,0,IF(C140&lt;=C18,C124*C142*C138,0)),2)</f>
        <v>0</v>
      </c>
      <c r="D153" s="7">
        <f t="shared" si="160"/>
        <v>14588134.74</v>
      </c>
      <c r="E153" s="7">
        <f t="shared" si="160"/>
        <v>0</v>
      </c>
      <c r="F153" s="7">
        <f t="shared" si="160"/>
        <v>5370546.4199999999</v>
      </c>
      <c r="G153" s="7">
        <f t="shared" si="160"/>
        <v>374753.46</v>
      </c>
      <c r="H153" s="7">
        <f t="shared" si="160"/>
        <v>212393.19</v>
      </c>
      <c r="I153" s="7">
        <f t="shared" si="160"/>
        <v>0</v>
      </c>
      <c r="J153" s="7">
        <f t="shared" si="160"/>
        <v>0</v>
      </c>
      <c r="K153" s="7">
        <f t="shared" si="160"/>
        <v>0</v>
      </c>
      <c r="L153" s="7">
        <f t="shared" si="160"/>
        <v>0</v>
      </c>
      <c r="M153" s="7">
        <f t="shared" si="160"/>
        <v>0</v>
      </c>
      <c r="N153" s="7">
        <f t="shared" si="160"/>
        <v>14037244.189999999</v>
      </c>
      <c r="O153" s="7">
        <f t="shared" si="160"/>
        <v>2408987.9500000002</v>
      </c>
      <c r="P153" s="7">
        <f t="shared" si="160"/>
        <v>0</v>
      </c>
      <c r="Q153" s="7">
        <f t="shared" si="160"/>
        <v>0</v>
      </c>
      <c r="R153" s="7">
        <f t="shared" si="160"/>
        <v>1625482.43</v>
      </c>
      <c r="S153" s="7">
        <f t="shared" si="160"/>
        <v>0</v>
      </c>
      <c r="T153" s="7">
        <f t="shared" si="160"/>
        <v>0</v>
      </c>
      <c r="U153" s="7">
        <f t="shared" si="160"/>
        <v>0</v>
      </c>
      <c r="V153" s="7">
        <f t="shared" si="160"/>
        <v>0</v>
      </c>
      <c r="W153" s="7">
        <f t="shared" si="160"/>
        <v>0</v>
      </c>
      <c r="X153" s="7">
        <f t="shared" si="160"/>
        <v>0</v>
      </c>
      <c r="Y153" s="7">
        <f t="shared" si="160"/>
        <v>0</v>
      </c>
      <c r="Z153" s="7">
        <f t="shared" si="160"/>
        <v>0</v>
      </c>
      <c r="AA153" s="7">
        <f t="shared" si="160"/>
        <v>8308018.5300000003</v>
      </c>
      <c r="AB153" s="7">
        <f t="shared" si="160"/>
        <v>5453311.9500000002</v>
      </c>
      <c r="AC153" s="7">
        <f t="shared" si="160"/>
        <v>233154.3</v>
      </c>
      <c r="AD153" s="7">
        <f t="shared" si="160"/>
        <v>409044.24</v>
      </c>
      <c r="AE153" s="7">
        <f t="shared" si="160"/>
        <v>0</v>
      </c>
      <c r="AF153" s="7">
        <f t="shared" si="160"/>
        <v>0</v>
      </c>
      <c r="AG153" s="7">
        <f t="shared" si="160"/>
        <v>157514.10999999999</v>
      </c>
      <c r="AH153" s="7">
        <f t="shared" si="160"/>
        <v>0</v>
      </c>
      <c r="AI153" s="7">
        <f t="shared" si="160"/>
        <v>0</v>
      </c>
      <c r="AJ153" s="7">
        <f t="shared" si="160"/>
        <v>0</v>
      </c>
      <c r="AK153" s="7">
        <f t="shared" si="160"/>
        <v>0</v>
      </c>
      <c r="AL153" s="7">
        <f t="shared" si="160"/>
        <v>0</v>
      </c>
      <c r="AM153" s="7">
        <f t="shared" si="160"/>
        <v>0</v>
      </c>
      <c r="AN153" s="7">
        <f t="shared" si="160"/>
        <v>0</v>
      </c>
      <c r="AO153" s="7">
        <f t="shared" si="160"/>
        <v>0</v>
      </c>
      <c r="AP153" s="7">
        <f t="shared" si="160"/>
        <v>0</v>
      </c>
      <c r="AQ153" s="7">
        <f t="shared" si="160"/>
        <v>0</v>
      </c>
      <c r="AR153" s="7">
        <f t="shared" si="160"/>
        <v>6152935.6299999999</v>
      </c>
      <c r="AS153" s="7">
        <f t="shared" si="160"/>
        <v>2163915.4700000002</v>
      </c>
      <c r="AT153" s="7">
        <f t="shared" si="160"/>
        <v>331102.86</v>
      </c>
      <c r="AU153" s="7">
        <f t="shared" si="160"/>
        <v>0</v>
      </c>
      <c r="AV153" s="7">
        <f t="shared" si="160"/>
        <v>0</v>
      </c>
      <c r="AW153" s="7">
        <f t="shared" si="160"/>
        <v>0</v>
      </c>
      <c r="AX153" s="7">
        <f t="shared" si="160"/>
        <v>0</v>
      </c>
      <c r="AY153" s="7">
        <f t="shared" si="160"/>
        <v>0</v>
      </c>
      <c r="AZ153" s="7">
        <f t="shared" si="160"/>
        <v>0</v>
      </c>
      <c r="BA153" s="7">
        <f t="shared" si="160"/>
        <v>0</v>
      </c>
      <c r="BB153" s="7">
        <f t="shared" si="160"/>
        <v>2580715.87</v>
      </c>
      <c r="BC153" s="7">
        <f t="shared" si="160"/>
        <v>0</v>
      </c>
      <c r="BD153" s="7">
        <f t="shared" si="160"/>
        <v>641015.67000000004</v>
      </c>
      <c r="BE153" s="7">
        <f t="shared" si="160"/>
        <v>415413.28</v>
      </c>
      <c r="BF153" s="7">
        <f t="shared" si="160"/>
        <v>3333475.1</v>
      </c>
      <c r="BG153" s="7">
        <f t="shared" si="160"/>
        <v>0</v>
      </c>
      <c r="BH153" s="7">
        <f t="shared" si="160"/>
        <v>173936.14</v>
      </c>
      <c r="BI153" s="7">
        <f t="shared" si="160"/>
        <v>0</v>
      </c>
      <c r="BJ153" s="7">
        <f t="shared" si="160"/>
        <v>589874.16</v>
      </c>
      <c r="BK153" s="7">
        <f t="shared" si="160"/>
        <v>8473223.1099999994</v>
      </c>
      <c r="BL153" s="7">
        <f t="shared" si="160"/>
        <v>0</v>
      </c>
      <c r="BM153" s="7">
        <f t="shared" si="160"/>
        <v>0</v>
      </c>
      <c r="BN153" s="7">
        <f t="shared" si="160"/>
        <v>0</v>
      </c>
      <c r="BO153" s="7">
        <f t="shared" ref="BO153:DZ153" si="161">ROUND(IF(BO103&lt;=459,0,IF(BO140&lt;=BO18,BO124*BO142*BO138,0)),2)</f>
        <v>0</v>
      </c>
      <c r="BP153" s="7">
        <f t="shared" si="161"/>
        <v>0</v>
      </c>
      <c r="BQ153" s="7">
        <f t="shared" si="161"/>
        <v>1768233.63</v>
      </c>
      <c r="BR153" s="7">
        <f t="shared" si="161"/>
        <v>0</v>
      </c>
      <c r="BS153" s="7">
        <f t="shared" si="161"/>
        <v>0</v>
      </c>
      <c r="BT153" s="7">
        <f t="shared" si="161"/>
        <v>0</v>
      </c>
      <c r="BU153" s="7">
        <f t="shared" si="161"/>
        <v>0</v>
      </c>
      <c r="BV153" s="7">
        <f t="shared" si="161"/>
        <v>305189.36</v>
      </c>
      <c r="BW153" s="7">
        <f t="shared" si="161"/>
        <v>409752.03</v>
      </c>
      <c r="BX153" s="7">
        <f t="shared" si="161"/>
        <v>0</v>
      </c>
      <c r="BY153" s="7">
        <f t="shared" si="161"/>
        <v>0</v>
      </c>
      <c r="BZ153" s="7">
        <f t="shared" si="161"/>
        <v>0</v>
      </c>
      <c r="CA153" s="7">
        <f t="shared" si="161"/>
        <v>0</v>
      </c>
      <c r="CB153" s="7">
        <f t="shared" si="161"/>
        <v>22035265.219999999</v>
      </c>
      <c r="CC153" s="7">
        <f t="shared" si="161"/>
        <v>0</v>
      </c>
      <c r="CD153" s="7">
        <f t="shared" si="161"/>
        <v>0</v>
      </c>
      <c r="CE153" s="7">
        <f t="shared" si="161"/>
        <v>0</v>
      </c>
      <c r="CF153" s="7">
        <f t="shared" si="161"/>
        <v>0</v>
      </c>
      <c r="CG153" s="7">
        <f t="shared" si="161"/>
        <v>0</v>
      </c>
      <c r="CH153" s="7">
        <f t="shared" si="161"/>
        <v>0</v>
      </c>
      <c r="CI153" s="7">
        <f t="shared" si="161"/>
        <v>0</v>
      </c>
      <c r="CJ153" s="7">
        <f t="shared" si="161"/>
        <v>0</v>
      </c>
      <c r="CK153" s="7">
        <f t="shared" si="161"/>
        <v>2141940.2000000002</v>
      </c>
      <c r="CL153" s="7">
        <f t="shared" si="161"/>
        <v>385944.31</v>
      </c>
      <c r="CM153" s="7">
        <f t="shared" si="161"/>
        <v>0</v>
      </c>
      <c r="CN153" s="7">
        <f t="shared" si="161"/>
        <v>6594333.46</v>
      </c>
      <c r="CO153" s="7">
        <f t="shared" si="161"/>
        <v>4035470.25</v>
      </c>
      <c r="CP153" s="7">
        <f t="shared" si="161"/>
        <v>0</v>
      </c>
      <c r="CQ153" s="7">
        <f t="shared" si="161"/>
        <v>0</v>
      </c>
      <c r="CR153" s="7">
        <f t="shared" si="161"/>
        <v>0</v>
      </c>
      <c r="CS153" s="7">
        <f t="shared" si="161"/>
        <v>0</v>
      </c>
      <c r="CT153" s="7">
        <f t="shared" si="161"/>
        <v>0</v>
      </c>
      <c r="CU153" s="7">
        <f t="shared" si="161"/>
        <v>142745.39000000001</v>
      </c>
      <c r="CV153" s="7">
        <f t="shared" si="161"/>
        <v>0</v>
      </c>
      <c r="CW153" s="7">
        <f t="shared" si="161"/>
        <v>0</v>
      </c>
      <c r="CX153" s="7">
        <f t="shared" si="161"/>
        <v>0</v>
      </c>
      <c r="CY153" s="7">
        <f t="shared" si="161"/>
        <v>0</v>
      </c>
      <c r="CZ153" s="7">
        <f t="shared" si="161"/>
        <v>0</v>
      </c>
      <c r="DA153" s="7">
        <f t="shared" si="161"/>
        <v>0</v>
      </c>
      <c r="DB153" s="7">
        <f t="shared" si="161"/>
        <v>0</v>
      </c>
      <c r="DC153" s="7">
        <f t="shared" si="161"/>
        <v>0</v>
      </c>
      <c r="DD153" s="7">
        <f t="shared" si="161"/>
        <v>0</v>
      </c>
      <c r="DE153" s="7">
        <f t="shared" si="161"/>
        <v>0</v>
      </c>
      <c r="DF153" s="7">
        <f t="shared" si="161"/>
        <v>0</v>
      </c>
      <c r="DG153" s="7">
        <f t="shared" si="161"/>
        <v>0</v>
      </c>
      <c r="DH153" s="7">
        <f t="shared" si="161"/>
        <v>0</v>
      </c>
      <c r="DI153" s="7">
        <f t="shared" si="161"/>
        <v>0</v>
      </c>
      <c r="DJ153" s="7">
        <f t="shared" si="161"/>
        <v>0</v>
      </c>
      <c r="DK153" s="7">
        <f t="shared" si="161"/>
        <v>0</v>
      </c>
      <c r="DL153" s="7">
        <f t="shared" si="161"/>
        <v>0</v>
      </c>
      <c r="DM153" s="7">
        <f t="shared" si="161"/>
        <v>0</v>
      </c>
      <c r="DN153" s="7">
        <f t="shared" si="161"/>
        <v>0</v>
      </c>
      <c r="DO153" s="7">
        <f t="shared" si="161"/>
        <v>0</v>
      </c>
      <c r="DP153" s="7">
        <f t="shared" si="161"/>
        <v>0</v>
      </c>
      <c r="DQ153" s="7">
        <f t="shared" si="161"/>
        <v>230590.77</v>
      </c>
      <c r="DR153" s="7">
        <f t="shared" si="161"/>
        <v>0</v>
      </c>
      <c r="DS153" s="7">
        <f t="shared" si="161"/>
        <v>0</v>
      </c>
      <c r="DT153" s="7">
        <f t="shared" si="161"/>
        <v>0</v>
      </c>
      <c r="DU153" s="7">
        <f t="shared" si="161"/>
        <v>0</v>
      </c>
      <c r="DV153" s="7">
        <f t="shared" si="161"/>
        <v>0</v>
      </c>
      <c r="DW153" s="7">
        <f t="shared" si="161"/>
        <v>0</v>
      </c>
      <c r="DX153" s="7">
        <f t="shared" si="161"/>
        <v>0</v>
      </c>
      <c r="DY153" s="7">
        <f t="shared" si="161"/>
        <v>0</v>
      </c>
      <c r="DZ153" s="7">
        <f t="shared" si="161"/>
        <v>175026.26</v>
      </c>
      <c r="EA153" s="7">
        <f t="shared" ref="EA153:FX153" si="162">ROUND(IF(EA103&lt;=459,0,IF(EA140&lt;=EA18,EA124*EA142*EA138,0)),2)</f>
        <v>218239.14</v>
      </c>
      <c r="EB153" s="7">
        <f t="shared" si="162"/>
        <v>0</v>
      </c>
      <c r="EC153" s="7">
        <f t="shared" si="162"/>
        <v>0</v>
      </c>
      <c r="ED153" s="7">
        <f t="shared" si="162"/>
        <v>62105.56</v>
      </c>
      <c r="EE153" s="7">
        <f t="shared" si="162"/>
        <v>0</v>
      </c>
      <c r="EF153" s="7">
        <f t="shared" si="162"/>
        <v>0</v>
      </c>
      <c r="EG153" s="7">
        <f t="shared" si="162"/>
        <v>0</v>
      </c>
      <c r="EH153" s="7">
        <f t="shared" si="162"/>
        <v>0</v>
      </c>
      <c r="EI153" s="7">
        <f t="shared" si="162"/>
        <v>0</v>
      </c>
      <c r="EJ153" s="7">
        <f t="shared" si="162"/>
        <v>0</v>
      </c>
      <c r="EK153" s="7">
        <f t="shared" si="162"/>
        <v>211226.38</v>
      </c>
      <c r="EL153" s="7">
        <f t="shared" si="162"/>
        <v>182608.25</v>
      </c>
      <c r="EM153" s="7">
        <f t="shared" si="162"/>
        <v>0</v>
      </c>
      <c r="EN153" s="7">
        <f t="shared" si="162"/>
        <v>0</v>
      </c>
      <c r="EO153" s="7">
        <f t="shared" si="162"/>
        <v>0</v>
      </c>
      <c r="EP153" s="7">
        <f t="shared" si="162"/>
        <v>0</v>
      </c>
      <c r="EQ153" s="7">
        <f t="shared" si="162"/>
        <v>408104.87</v>
      </c>
      <c r="ER153" s="7">
        <f t="shared" si="162"/>
        <v>0</v>
      </c>
      <c r="ES153" s="7">
        <f t="shared" si="162"/>
        <v>0</v>
      </c>
      <c r="ET153" s="7">
        <f t="shared" si="162"/>
        <v>0</v>
      </c>
      <c r="EU153" s="7">
        <f t="shared" si="162"/>
        <v>0</v>
      </c>
      <c r="EV153" s="7">
        <f t="shared" si="162"/>
        <v>0</v>
      </c>
      <c r="EW153" s="7">
        <f t="shared" si="162"/>
        <v>179402.38</v>
      </c>
      <c r="EX153" s="7">
        <f t="shared" si="162"/>
        <v>0</v>
      </c>
      <c r="EY153" s="7">
        <f t="shared" si="162"/>
        <v>0</v>
      </c>
      <c r="EZ153" s="7">
        <f t="shared" si="162"/>
        <v>0</v>
      </c>
      <c r="FA153" s="7">
        <f t="shared" si="162"/>
        <v>1013074.81</v>
      </c>
      <c r="FB153" s="7">
        <f t="shared" si="162"/>
        <v>0</v>
      </c>
      <c r="FC153" s="7">
        <f t="shared" si="162"/>
        <v>553387.55000000005</v>
      </c>
      <c r="FD153" s="7">
        <f t="shared" si="162"/>
        <v>0</v>
      </c>
      <c r="FE153" s="7">
        <f t="shared" si="162"/>
        <v>0</v>
      </c>
      <c r="FF153" s="7">
        <f t="shared" si="162"/>
        <v>0</v>
      </c>
      <c r="FG153" s="7">
        <f t="shared" si="162"/>
        <v>0</v>
      </c>
      <c r="FH153" s="7">
        <f t="shared" si="162"/>
        <v>0</v>
      </c>
      <c r="FI153" s="7">
        <f t="shared" si="162"/>
        <v>0</v>
      </c>
      <c r="FJ153" s="7">
        <f t="shared" si="162"/>
        <v>448741</v>
      </c>
      <c r="FK153" s="7">
        <f t="shared" si="162"/>
        <v>0</v>
      </c>
      <c r="FL153" s="7">
        <f t="shared" si="162"/>
        <v>863047.14</v>
      </c>
      <c r="FM153" s="7">
        <f t="shared" si="162"/>
        <v>803728.07</v>
      </c>
      <c r="FN153" s="7">
        <f t="shared" si="162"/>
        <v>0</v>
      </c>
      <c r="FO153" s="7">
        <f t="shared" si="162"/>
        <v>0</v>
      </c>
      <c r="FP153" s="7">
        <f t="shared" si="162"/>
        <v>0</v>
      </c>
      <c r="FQ153" s="7">
        <f t="shared" si="162"/>
        <v>0</v>
      </c>
      <c r="FR153" s="7">
        <f t="shared" si="162"/>
        <v>0</v>
      </c>
      <c r="FS153" s="7">
        <f t="shared" si="162"/>
        <v>0</v>
      </c>
      <c r="FT153" s="7">
        <f t="shared" si="162"/>
        <v>0</v>
      </c>
      <c r="FU153" s="7">
        <f t="shared" si="162"/>
        <v>0</v>
      </c>
      <c r="FV153" s="7">
        <f t="shared" si="162"/>
        <v>0</v>
      </c>
      <c r="FW153" s="7">
        <f t="shared" si="162"/>
        <v>0</v>
      </c>
      <c r="FX153" s="7">
        <f t="shared" si="162"/>
        <v>0</v>
      </c>
      <c r="GB153" s="22"/>
      <c r="GC153" s="22"/>
      <c r="GD153" s="22"/>
      <c r="GE153" s="22"/>
      <c r="GF153" s="22"/>
    </row>
    <row r="154" spans="1:195" x14ac:dyDescent="0.2">
      <c r="B154" s="7" t="s">
        <v>664</v>
      </c>
    </row>
    <row r="155" spans="1:195" x14ac:dyDescent="0.2">
      <c r="A155" s="6" t="s">
        <v>665</v>
      </c>
      <c r="B155" s="7" t="s">
        <v>666</v>
      </c>
      <c r="C155" s="17">
        <f t="shared" ref="C155:BN155" si="163">ROUND(IF((AND((C103&lt;=459),(C140&lt;=C18)))=TRUE(),0,IF((AND(C151=0,C153=0))=TRUE(),C18*C20,0)),1)</f>
        <v>3082.1</v>
      </c>
      <c r="D155" s="17">
        <f t="shared" si="163"/>
        <v>0</v>
      </c>
      <c r="E155" s="17">
        <f t="shared" si="163"/>
        <v>2236.9</v>
      </c>
      <c r="F155" s="17">
        <f t="shared" si="163"/>
        <v>0</v>
      </c>
      <c r="G155" s="17">
        <f t="shared" si="163"/>
        <v>0</v>
      </c>
      <c r="H155" s="17">
        <f t="shared" si="163"/>
        <v>0</v>
      </c>
      <c r="I155" s="17">
        <f t="shared" si="163"/>
        <v>3143.5</v>
      </c>
      <c r="J155" s="17">
        <f t="shared" si="163"/>
        <v>768.6</v>
      </c>
      <c r="K155" s="17">
        <f t="shared" si="163"/>
        <v>0</v>
      </c>
      <c r="L155" s="17">
        <f t="shared" si="163"/>
        <v>794.5</v>
      </c>
      <c r="M155" s="17">
        <f t="shared" si="163"/>
        <v>398</v>
      </c>
      <c r="N155" s="17">
        <f t="shared" si="163"/>
        <v>0</v>
      </c>
      <c r="O155" s="17">
        <f t="shared" si="163"/>
        <v>0</v>
      </c>
      <c r="P155" s="17">
        <f t="shared" si="163"/>
        <v>0</v>
      </c>
      <c r="Q155" s="17">
        <f t="shared" si="163"/>
        <v>13168</v>
      </c>
      <c r="R155" s="17">
        <f t="shared" si="163"/>
        <v>0</v>
      </c>
      <c r="S155" s="17">
        <f t="shared" si="163"/>
        <v>563.70000000000005</v>
      </c>
      <c r="T155" s="17">
        <f t="shared" si="163"/>
        <v>0</v>
      </c>
      <c r="U155" s="17">
        <f t="shared" si="163"/>
        <v>0</v>
      </c>
      <c r="V155" s="17">
        <f t="shared" si="163"/>
        <v>0</v>
      </c>
      <c r="W155" s="17">
        <f t="shared" si="163"/>
        <v>0</v>
      </c>
      <c r="X155" s="17">
        <f t="shared" si="163"/>
        <v>0</v>
      </c>
      <c r="Y155" s="17">
        <f t="shared" si="163"/>
        <v>796.6</v>
      </c>
      <c r="Z155" s="17">
        <f t="shared" si="163"/>
        <v>0</v>
      </c>
      <c r="AA155" s="17">
        <f t="shared" si="163"/>
        <v>0</v>
      </c>
      <c r="AB155" s="17">
        <f t="shared" si="163"/>
        <v>0</v>
      </c>
      <c r="AC155" s="17">
        <f t="shared" si="163"/>
        <v>0</v>
      </c>
      <c r="AD155" s="17">
        <f t="shared" si="163"/>
        <v>0</v>
      </c>
      <c r="AE155" s="17">
        <f t="shared" si="163"/>
        <v>0</v>
      </c>
      <c r="AF155" s="17">
        <f t="shared" si="163"/>
        <v>0</v>
      </c>
      <c r="AG155" s="17">
        <f t="shared" si="163"/>
        <v>0</v>
      </c>
      <c r="AH155" s="17">
        <f t="shared" si="163"/>
        <v>351.8</v>
      </c>
      <c r="AI155" s="17">
        <f t="shared" si="163"/>
        <v>0</v>
      </c>
      <c r="AJ155" s="17">
        <f t="shared" si="163"/>
        <v>0</v>
      </c>
      <c r="AK155" s="17">
        <f t="shared" si="163"/>
        <v>0</v>
      </c>
      <c r="AL155" s="17">
        <f t="shared" si="163"/>
        <v>0</v>
      </c>
      <c r="AM155" s="17">
        <f t="shared" si="163"/>
        <v>0</v>
      </c>
      <c r="AN155" s="17">
        <f t="shared" si="163"/>
        <v>0</v>
      </c>
      <c r="AO155" s="17">
        <f t="shared" si="163"/>
        <v>1599.6</v>
      </c>
      <c r="AP155" s="17">
        <f t="shared" si="163"/>
        <v>30116.1</v>
      </c>
      <c r="AQ155" s="17">
        <f t="shared" si="163"/>
        <v>0</v>
      </c>
      <c r="AR155" s="17">
        <f t="shared" si="163"/>
        <v>0</v>
      </c>
      <c r="AS155" s="17">
        <f t="shared" si="163"/>
        <v>0</v>
      </c>
      <c r="AT155" s="17">
        <f t="shared" si="163"/>
        <v>0</v>
      </c>
      <c r="AU155" s="17">
        <f t="shared" si="163"/>
        <v>0</v>
      </c>
      <c r="AV155" s="17">
        <f t="shared" si="163"/>
        <v>0</v>
      </c>
      <c r="AW155" s="17">
        <f t="shared" si="163"/>
        <v>0</v>
      </c>
      <c r="AX155" s="17">
        <f t="shared" si="163"/>
        <v>0</v>
      </c>
      <c r="AY155" s="17">
        <f t="shared" si="163"/>
        <v>0</v>
      </c>
      <c r="AZ155" s="17">
        <f t="shared" si="163"/>
        <v>3926.3</v>
      </c>
      <c r="BA155" s="17">
        <f t="shared" si="163"/>
        <v>3116.9</v>
      </c>
      <c r="BB155" s="17">
        <f t="shared" si="163"/>
        <v>0</v>
      </c>
      <c r="BC155" s="17">
        <f t="shared" si="163"/>
        <v>9531.4</v>
      </c>
      <c r="BD155" s="17">
        <f t="shared" si="163"/>
        <v>0</v>
      </c>
      <c r="BE155" s="17">
        <f t="shared" si="163"/>
        <v>0</v>
      </c>
      <c r="BF155" s="17">
        <f t="shared" si="163"/>
        <v>0</v>
      </c>
      <c r="BG155" s="17">
        <f t="shared" si="163"/>
        <v>334.1</v>
      </c>
      <c r="BH155" s="17">
        <f t="shared" si="163"/>
        <v>0</v>
      </c>
      <c r="BI155" s="17">
        <f t="shared" si="163"/>
        <v>0</v>
      </c>
      <c r="BJ155" s="17">
        <f t="shared" si="163"/>
        <v>0</v>
      </c>
      <c r="BK155" s="17">
        <f t="shared" si="163"/>
        <v>0</v>
      </c>
      <c r="BL155" s="17">
        <f t="shared" si="163"/>
        <v>0</v>
      </c>
      <c r="BM155" s="17">
        <f t="shared" si="163"/>
        <v>0</v>
      </c>
      <c r="BN155" s="17">
        <f t="shared" si="163"/>
        <v>1144.9000000000001</v>
      </c>
      <c r="BO155" s="17">
        <f t="shared" ref="BO155:DZ155" si="164">ROUND(IF((AND((BO103&lt;=459),(BO140&lt;=BO18)))=TRUE(),0,IF((AND(BO151=0,BO153=0))=TRUE(),BO18*BO20,0)),1)</f>
        <v>456.2</v>
      </c>
      <c r="BP155" s="17">
        <f t="shared" si="164"/>
        <v>0</v>
      </c>
      <c r="BQ155" s="17">
        <f t="shared" si="164"/>
        <v>0</v>
      </c>
      <c r="BR155" s="17">
        <f t="shared" si="164"/>
        <v>1523</v>
      </c>
      <c r="BS155" s="17">
        <f t="shared" si="164"/>
        <v>381.3</v>
      </c>
      <c r="BT155" s="17">
        <f t="shared" si="164"/>
        <v>0</v>
      </c>
      <c r="BU155" s="17">
        <f t="shared" si="164"/>
        <v>0</v>
      </c>
      <c r="BV155" s="17">
        <f t="shared" si="164"/>
        <v>0</v>
      </c>
      <c r="BW155" s="17">
        <f t="shared" si="164"/>
        <v>0</v>
      </c>
      <c r="BX155" s="17">
        <f t="shared" si="164"/>
        <v>0</v>
      </c>
      <c r="BY155" s="17">
        <f t="shared" si="164"/>
        <v>177.9</v>
      </c>
      <c r="BZ155" s="17">
        <f t="shared" si="164"/>
        <v>0</v>
      </c>
      <c r="CA155" s="17">
        <f t="shared" si="164"/>
        <v>0</v>
      </c>
      <c r="CB155" s="17">
        <f t="shared" si="164"/>
        <v>0</v>
      </c>
      <c r="CC155" s="17">
        <f t="shared" si="164"/>
        <v>0</v>
      </c>
      <c r="CD155" s="17">
        <f t="shared" si="164"/>
        <v>0</v>
      </c>
      <c r="CE155" s="17">
        <f t="shared" si="164"/>
        <v>0</v>
      </c>
      <c r="CF155" s="17">
        <f t="shared" si="164"/>
        <v>0</v>
      </c>
      <c r="CG155" s="17">
        <f t="shared" si="164"/>
        <v>0</v>
      </c>
      <c r="CH155" s="17">
        <f t="shared" si="164"/>
        <v>0</v>
      </c>
      <c r="CI155" s="17">
        <f t="shared" si="164"/>
        <v>239.3</v>
      </c>
      <c r="CJ155" s="17">
        <f t="shared" si="164"/>
        <v>328.7</v>
      </c>
      <c r="CK155" s="17">
        <f t="shared" si="164"/>
        <v>0</v>
      </c>
      <c r="CL155" s="17">
        <f t="shared" si="164"/>
        <v>0</v>
      </c>
      <c r="CM155" s="17">
        <f t="shared" si="164"/>
        <v>232.5</v>
      </c>
      <c r="CN155" s="17">
        <f t="shared" si="164"/>
        <v>0</v>
      </c>
      <c r="CO155" s="17">
        <f t="shared" si="164"/>
        <v>0</v>
      </c>
      <c r="CP155" s="17">
        <f t="shared" si="164"/>
        <v>356.4</v>
      </c>
      <c r="CQ155" s="17">
        <f t="shared" si="164"/>
        <v>274.39999999999998</v>
      </c>
      <c r="CR155" s="17">
        <f t="shared" si="164"/>
        <v>0</v>
      </c>
      <c r="CS155" s="17">
        <f t="shared" si="164"/>
        <v>0</v>
      </c>
      <c r="CT155" s="17">
        <f t="shared" si="164"/>
        <v>0</v>
      </c>
      <c r="CU155" s="17">
        <f t="shared" si="164"/>
        <v>0</v>
      </c>
      <c r="CV155" s="17">
        <f t="shared" si="164"/>
        <v>0</v>
      </c>
      <c r="CW155" s="17">
        <f t="shared" si="164"/>
        <v>0</v>
      </c>
      <c r="CX155" s="17">
        <f t="shared" si="164"/>
        <v>153</v>
      </c>
      <c r="CY155" s="17">
        <f t="shared" si="164"/>
        <v>0</v>
      </c>
      <c r="CZ155" s="17">
        <f t="shared" si="164"/>
        <v>696.2</v>
      </c>
      <c r="DA155" s="17">
        <f t="shared" si="164"/>
        <v>0</v>
      </c>
      <c r="DB155" s="17">
        <f t="shared" si="164"/>
        <v>0</v>
      </c>
      <c r="DC155" s="17">
        <f t="shared" si="164"/>
        <v>0</v>
      </c>
      <c r="DD155" s="17">
        <f t="shared" si="164"/>
        <v>0</v>
      </c>
      <c r="DE155" s="17">
        <f t="shared" si="164"/>
        <v>0</v>
      </c>
      <c r="DF155" s="17">
        <f t="shared" si="164"/>
        <v>7511.4</v>
      </c>
      <c r="DG155" s="17">
        <f t="shared" si="164"/>
        <v>0</v>
      </c>
      <c r="DH155" s="17">
        <f t="shared" si="164"/>
        <v>680.5</v>
      </c>
      <c r="DI155" s="17">
        <f t="shared" si="164"/>
        <v>886.8</v>
      </c>
      <c r="DJ155" s="17">
        <f t="shared" si="164"/>
        <v>216.9</v>
      </c>
      <c r="DK155" s="17">
        <f t="shared" si="164"/>
        <v>155.1</v>
      </c>
      <c r="DL155" s="17">
        <f t="shared" si="164"/>
        <v>1978.1</v>
      </c>
      <c r="DM155" s="17">
        <f t="shared" si="164"/>
        <v>0</v>
      </c>
      <c r="DN155" s="17">
        <f t="shared" si="164"/>
        <v>438.4</v>
      </c>
      <c r="DO155" s="17">
        <f t="shared" si="164"/>
        <v>1109.7</v>
      </c>
      <c r="DP155" s="17">
        <f t="shared" si="164"/>
        <v>0</v>
      </c>
      <c r="DQ155" s="17">
        <f t="shared" si="164"/>
        <v>0</v>
      </c>
      <c r="DR155" s="17">
        <f t="shared" si="164"/>
        <v>488.1</v>
      </c>
      <c r="DS155" s="17">
        <f t="shared" si="164"/>
        <v>254.2</v>
      </c>
      <c r="DT155" s="17">
        <f t="shared" si="164"/>
        <v>0</v>
      </c>
      <c r="DU155" s="17">
        <f t="shared" si="164"/>
        <v>0</v>
      </c>
      <c r="DV155" s="17">
        <f t="shared" si="164"/>
        <v>0</v>
      </c>
      <c r="DW155" s="17">
        <f t="shared" si="164"/>
        <v>0</v>
      </c>
      <c r="DX155" s="17">
        <f t="shared" si="164"/>
        <v>0</v>
      </c>
      <c r="DY155" s="17">
        <f t="shared" si="164"/>
        <v>0</v>
      </c>
      <c r="DZ155" s="17">
        <f t="shared" si="164"/>
        <v>0</v>
      </c>
      <c r="EA155" s="17">
        <f t="shared" ref="EA155:FX155" si="165">ROUND(IF((AND((EA103&lt;=459),(EA140&lt;=EA18)))=TRUE(),0,IF((AND(EA151=0,EA153=0))=TRUE(),EA18*EA20,0)),1)</f>
        <v>0</v>
      </c>
      <c r="EB155" s="17">
        <f t="shared" si="165"/>
        <v>207.3</v>
      </c>
      <c r="EC155" s="17">
        <f t="shared" si="165"/>
        <v>0</v>
      </c>
      <c r="ED155" s="17">
        <f t="shared" si="165"/>
        <v>0</v>
      </c>
      <c r="EE155" s="17">
        <f t="shared" si="165"/>
        <v>0</v>
      </c>
      <c r="EF155" s="17">
        <f t="shared" si="165"/>
        <v>504.8</v>
      </c>
      <c r="EG155" s="17">
        <f t="shared" si="165"/>
        <v>0</v>
      </c>
      <c r="EH155" s="17">
        <f t="shared" si="165"/>
        <v>0</v>
      </c>
      <c r="EI155" s="17">
        <f t="shared" si="165"/>
        <v>5168.8</v>
      </c>
      <c r="EJ155" s="17">
        <f t="shared" si="165"/>
        <v>3546.8</v>
      </c>
      <c r="EK155" s="17">
        <f t="shared" si="165"/>
        <v>0</v>
      </c>
      <c r="EL155" s="17">
        <f t="shared" si="165"/>
        <v>0</v>
      </c>
      <c r="EM155" s="17">
        <f t="shared" si="165"/>
        <v>0</v>
      </c>
      <c r="EN155" s="17">
        <f t="shared" si="165"/>
        <v>398.7</v>
      </c>
      <c r="EO155" s="17">
        <f t="shared" si="165"/>
        <v>0</v>
      </c>
      <c r="EP155" s="17">
        <f t="shared" si="165"/>
        <v>0</v>
      </c>
      <c r="EQ155" s="17">
        <f t="shared" si="165"/>
        <v>0</v>
      </c>
      <c r="ER155" s="17">
        <f t="shared" si="165"/>
        <v>0</v>
      </c>
      <c r="ES155" s="17">
        <f t="shared" si="165"/>
        <v>0</v>
      </c>
      <c r="ET155" s="17">
        <f t="shared" si="165"/>
        <v>0</v>
      </c>
      <c r="EU155" s="17">
        <f t="shared" si="165"/>
        <v>198.4</v>
      </c>
      <c r="EV155" s="17">
        <f t="shared" si="165"/>
        <v>0</v>
      </c>
      <c r="EW155" s="17">
        <f t="shared" si="165"/>
        <v>0</v>
      </c>
      <c r="EX155" s="17">
        <f t="shared" si="165"/>
        <v>0</v>
      </c>
      <c r="EY155" s="17">
        <f t="shared" si="165"/>
        <v>355</v>
      </c>
      <c r="EZ155" s="17">
        <f t="shared" si="165"/>
        <v>0</v>
      </c>
      <c r="FA155" s="17">
        <f t="shared" si="165"/>
        <v>0</v>
      </c>
      <c r="FB155" s="17">
        <f t="shared" si="165"/>
        <v>0</v>
      </c>
      <c r="FC155" s="17">
        <f t="shared" si="165"/>
        <v>0</v>
      </c>
      <c r="FD155" s="17">
        <f t="shared" si="165"/>
        <v>0</v>
      </c>
      <c r="FE155" s="17">
        <f t="shared" si="165"/>
        <v>0</v>
      </c>
      <c r="FF155" s="17">
        <f t="shared" si="165"/>
        <v>0</v>
      </c>
      <c r="FG155" s="17">
        <f t="shared" si="165"/>
        <v>0</v>
      </c>
      <c r="FH155" s="17">
        <f t="shared" si="165"/>
        <v>0</v>
      </c>
      <c r="FI155" s="17">
        <f t="shared" si="165"/>
        <v>636.20000000000005</v>
      </c>
      <c r="FJ155" s="17">
        <f t="shared" si="165"/>
        <v>0</v>
      </c>
      <c r="FK155" s="17">
        <f t="shared" si="165"/>
        <v>863.7</v>
      </c>
      <c r="FL155" s="17">
        <f t="shared" si="165"/>
        <v>0</v>
      </c>
      <c r="FM155" s="17">
        <f t="shared" si="165"/>
        <v>0</v>
      </c>
      <c r="FN155" s="17">
        <f t="shared" si="165"/>
        <v>7648.5</v>
      </c>
      <c r="FO155" s="17">
        <f t="shared" si="165"/>
        <v>365.7</v>
      </c>
      <c r="FP155" s="17">
        <f t="shared" si="165"/>
        <v>748.3</v>
      </c>
      <c r="FQ155" s="17">
        <f t="shared" si="165"/>
        <v>317.39999999999998</v>
      </c>
      <c r="FR155" s="17">
        <f t="shared" si="165"/>
        <v>0</v>
      </c>
      <c r="FS155" s="17">
        <f t="shared" si="165"/>
        <v>0</v>
      </c>
      <c r="FT155" s="17">
        <f t="shared" si="165"/>
        <v>0</v>
      </c>
      <c r="FU155" s="17">
        <f t="shared" si="165"/>
        <v>298.89999999999998</v>
      </c>
      <c r="FV155" s="17">
        <f t="shared" si="165"/>
        <v>246.7</v>
      </c>
      <c r="FW155" s="17">
        <f t="shared" si="165"/>
        <v>0</v>
      </c>
      <c r="FX155" s="17">
        <f t="shared" si="165"/>
        <v>0</v>
      </c>
    </row>
    <row r="156" spans="1:195" x14ac:dyDescent="0.2">
      <c r="B156" s="7" t="s">
        <v>667</v>
      </c>
    </row>
    <row r="157" spans="1:195" x14ac:dyDescent="0.2">
      <c r="A157" s="6" t="s">
        <v>668</v>
      </c>
      <c r="B157" s="7" t="s">
        <v>669</v>
      </c>
      <c r="C157" s="7">
        <f t="shared" ref="C157:BN157" si="166">ROUND(IF((AND((C103&lt;=459),(C140&lt;=C18)))=TRUE(),0,(C124*C142*C155)),2)</f>
        <v>3235544.77</v>
      </c>
      <c r="D157" s="7">
        <f t="shared" si="166"/>
        <v>0</v>
      </c>
      <c r="E157" s="7">
        <f t="shared" si="166"/>
        <v>2328511.4700000002</v>
      </c>
      <c r="F157" s="7">
        <f t="shared" si="166"/>
        <v>0</v>
      </c>
      <c r="G157" s="7">
        <f t="shared" si="166"/>
        <v>0</v>
      </c>
      <c r="H157" s="7">
        <f t="shared" si="166"/>
        <v>0</v>
      </c>
      <c r="I157" s="7">
        <f t="shared" si="166"/>
        <v>3278534.61</v>
      </c>
      <c r="J157" s="7">
        <f t="shared" si="166"/>
        <v>765586.11</v>
      </c>
      <c r="K157" s="7">
        <f t="shared" si="166"/>
        <v>0</v>
      </c>
      <c r="L157" s="7">
        <f t="shared" si="166"/>
        <v>858279.5</v>
      </c>
      <c r="M157" s="7">
        <f t="shared" si="166"/>
        <v>452040.99</v>
      </c>
      <c r="N157" s="7">
        <f t="shared" si="166"/>
        <v>0</v>
      </c>
      <c r="O157" s="7">
        <f t="shared" si="166"/>
        <v>0</v>
      </c>
      <c r="P157" s="7">
        <f t="shared" si="166"/>
        <v>0</v>
      </c>
      <c r="Q157" s="7">
        <f t="shared" si="166"/>
        <v>14070776.17</v>
      </c>
      <c r="R157" s="7">
        <f t="shared" si="166"/>
        <v>0</v>
      </c>
      <c r="S157" s="7">
        <f t="shared" si="166"/>
        <v>603260.82999999996</v>
      </c>
      <c r="T157" s="7">
        <f t="shared" si="166"/>
        <v>0</v>
      </c>
      <c r="U157" s="7">
        <f t="shared" si="166"/>
        <v>0</v>
      </c>
      <c r="V157" s="7">
        <f t="shared" si="166"/>
        <v>0</v>
      </c>
      <c r="W157" s="7">
        <f t="shared" si="166"/>
        <v>0</v>
      </c>
      <c r="X157" s="7">
        <f t="shared" si="166"/>
        <v>0</v>
      </c>
      <c r="Y157" s="7">
        <f t="shared" si="166"/>
        <v>757267.53</v>
      </c>
      <c r="Z157" s="7">
        <f t="shared" si="166"/>
        <v>0</v>
      </c>
      <c r="AA157" s="7">
        <f t="shared" si="166"/>
        <v>0</v>
      </c>
      <c r="AB157" s="7">
        <f t="shared" si="166"/>
        <v>0</v>
      </c>
      <c r="AC157" s="7">
        <f t="shared" si="166"/>
        <v>0</v>
      </c>
      <c r="AD157" s="7">
        <f t="shared" si="166"/>
        <v>0</v>
      </c>
      <c r="AE157" s="7">
        <f t="shared" si="166"/>
        <v>0</v>
      </c>
      <c r="AF157" s="7">
        <f t="shared" si="166"/>
        <v>0</v>
      </c>
      <c r="AG157" s="7">
        <f t="shared" si="166"/>
        <v>0</v>
      </c>
      <c r="AH157" s="7">
        <f t="shared" si="166"/>
        <v>366136.71</v>
      </c>
      <c r="AI157" s="7">
        <f t="shared" si="166"/>
        <v>0</v>
      </c>
      <c r="AJ157" s="7">
        <f t="shared" si="166"/>
        <v>0</v>
      </c>
      <c r="AK157" s="7">
        <f t="shared" si="166"/>
        <v>0</v>
      </c>
      <c r="AL157" s="7">
        <f t="shared" si="166"/>
        <v>0</v>
      </c>
      <c r="AM157" s="7">
        <f t="shared" si="166"/>
        <v>0</v>
      </c>
      <c r="AN157" s="7">
        <f t="shared" si="166"/>
        <v>0</v>
      </c>
      <c r="AO157" s="7">
        <f t="shared" si="166"/>
        <v>1638658.14</v>
      </c>
      <c r="AP157" s="7">
        <f t="shared" si="166"/>
        <v>32204665.5</v>
      </c>
      <c r="AQ157" s="7">
        <f t="shared" si="166"/>
        <v>0</v>
      </c>
      <c r="AR157" s="7">
        <f t="shared" si="166"/>
        <v>0</v>
      </c>
      <c r="AS157" s="7">
        <f t="shared" si="166"/>
        <v>0</v>
      </c>
      <c r="AT157" s="7">
        <f t="shared" si="166"/>
        <v>0</v>
      </c>
      <c r="AU157" s="7">
        <f t="shared" si="166"/>
        <v>0</v>
      </c>
      <c r="AV157" s="7">
        <f t="shared" si="166"/>
        <v>0</v>
      </c>
      <c r="AW157" s="7">
        <f t="shared" si="166"/>
        <v>0</v>
      </c>
      <c r="AX157" s="7">
        <f t="shared" si="166"/>
        <v>0</v>
      </c>
      <c r="AY157" s="7">
        <f t="shared" si="166"/>
        <v>0</v>
      </c>
      <c r="AZ157" s="7">
        <f t="shared" si="166"/>
        <v>4071721.44</v>
      </c>
      <c r="BA157" s="7">
        <f t="shared" si="166"/>
        <v>3158555.67</v>
      </c>
      <c r="BB157" s="7">
        <f t="shared" si="166"/>
        <v>0</v>
      </c>
      <c r="BC157" s="7">
        <f t="shared" si="166"/>
        <v>9905158.3699999992</v>
      </c>
      <c r="BD157" s="7">
        <f t="shared" si="166"/>
        <v>0</v>
      </c>
      <c r="BE157" s="7">
        <f t="shared" si="166"/>
        <v>0</v>
      </c>
      <c r="BF157" s="7">
        <f t="shared" si="166"/>
        <v>0</v>
      </c>
      <c r="BG157" s="7">
        <f t="shared" si="166"/>
        <v>370457.83</v>
      </c>
      <c r="BH157" s="7">
        <f t="shared" si="166"/>
        <v>0</v>
      </c>
      <c r="BI157" s="7">
        <f t="shared" si="166"/>
        <v>0</v>
      </c>
      <c r="BJ157" s="7">
        <f t="shared" si="166"/>
        <v>0</v>
      </c>
      <c r="BK157" s="7">
        <f t="shared" si="166"/>
        <v>0</v>
      </c>
      <c r="BL157" s="7">
        <f t="shared" si="166"/>
        <v>0</v>
      </c>
      <c r="BM157" s="7">
        <f t="shared" si="166"/>
        <v>0</v>
      </c>
      <c r="BN157" s="7">
        <f t="shared" si="166"/>
        <v>1143401.3899999999</v>
      </c>
      <c r="BO157" s="7">
        <f t="shared" ref="BO157:DZ157" si="167">ROUND(IF((AND((BO103&lt;=459),(BO140&lt;=BO18)))=TRUE(),0,(BO124*BO142*BO155)),2)</f>
        <v>477896.59</v>
      </c>
      <c r="BP157" s="7">
        <f t="shared" si="167"/>
        <v>0</v>
      </c>
      <c r="BQ157" s="7">
        <f t="shared" si="167"/>
        <v>0</v>
      </c>
      <c r="BR157" s="7">
        <f t="shared" si="167"/>
        <v>1575248.52</v>
      </c>
      <c r="BS157" s="7">
        <f t="shared" si="167"/>
        <v>425465.62</v>
      </c>
      <c r="BT157" s="7">
        <f t="shared" si="167"/>
        <v>0</v>
      </c>
      <c r="BU157" s="7">
        <f t="shared" si="167"/>
        <v>0</v>
      </c>
      <c r="BV157" s="7">
        <f t="shared" si="167"/>
        <v>0</v>
      </c>
      <c r="BW157" s="7">
        <f t="shared" si="167"/>
        <v>0</v>
      </c>
      <c r="BX157" s="7">
        <f t="shared" si="167"/>
        <v>0</v>
      </c>
      <c r="BY157" s="7">
        <f t="shared" si="167"/>
        <v>198052.67</v>
      </c>
      <c r="BZ157" s="7">
        <f t="shared" si="167"/>
        <v>0</v>
      </c>
      <c r="CA157" s="7">
        <f t="shared" si="167"/>
        <v>0</v>
      </c>
      <c r="CB157" s="7">
        <f t="shared" si="167"/>
        <v>0</v>
      </c>
      <c r="CC157" s="7">
        <f t="shared" si="167"/>
        <v>0</v>
      </c>
      <c r="CD157" s="7">
        <f t="shared" si="167"/>
        <v>0</v>
      </c>
      <c r="CE157" s="7">
        <f t="shared" si="167"/>
        <v>0</v>
      </c>
      <c r="CF157" s="7">
        <f t="shared" si="167"/>
        <v>0</v>
      </c>
      <c r="CG157" s="7">
        <f t="shared" si="167"/>
        <v>0</v>
      </c>
      <c r="CH157" s="7">
        <f t="shared" si="167"/>
        <v>0</v>
      </c>
      <c r="CI157" s="7">
        <f t="shared" si="167"/>
        <v>256475.18</v>
      </c>
      <c r="CJ157" s="7">
        <f t="shared" si="167"/>
        <v>364653.48</v>
      </c>
      <c r="CK157" s="7">
        <f t="shared" si="167"/>
        <v>0</v>
      </c>
      <c r="CL157" s="7">
        <f t="shared" si="167"/>
        <v>0</v>
      </c>
      <c r="CM157" s="7">
        <f t="shared" si="167"/>
        <v>271903.49</v>
      </c>
      <c r="CN157" s="7">
        <f t="shared" si="167"/>
        <v>0</v>
      </c>
      <c r="CO157" s="7">
        <f t="shared" si="167"/>
        <v>0</v>
      </c>
      <c r="CP157" s="7">
        <f t="shared" si="167"/>
        <v>403237.76</v>
      </c>
      <c r="CQ157" s="7">
        <f t="shared" si="167"/>
        <v>300536.83</v>
      </c>
      <c r="CR157" s="7">
        <f t="shared" si="167"/>
        <v>0</v>
      </c>
      <c r="CS157" s="7">
        <f t="shared" si="167"/>
        <v>0</v>
      </c>
      <c r="CT157" s="7">
        <f t="shared" si="167"/>
        <v>0</v>
      </c>
      <c r="CU157" s="7">
        <f t="shared" si="167"/>
        <v>0</v>
      </c>
      <c r="CV157" s="7">
        <f t="shared" si="167"/>
        <v>0</v>
      </c>
      <c r="CW157" s="7">
        <f t="shared" si="167"/>
        <v>0</v>
      </c>
      <c r="CX157" s="7">
        <f t="shared" si="167"/>
        <v>179675.83</v>
      </c>
      <c r="CY157" s="7">
        <f t="shared" si="167"/>
        <v>0</v>
      </c>
      <c r="CZ157" s="7">
        <f t="shared" si="167"/>
        <v>715669.55</v>
      </c>
      <c r="DA157" s="7">
        <f t="shared" si="167"/>
        <v>0</v>
      </c>
      <c r="DB157" s="7">
        <f t="shared" si="167"/>
        <v>0</v>
      </c>
      <c r="DC157" s="7">
        <f t="shared" si="167"/>
        <v>0</v>
      </c>
      <c r="DD157" s="7">
        <f t="shared" si="167"/>
        <v>0</v>
      </c>
      <c r="DE157" s="7">
        <f t="shared" si="167"/>
        <v>0</v>
      </c>
      <c r="DF157" s="7">
        <f t="shared" si="167"/>
        <v>7436359.0999999996</v>
      </c>
      <c r="DG157" s="7">
        <f t="shared" si="167"/>
        <v>0</v>
      </c>
      <c r="DH157" s="7">
        <f t="shared" si="167"/>
        <v>686711.12</v>
      </c>
      <c r="DI157" s="7">
        <f t="shared" si="167"/>
        <v>891566.93</v>
      </c>
      <c r="DJ157" s="7">
        <f t="shared" si="167"/>
        <v>249418.84</v>
      </c>
      <c r="DK157" s="7">
        <f t="shared" si="167"/>
        <v>182916.09</v>
      </c>
      <c r="DL157" s="7">
        <f t="shared" si="167"/>
        <v>2076198.11</v>
      </c>
      <c r="DM157" s="7">
        <f t="shared" si="167"/>
        <v>0</v>
      </c>
      <c r="DN157" s="7">
        <f t="shared" si="167"/>
        <v>475388.63</v>
      </c>
      <c r="DO157" s="7">
        <f t="shared" si="167"/>
        <v>1147040.27</v>
      </c>
      <c r="DP157" s="7">
        <f t="shared" si="167"/>
        <v>0</v>
      </c>
      <c r="DQ157" s="7">
        <f t="shared" si="167"/>
        <v>0</v>
      </c>
      <c r="DR157" s="7">
        <f t="shared" si="167"/>
        <v>511775.58</v>
      </c>
      <c r="DS157" s="7">
        <f t="shared" si="167"/>
        <v>280057.03999999998</v>
      </c>
      <c r="DT157" s="7">
        <f t="shared" si="167"/>
        <v>0</v>
      </c>
      <c r="DU157" s="7">
        <f t="shared" si="167"/>
        <v>0</v>
      </c>
      <c r="DV157" s="7">
        <f t="shared" si="167"/>
        <v>0</v>
      </c>
      <c r="DW157" s="7">
        <f t="shared" si="167"/>
        <v>0</v>
      </c>
      <c r="DX157" s="7">
        <f t="shared" si="167"/>
        <v>0</v>
      </c>
      <c r="DY157" s="7">
        <f t="shared" si="167"/>
        <v>0</v>
      </c>
      <c r="DZ157" s="7">
        <f t="shared" si="167"/>
        <v>0</v>
      </c>
      <c r="EA157" s="7">
        <f t="shared" ref="EA157:FX157" si="168">ROUND(IF((AND((EA103&lt;=459),(EA140&lt;=EA18)))=TRUE(),0,(EA124*EA142*EA155)),2)</f>
        <v>0</v>
      </c>
      <c r="EB157" s="7">
        <f t="shared" si="168"/>
        <v>233704.31</v>
      </c>
      <c r="EC157" s="7">
        <f t="shared" si="168"/>
        <v>0</v>
      </c>
      <c r="ED157" s="7">
        <f t="shared" si="168"/>
        <v>0</v>
      </c>
      <c r="EE157" s="7">
        <f t="shared" si="168"/>
        <v>0</v>
      </c>
      <c r="EF157" s="7">
        <f t="shared" si="168"/>
        <v>523520.22</v>
      </c>
      <c r="EG157" s="7">
        <f t="shared" si="168"/>
        <v>0</v>
      </c>
      <c r="EH157" s="7">
        <f t="shared" si="168"/>
        <v>0</v>
      </c>
      <c r="EI157" s="7">
        <f t="shared" si="168"/>
        <v>5234795.45</v>
      </c>
      <c r="EJ157" s="7">
        <f t="shared" si="168"/>
        <v>3556087.84</v>
      </c>
      <c r="EK157" s="7">
        <f t="shared" si="168"/>
        <v>0</v>
      </c>
      <c r="EL157" s="7">
        <f t="shared" si="168"/>
        <v>0</v>
      </c>
      <c r="EM157" s="7">
        <f t="shared" si="168"/>
        <v>0</v>
      </c>
      <c r="EN157" s="7">
        <f t="shared" si="168"/>
        <v>417297.83</v>
      </c>
      <c r="EO157" s="7">
        <f t="shared" si="168"/>
        <v>0</v>
      </c>
      <c r="EP157" s="7">
        <f t="shared" si="168"/>
        <v>0</v>
      </c>
      <c r="EQ157" s="7">
        <f t="shared" si="168"/>
        <v>0</v>
      </c>
      <c r="ER157" s="7">
        <f t="shared" si="168"/>
        <v>0</v>
      </c>
      <c r="ES157" s="7">
        <f t="shared" si="168"/>
        <v>0</v>
      </c>
      <c r="ET157" s="7">
        <f t="shared" si="168"/>
        <v>0</v>
      </c>
      <c r="EU157" s="7">
        <f t="shared" si="168"/>
        <v>218651.79</v>
      </c>
      <c r="EV157" s="7">
        <f t="shared" si="168"/>
        <v>0</v>
      </c>
      <c r="EW157" s="7">
        <f t="shared" si="168"/>
        <v>0</v>
      </c>
      <c r="EX157" s="7">
        <f t="shared" si="168"/>
        <v>0</v>
      </c>
      <c r="EY157" s="7">
        <f t="shared" si="168"/>
        <v>371416.52</v>
      </c>
      <c r="EZ157" s="7">
        <f t="shared" si="168"/>
        <v>0</v>
      </c>
      <c r="FA157" s="7">
        <f t="shared" si="168"/>
        <v>0</v>
      </c>
      <c r="FB157" s="7">
        <f t="shared" si="168"/>
        <v>0</v>
      </c>
      <c r="FC157" s="7">
        <f t="shared" si="168"/>
        <v>0</v>
      </c>
      <c r="FD157" s="7">
        <f t="shared" si="168"/>
        <v>0</v>
      </c>
      <c r="FE157" s="7">
        <f t="shared" si="168"/>
        <v>0</v>
      </c>
      <c r="FF157" s="7">
        <f t="shared" si="168"/>
        <v>0</v>
      </c>
      <c r="FG157" s="7">
        <f t="shared" si="168"/>
        <v>0</v>
      </c>
      <c r="FH157" s="7">
        <f t="shared" si="168"/>
        <v>0</v>
      </c>
      <c r="FI157" s="7">
        <f t="shared" si="168"/>
        <v>668945.43999999994</v>
      </c>
      <c r="FJ157" s="7">
        <f t="shared" si="168"/>
        <v>0</v>
      </c>
      <c r="FK157" s="7">
        <f t="shared" si="168"/>
        <v>894965.35</v>
      </c>
      <c r="FL157" s="7">
        <f t="shared" si="168"/>
        <v>0</v>
      </c>
      <c r="FM157" s="7">
        <f t="shared" si="168"/>
        <v>0</v>
      </c>
      <c r="FN157" s="7">
        <f t="shared" si="168"/>
        <v>7800730.5199999996</v>
      </c>
      <c r="FO157" s="7">
        <f t="shared" si="168"/>
        <v>398206.19</v>
      </c>
      <c r="FP157" s="7">
        <f t="shared" si="168"/>
        <v>789921.53</v>
      </c>
      <c r="FQ157" s="7">
        <f t="shared" si="168"/>
        <v>349707.27</v>
      </c>
      <c r="FR157" s="7">
        <f t="shared" si="168"/>
        <v>0</v>
      </c>
      <c r="FS157" s="7">
        <f t="shared" si="168"/>
        <v>0</v>
      </c>
      <c r="FT157" s="7">
        <f t="shared" si="168"/>
        <v>0</v>
      </c>
      <c r="FU157" s="7">
        <f t="shared" si="168"/>
        <v>341422.66</v>
      </c>
      <c r="FV157" s="7">
        <f t="shared" si="168"/>
        <v>278840.28999999998</v>
      </c>
      <c r="FW157" s="7">
        <f t="shared" si="168"/>
        <v>0</v>
      </c>
      <c r="FX157" s="7">
        <f t="shared" si="168"/>
        <v>0</v>
      </c>
      <c r="FY157" s="17"/>
    </row>
    <row r="158" spans="1:195" x14ac:dyDescent="0.2">
      <c r="B158" s="7" t="s">
        <v>670</v>
      </c>
    </row>
    <row r="159" spans="1:195" x14ac:dyDescent="0.2">
      <c r="A159" s="6" t="s">
        <v>671</v>
      </c>
      <c r="B159" s="7" t="s">
        <v>672</v>
      </c>
      <c r="C159" s="7">
        <f t="shared" ref="C159:BN159" si="169">ROUND(IF((AND((C103&lt;=459),(C140&lt;=C18)))=TRUE(),0,IF(C157=0,0,C124*C149*(C138-C155))),2)</f>
        <v>1800789.41</v>
      </c>
      <c r="D159" s="7">
        <f t="shared" si="169"/>
        <v>0</v>
      </c>
      <c r="E159" s="7">
        <f t="shared" si="169"/>
        <v>3519274.6</v>
      </c>
      <c r="F159" s="7">
        <f t="shared" si="169"/>
        <v>0</v>
      </c>
      <c r="G159" s="7">
        <f t="shared" si="169"/>
        <v>0</v>
      </c>
      <c r="H159" s="7">
        <f t="shared" si="169"/>
        <v>0</v>
      </c>
      <c r="I159" s="7">
        <f t="shared" si="169"/>
        <v>4435254.49</v>
      </c>
      <c r="J159" s="7">
        <f t="shared" si="169"/>
        <v>1289535.96</v>
      </c>
      <c r="K159" s="7">
        <f t="shared" si="169"/>
        <v>0</v>
      </c>
      <c r="L159" s="7">
        <f t="shared" si="169"/>
        <v>726673.23</v>
      </c>
      <c r="M159" s="7">
        <f t="shared" si="169"/>
        <v>1067001.5</v>
      </c>
      <c r="N159" s="7">
        <f t="shared" si="169"/>
        <v>0</v>
      </c>
      <c r="O159" s="7">
        <f t="shared" si="169"/>
        <v>0</v>
      </c>
      <c r="P159" s="7">
        <f t="shared" si="169"/>
        <v>0</v>
      </c>
      <c r="Q159" s="7">
        <f t="shared" si="169"/>
        <v>23387271.300000001</v>
      </c>
      <c r="R159" s="7">
        <f t="shared" si="169"/>
        <v>0</v>
      </c>
      <c r="S159" s="7">
        <f t="shared" si="169"/>
        <v>308078.78999999998</v>
      </c>
      <c r="T159" s="7">
        <f t="shared" si="169"/>
        <v>0</v>
      </c>
      <c r="U159" s="7">
        <f t="shared" si="169"/>
        <v>0</v>
      </c>
      <c r="V159" s="7">
        <f t="shared" si="169"/>
        <v>0</v>
      </c>
      <c r="W159" s="7">
        <f t="shared" si="169"/>
        <v>0</v>
      </c>
      <c r="X159" s="7">
        <f t="shared" si="169"/>
        <v>0</v>
      </c>
      <c r="Y159" s="7">
        <f t="shared" si="169"/>
        <v>1061723.1000000001</v>
      </c>
      <c r="Z159" s="7">
        <f t="shared" si="169"/>
        <v>0</v>
      </c>
      <c r="AA159" s="7">
        <f t="shared" si="169"/>
        <v>0</v>
      </c>
      <c r="AB159" s="7">
        <f t="shared" si="169"/>
        <v>0</v>
      </c>
      <c r="AC159" s="7">
        <f t="shared" si="169"/>
        <v>0</v>
      </c>
      <c r="AD159" s="7">
        <f t="shared" si="169"/>
        <v>0</v>
      </c>
      <c r="AE159" s="7">
        <f t="shared" si="169"/>
        <v>0</v>
      </c>
      <c r="AF159" s="7">
        <f t="shared" si="169"/>
        <v>0</v>
      </c>
      <c r="AG159" s="7">
        <f t="shared" si="169"/>
        <v>0</v>
      </c>
      <c r="AH159" s="7">
        <f t="shared" si="169"/>
        <v>107030.89</v>
      </c>
      <c r="AI159" s="7">
        <f t="shared" si="169"/>
        <v>0</v>
      </c>
      <c r="AJ159" s="7">
        <f t="shared" si="169"/>
        <v>0</v>
      </c>
      <c r="AK159" s="7">
        <f t="shared" si="169"/>
        <v>0</v>
      </c>
      <c r="AL159" s="7">
        <f t="shared" si="169"/>
        <v>0</v>
      </c>
      <c r="AM159" s="7">
        <f t="shared" si="169"/>
        <v>0</v>
      </c>
      <c r="AN159" s="7">
        <f t="shared" si="169"/>
        <v>0</v>
      </c>
      <c r="AO159" s="7">
        <f t="shared" si="169"/>
        <v>764619.03</v>
      </c>
      <c r="AP159" s="7">
        <f t="shared" si="169"/>
        <v>27542528.190000001</v>
      </c>
      <c r="AQ159" s="7">
        <f t="shared" si="169"/>
        <v>0</v>
      </c>
      <c r="AR159" s="7">
        <f t="shared" si="169"/>
        <v>0</v>
      </c>
      <c r="AS159" s="7">
        <f t="shared" si="169"/>
        <v>0</v>
      </c>
      <c r="AT159" s="7">
        <f t="shared" si="169"/>
        <v>0</v>
      </c>
      <c r="AU159" s="7">
        <f t="shared" si="169"/>
        <v>0</v>
      </c>
      <c r="AV159" s="7">
        <f t="shared" si="169"/>
        <v>0</v>
      </c>
      <c r="AW159" s="7">
        <f t="shared" si="169"/>
        <v>0</v>
      </c>
      <c r="AX159" s="7">
        <f t="shared" si="169"/>
        <v>0</v>
      </c>
      <c r="AY159" s="7">
        <f t="shared" si="169"/>
        <v>0</v>
      </c>
      <c r="AZ159" s="7">
        <f t="shared" si="169"/>
        <v>7348890.9800000004</v>
      </c>
      <c r="BA159" s="7">
        <f t="shared" si="169"/>
        <v>305330.09000000003</v>
      </c>
      <c r="BB159" s="7">
        <f t="shared" si="169"/>
        <v>0</v>
      </c>
      <c r="BC159" s="7">
        <f t="shared" si="169"/>
        <v>5646320.71</v>
      </c>
      <c r="BD159" s="7">
        <f t="shared" si="169"/>
        <v>0</v>
      </c>
      <c r="BE159" s="7">
        <f t="shared" si="169"/>
        <v>0</v>
      </c>
      <c r="BF159" s="7">
        <f t="shared" si="169"/>
        <v>0</v>
      </c>
      <c r="BG159" s="7">
        <f t="shared" si="169"/>
        <v>157402.07</v>
      </c>
      <c r="BH159" s="7">
        <f t="shared" si="169"/>
        <v>0</v>
      </c>
      <c r="BI159" s="7">
        <f t="shared" si="169"/>
        <v>0</v>
      </c>
      <c r="BJ159" s="7">
        <f t="shared" si="169"/>
        <v>0</v>
      </c>
      <c r="BK159" s="7">
        <f t="shared" si="169"/>
        <v>0</v>
      </c>
      <c r="BL159" s="7">
        <f t="shared" si="169"/>
        <v>0</v>
      </c>
      <c r="BM159" s="7">
        <f t="shared" si="169"/>
        <v>0</v>
      </c>
      <c r="BN159" s="7">
        <f t="shared" si="169"/>
        <v>738532.54</v>
      </c>
      <c r="BO159" s="7">
        <f t="shared" ref="BO159:DZ159" si="170">ROUND(IF((AND((BO103&lt;=459),(BO140&lt;=BO18)))=TRUE(),0,IF(BO157=0,0,BO124*BO149*(BO138-BO155))),2)</f>
        <v>61998.06</v>
      </c>
      <c r="BP159" s="7">
        <f t="shared" si="170"/>
        <v>0</v>
      </c>
      <c r="BQ159" s="7">
        <f t="shared" si="170"/>
        <v>0</v>
      </c>
      <c r="BR159" s="7">
        <f t="shared" si="170"/>
        <v>327668.5</v>
      </c>
      <c r="BS159" s="7">
        <f t="shared" si="170"/>
        <v>307963.24</v>
      </c>
      <c r="BT159" s="7">
        <f t="shared" si="170"/>
        <v>0</v>
      </c>
      <c r="BU159" s="7">
        <f t="shared" si="170"/>
        <v>0</v>
      </c>
      <c r="BV159" s="7">
        <f t="shared" si="170"/>
        <v>0</v>
      </c>
      <c r="BW159" s="7">
        <f t="shared" si="170"/>
        <v>0</v>
      </c>
      <c r="BX159" s="7">
        <f t="shared" si="170"/>
        <v>0</v>
      </c>
      <c r="BY159" s="7">
        <f t="shared" si="170"/>
        <v>567428.32999999996</v>
      </c>
      <c r="BZ159" s="7">
        <f t="shared" si="170"/>
        <v>0</v>
      </c>
      <c r="CA159" s="7">
        <f t="shared" si="170"/>
        <v>0</v>
      </c>
      <c r="CB159" s="7">
        <f t="shared" si="170"/>
        <v>0</v>
      </c>
      <c r="CC159" s="7">
        <f t="shared" si="170"/>
        <v>0</v>
      </c>
      <c r="CD159" s="7">
        <f t="shared" si="170"/>
        <v>0</v>
      </c>
      <c r="CE159" s="7">
        <f t="shared" si="170"/>
        <v>0</v>
      </c>
      <c r="CF159" s="7">
        <f t="shared" si="170"/>
        <v>0</v>
      </c>
      <c r="CG159" s="7">
        <f t="shared" si="170"/>
        <v>0</v>
      </c>
      <c r="CH159" s="7">
        <f t="shared" si="170"/>
        <v>0</v>
      </c>
      <c r="CI159" s="7">
        <f t="shared" si="170"/>
        <v>122092.04</v>
      </c>
      <c r="CJ159" s="7">
        <f t="shared" si="170"/>
        <v>102068.68</v>
      </c>
      <c r="CK159" s="7">
        <f t="shared" si="170"/>
        <v>0</v>
      </c>
      <c r="CL159" s="7">
        <f t="shared" si="170"/>
        <v>0</v>
      </c>
      <c r="CM159" s="7">
        <f t="shared" si="170"/>
        <v>264415.33</v>
      </c>
      <c r="CN159" s="7">
        <f t="shared" si="170"/>
        <v>0</v>
      </c>
      <c r="CO159" s="7">
        <f t="shared" si="170"/>
        <v>0</v>
      </c>
      <c r="CP159" s="7">
        <f t="shared" si="170"/>
        <v>14578.81</v>
      </c>
      <c r="CQ159" s="7">
        <f t="shared" si="170"/>
        <v>725161.92</v>
      </c>
      <c r="CR159" s="7">
        <f t="shared" si="170"/>
        <v>0</v>
      </c>
      <c r="CS159" s="7">
        <f t="shared" si="170"/>
        <v>0</v>
      </c>
      <c r="CT159" s="7">
        <f t="shared" si="170"/>
        <v>0</v>
      </c>
      <c r="CU159" s="7">
        <f t="shared" si="170"/>
        <v>0</v>
      </c>
      <c r="CV159" s="7">
        <f t="shared" si="170"/>
        <v>0</v>
      </c>
      <c r="CW159" s="7">
        <f t="shared" si="170"/>
        <v>0</v>
      </c>
      <c r="CX159" s="7">
        <f t="shared" si="170"/>
        <v>47813.74</v>
      </c>
      <c r="CY159" s="7">
        <f t="shared" si="170"/>
        <v>0</v>
      </c>
      <c r="CZ159" s="7">
        <f t="shared" si="170"/>
        <v>133827.23000000001</v>
      </c>
      <c r="DA159" s="7">
        <f t="shared" si="170"/>
        <v>0</v>
      </c>
      <c r="DB159" s="7">
        <f t="shared" si="170"/>
        <v>0</v>
      </c>
      <c r="DC159" s="7">
        <f t="shared" si="170"/>
        <v>0</v>
      </c>
      <c r="DD159" s="7">
        <f t="shared" si="170"/>
        <v>0</v>
      </c>
      <c r="DE159" s="7">
        <f t="shared" si="170"/>
        <v>0</v>
      </c>
      <c r="DF159" s="7">
        <f t="shared" si="170"/>
        <v>2266531.58</v>
      </c>
      <c r="DG159" s="7">
        <f t="shared" si="170"/>
        <v>0</v>
      </c>
      <c r="DH159" s="7">
        <f t="shared" si="170"/>
        <v>68929.2</v>
      </c>
      <c r="DI159" s="7">
        <f t="shared" si="170"/>
        <v>662863.29</v>
      </c>
      <c r="DJ159" s="7">
        <f t="shared" si="170"/>
        <v>101546.28</v>
      </c>
      <c r="DK159" s="7">
        <f t="shared" si="170"/>
        <v>49356.58</v>
      </c>
      <c r="DL159" s="7">
        <f t="shared" si="170"/>
        <v>970014.11</v>
      </c>
      <c r="DM159" s="7">
        <f t="shared" si="170"/>
        <v>0</v>
      </c>
      <c r="DN159" s="7">
        <f t="shared" si="170"/>
        <v>146450.93</v>
      </c>
      <c r="DO159" s="7">
        <f t="shared" si="170"/>
        <v>645471.4</v>
      </c>
      <c r="DP159" s="7">
        <f t="shared" si="170"/>
        <v>0</v>
      </c>
      <c r="DQ159" s="7">
        <f t="shared" si="170"/>
        <v>0</v>
      </c>
      <c r="DR159" s="7">
        <f t="shared" si="170"/>
        <v>1008085.71</v>
      </c>
      <c r="DS159" s="7">
        <f t="shared" si="170"/>
        <v>525598.31000000006</v>
      </c>
      <c r="DT159" s="7">
        <f t="shared" si="170"/>
        <v>0</v>
      </c>
      <c r="DU159" s="7">
        <f t="shared" si="170"/>
        <v>0</v>
      </c>
      <c r="DV159" s="7">
        <f t="shared" si="170"/>
        <v>0</v>
      </c>
      <c r="DW159" s="7">
        <f t="shared" si="170"/>
        <v>0</v>
      </c>
      <c r="DX159" s="7">
        <f t="shared" si="170"/>
        <v>0</v>
      </c>
      <c r="DY159" s="7">
        <f t="shared" si="170"/>
        <v>0</v>
      </c>
      <c r="DZ159" s="7">
        <f t="shared" si="170"/>
        <v>0</v>
      </c>
      <c r="EA159" s="7">
        <f t="shared" ref="EA159:FX159" si="171">ROUND(IF((AND((EA103&lt;=459),(EA140&lt;=EA18)))=TRUE(),0,IF(EA157=0,0,EA124*EA149*(EA138-EA155))),2)</f>
        <v>0</v>
      </c>
      <c r="EB159" s="7">
        <f t="shared" si="171"/>
        <v>117844.81</v>
      </c>
      <c r="EC159" s="7">
        <f t="shared" si="171"/>
        <v>0</v>
      </c>
      <c r="ED159" s="7">
        <f t="shared" si="171"/>
        <v>0</v>
      </c>
      <c r="EE159" s="7">
        <f t="shared" si="171"/>
        <v>0</v>
      </c>
      <c r="EF159" s="7">
        <f t="shared" si="171"/>
        <v>548776.68000000005</v>
      </c>
      <c r="EG159" s="7">
        <f t="shared" si="171"/>
        <v>0</v>
      </c>
      <c r="EH159" s="7">
        <f t="shared" si="171"/>
        <v>0</v>
      </c>
      <c r="EI159" s="7">
        <f t="shared" si="171"/>
        <v>11776621.65</v>
      </c>
      <c r="EJ159" s="7">
        <f t="shared" si="171"/>
        <v>255916.41</v>
      </c>
      <c r="EK159" s="7">
        <f t="shared" si="171"/>
        <v>0</v>
      </c>
      <c r="EL159" s="7">
        <f t="shared" si="171"/>
        <v>0</v>
      </c>
      <c r="EM159" s="7">
        <f t="shared" si="171"/>
        <v>0</v>
      </c>
      <c r="EN159" s="7">
        <f t="shared" si="171"/>
        <v>503329.01</v>
      </c>
      <c r="EO159" s="7">
        <f t="shared" si="171"/>
        <v>0</v>
      </c>
      <c r="EP159" s="7">
        <f t="shared" si="171"/>
        <v>0</v>
      </c>
      <c r="EQ159" s="7">
        <f t="shared" si="171"/>
        <v>0</v>
      </c>
      <c r="ER159" s="7">
        <f t="shared" si="171"/>
        <v>0</v>
      </c>
      <c r="ES159" s="7">
        <f t="shared" si="171"/>
        <v>0</v>
      </c>
      <c r="ET159" s="7">
        <f t="shared" si="171"/>
        <v>0</v>
      </c>
      <c r="EU159" s="7">
        <f t="shared" si="171"/>
        <v>751644.93</v>
      </c>
      <c r="EV159" s="7">
        <f t="shared" si="171"/>
        <v>0</v>
      </c>
      <c r="EW159" s="7">
        <f t="shared" si="171"/>
        <v>0</v>
      </c>
      <c r="EX159" s="7">
        <f t="shared" si="171"/>
        <v>0</v>
      </c>
      <c r="EY159" s="7">
        <f t="shared" si="171"/>
        <v>101906.75</v>
      </c>
      <c r="EZ159" s="7">
        <f t="shared" si="171"/>
        <v>0</v>
      </c>
      <c r="FA159" s="7">
        <f t="shared" si="171"/>
        <v>0</v>
      </c>
      <c r="FB159" s="7">
        <f t="shared" si="171"/>
        <v>0</v>
      </c>
      <c r="FC159" s="7">
        <f t="shared" si="171"/>
        <v>0</v>
      </c>
      <c r="FD159" s="7">
        <f t="shared" si="171"/>
        <v>0</v>
      </c>
      <c r="FE159" s="7">
        <f t="shared" si="171"/>
        <v>0</v>
      </c>
      <c r="FF159" s="7">
        <f t="shared" si="171"/>
        <v>0</v>
      </c>
      <c r="FG159" s="7">
        <f t="shared" si="171"/>
        <v>0</v>
      </c>
      <c r="FH159" s="7">
        <f t="shared" si="171"/>
        <v>0</v>
      </c>
      <c r="FI159" s="7">
        <f t="shared" si="171"/>
        <v>262992.62</v>
      </c>
      <c r="FJ159" s="7">
        <f t="shared" si="171"/>
        <v>0</v>
      </c>
      <c r="FK159" s="7">
        <f t="shared" si="171"/>
        <v>14186.86</v>
      </c>
      <c r="FL159" s="7">
        <f t="shared" si="171"/>
        <v>0</v>
      </c>
      <c r="FM159" s="7">
        <f t="shared" si="171"/>
        <v>0</v>
      </c>
      <c r="FN159" s="7">
        <f t="shared" si="171"/>
        <v>7714161.29</v>
      </c>
      <c r="FO159" s="7">
        <f t="shared" si="171"/>
        <v>53182.09</v>
      </c>
      <c r="FP159" s="7">
        <f t="shared" si="171"/>
        <v>599255.01</v>
      </c>
      <c r="FQ159" s="7">
        <f t="shared" si="171"/>
        <v>42871.09</v>
      </c>
      <c r="FR159" s="7">
        <f t="shared" si="171"/>
        <v>0</v>
      </c>
      <c r="FS159" s="7">
        <f t="shared" si="171"/>
        <v>0</v>
      </c>
      <c r="FT159" s="7">
        <f t="shared" si="171"/>
        <v>0</v>
      </c>
      <c r="FU159" s="7">
        <f t="shared" si="171"/>
        <v>288033.06</v>
      </c>
      <c r="FV159" s="7">
        <f t="shared" si="171"/>
        <v>26834.75</v>
      </c>
      <c r="FW159" s="7">
        <f t="shared" si="171"/>
        <v>0</v>
      </c>
      <c r="FX159" s="7">
        <f t="shared" si="171"/>
        <v>0</v>
      </c>
      <c r="GA159" s="17"/>
    </row>
    <row r="160" spans="1:195" x14ac:dyDescent="0.2">
      <c r="B160" s="7" t="s">
        <v>673</v>
      </c>
    </row>
    <row r="161" spans="1:217" x14ac:dyDescent="0.2">
      <c r="A161" s="6" t="s">
        <v>674</v>
      </c>
      <c r="B161" s="7" t="s">
        <v>675</v>
      </c>
      <c r="C161" s="7">
        <f t="shared" ref="C161:BN161" si="172">ROUND(IF((AND((C103&lt;=459),(C140&lt;=C18)))=TRUE(),0,+C157+C159),2)</f>
        <v>5036334.18</v>
      </c>
      <c r="D161" s="7">
        <f t="shared" si="172"/>
        <v>0</v>
      </c>
      <c r="E161" s="7">
        <f t="shared" si="172"/>
        <v>5847786.0700000003</v>
      </c>
      <c r="F161" s="7">
        <f t="shared" si="172"/>
        <v>0</v>
      </c>
      <c r="G161" s="7">
        <f t="shared" si="172"/>
        <v>0</v>
      </c>
      <c r="H161" s="7">
        <f t="shared" si="172"/>
        <v>0</v>
      </c>
      <c r="I161" s="7">
        <f t="shared" si="172"/>
        <v>7713789.0999999996</v>
      </c>
      <c r="J161" s="7">
        <f t="shared" si="172"/>
        <v>2055122.07</v>
      </c>
      <c r="K161" s="7">
        <f t="shared" si="172"/>
        <v>0</v>
      </c>
      <c r="L161" s="7">
        <f t="shared" si="172"/>
        <v>1584952.73</v>
      </c>
      <c r="M161" s="7">
        <f t="shared" si="172"/>
        <v>1519042.49</v>
      </c>
      <c r="N161" s="7">
        <f t="shared" si="172"/>
        <v>0</v>
      </c>
      <c r="O161" s="7">
        <f t="shared" si="172"/>
        <v>0</v>
      </c>
      <c r="P161" s="7">
        <f t="shared" si="172"/>
        <v>0</v>
      </c>
      <c r="Q161" s="7">
        <f t="shared" si="172"/>
        <v>37458047.469999999</v>
      </c>
      <c r="R161" s="7">
        <f t="shared" si="172"/>
        <v>0</v>
      </c>
      <c r="S161" s="7">
        <f t="shared" si="172"/>
        <v>911339.62</v>
      </c>
      <c r="T161" s="7">
        <f t="shared" si="172"/>
        <v>0</v>
      </c>
      <c r="U161" s="7">
        <f t="shared" si="172"/>
        <v>0</v>
      </c>
      <c r="V161" s="7">
        <f t="shared" si="172"/>
        <v>0</v>
      </c>
      <c r="W161" s="7">
        <f t="shared" si="172"/>
        <v>0</v>
      </c>
      <c r="X161" s="7">
        <f t="shared" si="172"/>
        <v>0</v>
      </c>
      <c r="Y161" s="7">
        <f t="shared" si="172"/>
        <v>1818990.63</v>
      </c>
      <c r="Z161" s="7">
        <f t="shared" si="172"/>
        <v>0</v>
      </c>
      <c r="AA161" s="7">
        <f t="shared" si="172"/>
        <v>0</v>
      </c>
      <c r="AB161" s="7">
        <f t="shared" si="172"/>
        <v>0</v>
      </c>
      <c r="AC161" s="7">
        <f t="shared" si="172"/>
        <v>0</v>
      </c>
      <c r="AD161" s="7">
        <f t="shared" si="172"/>
        <v>0</v>
      </c>
      <c r="AE161" s="7">
        <f t="shared" si="172"/>
        <v>0</v>
      </c>
      <c r="AF161" s="7">
        <f t="shared" si="172"/>
        <v>0</v>
      </c>
      <c r="AG161" s="7">
        <f t="shared" si="172"/>
        <v>0</v>
      </c>
      <c r="AH161" s="7">
        <f t="shared" si="172"/>
        <v>473167.6</v>
      </c>
      <c r="AI161" s="7">
        <f t="shared" si="172"/>
        <v>0</v>
      </c>
      <c r="AJ161" s="7">
        <f t="shared" si="172"/>
        <v>0</v>
      </c>
      <c r="AK161" s="7">
        <f t="shared" si="172"/>
        <v>0</v>
      </c>
      <c r="AL161" s="7">
        <f t="shared" si="172"/>
        <v>0</v>
      </c>
      <c r="AM161" s="7">
        <f t="shared" si="172"/>
        <v>0</v>
      </c>
      <c r="AN161" s="7">
        <f t="shared" si="172"/>
        <v>0</v>
      </c>
      <c r="AO161" s="7">
        <f t="shared" si="172"/>
        <v>2403277.17</v>
      </c>
      <c r="AP161" s="7">
        <f t="shared" si="172"/>
        <v>59747193.689999998</v>
      </c>
      <c r="AQ161" s="7">
        <f t="shared" si="172"/>
        <v>0</v>
      </c>
      <c r="AR161" s="7">
        <f t="shared" si="172"/>
        <v>0</v>
      </c>
      <c r="AS161" s="7">
        <f t="shared" si="172"/>
        <v>0</v>
      </c>
      <c r="AT161" s="7">
        <f t="shared" si="172"/>
        <v>0</v>
      </c>
      <c r="AU161" s="7">
        <f t="shared" si="172"/>
        <v>0</v>
      </c>
      <c r="AV161" s="7">
        <f t="shared" si="172"/>
        <v>0</v>
      </c>
      <c r="AW161" s="7">
        <f t="shared" si="172"/>
        <v>0</v>
      </c>
      <c r="AX161" s="7">
        <f t="shared" si="172"/>
        <v>0</v>
      </c>
      <c r="AY161" s="7">
        <f t="shared" si="172"/>
        <v>0</v>
      </c>
      <c r="AZ161" s="7">
        <f t="shared" si="172"/>
        <v>11420612.42</v>
      </c>
      <c r="BA161" s="7">
        <f t="shared" si="172"/>
        <v>3463885.76</v>
      </c>
      <c r="BB161" s="7">
        <f t="shared" si="172"/>
        <v>0</v>
      </c>
      <c r="BC161" s="7">
        <f t="shared" si="172"/>
        <v>15551479.08</v>
      </c>
      <c r="BD161" s="7">
        <f t="shared" si="172"/>
        <v>0</v>
      </c>
      <c r="BE161" s="7">
        <f t="shared" si="172"/>
        <v>0</v>
      </c>
      <c r="BF161" s="7">
        <f t="shared" si="172"/>
        <v>0</v>
      </c>
      <c r="BG161" s="7">
        <f t="shared" si="172"/>
        <v>527859.9</v>
      </c>
      <c r="BH161" s="7">
        <f t="shared" si="172"/>
        <v>0</v>
      </c>
      <c r="BI161" s="7">
        <f t="shared" si="172"/>
        <v>0</v>
      </c>
      <c r="BJ161" s="7">
        <f t="shared" si="172"/>
        <v>0</v>
      </c>
      <c r="BK161" s="7">
        <f t="shared" si="172"/>
        <v>0</v>
      </c>
      <c r="BL161" s="7">
        <f t="shared" si="172"/>
        <v>0</v>
      </c>
      <c r="BM161" s="7">
        <f t="shared" si="172"/>
        <v>0</v>
      </c>
      <c r="BN161" s="7">
        <f t="shared" si="172"/>
        <v>1881933.93</v>
      </c>
      <c r="BO161" s="7">
        <f t="shared" ref="BO161:DZ161" si="173">ROUND(IF((AND((BO103&lt;=459),(BO140&lt;=BO18)))=TRUE(),0,+BO157+BO159),2)</f>
        <v>539894.65</v>
      </c>
      <c r="BP161" s="7">
        <f t="shared" si="173"/>
        <v>0</v>
      </c>
      <c r="BQ161" s="7">
        <f t="shared" si="173"/>
        <v>0</v>
      </c>
      <c r="BR161" s="7">
        <f t="shared" si="173"/>
        <v>1902917.02</v>
      </c>
      <c r="BS161" s="7">
        <f t="shared" si="173"/>
        <v>733428.86</v>
      </c>
      <c r="BT161" s="7">
        <f t="shared" si="173"/>
        <v>0</v>
      </c>
      <c r="BU161" s="7">
        <f t="shared" si="173"/>
        <v>0</v>
      </c>
      <c r="BV161" s="7">
        <f t="shared" si="173"/>
        <v>0</v>
      </c>
      <c r="BW161" s="7">
        <f t="shared" si="173"/>
        <v>0</v>
      </c>
      <c r="BX161" s="7">
        <f t="shared" si="173"/>
        <v>0</v>
      </c>
      <c r="BY161" s="7">
        <f t="shared" si="173"/>
        <v>765481</v>
      </c>
      <c r="BZ161" s="7">
        <f t="shared" si="173"/>
        <v>0</v>
      </c>
      <c r="CA161" s="7">
        <f t="shared" si="173"/>
        <v>0</v>
      </c>
      <c r="CB161" s="7">
        <f t="shared" si="173"/>
        <v>0</v>
      </c>
      <c r="CC161" s="7">
        <f t="shared" si="173"/>
        <v>0</v>
      </c>
      <c r="CD161" s="7">
        <f t="shared" si="173"/>
        <v>0</v>
      </c>
      <c r="CE161" s="7">
        <f t="shared" si="173"/>
        <v>0</v>
      </c>
      <c r="CF161" s="7">
        <f t="shared" si="173"/>
        <v>0</v>
      </c>
      <c r="CG161" s="7">
        <f t="shared" si="173"/>
        <v>0</v>
      </c>
      <c r="CH161" s="7">
        <f t="shared" si="173"/>
        <v>0</v>
      </c>
      <c r="CI161" s="7">
        <f t="shared" si="173"/>
        <v>378567.22</v>
      </c>
      <c r="CJ161" s="7">
        <f t="shared" si="173"/>
        <v>466722.16</v>
      </c>
      <c r="CK161" s="7">
        <f t="shared" si="173"/>
        <v>0</v>
      </c>
      <c r="CL161" s="7">
        <f t="shared" si="173"/>
        <v>0</v>
      </c>
      <c r="CM161" s="7">
        <f t="shared" si="173"/>
        <v>536318.81999999995</v>
      </c>
      <c r="CN161" s="7">
        <f t="shared" si="173"/>
        <v>0</v>
      </c>
      <c r="CO161" s="7">
        <f t="shared" si="173"/>
        <v>0</v>
      </c>
      <c r="CP161" s="7">
        <f t="shared" si="173"/>
        <v>417816.57</v>
      </c>
      <c r="CQ161" s="7">
        <f t="shared" si="173"/>
        <v>1025698.75</v>
      </c>
      <c r="CR161" s="7">
        <f t="shared" si="173"/>
        <v>0</v>
      </c>
      <c r="CS161" s="7">
        <f t="shared" si="173"/>
        <v>0</v>
      </c>
      <c r="CT161" s="7">
        <f t="shared" si="173"/>
        <v>0</v>
      </c>
      <c r="CU161" s="7">
        <f t="shared" si="173"/>
        <v>0</v>
      </c>
      <c r="CV161" s="7">
        <f t="shared" si="173"/>
        <v>0</v>
      </c>
      <c r="CW161" s="7">
        <f t="shared" si="173"/>
        <v>0</v>
      </c>
      <c r="CX161" s="7">
        <f t="shared" si="173"/>
        <v>227489.57</v>
      </c>
      <c r="CY161" s="7">
        <f t="shared" si="173"/>
        <v>0</v>
      </c>
      <c r="CZ161" s="7">
        <f t="shared" si="173"/>
        <v>849496.78</v>
      </c>
      <c r="DA161" s="7">
        <f t="shared" si="173"/>
        <v>0</v>
      </c>
      <c r="DB161" s="7">
        <f t="shared" si="173"/>
        <v>0</v>
      </c>
      <c r="DC161" s="7">
        <f t="shared" si="173"/>
        <v>0</v>
      </c>
      <c r="DD161" s="7">
        <f t="shared" si="173"/>
        <v>0</v>
      </c>
      <c r="DE161" s="7">
        <f t="shared" si="173"/>
        <v>0</v>
      </c>
      <c r="DF161" s="7">
        <f t="shared" si="173"/>
        <v>9702890.6799999997</v>
      </c>
      <c r="DG161" s="7">
        <f t="shared" si="173"/>
        <v>0</v>
      </c>
      <c r="DH161" s="7">
        <f t="shared" si="173"/>
        <v>755640.31999999995</v>
      </c>
      <c r="DI161" s="7">
        <f t="shared" si="173"/>
        <v>1554430.22</v>
      </c>
      <c r="DJ161" s="7">
        <f t="shared" si="173"/>
        <v>350965.12</v>
      </c>
      <c r="DK161" s="7">
        <f t="shared" si="173"/>
        <v>232272.67</v>
      </c>
      <c r="DL161" s="7">
        <f t="shared" si="173"/>
        <v>3046212.22</v>
      </c>
      <c r="DM161" s="7">
        <f t="shared" si="173"/>
        <v>0</v>
      </c>
      <c r="DN161" s="7">
        <f t="shared" si="173"/>
        <v>621839.56000000006</v>
      </c>
      <c r="DO161" s="7">
        <f t="shared" si="173"/>
        <v>1792511.67</v>
      </c>
      <c r="DP161" s="7">
        <f t="shared" si="173"/>
        <v>0</v>
      </c>
      <c r="DQ161" s="7">
        <f t="shared" si="173"/>
        <v>0</v>
      </c>
      <c r="DR161" s="7">
        <f t="shared" si="173"/>
        <v>1519861.29</v>
      </c>
      <c r="DS161" s="7">
        <f t="shared" si="173"/>
        <v>805655.35</v>
      </c>
      <c r="DT161" s="7">
        <f t="shared" si="173"/>
        <v>0</v>
      </c>
      <c r="DU161" s="7">
        <f t="shared" si="173"/>
        <v>0</v>
      </c>
      <c r="DV161" s="7">
        <f t="shared" si="173"/>
        <v>0</v>
      </c>
      <c r="DW161" s="7">
        <f t="shared" si="173"/>
        <v>0</v>
      </c>
      <c r="DX161" s="7">
        <f t="shared" si="173"/>
        <v>0</v>
      </c>
      <c r="DY161" s="7">
        <f t="shared" si="173"/>
        <v>0</v>
      </c>
      <c r="DZ161" s="7">
        <f t="shared" si="173"/>
        <v>0</v>
      </c>
      <c r="EA161" s="7">
        <f t="shared" ref="EA161:FX161" si="174">ROUND(IF((AND((EA103&lt;=459),(EA140&lt;=EA18)))=TRUE(),0,+EA157+EA159),2)</f>
        <v>0</v>
      </c>
      <c r="EB161" s="7">
        <f t="shared" si="174"/>
        <v>351549.12</v>
      </c>
      <c r="EC161" s="7">
        <f t="shared" si="174"/>
        <v>0</v>
      </c>
      <c r="ED161" s="7">
        <f t="shared" si="174"/>
        <v>0</v>
      </c>
      <c r="EE161" s="7">
        <f t="shared" si="174"/>
        <v>0</v>
      </c>
      <c r="EF161" s="7">
        <f t="shared" si="174"/>
        <v>1072296.8999999999</v>
      </c>
      <c r="EG161" s="7">
        <f t="shared" si="174"/>
        <v>0</v>
      </c>
      <c r="EH161" s="7">
        <f t="shared" si="174"/>
        <v>0</v>
      </c>
      <c r="EI161" s="7">
        <f t="shared" si="174"/>
        <v>17011417.100000001</v>
      </c>
      <c r="EJ161" s="7">
        <f t="shared" si="174"/>
        <v>3812004.25</v>
      </c>
      <c r="EK161" s="7">
        <f t="shared" si="174"/>
        <v>0</v>
      </c>
      <c r="EL161" s="7">
        <f t="shared" si="174"/>
        <v>0</v>
      </c>
      <c r="EM161" s="7">
        <f t="shared" si="174"/>
        <v>0</v>
      </c>
      <c r="EN161" s="7">
        <f t="shared" si="174"/>
        <v>920626.84</v>
      </c>
      <c r="EO161" s="7">
        <f t="shared" si="174"/>
        <v>0</v>
      </c>
      <c r="EP161" s="7">
        <f t="shared" si="174"/>
        <v>0</v>
      </c>
      <c r="EQ161" s="7">
        <f t="shared" si="174"/>
        <v>0</v>
      </c>
      <c r="ER161" s="7">
        <f t="shared" si="174"/>
        <v>0</v>
      </c>
      <c r="ES161" s="7">
        <f t="shared" si="174"/>
        <v>0</v>
      </c>
      <c r="ET161" s="7">
        <f t="shared" si="174"/>
        <v>0</v>
      </c>
      <c r="EU161" s="7">
        <f t="shared" si="174"/>
        <v>970296.72</v>
      </c>
      <c r="EV161" s="7">
        <f t="shared" si="174"/>
        <v>0</v>
      </c>
      <c r="EW161" s="7">
        <f t="shared" si="174"/>
        <v>0</v>
      </c>
      <c r="EX161" s="7">
        <f t="shared" si="174"/>
        <v>0</v>
      </c>
      <c r="EY161" s="7">
        <f t="shared" si="174"/>
        <v>473323.27</v>
      </c>
      <c r="EZ161" s="7">
        <f t="shared" si="174"/>
        <v>0</v>
      </c>
      <c r="FA161" s="7">
        <f t="shared" si="174"/>
        <v>0</v>
      </c>
      <c r="FB161" s="7">
        <f t="shared" si="174"/>
        <v>0</v>
      </c>
      <c r="FC161" s="7">
        <f t="shared" si="174"/>
        <v>0</v>
      </c>
      <c r="FD161" s="7">
        <f t="shared" si="174"/>
        <v>0</v>
      </c>
      <c r="FE161" s="7">
        <f t="shared" si="174"/>
        <v>0</v>
      </c>
      <c r="FF161" s="7">
        <f t="shared" si="174"/>
        <v>0</v>
      </c>
      <c r="FG161" s="7">
        <f t="shared" si="174"/>
        <v>0</v>
      </c>
      <c r="FH161" s="7">
        <f t="shared" si="174"/>
        <v>0</v>
      </c>
      <c r="FI161" s="7">
        <f t="shared" si="174"/>
        <v>931938.06</v>
      </c>
      <c r="FJ161" s="7">
        <f t="shared" si="174"/>
        <v>0</v>
      </c>
      <c r="FK161" s="7">
        <f t="shared" si="174"/>
        <v>909152.21</v>
      </c>
      <c r="FL161" s="7">
        <f t="shared" si="174"/>
        <v>0</v>
      </c>
      <c r="FM161" s="7">
        <f t="shared" si="174"/>
        <v>0</v>
      </c>
      <c r="FN161" s="7">
        <f t="shared" si="174"/>
        <v>15514891.810000001</v>
      </c>
      <c r="FO161" s="7">
        <f t="shared" si="174"/>
        <v>451388.28</v>
      </c>
      <c r="FP161" s="7">
        <f t="shared" si="174"/>
        <v>1389176.54</v>
      </c>
      <c r="FQ161" s="7">
        <f t="shared" si="174"/>
        <v>392578.36</v>
      </c>
      <c r="FR161" s="7">
        <f t="shared" si="174"/>
        <v>0</v>
      </c>
      <c r="FS161" s="7">
        <f t="shared" si="174"/>
        <v>0</v>
      </c>
      <c r="FT161" s="7">
        <f t="shared" si="174"/>
        <v>0</v>
      </c>
      <c r="FU161" s="7">
        <f t="shared" si="174"/>
        <v>629455.72</v>
      </c>
      <c r="FV161" s="7">
        <f t="shared" si="174"/>
        <v>305675.03999999998</v>
      </c>
      <c r="FW161" s="7">
        <f t="shared" si="174"/>
        <v>0</v>
      </c>
      <c r="FX161" s="7">
        <f t="shared" si="174"/>
        <v>0</v>
      </c>
    </row>
    <row r="162" spans="1:217" x14ac:dyDescent="0.2">
      <c r="B162" s="7" t="s">
        <v>676</v>
      </c>
    </row>
    <row r="163" spans="1:217" x14ac:dyDescent="0.2">
      <c r="A163" s="6" t="s">
        <v>677</v>
      </c>
      <c r="B163" s="7" t="s">
        <v>678</v>
      </c>
      <c r="C163" s="7">
        <f t="shared" ref="C163:BN163" si="175">MAX(C151,C153,C161)</f>
        <v>5036334.18</v>
      </c>
      <c r="D163" s="7">
        <f t="shared" si="175"/>
        <v>14588134.74</v>
      </c>
      <c r="E163" s="7">
        <f t="shared" si="175"/>
        <v>5847786.0700000003</v>
      </c>
      <c r="F163" s="7">
        <f t="shared" si="175"/>
        <v>5370546.4199999999</v>
      </c>
      <c r="G163" s="7">
        <f t="shared" si="175"/>
        <v>374753.46</v>
      </c>
      <c r="H163" s="7">
        <f t="shared" si="175"/>
        <v>212393.19</v>
      </c>
      <c r="I163" s="7">
        <f t="shared" si="175"/>
        <v>7713789.0999999996</v>
      </c>
      <c r="J163" s="7">
        <f t="shared" si="175"/>
        <v>2055122.07</v>
      </c>
      <c r="K163" s="7">
        <f t="shared" si="175"/>
        <v>146059.51</v>
      </c>
      <c r="L163" s="7">
        <f t="shared" si="175"/>
        <v>1584952.73</v>
      </c>
      <c r="M163" s="7">
        <f t="shared" si="175"/>
        <v>1519042.49</v>
      </c>
      <c r="N163" s="7">
        <f t="shared" si="175"/>
        <v>14037244.189999999</v>
      </c>
      <c r="O163" s="7">
        <f t="shared" si="175"/>
        <v>2408987.9500000002</v>
      </c>
      <c r="P163" s="7">
        <f t="shared" si="175"/>
        <v>152751.38</v>
      </c>
      <c r="Q163" s="7">
        <f t="shared" si="175"/>
        <v>37458047.469999999</v>
      </c>
      <c r="R163" s="7">
        <f t="shared" si="175"/>
        <v>1625482.43</v>
      </c>
      <c r="S163" s="7">
        <f t="shared" si="175"/>
        <v>911339.62</v>
      </c>
      <c r="T163" s="7">
        <f t="shared" si="175"/>
        <v>87465.32</v>
      </c>
      <c r="U163" s="7">
        <f t="shared" si="175"/>
        <v>53416.36</v>
      </c>
      <c r="V163" s="7">
        <f t="shared" si="175"/>
        <v>167098.32</v>
      </c>
      <c r="W163" s="7">
        <f t="shared" si="175"/>
        <v>106641.34</v>
      </c>
      <c r="X163" s="7">
        <f t="shared" si="175"/>
        <v>49609.86</v>
      </c>
      <c r="Y163" s="7">
        <f t="shared" si="175"/>
        <v>1818990.63</v>
      </c>
      <c r="Z163" s="7">
        <f t="shared" si="175"/>
        <v>96358.31</v>
      </c>
      <c r="AA163" s="7">
        <f t="shared" si="175"/>
        <v>8308018.5300000003</v>
      </c>
      <c r="AB163" s="7">
        <f t="shared" si="175"/>
        <v>5453311.9500000002</v>
      </c>
      <c r="AC163" s="7">
        <f t="shared" si="175"/>
        <v>233154.3</v>
      </c>
      <c r="AD163" s="7">
        <f t="shared" si="175"/>
        <v>409044.24</v>
      </c>
      <c r="AE163" s="7">
        <f t="shared" si="175"/>
        <v>46901.51</v>
      </c>
      <c r="AF163" s="7">
        <f t="shared" si="175"/>
        <v>76898.52</v>
      </c>
      <c r="AG163" s="7">
        <f t="shared" si="175"/>
        <v>157514.10999999999</v>
      </c>
      <c r="AH163" s="7">
        <f t="shared" si="175"/>
        <v>473167.6</v>
      </c>
      <c r="AI163" s="7">
        <f t="shared" si="175"/>
        <v>171983.84</v>
      </c>
      <c r="AJ163" s="7">
        <f t="shared" si="175"/>
        <v>168917.25</v>
      </c>
      <c r="AK163" s="7">
        <f t="shared" si="175"/>
        <v>255420.33</v>
      </c>
      <c r="AL163" s="7">
        <f t="shared" si="175"/>
        <v>291286.51</v>
      </c>
      <c r="AM163" s="7">
        <f t="shared" si="175"/>
        <v>262440.59999999998</v>
      </c>
      <c r="AN163" s="7">
        <f t="shared" si="175"/>
        <v>192807.24</v>
      </c>
      <c r="AO163" s="7">
        <f t="shared" si="175"/>
        <v>2403277.17</v>
      </c>
      <c r="AP163" s="7">
        <f t="shared" si="175"/>
        <v>59747193.689999998</v>
      </c>
      <c r="AQ163" s="7">
        <f t="shared" si="175"/>
        <v>136811.68</v>
      </c>
      <c r="AR163" s="7">
        <f t="shared" si="175"/>
        <v>6152935.6299999999</v>
      </c>
      <c r="AS163" s="7">
        <f t="shared" si="175"/>
        <v>2163915.4700000002</v>
      </c>
      <c r="AT163" s="7">
        <f t="shared" si="175"/>
        <v>331102.86</v>
      </c>
      <c r="AU163" s="7">
        <f t="shared" si="175"/>
        <v>108988.84</v>
      </c>
      <c r="AV163" s="7">
        <f t="shared" si="175"/>
        <v>173071.44</v>
      </c>
      <c r="AW163" s="7">
        <f t="shared" si="175"/>
        <v>104521.22</v>
      </c>
      <c r="AX163" s="7">
        <f t="shared" si="175"/>
        <v>69955.55</v>
      </c>
      <c r="AY163" s="7">
        <f t="shared" si="175"/>
        <v>212564.71</v>
      </c>
      <c r="AZ163" s="7">
        <f t="shared" si="175"/>
        <v>11420612.42</v>
      </c>
      <c r="BA163" s="7">
        <f t="shared" si="175"/>
        <v>3463885.76</v>
      </c>
      <c r="BB163" s="7">
        <f t="shared" si="175"/>
        <v>2580715.87</v>
      </c>
      <c r="BC163" s="7">
        <f t="shared" si="175"/>
        <v>15551479.08</v>
      </c>
      <c r="BD163" s="7">
        <f t="shared" si="175"/>
        <v>641015.67000000004</v>
      </c>
      <c r="BE163" s="7">
        <f t="shared" si="175"/>
        <v>415413.28</v>
      </c>
      <c r="BF163" s="7">
        <f t="shared" si="175"/>
        <v>3333475.1</v>
      </c>
      <c r="BG163" s="7">
        <f t="shared" si="175"/>
        <v>527859.9</v>
      </c>
      <c r="BH163" s="7">
        <f t="shared" si="175"/>
        <v>173936.14</v>
      </c>
      <c r="BI163" s="7">
        <f t="shared" si="175"/>
        <v>233651.46</v>
      </c>
      <c r="BJ163" s="7">
        <f t="shared" si="175"/>
        <v>589874.16</v>
      </c>
      <c r="BK163" s="7">
        <f t="shared" si="175"/>
        <v>8473223.1099999994</v>
      </c>
      <c r="BL163" s="7">
        <f t="shared" si="175"/>
        <v>140752.29999999999</v>
      </c>
      <c r="BM163" s="7">
        <f t="shared" si="175"/>
        <v>160815.60999999999</v>
      </c>
      <c r="BN163" s="7">
        <f t="shared" si="175"/>
        <v>1881933.93</v>
      </c>
      <c r="BO163" s="7">
        <f t="shared" ref="BO163:DZ163" si="176">MAX(BO151,BO153,BO161)</f>
        <v>539894.65</v>
      </c>
      <c r="BP163" s="7">
        <f t="shared" si="176"/>
        <v>141793.44</v>
      </c>
      <c r="BQ163" s="7">
        <f t="shared" si="176"/>
        <v>1768233.63</v>
      </c>
      <c r="BR163" s="7">
        <f t="shared" si="176"/>
        <v>1902917.02</v>
      </c>
      <c r="BS163" s="7">
        <f t="shared" si="176"/>
        <v>733428.86</v>
      </c>
      <c r="BT163" s="7">
        <f t="shared" si="176"/>
        <v>137064.64000000001</v>
      </c>
      <c r="BU163" s="7">
        <f t="shared" si="176"/>
        <v>118386.6</v>
      </c>
      <c r="BV163" s="7">
        <f t="shared" si="176"/>
        <v>305189.36</v>
      </c>
      <c r="BW163" s="7">
        <f t="shared" si="176"/>
        <v>409752.03</v>
      </c>
      <c r="BX163" s="7">
        <f t="shared" si="176"/>
        <v>27068.11</v>
      </c>
      <c r="BY163" s="7">
        <f t="shared" si="176"/>
        <v>765481</v>
      </c>
      <c r="BZ163" s="7">
        <f t="shared" si="176"/>
        <v>140595.18</v>
      </c>
      <c r="CA163" s="7">
        <f t="shared" si="176"/>
        <v>83927</v>
      </c>
      <c r="CB163" s="7">
        <f t="shared" si="176"/>
        <v>22035265.219999999</v>
      </c>
      <c r="CC163" s="7">
        <f t="shared" si="176"/>
        <v>121393.43</v>
      </c>
      <c r="CD163" s="7">
        <f t="shared" si="176"/>
        <v>59019.03</v>
      </c>
      <c r="CE163" s="7">
        <f t="shared" si="176"/>
        <v>90132.5</v>
      </c>
      <c r="CF163" s="7">
        <f t="shared" si="176"/>
        <v>100122.65</v>
      </c>
      <c r="CG163" s="7">
        <f t="shared" si="176"/>
        <v>112601.53</v>
      </c>
      <c r="CH163" s="7">
        <f t="shared" si="176"/>
        <v>107499.76</v>
      </c>
      <c r="CI163" s="7">
        <f t="shared" si="176"/>
        <v>378567.22</v>
      </c>
      <c r="CJ163" s="7">
        <f t="shared" si="176"/>
        <v>466722.16</v>
      </c>
      <c r="CK163" s="7">
        <f t="shared" si="176"/>
        <v>2141940.2000000002</v>
      </c>
      <c r="CL163" s="7">
        <f t="shared" si="176"/>
        <v>385944.31</v>
      </c>
      <c r="CM163" s="7">
        <f t="shared" si="176"/>
        <v>536318.81999999995</v>
      </c>
      <c r="CN163" s="7">
        <f t="shared" si="176"/>
        <v>6594333.46</v>
      </c>
      <c r="CO163" s="7">
        <f t="shared" si="176"/>
        <v>4035470.25</v>
      </c>
      <c r="CP163" s="7">
        <f t="shared" si="176"/>
        <v>417816.57</v>
      </c>
      <c r="CQ163" s="7">
        <f t="shared" si="176"/>
        <v>1025698.75</v>
      </c>
      <c r="CR163" s="7">
        <f t="shared" si="176"/>
        <v>190235.96</v>
      </c>
      <c r="CS163" s="7">
        <f t="shared" si="176"/>
        <v>120867.18</v>
      </c>
      <c r="CT163" s="7">
        <f t="shared" si="176"/>
        <v>130423.16</v>
      </c>
      <c r="CU163" s="7">
        <f t="shared" si="176"/>
        <v>142745.39000000001</v>
      </c>
      <c r="CV163" s="7">
        <f t="shared" si="176"/>
        <v>21828.53</v>
      </c>
      <c r="CW163" s="7">
        <f t="shared" si="176"/>
        <v>112173.35</v>
      </c>
      <c r="CX163" s="7">
        <f t="shared" si="176"/>
        <v>227489.57</v>
      </c>
      <c r="CY163" s="7">
        <f t="shared" si="176"/>
        <v>41322.22</v>
      </c>
      <c r="CZ163" s="7">
        <f t="shared" si="176"/>
        <v>849496.78</v>
      </c>
      <c r="DA163" s="7">
        <f t="shared" si="176"/>
        <v>59924.73</v>
      </c>
      <c r="DB163" s="7">
        <f t="shared" si="176"/>
        <v>93763.62</v>
      </c>
      <c r="DC163" s="7">
        <f t="shared" si="176"/>
        <v>56167.89</v>
      </c>
      <c r="DD163" s="7">
        <f t="shared" si="176"/>
        <v>110199.98</v>
      </c>
      <c r="DE163" s="7">
        <f t="shared" si="176"/>
        <v>149327.34</v>
      </c>
      <c r="DF163" s="7">
        <f t="shared" si="176"/>
        <v>9702890.6799999997</v>
      </c>
      <c r="DG163" s="7">
        <f t="shared" si="176"/>
        <v>62055.72</v>
      </c>
      <c r="DH163" s="7">
        <f t="shared" si="176"/>
        <v>755640.31999999995</v>
      </c>
      <c r="DI163" s="7">
        <f t="shared" si="176"/>
        <v>1554430.22</v>
      </c>
      <c r="DJ163" s="7">
        <f t="shared" si="176"/>
        <v>350965.12</v>
      </c>
      <c r="DK163" s="7">
        <f t="shared" si="176"/>
        <v>232272.67</v>
      </c>
      <c r="DL163" s="7">
        <f t="shared" si="176"/>
        <v>3046212.22</v>
      </c>
      <c r="DM163" s="7">
        <f t="shared" si="176"/>
        <v>193988.71</v>
      </c>
      <c r="DN163" s="7">
        <f t="shared" si="176"/>
        <v>621839.56000000006</v>
      </c>
      <c r="DO163" s="7">
        <f t="shared" si="176"/>
        <v>1792511.67</v>
      </c>
      <c r="DP163" s="7">
        <f t="shared" si="176"/>
        <v>101923.92</v>
      </c>
      <c r="DQ163" s="7">
        <f t="shared" si="176"/>
        <v>230590.77</v>
      </c>
      <c r="DR163" s="7">
        <f t="shared" si="176"/>
        <v>1519861.29</v>
      </c>
      <c r="DS163" s="7">
        <f t="shared" si="176"/>
        <v>805655.35</v>
      </c>
      <c r="DT163" s="7">
        <f t="shared" si="176"/>
        <v>213786</v>
      </c>
      <c r="DU163" s="7">
        <f t="shared" si="176"/>
        <v>231845.75</v>
      </c>
      <c r="DV163" s="7">
        <f t="shared" si="176"/>
        <v>104614.07</v>
      </c>
      <c r="DW163" s="7">
        <f t="shared" si="176"/>
        <v>173779.24</v>
      </c>
      <c r="DX163" s="7">
        <f t="shared" si="176"/>
        <v>109016.54</v>
      </c>
      <c r="DY163" s="7">
        <f t="shared" si="176"/>
        <v>72902.77</v>
      </c>
      <c r="DZ163" s="7">
        <f t="shared" si="176"/>
        <v>175026.26</v>
      </c>
      <c r="EA163" s="7">
        <f t="shared" ref="EA163:FX163" si="177">MAX(EA151,EA153,EA161)</f>
        <v>218239.14</v>
      </c>
      <c r="EB163" s="7">
        <f t="shared" si="177"/>
        <v>351549.12</v>
      </c>
      <c r="EC163" s="7">
        <f t="shared" si="177"/>
        <v>107402.97</v>
      </c>
      <c r="ED163" s="7">
        <f t="shared" si="177"/>
        <v>62105.56</v>
      </c>
      <c r="EE163" s="7">
        <f t="shared" si="177"/>
        <v>158000.54999999999</v>
      </c>
      <c r="EF163" s="7">
        <f t="shared" si="177"/>
        <v>1072296.8999999999</v>
      </c>
      <c r="EG163" s="7">
        <f t="shared" si="177"/>
        <v>167788.99</v>
      </c>
      <c r="EH163" s="7">
        <f t="shared" si="177"/>
        <v>118505.87</v>
      </c>
      <c r="EI163" s="7">
        <f t="shared" si="177"/>
        <v>17011417.100000001</v>
      </c>
      <c r="EJ163" s="7">
        <f t="shared" si="177"/>
        <v>3812004.25</v>
      </c>
      <c r="EK163" s="7">
        <f t="shared" si="177"/>
        <v>211226.38</v>
      </c>
      <c r="EL163" s="7">
        <f t="shared" si="177"/>
        <v>182608.25</v>
      </c>
      <c r="EM163" s="7">
        <f t="shared" si="177"/>
        <v>202919.48</v>
      </c>
      <c r="EN163" s="7">
        <f t="shared" si="177"/>
        <v>920626.84</v>
      </c>
      <c r="EO163" s="7">
        <f t="shared" si="177"/>
        <v>164644.07</v>
      </c>
      <c r="EP163" s="7">
        <f t="shared" si="177"/>
        <v>103623.87</v>
      </c>
      <c r="EQ163" s="7">
        <f t="shared" si="177"/>
        <v>408104.87</v>
      </c>
      <c r="ER163" s="7">
        <f t="shared" si="177"/>
        <v>98390</v>
      </c>
      <c r="ES163" s="7">
        <f t="shared" si="177"/>
        <v>154784.15</v>
      </c>
      <c r="ET163" s="7">
        <f t="shared" si="177"/>
        <v>231935.19</v>
      </c>
      <c r="EU163" s="7">
        <f t="shared" si="177"/>
        <v>970296.72</v>
      </c>
      <c r="EV163" s="7">
        <f t="shared" si="177"/>
        <v>87878.080000000002</v>
      </c>
      <c r="EW163" s="7">
        <f t="shared" si="177"/>
        <v>179402.38</v>
      </c>
      <c r="EX163" s="7">
        <f t="shared" si="177"/>
        <v>70172.100000000006</v>
      </c>
      <c r="EY163" s="7">
        <f t="shared" si="177"/>
        <v>473323.27</v>
      </c>
      <c r="EZ163" s="7">
        <f t="shared" si="177"/>
        <v>71846.03</v>
      </c>
      <c r="FA163" s="7">
        <f t="shared" si="177"/>
        <v>1013074.81</v>
      </c>
      <c r="FB163" s="7">
        <f t="shared" si="177"/>
        <v>194207.12</v>
      </c>
      <c r="FC163" s="7">
        <f t="shared" si="177"/>
        <v>553387.55000000005</v>
      </c>
      <c r="FD163" s="7">
        <f t="shared" si="177"/>
        <v>208770.76</v>
      </c>
      <c r="FE163" s="7">
        <f t="shared" si="177"/>
        <v>86943.52</v>
      </c>
      <c r="FF163" s="7">
        <f t="shared" si="177"/>
        <v>140906.60999999999</v>
      </c>
      <c r="FG163" s="7">
        <f t="shared" si="177"/>
        <v>102636.22</v>
      </c>
      <c r="FH163" s="7">
        <f t="shared" si="177"/>
        <v>82782.11</v>
      </c>
      <c r="FI163" s="7">
        <f t="shared" si="177"/>
        <v>931938.06</v>
      </c>
      <c r="FJ163" s="7">
        <f t="shared" si="177"/>
        <v>448741</v>
      </c>
      <c r="FK163" s="7">
        <f t="shared" si="177"/>
        <v>909152.21</v>
      </c>
      <c r="FL163" s="7">
        <f t="shared" si="177"/>
        <v>863047.14</v>
      </c>
      <c r="FM163" s="7">
        <f t="shared" si="177"/>
        <v>803728.07</v>
      </c>
      <c r="FN163" s="7">
        <f t="shared" si="177"/>
        <v>15514891.810000001</v>
      </c>
      <c r="FO163" s="7">
        <f t="shared" si="177"/>
        <v>451388.28</v>
      </c>
      <c r="FP163" s="7">
        <f t="shared" si="177"/>
        <v>1389176.54</v>
      </c>
      <c r="FQ163" s="7">
        <f t="shared" si="177"/>
        <v>392578.36</v>
      </c>
      <c r="FR163" s="7">
        <f t="shared" si="177"/>
        <v>53223.75</v>
      </c>
      <c r="FS163" s="7">
        <f t="shared" si="177"/>
        <v>62979.58</v>
      </c>
      <c r="FT163" s="7">
        <f t="shared" si="177"/>
        <v>53087.65</v>
      </c>
      <c r="FU163" s="7">
        <f t="shared" si="177"/>
        <v>629455.72</v>
      </c>
      <c r="FV163" s="7">
        <f t="shared" si="177"/>
        <v>305675.03999999998</v>
      </c>
      <c r="FW163" s="7">
        <f t="shared" si="177"/>
        <v>120813.69</v>
      </c>
      <c r="FX163" s="7">
        <f t="shared" si="177"/>
        <v>53253.09</v>
      </c>
      <c r="FZ163" s="7">
        <f>SUM(C163:FX163)</f>
        <v>364133478.47000009</v>
      </c>
      <c r="GA163" s="60">
        <v>436240044</v>
      </c>
      <c r="GB163" s="7">
        <f>FZ163-GA163</f>
        <v>-72106565.529999912</v>
      </c>
    </row>
    <row r="164" spans="1:217" x14ac:dyDescent="0.2">
      <c r="B164" s="7" t="s">
        <v>679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Z164" s="65">
        <f>FZ128+FZ163</f>
        <v>8034980782.869997</v>
      </c>
    </row>
    <row r="165" spans="1:217" x14ac:dyDescent="0.2">
      <c r="A165" s="6" t="s">
        <v>603</v>
      </c>
      <c r="B165" s="7" t="s">
        <v>603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</row>
    <row r="166" spans="1:217" ht="15.75" x14ac:dyDescent="0.25">
      <c r="A166" s="6"/>
      <c r="B166" s="30" t="s">
        <v>680</v>
      </c>
      <c r="FY166" s="62"/>
      <c r="FZ166" s="17"/>
    </row>
    <row r="167" spans="1:217" x14ac:dyDescent="0.2">
      <c r="A167" s="6" t="s">
        <v>681</v>
      </c>
      <c r="B167" s="7" t="s">
        <v>682</v>
      </c>
      <c r="C167" s="18">
        <f t="shared" ref="C167:BN167" si="178">C13+C33</f>
        <v>2509</v>
      </c>
      <c r="D167" s="18">
        <f t="shared" si="178"/>
        <v>0</v>
      </c>
      <c r="E167" s="18">
        <f t="shared" si="178"/>
        <v>0</v>
      </c>
      <c r="F167" s="18">
        <f t="shared" si="178"/>
        <v>0</v>
      </c>
      <c r="G167" s="18">
        <f t="shared" si="178"/>
        <v>0</v>
      </c>
      <c r="H167" s="18">
        <f t="shared" si="178"/>
        <v>0</v>
      </c>
      <c r="I167" s="18">
        <f t="shared" si="178"/>
        <v>0</v>
      </c>
      <c r="J167" s="18">
        <f t="shared" si="178"/>
        <v>0</v>
      </c>
      <c r="K167" s="18">
        <f t="shared" si="178"/>
        <v>0</v>
      </c>
      <c r="L167" s="18">
        <f t="shared" si="178"/>
        <v>0</v>
      </c>
      <c r="M167" s="18">
        <f t="shared" si="178"/>
        <v>0</v>
      </c>
      <c r="N167" s="18">
        <f t="shared" si="178"/>
        <v>0</v>
      </c>
      <c r="O167" s="18">
        <f t="shared" si="178"/>
        <v>0</v>
      </c>
      <c r="P167" s="18">
        <f t="shared" si="178"/>
        <v>0</v>
      </c>
      <c r="Q167" s="18">
        <f t="shared" si="178"/>
        <v>0</v>
      </c>
      <c r="R167" s="18">
        <f t="shared" si="178"/>
        <v>4491.5</v>
      </c>
      <c r="S167" s="18">
        <f t="shared" si="178"/>
        <v>3</v>
      </c>
      <c r="T167" s="18">
        <f t="shared" si="178"/>
        <v>0</v>
      </c>
      <c r="U167" s="18">
        <f t="shared" si="178"/>
        <v>0</v>
      </c>
      <c r="V167" s="18">
        <f t="shared" si="178"/>
        <v>0</v>
      </c>
      <c r="W167" s="18">
        <f t="shared" si="178"/>
        <v>0</v>
      </c>
      <c r="X167" s="18">
        <f t="shared" si="178"/>
        <v>0</v>
      </c>
      <c r="Y167" s="18">
        <f t="shared" si="178"/>
        <v>1835</v>
      </c>
      <c r="Z167" s="18">
        <f t="shared" si="178"/>
        <v>0</v>
      </c>
      <c r="AA167" s="18">
        <f t="shared" si="178"/>
        <v>0</v>
      </c>
      <c r="AB167" s="18">
        <f t="shared" si="178"/>
        <v>906.5</v>
      </c>
      <c r="AC167" s="18">
        <f t="shared" si="178"/>
        <v>0</v>
      </c>
      <c r="AD167" s="18">
        <f t="shared" si="178"/>
        <v>0</v>
      </c>
      <c r="AE167" s="18">
        <f t="shared" si="178"/>
        <v>0</v>
      </c>
      <c r="AF167" s="18">
        <f t="shared" si="178"/>
        <v>0</v>
      </c>
      <c r="AG167" s="18">
        <f t="shared" si="178"/>
        <v>0</v>
      </c>
      <c r="AH167" s="18">
        <f t="shared" si="178"/>
        <v>0</v>
      </c>
      <c r="AI167" s="18">
        <f t="shared" si="178"/>
        <v>0</v>
      </c>
      <c r="AJ167" s="18">
        <f t="shared" si="178"/>
        <v>0</v>
      </c>
      <c r="AK167" s="18">
        <f t="shared" si="178"/>
        <v>0</v>
      </c>
      <c r="AL167" s="18">
        <f t="shared" si="178"/>
        <v>0</v>
      </c>
      <c r="AM167" s="18">
        <f t="shared" si="178"/>
        <v>0</v>
      </c>
      <c r="AN167" s="18">
        <f t="shared" si="178"/>
        <v>0</v>
      </c>
      <c r="AO167" s="18">
        <f t="shared" si="178"/>
        <v>0</v>
      </c>
      <c r="AP167" s="18">
        <f t="shared" si="178"/>
        <v>250</v>
      </c>
      <c r="AQ167" s="18">
        <f t="shared" si="178"/>
        <v>0</v>
      </c>
      <c r="AR167" s="18">
        <f t="shared" si="178"/>
        <v>1088.5</v>
      </c>
      <c r="AS167" s="18">
        <f t="shared" si="178"/>
        <v>0</v>
      </c>
      <c r="AT167" s="18">
        <f t="shared" si="178"/>
        <v>0</v>
      </c>
      <c r="AU167" s="18">
        <f t="shared" si="178"/>
        <v>0</v>
      </c>
      <c r="AV167" s="18">
        <f t="shared" si="178"/>
        <v>0</v>
      </c>
      <c r="AW167" s="18">
        <f t="shared" si="178"/>
        <v>0</v>
      </c>
      <c r="AX167" s="18">
        <f t="shared" si="178"/>
        <v>0</v>
      </c>
      <c r="AY167" s="18">
        <f t="shared" si="178"/>
        <v>0</v>
      </c>
      <c r="AZ167" s="18">
        <f t="shared" si="178"/>
        <v>0</v>
      </c>
      <c r="BA167" s="18">
        <f t="shared" si="178"/>
        <v>0</v>
      </c>
      <c r="BB167" s="18">
        <f t="shared" si="178"/>
        <v>0</v>
      </c>
      <c r="BC167" s="18">
        <f t="shared" si="178"/>
        <v>307.5</v>
      </c>
      <c r="BD167" s="18">
        <f t="shared" si="178"/>
        <v>0</v>
      </c>
      <c r="BE167" s="18">
        <f t="shared" si="178"/>
        <v>0</v>
      </c>
      <c r="BF167" s="18">
        <f t="shared" si="178"/>
        <v>914</v>
      </c>
      <c r="BG167" s="18">
        <f t="shared" si="178"/>
        <v>0</v>
      </c>
      <c r="BH167" s="18">
        <f t="shared" si="178"/>
        <v>23.5</v>
      </c>
      <c r="BI167" s="18">
        <f t="shared" si="178"/>
        <v>7</v>
      </c>
      <c r="BJ167" s="18">
        <f t="shared" si="178"/>
        <v>0</v>
      </c>
      <c r="BK167" s="18">
        <f t="shared" si="178"/>
        <v>10911</v>
      </c>
      <c r="BL167" s="18">
        <f t="shared" si="178"/>
        <v>0</v>
      </c>
      <c r="BM167" s="18">
        <f t="shared" si="178"/>
        <v>0</v>
      </c>
      <c r="BN167" s="18">
        <f t="shared" si="178"/>
        <v>0</v>
      </c>
      <c r="BO167" s="18">
        <f t="shared" ref="BO167:DZ167" si="179">BO13+BO33</f>
        <v>0</v>
      </c>
      <c r="BP167" s="18">
        <f t="shared" si="179"/>
        <v>0</v>
      </c>
      <c r="BQ167" s="18">
        <f t="shared" si="179"/>
        <v>0</v>
      </c>
      <c r="BR167" s="18">
        <f t="shared" si="179"/>
        <v>0</v>
      </c>
      <c r="BS167" s="18">
        <f t="shared" si="179"/>
        <v>0</v>
      </c>
      <c r="BT167" s="18">
        <f t="shared" si="179"/>
        <v>0</v>
      </c>
      <c r="BU167" s="18">
        <f t="shared" si="179"/>
        <v>0</v>
      </c>
      <c r="BV167" s="18">
        <f t="shared" si="179"/>
        <v>0</v>
      </c>
      <c r="BW167" s="18">
        <f t="shared" si="179"/>
        <v>0</v>
      </c>
      <c r="BX167" s="18">
        <f t="shared" si="179"/>
        <v>0</v>
      </c>
      <c r="BY167" s="18">
        <f t="shared" si="179"/>
        <v>0</v>
      </c>
      <c r="BZ167" s="18">
        <f t="shared" si="179"/>
        <v>0</v>
      </c>
      <c r="CA167" s="18">
        <f t="shared" si="179"/>
        <v>0</v>
      </c>
      <c r="CB167" s="18">
        <f t="shared" si="179"/>
        <v>353</v>
      </c>
      <c r="CC167" s="18">
        <f t="shared" si="179"/>
        <v>0</v>
      </c>
      <c r="CD167" s="18">
        <f t="shared" si="179"/>
        <v>0</v>
      </c>
      <c r="CE167" s="18">
        <f t="shared" si="179"/>
        <v>0</v>
      </c>
      <c r="CF167" s="18">
        <f t="shared" si="179"/>
        <v>0</v>
      </c>
      <c r="CG167" s="18">
        <f t="shared" si="179"/>
        <v>0</v>
      </c>
      <c r="CH167" s="18">
        <f t="shared" si="179"/>
        <v>0</v>
      </c>
      <c r="CI167" s="18">
        <f t="shared" si="179"/>
        <v>0</v>
      </c>
      <c r="CJ167" s="18">
        <f t="shared" si="179"/>
        <v>0</v>
      </c>
      <c r="CK167" s="18">
        <f t="shared" si="179"/>
        <v>2310</v>
      </c>
      <c r="CL167" s="18">
        <f t="shared" si="179"/>
        <v>13</v>
      </c>
      <c r="CM167" s="18">
        <f t="shared" si="179"/>
        <v>50</v>
      </c>
      <c r="CN167" s="18">
        <f t="shared" si="179"/>
        <v>246</v>
      </c>
      <c r="CO167" s="18">
        <f t="shared" si="179"/>
        <v>0</v>
      </c>
      <c r="CP167" s="18">
        <f t="shared" si="179"/>
        <v>0</v>
      </c>
      <c r="CQ167" s="18">
        <f t="shared" si="179"/>
        <v>0</v>
      </c>
      <c r="CR167" s="18">
        <f t="shared" si="179"/>
        <v>0</v>
      </c>
      <c r="CS167" s="18">
        <f t="shared" si="179"/>
        <v>0</v>
      </c>
      <c r="CT167" s="18">
        <f t="shared" si="179"/>
        <v>0</v>
      </c>
      <c r="CU167" s="18">
        <f t="shared" si="179"/>
        <v>517</v>
      </c>
      <c r="CV167" s="18">
        <f t="shared" si="179"/>
        <v>0</v>
      </c>
      <c r="CW167" s="18">
        <f t="shared" si="179"/>
        <v>0</v>
      </c>
      <c r="CX167" s="18">
        <f t="shared" si="179"/>
        <v>0</v>
      </c>
      <c r="CY167" s="18">
        <f t="shared" si="179"/>
        <v>0</v>
      </c>
      <c r="CZ167" s="18">
        <f t="shared" si="179"/>
        <v>0</v>
      </c>
      <c r="DA167" s="18">
        <f t="shared" si="179"/>
        <v>0</v>
      </c>
      <c r="DB167" s="18">
        <f t="shared" si="179"/>
        <v>0</v>
      </c>
      <c r="DC167" s="18">
        <f t="shared" si="179"/>
        <v>0</v>
      </c>
      <c r="DD167" s="18">
        <f t="shared" si="179"/>
        <v>0</v>
      </c>
      <c r="DE167" s="18">
        <f t="shared" si="179"/>
        <v>0</v>
      </c>
      <c r="DF167" s="18">
        <f t="shared" si="179"/>
        <v>0</v>
      </c>
      <c r="DG167" s="18">
        <f t="shared" si="179"/>
        <v>1</v>
      </c>
      <c r="DH167" s="18">
        <f t="shared" si="179"/>
        <v>0</v>
      </c>
      <c r="DI167" s="18">
        <f t="shared" si="179"/>
        <v>1.5</v>
      </c>
      <c r="DJ167" s="18">
        <f t="shared" si="179"/>
        <v>1</v>
      </c>
      <c r="DK167" s="18">
        <f t="shared" si="179"/>
        <v>0.5</v>
      </c>
      <c r="DL167" s="18">
        <f t="shared" si="179"/>
        <v>0</v>
      </c>
      <c r="DM167" s="18">
        <f t="shared" si="179"/>
        <v>0</v>
      </c>
      <c r="DN167" s="18">
        <f t="shared" si="179"/>
        <v>0</v>
      </c>
      <c r="DO167" s="18">
        <f t="shared" si="179"/>
        <v>0</v>
      </c>
      <c r="DP167" s="18">
        <f t="shared" si="179"/>
        <v>0</v>
      </c>
      <c r="DQ167" s="18">
        <f t="shared" si="179"/>
        <v>0</v>
      </c>
      <c r="DR167" s="18">
        <f t="shared" si="179"/>
        <v>0</v>
      </c>
      <c r="DS167" s="18">
        <f t="shared" si="179"/>
        <v>0</v>
      </c>
      <c r="DT167" s="18">
        <f t="shared" si="179"/>
        <v>0</v>
      </c>
      <c r="DU167" s="18">
        <f t="shared" si="179"/>
        <v>0</v>
      </c>
      <c r="DV167" s="18">
        <f t="shared" si="179"/>
        <v>0</v>
      </c>
      <c r="DW167" s="18">
        <f t="shared" si="179"/>
        <v>0</v>
      </c>
      <c r="DX167" s="18">
        <f t="shared" si="179"/>
        <v>0</v>
      </c>
      <c r="DY167" s="18">
        <f t="shared" si="179"/>
        <v>0</v>
      </c>
      <c r="DZ167" s="18">
        <f t="shared" si="179"/>
        <v>0</v>
      </c>
      <c r="EA167" s="18">
        <f t="shared" ref="EA167:FX167" si="180">EA13+EA33</f>
        <v>0</v>
      </c>
      <c r="EB167" s="18">
        <f t="shared" si="180"/>
        <v>0</v>
      </c>
      <c r="EC167" s="18">
        <f t="shared" si="180"/>
        <v>0</v>
      </c>
      <c r="ED167" s="18">
        <f t="shared" si="180"/>
        <v>0</v>
      </c>
      <c r="EE167" s="18">
        <f t="shared" si="180"/>
        <v>0</v>
      </c>
      <c r="EF167" s="18">
        <f t="shared" si="180"/>
        <v>0</v>
      </c>
      <c r="EG167" s="18">
        <f t="shared" si="180"/>
        <v>0</v>
      </c>
      <c r="EH167" s="18">
        <f t="shared" si="180"/>
        <v>0</v>
      </c>
      <c r="EI167" s="18">
        <f t="shared" si="180"/>
        <v>0</v>
      </c>
      <c r="EJ167" s="18">
        <f t="shared" si="180"/>
        <v>228.5</v>
      </c>
      <c r="EK167" s="18">
        <f t="shared" si="180"/>
        <v>0</v>
      </c>
      <c r="EL167" s="18">
        <f t="shared" si="180"/>
        <v>0</v>
      </c>
      <c r="EM167" s="18">
        <f t="shared" si="180"/>
        <v>0</v>
      </c>
      <c r="EN167" s="18">
        <f t="shared" si="180"/>
        <v>117</v>
      </c>
      <c r="EO167" s="18">
        <f t="shared" si="180"/>
        <v>0</v>
      </c>
      <c r="EP167" s="18">
        <f t="shared" si="180"/>
        <v>0</v>
      </c>
      <c r="EQ167" s="18">
        <f t="shared" si="180"/>
        <v>0</v>
      </c>
      <c r="ER167" s="18">
        <f t="shared" si="180"/>
        <v>0</v>
      </c>
      <c r="ES167" s="18">
        <f t="shared" si="180"/>
        <v>0</v>
      </c>
      <c r="ET167" s="18">
        <f t="shared" si="180"/>
        <v>0</v>
      </c>
      <c r="EU167" s="18">
        <f t="shared" si="180"/>
        <v>0</v>
      </c>
      <c r="EV167" s="18">
        <f t="shared" si="180"/>
        <v>0</v>
      </c>
      <c r="EW167" s="18">
        <f t="shared" si="180"/>
        <v>0</v>
      </c>
      <c r="EX167" s="18">
        <f t="shared" si="180"/>
        <v>0</v>
      </c>
      <c r="EY167" s="18">
        <f t="shared" si="180"/>
        <v>777</v>
      </c>
      <c r="EZ167" s="18">
        <f t="shared" si="180"/>
        <v>0</v>
      </c>
      <c r="FA167" s="18">
        <f t="shared" si="180"/>
        <v>0</v>
      </c>
      <c r="FB167" s="18">
        <f t="shared" si="180"/>
        <v>0</v>
      </c>
      <c r="FC167" s="18">
        <f t="shared" si="180"/>
        <v>0</v>
      </c>
      <c r="FD167" s="18">
        <f t="shared" si="180"/>
        <v>0</v>
      </c>
      <c r="FE167" s="18">
        <f t="shared" si="180"/>
        <v>0</v>
      </c>
      <c r="FF167" s="18">
        <f t="shared" si="180"/>
        <v>0</v>
      </c>
      <c r="FG167" s="18">
        <f t="shared" si="180"/>
        <v>0</v>
      </c>
      <c r="FH167" s="18">
        <f t="shared" si="180"/>
        <v>0</v>
      </c>
      <c r="FI167" s="18">
        <f t="shared" si="180"/>
        <v>0</v>
      </c>
      <c r="FJ167" s="18">
        <f t="shared" si="180"/>
        <v>0</v>
      </c>
      <c r="FK167" s="18">
        <f t="shared" si="180"/>
        <v>0</v>
      </c>
      <c r="FL167" s="18">
        <f t="shared" si="180"/>
        <v>0</v>
      </c>
      <c r="FM167" s="18">
        <f t="shared" si="180"/>
        <v>0</v>
      </c>
      <c r="FN167" s="18">
        <f t="shared" si="180"/>
        <v>0</v>
      </c>
      <c r="FO167" s="18">
        <f t="shared" si="180"/>
        <v>0</v>
      </c>
      <c r="FP167" s="18">
        <f t="shared" si="180"/>
        <v>0</v>
      </c>
      <c r="FQ167" s="18">
        <f t="shared" si="180"/>
        <v>0</v>
      </c>
      <c r="FR167" s="18">
        <f t="shared" si="180"/>
        <v>0</v>
      </c>
      <c r="FS167" s="18">
        <f t="shared" si="180"/>
        <v>0</v>
      </c>
      <c r="FT167" s="18">
        <f t="shared" si="180"/>
        <v>0</v>
      </c>
      <c r="FU167" s="18">
        <f t="shared" si="180"/>
        <v>0</v>
      </c>
      <c r="FV167" s="18">
        <f t="shared" si="180"/>
        <v>0</v>
      </c>
      <c r="FW167" s="18">
        <f t="shared" si="180"/>
        <v>0</v>
      </c>
      <c r="FX167" s="18">
        <f t="shared" si="180"/>
        <v>0</v>
      </c>
      <c r="FY167" s="10"/>
      <c r="FZ167" s="7">
        <f>SUM(C167:FX167)</f>
        <v>27862</v>
      </c>
    </row>
    <row r="168" spans="1:217" x14ac:dyDescent="0.2">
      <c r="A168" s="6" t="s">
        <v>683</v>
      </c>
      <c r="B168" s="7" t="s">
        <v>684</v>
      </c>
      <c r="C168" s="7">
        <f t="shared" ref="C168:BN168" si="181">C40</f>
        <v>8541</v>
      </c>
      <c r="D168" s="7">
        <f t="shared" si="181"/>
        <v>8541</v>
      </c>
      <c r="E168" s="7">
        <f t="shared" si="181"/>
        <v>8541</v>
      </c>
      <c r="F168" s="7">
        <f t="shared" si="181"/>
        <v>8541</v>
      </c>
      <c r="G168" s="7">
        <f t="shared" si="181"/>
        <v>8541</v>
      </c>
      <c r="H168" s="7">
        <f t="shared" si="181"/>
        <v>8541</v>
      </c>
      <c r="I168" s="7">
        <f t="shared" si="181"/>
        <v>8541</v>
      </c>
      <c r="J168" s="7">
        <f t="shared" si="181"/>
        <v>8541</v>
      </c>
      <c r="K168" s="7">
        <f t="shared" si="181"/>
        <v>8541</v>
      </c>
      <c r="L168" s="7">
        <f t="shared" si="181"/>
        <v>8541</v>
      </c>
      <c r="M168" s="7">
        <f t="shared" si="181"/>
        <v>8541</v>
      </c>
      <c r="N168" s="7">
        <f t="shared" si="181"/>
        <v>8541</v>
      </c>
      <c r="O168" s="7">
        <f t="shared" si="181"/>
        <v>8541</v>
      </c>
      <c r="P168" s="7">
        <f t="shared" si="181"/>
        <v>8541</v>
      </c>
      <c r="Q168" s="7">
        <f t="shared" si="181"/>
        <v>8541</v>
      </c>
      <c r="R168" s="7">
        <f t="shared" si="181"/>
        <v>8541</v>
      </c>
      <c r="S168" s="7">
        <f t="shared" si="181"/>
        <v>8541</v>
      </c>
      <c r="T168" s="7">
        <f t="shared" si="181"/>
        <v>8541</v>
      </c>
      <c r="U168" s="7">
        <f t="shared" si="181"/>
        <v>8541</v>
      </c>
      <c r="V168" s="7">
        <f t="shared" si="181"/>
        <v>8541</v>
      </c>
      <c r="W168" s="7">
        <f t="shared" si="181"/>
        <v>8541</v>
      </c>
      <c r="X168" s="7">
        <f t="shared" si="181"/>
        <v>8541</v>
      </c>
      <c r="Y168" s="7">
        <f t="shared" si="181"/>
        <v>8541</v>
      </c>
      <c r="Z168" s="7">
        <f t="shared" si="181"/>
        <v>8541</v>
      </c>
      <c r="AA168" s="7">
        <f t="shared" si="181"/>
        <v>8541</v>
      </c>
      <c r="AB168" s="7">
        <f t="shared" si="181"/>
        <v>8541</v>
      </c>
      <c r="AC168" s="7">
        <f t="shared" si="181"/>
        <v>8541</v>
      </c>
      <c r="AD168" s="7">
        <f t="shared" si="181"/>
        <v>8541</v>
      </c>
      <c r="AE168" s="7">
        <f t="shared" si="181"/>
        <v>8541</v>
      </c>
      <c r="AF168" s="7">
        <f t="shared" si="181"/>
        <v>8541</v>
      </c>
      <c r="AG168" s="7">
        <f t="shared" si="181"/>
        <v>8541</v>
      </c>
      <c r="AH168" s="7">
        <f t="shared" si="181"/>
        <v>8541</v>
      </c>
      <c r="AI168" s="7">
        <f t="shared" si="181"/>
        <v>8541</v>
      </c>
      <c r="AJ168" s="7">
        <f t="shared" si="181"/>
        <v>8541</v>
      </c>
      <c r="AK168" s="7">
        <f t="shared" si="181"/>
        <v>8541</v>
      </c>
      <c r="AL168" s="7">
        <f t="shared" si="181"/>
        <v>8541</v>
      </c>
      <c r="AM168" s="7">
        <f t="shared" si="181"/>
        <v>8541</v>
      </c>
      <c r="AN168" s="7">
        <f t="shared" si="181"/>
        <v>8541</v>
      </c>
      <c r="AO168" s="7">
        <f t="shared" si="181"/>
        <v>8541</v>
      </c>
      <c r="AP168" s="7">
        <f t="shared" si="181"/>
        <v>8541</v>
      </c>
      <c r="AQ168" s="7">
        <f t="shared" si="181"/>
        <v>8541</v>
      </c>
      <c r="AR168" s="7">
        <f t="shared" si="181"/>
        <v>8541</v>
      </c>
      <c r="AS168" s="7">
        <f t="shared" si="181"/>
        <v>8541</v>
      </c>
      <c r="AT168" s="7">
        <f t="shared" si="181"/>
        <v>8541</v>
      </c>
      <c r="AU168" s="7">
        <f t="shared" si="181"/>
        <v>8541</v>
      </c>
      <c r="AV168" s="7">
        <f t="shared" si="181"/>
        <v>8541</v>
      </c>
      <c r="AW168" s="7">
        <f t="shared" si="181"/>
        <v>8541</v>
      </c>
      <c r="AX168" s="7">
        <f t="shared" si="181"/>
        <v>8541</v>
      </c>
      <c r="AY168" s="7">
        <f t="shared" si="181"/>
        <v>8541</v>
      </c>
      <c r="AZ168" s="7">
        <f t="shared" si="181"/>
        <v>8541</v>
      </c>
      <c r="BA168" s="7">
        <f t="shared" si="181"/>
        <v>8541</v>
      </c>
      <c r="BB168" s="7">
        <f t="shared" si="181"/>
        <v>8541</v>
      </c>
      <c r="BC168" s="7">
        <f t="shared" si="181"/>
        <v>8541</v>
      </c>
      <c r="BD168" s="7">
        <f t="shared" si="181"/>
        <v>8541</v>
      </c>
      <c r="BE168" s="7">
        <f t="shared" si="181"/>
        <v>8541</v>
      </c>
      <c r="BF168" s="7">
        <f t="shared" si="181"/>
        <v>8541</v>
      </c>
      <c r="BG168" s="7">
        <f t="shared" si="181"/>
        <v>8541</v>
      </c>
      <c r="BH168" s="7">
        <f t="shared" si="181"/>
        <v>8541</v>
      </c>
      <c r="BI168" s="7">
        <f t="shared" si="181"/>
        <v>8541</v>
      </c>
      <c r="BJ168" s="7">
        <f t="shared" si="181"/>
        <v>8541</v>
      </c>
      <c r="BK168" s="7">
        <f t="shared" si="181"/>
        <v>8541</v>
      </c>
      <c r="BL168" s="7">
        <f t="shared" si="181"/>
        <v>8541</v>
      </c>
      <c r="BM168" s="7">
        <f t="shared" si="181"/>
        <v>8541</v>
      </c>
      <c r="BN168" s="7">
        <f t="shared" si="181"/>
        <v>8541</v>
      </c>
      <c r="BO168" s="7">
        <f t="shared" ref="BO168:DZ168" si="182">BO40</f>
        <v>8541</v>
      </c>
      <c r="BP168" s="7">
        <f t="shared" si="182"/>
        <v>8541</v>
      </c>
      <c r="BQ168" s="7">
        <f t="shared" si="182"/>
        <v>8541</v>
      </c>
      <c r="BR168" s="7">
        <f t="shared" si="182"/>
        <v>8541</v>
      </c>
      <c r="BS168" s="7">
        <f t="shared" si="182"/>
        <v>8541</v>
      </c>
      <c r="BT168" s="7">
        <f t="shared" si="182"/>
        <v>8541</v>
      </c>
      <c r="BU168" s="7">
        <f t="shared" si="182"/>
        <v>8541</v>
      </c>
      <c r="BV168" s="7">
        <f t="shared" si="182"/>
        <v>8541</v>
      </c>
      <c r="BW168" s="7">
        <f t="shared" si="182"/>
        <v>8541</v>
      </c>
      <c r="BX168" s="7">
        <f t="shared" si="182"/>
        <v>8541</v>
      </c>
      <c r="BY168" s="7">
        <f t="shared" si="182"/>
        <v>8541</v>
      </c>
      <c r="BZ168" s="7">
        <f t="shared" si="182"/>
        <v>8541</v>
      </c>
      <c r="CA168" s="7">
        <f t="shared" si="182"/>
        <v>8541</v>
      </c>
      <c r="CB168" s="7">
        <f t="shared" si="182"/>
        <v>8541</v>
      </c>
      <c r="CC168" s="7">
        <f t="shared" si="182"/>
        <v>8541</v>
      </c>
      <c r="CD168" s="7">
        <f t="shared" si="182"/>
        <v>8541</v>
      </c>
      <c r="CE168" s="7">
        <f t="shared" si="182"/>
        <v>8541</v>
      </c>
      <c r="CF168" s="7">
        <f t="shared" si="182"/>
        <v>8541</v>
      </c>
      <c r="CG168" s="7">
        <f t="shared" si="182"/>
        <v>8541</v>
      </c>
      <c r="CH168" s="7">
        <f t="shared" si="182"/>
        <v>8541</v>
      </c>
      <c r="CI168" s="7">
        <f t="shared" si="182"/>
        <v>8541</v>
      </c>
      <c r="CJ168" s="7">
        <f t="shared" si="182"/>
        <v>8541</v>
      </c>
      <c r="CK168" s="7">
        <f t="shared" si="182"/>
        <v>8541</v>
      </c>
      <c r="CL168" s="7">
        <f t="shared" si="182"/>
        <v>8541</v>
      </c>
      <c r="CM168" s="7">
        <f t="shared" si="182"/>
        <v>8541</v>
      </c>
      <c r="CN168" s="7">
        <f t="shared" si="182"/>
        <v>8541</v>
      </c>
      <c r="CO168" s="7">
        <f t="shared" si="182"/>
        <v>8541</v>
      </c>
      <c r="CP168" s="7">
        <f t="shared" si="182"/>
        <v>8541</v>
      </c>
      <c r="CQ168" s="7">
        <f t="shared" si="182"/>
        <v>8541</v>
      </c>
      <c r="CR168" s="7">
        <f t="shared" si="182"/>
        <v>8541</v>
      </c>
      <c r="CS168" s="7">
        <f t="shared" si="182"/>
        <v>8541</v>
      </c>
      <c r="CT168" s="7">
        <f t="shared" si="182"/>
        <v>8541</v>
      </c>
      <c r="CU168" s="7">
        <f t="shared" si="182"/>
        <v>8541</v>
      </c>
      <c r="CV168" s="7">
        <f t="shared" si="182"/>
        <v>8541</v>
      </c>
      <c r="CW168" s="7">
        <f t="shared" si="182"/>
        <v>8541</v>
      </c>
      <c r="CX168" s="7">
        <f t="shared" si="182"/>
        <v>8541</v>
      </c>
      <c r="CY168" s="7">
        <f t="shared" si="182"/>
        <v>8541</v>
      </c>
      <c r="CZ168" s="7">
        <f t="shared" si="182"/>
        <v>8541</v>
      </c>
      <c r="DA168" s="7">
        <f t="shared" si="182"/>
        <v>8541</v>
      </c>
      <c r="DB168" s="7">
        <f t="shared" si="182"/>
        <v>8541</v>
      </c>
      <c r="DC168" s="7">
        <f t="shared" si="182"/>
        <v>8541</v>
      </c>
      <c r="DD168" s="7">
        <f t="shared" si="182"/>
        <v>8541</v>
      </c>
      <c r="DE168" s="7">
        <f t="shared" si="182"/>
        <v>8541</v>
      </c>
      <c r="DF168" s="7">
        <f t="shared" si="182"/>
        <v>8541</v>
      </c>
      <c r="DG168" s="7">
        <f t="shared" si="182"/>
        <v>8541</v>
      </c>
      <c r="DH168" s="7">
        <f t="shared" si="182"/>
        <v>8541</v>
      </c>
      <c r="DI168" s="7">
        <f t="shared" si="182"/>
        <v>8541</v>
      </c>
      <c r="DJ168" s="7">
        <f t="shared" si="182"/>
        <v>8541</v>
      </c>
      <c r="DK168" s="7">
        <f t="shared" si="182"/>
        <v>8541</v>
      </c>
      <c r="DL168" s="7">
        <f t="shared" si="182"/>
        <v>8541</v>
      </c>
      <c r="DM168" s="7">
        <f t="shared" si="182"/>
        <v>8541</v>
      </c>
      <c r="DN168" s="7">
        <f t="shared" si="182"/>
        <v>8541</v>
      </c>
      <c r="DO168" s="7">
        <f t="shared" si="182"/>
        <v>8541</v>
      </c>
      <c r="DP168" s="7">
        <f t="shared" si="182"/>
        <v>8541</v>
      </c>
      <c r="DQ168" s="7">
        <f t="shared" si="182"/>
        <v>8541</v>
      </c>
      <c r="DR168" s="7">
        <f t="shared" si="182"/>
        <v>8541</v>
      </c>
      <c r="DS168" s="7">
        <f t="shared" si="182"/>
        <v>8541</v>
      </c>
      <c r="DT168" s="7">
        <f t="shared" si="182"/>
        <v>8541</v>
      </c>
      <c r="DU168" s="7">
        <f t="shared" si="182"/>
        <v>8541</v>
      </c>
      <c r="DV168" s="7">
        <f t="shared" si="182"/>
        <v>8541</v>
      </c>
      <c r="DW168" s="7">
        <f t="shared" si="182"/>
        <v>8541</v>
      </c>
      <c r="DX168" s="7">
        <f t="shared" si="182"/>
        <v>8541</v>
      </c>
      <c r="DY168" s="7">
        <f t="shared" si="182"/>
        <v>8541</v>
      </c>
      <c r="DZ168" s="7">
        <f t="shared" si="182"/>
        <v>8541</v>
      </c>
      <c r="EA168" s="7">
        <f t="shared" ref="EA168:FX168" si="183">EA40</f>
        <v>8541</v>
      </c>
      <c r="EB168" s="7">
        <f t="shared" si="183"/>
        <v>8541</v>
      </c>
      <c r="EC168" s="7">
        <f t="shared" si="183"/>
        <v>8541</v>
      </c>
      <c r="ED168" s="7">
        <f t="shared" si="183"/>
        <v>8541</v>
      </c>
      <c r="EE168" s="7">
        <f t="shared" si="183"/>
        <v>8541</v>
      </c>
      <c r="EF168" s="7">
        <f t="shared" si="183"/>
        <v>8541</v>
      </c>
      <c r="EG168" s="7">
        <f t="shared" si="183"/>
        <v>8541</v>
      </c>
      <c r="EH168" s="7">
        <f t="shared" si="183"/>
        <v>8541</v>
      </c>
      <c r="EI168" s="7">
        <f t="shared" si="183"/>
        <v>8541</v>
      </c>
      <c r="EJ168" s="7">
        <f t="shared" si="183"/>
        <v>8541</v>
      </c>
      <c r="EK168" s="7">
        <f t="shared" si="183"/>
        <v>8541</v>
      </c>
      <c r="EL168" s="7">
        <f t="shared" si="183"/>
        <v>8541</v>
      </c>
      <c r="EM168" s="7">
        <f t="shared" si="183"/>
        <v>8541</v>
      </c>
      <c r="EN168" s="7">
        <f t="shared" si="183"/>
        <v>8541</v>
      </c>
      <c r="EO168" s="7">
        <f t="shared" si="183"/>
        <v>8541</v>
      </c>
      <c r="EP168" s="7">
        <f t="shared" si="183"/>
        <v>8541</v>
      </c>
      <c r="EQ168" s="7">
        <f t="shared" si="183"/>
        <v>8541</v>
      </c>
      <c r="ER168" s="7">
        <f t="shared" si="183"/>
        <v>8541</v>
      </c>
      <c r="ES168" s="7">
        <f t="shared" si="183"/>
        <v>8541</v>
      </c>
      <c r="ET168" s="7">
        <f t="shared" si="183"/>
        <v>8541</v>
      </c>
      <c r="EU168" s="7">
        <f t="shared" si="183"/>
        <v>8541</v>
      </c>
      <c r="EV168" s="7">
        <f t="shared" si="183"/>
        <v>8541</v>
      </c>
      <c r="EW168" s="7">
        <f t="shared" si="183"/>
        <v>8541</v>
      </c>
      <c r="EX168" s="7">
        <f t="shared" si="183"/>
        <v>8541</v>
      </c>
      <c r="EY168" s="7">
        <f t="shared" si="183"/>
        <v>8541</v>
      </c>
      <c r="EZ168" s="7">
        <f t="shared" si="183"/>
        <v>8541</v>
      </c>
      <c r="FA168" s="7">
        <f t="shared" si="183"/>
        <v>8541</v>
      </c>
      <c r="FB168" s="7">
        <f t="shared" si="183"/>
        <v>8541</v>
      </c>
      <c r="FC168" s="7">
        <f t="shared" si="183"/>
        <v>8541</v>
      </c>
      <c r="FD168" s="7">
        <f t="shared" si="183"/>
        <v>8541</v>
      </c>
      <c r="FE168" s="7">
        <f t="shared" si="183"/>
        <v>8541</v>
      </c>
      <c r="FF168" s="7">
        <f t="shared" si="183"/>
        <v>8541</v>
      </c>
      <c r="FG168" s="7">
        <f t="shared" si="183"/>
        <v>8541</v>
      </c>
      <c r="FH168" s="7">
        <f t="shared" si="183"/>
        <v>8541</v>
      </c>
      <c r="FI168" s="7">
        <f t="shared" si="183"/>
        <v>8541</v>
      </c>
      <c r="FJ168" s="7">
        <f t="shared" si="183"/>
        <v>8541</v>
      </c>
      <c r="FK168" s="7">
        <f t="shared" si="183"/>
        <v>8541</v>
      </c>
      <c r="FL168" s="7">
        <f t="shared" si="183"/>
        <v>8541</v>
      </c>
      <c r="FM168" s="7">
        <f t="shared" si="183"/>
        <v>8541</v>
      </c>
      <c r="FN168" s="7">
        <f t="shared" si="183"/>
        <v>8541</v>
      </c>
      <c r="FO168" s="7">
        <f t="shared" si="183"/>
        <v>8541</v>
      </c>
      <c r="FP168" s="7">
        <f t="shared" si="183"/>
        <v>8541</v>
      </c>
      <c r="FQ168" s="7">
        <f t="shared" si="183"/>
        <v>8541</v>
      </c>
      <c r="FR168" s="7">
        <f t="shared" si="183"/>
        <v>8541</v>
      </c>
      <c r="FS168" s="7">
        <f t="shared" si="183"/>
        <v>8541</v>
      </c>
      <c r="FT168" s="7">
        <f t="shared" si="183"/>
        <v>8541</v>
      </c>
      <c r="FU168" s="7">
        <f t="shared" si="183"/>
        <v>8541</v>
      </c>
      <c r="FV168" s="7">
        <f t="shared" si="183"/>
        <v>8541</v>
      </c>
      <c r="FW168" s="7">
        <f t="shared" si="183"/>
        <v>8541</v>
      </c>
      <c r="FX168" s="7">
        <f t="shared" si="183"/>
        <v>8541</v>
      </c>
      <c r="FZ168" s="7">
        <f>FZ39</f>
        <v>0</v>
      </c>
      <c r="GB168" s="17"/>
      <c r="GC168" s="17"/>
      <c r="GD168" s="17"/>
      <c r="GE168" s="17"/>
      <c r="GF168" s="17"/>
    </row>
    <row r="169" spans="1:217" x14ac:dyDescent="0.2">
      <c r="A169" s="6" t="s">
        <v>685</v>
      </c>
      <c r="B169" s="7" t="s">
        <v>686</v>
      </c>
      <c r="C169" s="7">
        <f t="shared" ref="C169:BN169" si="184">ROUND(C168*C167,2)</f>
        <v>21429369</v>
      </c>
      <c r="D169" s="7">
        <f t="shared" si="184"/>
        <v>0</v>
      </c>
      <c r="E169" s="7">
        <f t="shared" si="184"/>
        <v>0</v>
      </c>
      <c r="F169" s="7">
        <f t="shared" si="184"/>
        <v>0</v>
      </c>
      <c r="G169" s="7">
        <f t="shared" si="184"/>
        <v>0</v>
      </c>
      <c r="H169" s="7">
        <f t="shared" si="184"/>
        <v>0</v>
      </c>
      <c r="I169" s="7">
        <f t="shared" si="184"/>
        <v>0</v>
      </c>
      <c r="J169" s="7">
        <f t="shared" si="184"/>
        <v>0</v>
      </c>
      <c r="K169" s="7">
        <f t="shared" si="184"/>
        <v>0</v>
      </c>
      <c r="L169" s="7">
        <f t="shared" si="184"/>
        <v>0</v>
      </c>
      <c r="M169" s="7">
        <f t="shared" si="184"/>
        <v>0</v>
      </c>
      <c r="N169" s="7">
        <f t="shared" si="184"/>
        <v>0</v>
      </c>
      <c r="O169" s="7">
        <f t="shared" si="184"/>
        <v>0</v>
      </c>
      <c r="P169" s="7">
        <f t="shared" si="184"/>
        <v>0</v>
      </c>
      <c r="Q169" s="7">
        <f t="shared" si="184"/>
        <v>0</v>
      </c>
      <c r="R169" s="7">
        <f t="shared" si="184"/>
        <v>38361901.5</v>
      </c>
      <c r="S169" s="7">
        <f t="shared" si="184"/>
        <v>25623</v>
      </c>
      <c r="T169" s="7">
        <f t="shared" si="184"/>
        <v>0</v>
      </c>
      <c r="U169" s="7">
        <f t="shared" si="184"/>
        <v>0</v>
      </c>
      <c r="V169" s="7">
        <f t="shared" si="184"/>
        <v>0</v>
      </c>
      <c r="W169" s="7">
        <f t="shared" si="184"/>
        <v>0</v>
      </c>
      <c r="X169" s="7">
        <f t="shared" si="184"/>
        <v>0</v>
      </c>
      <c r="Y169" s="7">
        <f t="shared" si="184"/>
        <v>15672735</v>
      </c>
      <c r="Z169" s="7">
        <f t="shared" si="184"/>
        <v>0</v>
      </c>
      <c r="AA169" s="7">
        <f t="shared" si="184"/>
        <v>0</v>
      </c>
      <c r="AB169" s="7">
        <f t="shared" si="184"/>
        <v>7742416.5</v>
      </c>
      <c r="AC169" s="7">
        <f t="shared" si="184"/>
        <v>0</v>
      </c>
      <c r="AD169" s="7">
        <f t="shared" si="184"/>
        <v>0</v>
      </c>
      <c r="AE169" s="7">
        <f t="shared" si="184"/>
        <v>0</v>
      </c>
      <c r="AF169" s="7">
        <f t="shared" si="184"/>
        <v>0</v>
      </c>
      <c r="AG169" s="7">
        <f t="shared" si="184"/>
        <v>0</v>
      </c>
      <c r="AH169" s="7">
        <f t="shared" si="184"/>
        <v>0</v>
      </c>
      <c r="AI169" s="7">
        <f t="shared" si="184"/>
        <v>0</v>
      </c>
      <c r="AJ169" s="7">
        <f t="shared" si="184"/>
        <v>0</v>
      </c>
      <c r="AK169" s="7">
        <f t="shared" si="184"/>
        <v>0</v>
      </c>
      <c r="AL169" s="7">
        <f t="shared" si="184"/>
        <v>0</v>
      </c>
      <c r="AM169" s="7">
        <f t="shared" si="184"/>
        <v>0</v>
      </c>
      <c r="AN169" s="7">
        <f t="shared" si="184"/>
        <v>0</v>
      </c>
      <c r="AO169" s="7">
        <f t="shared" si="184"/>
        <v>0</v>
      </c>
      <c r="AP169" s="7">
        <f t="shared" si="184"/>
        <v>2135250</v>
      </c>
      <c r="AQ169" s="7">
        <f t="shared" si="184"/>
        <v>0</v>
      </c>
      <c r="AR169" s="7">
        <f t="shared" si="184"/>
        <v>9296878.5</v>
      </c>
      <c r="AS169" s="7">
        <f t="shared" si="184"/>
        <v>0</v>
      </c>
      <c r="AT169" s="7">
        <f t="shared" si="184"/>
        <v>0</v>
      </c>
      <c r="AU169" s="7">
        <f t="shared" si="184"/>
        <v>0</v>
      </c>
      <c r="AV169" s="7">
        <f t="shared" si="184"/>
        <v>0</v>
      </c>
      <c r="AW169" s="7">
        <f t="shared" si="184"/>
        <v>0</v>
      </c>
      <c r="AX169" s="7">
        <f t="shared" si="184"/>
        <v>0</v>
      </c>
      <c r="AY169" s="7">
        <f t="shared" si="184"/>
        <v>0</v>
      </c>
      <c r="AZ169" s="7">
        <f t="shared" si="184"/>
        <v>0</v>
      </c>
      <c r="BA169" s="7">
        <f t="shared" si="184"/>
        <v>0</v>
      </c>
      <c r="BB169" s="7">
        <f t="shared" si="184"/>
        <v>0</v>
      </c>
      <c r="BC169" s="7">
        <f t="shared" si="184"/>
        <v>2626357.5</v>
      </c>
      <c r="BD169" s="7">
        <f t="shared" si="184"/>
        <v>0</v>
      </c>
      <c r="BE169" s="7">
        <f t="shared" si="184"/>
        <v>0</v>
      </c>
      <c r="BF169" s="7">
        <f t="shared" si="184"/>
        <v>7806474</v>
      </c>
      <c r="BG169" s="7">
        <f t="shared" si="184"/>
        <v>0</v>
      </c>
      <c r="BH169" s="7">
        <f t="shared" si="184"/>
        <v>200713.5</v>
      </c>
      <c r="BI169" s="7">
        <f t="shared" si="184"/>
        <v>59787</v>
      </c>
      <c r="BJ169" s="7">
        <f t="shared" si="184"/>
        <v>0</v>
      </c>
      <c r="BK169" s="7">
        <f t="shared" si="184"/>
        <v>93190851</v>
      </c>
      <c r="BL169" s="7">
        <f t="shared" si="184"/>
        <v>0</v>
      </c>
      <c r="BM169" s="7">
        <f t="shared" si="184"/>
        <v>0</v>
      </c>
      <c r="BN169" s="7">
        <f t="shared" si="184"/>
        <v>0</v>
      </c>
      <c r="BO169" s="7">
        <f t="shared" ref="BO169:DZ169" si="185">ROUND(BO168*BO167,2)</f>
        <v>0</v>
      </c>
      <c r="BP169" s="7">
        <f t="shared" si="185"/>
        <v>0</v>
      </c>
      <c r="BQ169" s="7">
        <f t="shared" si="185"/>
        <v>0</v>
      </c>
      <c r="BR169" s="7">
        <f t="shared" si="185"/>
        <v>0</v>
      </c>
      <c r="BS169" s="7">
        <f t="shared" si="185"/>
        <v>0</v>
      </c>
      <c r="BT169" s="7">
        <f t="shared" si="185"/>
        <v>0</v>
      </c>
      <c r="BU169" s="7">
        <f t="shared" si="185"/>
        <v>0</v>
      </c>
      <c r="BV169" s="7">
        <f t="shared" si="185"/>
        <v>0</v>
      </c>
      <c r="BW169" s="7">
        <f t="shared" si="185"/>
        <v>0</v>
      </c>
      <c r="BX169" s="7">
        <f t="shared" si="185"/>
        <v>0</v>
      </c>
      <c r="BY169" s="7">
        <f t="shared" si="185"/>
        <v>0</v>
      </c>
      <c r="BZ169" s="7">
        <f t="shared" si="185"/>
        <v>0</v>
      </c>
      <c r="CA169" s="7">
        <f t="shared" si="185"/>
        <v>0</v>
      </c>
      <c r="CB169" s="7">
        <f t="shared" si="185"/>
        <v>3014973</v>
      </c>
      <c r="CC169" s="7">
        <f t="shared" si="185"/>
        <v>0</v>
      </c>
      <c r="CD169" s="7">
        <f t="shared" si="185"/>
        <v>0</v>
      </c>
      <c r="CE169" s="7">
        <f t="shared" si="185"/>
        <v>0</v>
      </c>
      <c r="CF169" s="7">
        <f t="shared" si="185"/>
        <v>0</v>
      </c>
      <c r="CG169" s="7">
        <f t="shared" si="185"/>
        <v>0</v>
      </c>
      <c r="CH169" s="7">
        <f t="shared" si="185"/>
        <v>0</v>
      </c>
      <c r="CI169" s="7">
        <f t="shared" si="185"/>
        <v>0</v>
      </c>
      <c r="CJ169" s="7">
        <f t="shared" si="185"/>
        <v>0</v>
      </c>
      <c r="CK169" s="7">
        <f t="shared" si="185"/>
        <v>19729710</v>
      </c>
      <c r="CL169" s="7">
        <f t="shared" si="185"/>
        <v>111033</v>
      </c>
      <c r="CM169" s="7">
        <f t="shared" si="185"/>
        <v>427050</v>
      </c>
      <c r="CN169" s="7">
        <f t="shared" si="185"/>
        <v>2101086</v>
      </c>
      <c r="CO169" s="7">
        <f t="shared" si="185"/>
        <v>0</v>
      </c>
      <c r="CP169" s="7">
        <f t="shared" si="185"/>
        <v>0</v>
      </c>
      <c r="CQ169" s="7">
        <f t="shared" si="185"/>
        <v>0</v>
      </c>
      <c r="CR169" s="7">
        <f t="shared" si="185"/>
        <v>0</v>
      </c>
      <c r="CS169" s="7">
        <f t="shared" si="185"/>
        <v>0</v>
      </c>
      <c r="CT169" s="7">
        <f t="shared" si="185"/>
        <v>0</v>
      </c>
      <c r="CU169" s="7">
        <f t="shared" si="185"/>
        <v>4415697</v>
      </c>
      <c r="CV169" s="7">
        <f t="shared" si="185"/>
        <v>0</v>
      </c>
      <c r="CW169" s="7">
        <f t="shared" si="185"/>
        <v>0</v>
      </c>
      <c r="CX169" s="7">
        <f t="shared" si="185"/>
        <v>0</v>
      </c>
      <c r="CY169" s="7">
        <f t="shared" si="185"/>
        <v>0</v>
      </c>
      <c r="CZ169" s="7">
        <f t="shared" si="185"/>
        <v>0</v>
      </c>
      <c r="DA169" s="7">
        <f t="shared" si="185"/>
        <v>0</v>
      </c>
      <c r="DB169" s="7">
        <f t="shared" si="185"/>
        <v>0</v>
      </c>
      <c r="DC169" s="7">
        <f t="shared" si="185"/>
        <v>0</v>
      </c>
      <c r="DD169" s="7">
        <f t="shared" si="185"/>
        <v>0</v>
      </c>
      <c r="DE169" s="7">
        <f t="shared" si="185"/>
        <v>0</v>
      </c>
      <c r="DF169" s="7">
        <f t="shared" si="185"/>
        <v>0</v>
      </c>
      <c r="DG169" s="7">
        <f t="shared" si="185"/>
        <v>8541</v>
      </c>
      <c r="DH169" s="7">
        <f t="shared" si="185"/>
        <v>0</v>
      </c>
      <c r="DI169" s="7">
        <f t="shared" si="185"/>
        <v>12811.5</v>
      </c>
      <c r="DJ169" s="7">
        <f t="shared" si="185"/>
        <v>8541</v>
      </c>
      <c r="DK169" s="7">
        <f t="shared" si="185"/>
        <v>4270.5</v>
      </c>
      <c r="DL169" s="7">
        <f t="shared" si="185"/>
        <v>0</v>
      </c>
      <c r="DM169" s="7">
        <f t="shared" si="185"/>
        <v>0</v>
      </c>
      <c r="DN169" s="7">
        <f t="shared" si="185"/>
        <v>0</v>
      </c>
      <c r="DO169" s="7">
        <f t="shared" si="185"/>
        <v>0</v>
      </c>
      <c r="DP169" s="7">
        <f t="shared" si="185"/>
        <v>0</v>
      </c>
      <c r="DQ169" s="7">
        <f t="shared" si="185"/>
        <v>0</v>
      </c>
      <c r="DR169" s="7">
        <f t="shared" si="185"/>
        <v>0</v>
      </c>
      <c r="DS169" s="7">
        <f t="shared" si="185"/>
        <v>0</v>
      </c>
      <c r="DT169" s="7">
        <f t="shared" si="185"/>
        <v>0</v>
      </c>
      <c r="DU169" s="7">
        <f t="shared" si="185"/>
        <v>0</v>
      </c>
      <c r="DV169" s="7">
        <f t="shared" si="185"/>
        <v>0</v>
      </c>
      <c r="DW169" s="7">
        <f t="shared" si="185"/>
        <v>0</v>
      </c>
      <c r="DX169" s="7">
        <f t="shared" si="185"/>
        <v>0</v>
      </c>
      <c r="DY169" s="7">
        <f t="shared" si="185"/>
        <v>0</v>
      </c>
      <c r="DZ169" s="7">
        <f t="shared" si="185"/>
        <v>0</v>
      </c>
      <c r="EA169" s="7">
        <f t="shared" ref="EA169:FX169" si="186">ROUND(EA168*EA167,2)</f>
        <v>0</v>
      </c>
      <c r="EB169" s="7">
        <f t="shared" si="186"/>
        <v>0</v>
      </c>
      <c r="EC169" s="7">
        <f t="shared" si="186"/>
        <v>0</v>
      </c>
      <c r="ED169" s="7">
        <f t="shared" si="186"/>
        <v>0</v>
      </c>
      <c r="EE169" s="7">
        <f t="shared" si="186"/>
        <v>0</v>
      </c>
      <c r="EF169" s="7">
        <f t="shared" si="186"/>
        <v>0</v>
      </c>
      <c r="EG169" s="7">
        <f t="shared" si="186"/>
        <v>0</v>
      </c>
      <c r="EH169" s="7">
        <f t="shared" si="186"/>
        <v>0</v>
      </c>
      <c r="EI169" s="7">
        <f t="shared" si="186"/>
        <v>0</v>
      </c>
      <c r="EJ169" s="7">
        <f t="shared" si="186"/>
        <v>1951618.5</v>
      </c>
      <c r="EK169" s="7">
        <f t="shared" si="186"/>
        <v>0</v>
      </c>
      <c r="EL169" s="7">
        <f t="shared" si="186"/>
        <v>0</v>
      </c>
      <c r="EM169" s="7">
        <f t="shared" si="186"/>
        <v>0</v>
      </c>
      <c r="EN169" s="7">
        <f t="shared" si="186"/>
        <v>999297</v>
      </c>
      <c r="EO169" s="7">
        <f t="shared" si="186"/>
        <v>0</v>
      </c>
      <c r="EP169" s="7">
        <f t="shared" si="186"/>
        <v>0</v>
      </c>
      <c r="EQ169" s="7">
        <f t="shared" si="186"/>
        <v>0</v>
      </c>
      <c r="ER169" s="7">
        <f t="shared" si="186"/>
        <v>0</v>
      </c>
      <c r="ES169" s="7">
        <f t="shared" si="186"/>
        <v>0</v>
      </c>
      <c r="ET169" s="7">
        <f t="shared" si="186"/>
        <v>0</v>
      </c>
      <c r="EU169" s="7">
        <f t="shared" si="186"/>
        <v>0</v>
      </c>
      <c r="EV169" s="7">
        <f t="shared" si="186"/>
        <v>0</v>
      </c>
      <c r="EW169" s="7">
        <f t="shared" si="186"/>
        <v>0</v>
      </c>
      <c r="EX169" s="7">
        <f t="shared" si="186"/>
        <v>0</v>
      </c>
      <c r="EY169" s="7">
        <f t="shared" si="186"/>
        <v>6636357</v>
      </c>
      <c r="EZ169" s="7">
        <f t="shared" si="186"/>
        <v>0</v>
      </c>
      <c r="FA169" s="7">
        <f t="shared" si="186"/>
        <v>0</v>
      </c>
      <c r="FB169" s="7">
        <f t="shared" si="186"/>
        <v>0</v>
      </c>
      <c r="FC169" s="7">
        <f t="shared" si="186"/>
        <v>0</v>
      </c>
      <c r="FD169" s="7">
        <f t="shared" si="186"/>
        <v>0</v>
      </c>
      <c r="FE169" s="7">
        <f t="shared" si="186"/>
        <v>0</v>
      </c>
      <c r="FF169" s="7">
        <f t="shared" si="186"/>
        <v>0</v>
      </c>
      <c r="FG169" s="7">
        <f t="shared" si="186"/>
        <v>0</v>
      </c>
      <c r="FH169" s="7">
        <f t="shared" si="186"/>
        <v>0</v>
      </c>
      <c r="FI169" s="7">
        <f t="shared" si="186"/>
        <v>0</v>
      </c>
      <c r="FJ169" s="7">
        <f t="shared" si="186"/>
        <v>0</v>
      </c>
      <c r="FK169" s="7">
        <f t="shared" si="186"/>
        <v>0</v>
      </c>
      <c r="FL169" s="7">
        <f t="shared" si="186"/>
        <v>0</v>
      </c>
      <c r="FM169" s="7">
        <f t="shared" si="186"/>
        <v>0</v>
      </c>
      <c r="FN169" s="7">
        <f t="shared" si="186"/>
        <v>0</v>
      </c>
      <c r="FO169" s="7">
        <f t="shared" si="186"/>
        <v>0</v>
      </c>
      <c r="FP169" s="7">
        <f t="shared" si="186"/>
        <v>0</v>
      </c>
      <c r="FQ169" s="7">
        <f t="shared" si="186"/>
        <v>0</v>
      </c>
      <c r="FR169" s="7">
        <f t="shared" si="186"/>
        <v>0</v>
      </c>
      <c r="FS169" s="7">
        <f t="shared" si="186"/>
        <v>0</v>
      </c>
      <c r="FT169" s="7">
        <f t="shared" si="186"/>
        <v>0</v>
      </c>
      <c r="FU169" s="7">
        <f t="shared" si="186"/>
        <v>0</v>
      </c>
      <c r="FV169" s="7">
        <f t="shared" si="186"/>
        <v>0</v>
      </c>
      <c r="FW169" s="7">
        <f t="shared" si="186"/>
        <v>0</v>
      </c>
      <c r="FX169" s="7">
        <f t="shared" si="186"/>
        <v>0</v>
      </c>
      <c r="FY169" s="18">
        <v>0</v>
      </c>
      <c r="FZ169" s="7">
        <f>SUM(C169:FX169)</f>
        <v>237969342</v>
      </c>
      <c r="GB169" s="10"/>
      <c r="GC169" s="10"/>
      <c r="GD169" s="10"/>
      <c r="GE169" s="10"/>
      <c r="GF169" s="10"/>
    </row>
    <row r="170" spans="1:217" x14ac:dyDescent="0.2">
      <c r="A170" s="6"/>
      <c r="FY170" s="7">
        <f>FY40</f>
        <v>0</v>
      </c>
    </row>
    <row r="171" spans="1:217" x14ac:dyDescent="0.2">
      <c r="A171" s="6" t="s">
        <v>687</v>
      </c>
      <c r="B171" s="7" t="s">
        <v>688</v>
      </c>
      <c r="C171" s="7">
        <f t="shared" ref="C171:BN171" si="187">C14+C35</f>
        <v>1</v>
      </c>
      <c r="D171" s="7">
        <f t="shared" si="187"/>
        <v>10</v>
      </c>
      <c r="E171" s="7">
        <f t="shared" si="187"/>
        <v>0</v>
      </c>
      <c r="F171" s="7">
        <f t="shared" si="187"/>
        <v>0</v>
      </c>
      <c r="G171" s="7">
        <f t="shared" si="187"/>
        <v>1</v>
      </c>
      <c r="H171" s="7">
        <f t="shared" si="187"/>
        <v>1.5</v>
      </c>
      <c r="I171" s="7">
        <f t="shared" si="187"/>
        <v>9</v>
      </c>
      <c r="J171" s="7">
        <f t="shared" si="187"/>
        <v>0</v>
      </c>
      <c r="K171" s="7">
        <f t="shared" si="187"/>
        <v>0</v>
      </c>
      <c r="L171" s="7">
        <f t="shared" si="187"/>
        <v>0</v>
      </c>
      <c r="M171" s="7">
        <f t="shared" si="187"/>
        <v>0</v>
      </c>
      <c r="N171" s="7">
        <f t="shared" si="187"/>
        <v>18</v>
      </c>
      <c r="O171" s="7">
        <f t="shared" si="187"/>
        <v>0</v>
      </c>
      <c r="P171" s="7">
        <f t="shared" si="187"/>
        <v>1</v>
      </c>
      <c r="Q171" s="7">
        <f t="shared" si="187"/>
        <v>109.5</v>
      </c>
      <c r="R171" s="7">
        <f t="shared" si="187"/>
        <v>1</v>
      </c>
      <c r="S171" s="7">
        <f t="shared" si="187"/>
        <v>0</v>
      </c>
      <c r="T171" s="7">
        <f t="shared" si="187"/>
        <v>0</v>
      </c>
      <c r="U171" s="7">
        <f t="shared" si="187"/>
        <v>0</v>
      </c>
      <c r="V171" s="7">
        <f t="shared" si="187"/>
        <v>0</v>
      </c>
      <c r="W171" s="7">
        <f t="shared" si="187"/>
        <v>0</v>
      </c>
      <c r="X171" s="7">
        <f t="shared" si="187"/>
        <v>0</v>
      </c>
      <c r="Y171" s="7">
        <f t="shared" si="187"/>
        <v>0</v>
      </c>
      <c r="Z171" s="7">
        <f t="shared" si="187"/>
        <v>1</v>
      </c>
      <c r="AA171" s="7">
        <f t="shared" si="187"/>
        <v>0</v>
      </c>
      <c r="AB171" s="7">
        <f t="shared" si="187"/>
        <v>4</v>
      </c>
      <c r="AC171" s="7">
        <f t="shared" si="187"/>
        <v>0</v>
      </c>
      <c r="AD171" s="7">
        <f t="shared" si="187"/>
        <v>0</v>
      </c>
      <c r="AE171" s="7">
        <f t="shared" si="187"/>
        <v>0</v>
      </c>
      <c r="AF171" s="7">
        <f t="shared" si="187"/>
        <v>0</v>
      </c>
      <c r="AG171" s="7">
        <f t="shared" si="187"/>
        <v>0</v>
      </c>
      <c r="AH171" s="7">
        <f t="shared" si="187"/>
        <v>0</v>
      </c>
      <c r="AI171" s="7">
        <f t="shared" si="187"/>
        <v>0</v>
      </c>
      <c r="AJ171" s="7">
        <f t="shared" si="187"/>
        <v>0</v>
      </c>
      <c r="AK171" s="7">
        <f t="shared" si="187"/>
        <v>0</v>
      </c>
      <c r="AL171" s="7">
        <f t="shared" si="187"/>
        <v>0</v>
      </c>
      <c r="AM171" s="7">
        <f t="shared" si="187"/>
        <v>0</v>
      </c>
      <c r="AN171" s="7">
        <f t="shared" si="187"/>
        <v>0</v>
      </c>
      <c r="AO171" s="7">
        <f t="shared" si="187"/>
        <v>0</v>
      </c>
      <c r="AP171" s="7">
        <f t="shared" si="187"/>
        <v>72</v>
      </c>
      <c r="AQ171" s="7">
        <f t="shared" si="187"/>
        <v>0</v>
      </c>
      <c r="AR171" s="7">
        <f t="shared" si="187"/>
        <v>8</v>
      </c>
      <c r="AS171" s="7">
        <f t="shared" si="187"/>
        <v>1.5</v>
      </c>
      <c r="AT171" s="7">
        <f t="shared" si="187"/>
        <v>2</v>
      </c>
      <c r="AU171" s="7">
        <f t="shared" si="187"/>
        <v>0</v>
      </c>
      <c r="AV171" s="7">
        <f t="shared" si="187"/>
        <v>0</v>
      </c>
      <c r="AW171" s="7">
        <f t="shared" si="187"/>
        <v>0</v>
      </c>
      <c r="AX171" s="7">
        <f t="shared" si="187"/>
        <v>0</v>
      </c>
      <c r="AY171" s="7">
        <f t="shared" si="187"/>
        <v>0</v>
      </c>
      <c r="AZ171" s="7">
        <f t="shared" si="187"/>
        <v>0</v>
      </c>
      <c r="BA171" s="7">
        <f t="shared" si="187"/>
        <v>0</v>
      </c>
      <c r="BB171" s="7">
        <f t="shared" si="187"/>
        <v>0.5</v>
      </c>
      <c r="BC171" s="7">
        <f t="shared" si="187"/>
        <v>7.5</v>
      </c>
      <c r="BD171" s="7">
        <f t="shared" si="187"/>
        <v>0</v>
      </c>
      <c r="BE171" s="7">
        <f t="shared" si="187"/>
        <v>0</v>
      </c>
      <c r="BF171" s="7">
        <f t="shared" si="187"/>
        <v>15</v>
      </c>
      <c r="BG171" s="7">
        <f t="shared" si="187"/>
        <v>0</v>
      </c>
      <c r="BH171" s="7">
        <f t="shared" si="187"/>
        <v>1.5</v>
      </c>
      <c r="BI171" s="7">
        <f t="shared" si="187"/>
        <v>0</v>
      </c>
      <c r="BJ171" s="7">
        <f t="shared" si="187"/>
        <v>3.5</v>
      </c>
      <c r="BK171" s="7">
        <f t="shared" si="187"/>
        <v>25</v>
      </c>
      <c r="BL171" s="7">
        <f t="shared" si="187"/>
        <v>8</v>
      </c>
      <c r="BM171" s="7">
        <f t="shared" si="187"/>
        <v>2</v>
      </c>
      <c r="BN171" s="7">
        <f t="shared" si="187"/>
        <v>5</v>
      </c>
      <c r="BO171" s="7">
        <f t="shared" ref="BO171:DZ171" si="188">BO14+BO35</f>
        <v>0</v>
      </c>
      <c r="BP171" s="7">
        <f t="shared" si="188"/>
        <v>0</v>
      </c>
      <c r="BQ171" s="7">
        <f t="shared" si="188"/>
        <v>1</v>
      </c>
      <c r="BR171" s="7">
        <f t="shared" si="188"/>
        <v>0</v>
      </c>
      <c r="BS171" s="7">
        <f t="shared" si="188"/>
        <v>0</v>
      </c>
      <c r="BT171" s="7">
        <f t="shared" si="188"/>
        <v>0</v>
      </c>
      <c r="BU171" s="7">
        <f t="shared" si="188"/>
        <v>0</v>
      </c>
      <c r="BV171" s="7">
        <f t="shared" si="188"/>
        <v>0</v>
      </c>
      <c r="BW171" s="7">
        <f t="shared" si="188"/>
        <v>0</v>
      </c>
      <c r="BX171" s="7">
        <f t="shared" si="188"/>
        <v>0</v>
      </c>
      <c r="BY171" s="7">
        <f t="shared" si="188"/>
        <v>0</v>
      </c>
      <c r="BZ171" s="7">
        <f t="shared" si="188"/>
        <v>0</v>
      </c>
      <c r="CA171" s="7">
        <f t="shared" si="188"/>
        <v>0</v>
      </c>
      <c r="CB171" s="7">
        <f t="shared" si="188"/>
        <v>33.5</v>
      </c>
      <c r="CC171" s="7">
        <f t="shared" si="188"/>
        <v>0</v>
      </c>
      <c r="CD171" s="7">
        <f t="shared" si="188"/>
        <v>0</v>
      </c>
      <c r="CE171" s="7">
        <f t="shared" si="188"/>
        <v>0</v>
      </c>
      <c r="CF171" s="7">
        <f t="shared" si="188"/>
        <v>0</v>
      </c>
      <c r="CG171" s="7">
        <f t="shared" si="188"/>
        <v>0</v>
      </c>
      <c r="CH171" s="7">
        <f t="shared" si="188"/>
        <v>0</v>
      </c>
      <c r="CI171" s="7">
        <f t="shared" si="188"/>
        <v>0</v>
      </c>
      <c r="CJ171" s="7">
        <f t="shared" si="188"/>
        <v>0</v>
      </c>
      <c r="CK171" s="7">
        <f t="shared" si="188"/>
        <v>0</v>
      </c>
      <c r="CL171" s="7">
        <f t="shared" si="188"/>
        <v>0</v>
      </c>
      <c r="CM171" s="7">
        <f t="shared" si="188"/>
        <v>0</v>
      </c>
      <c r="CN171" s="7">
        <f t="shared" si="188"/>
        <v>78.5</v>
      </c>
      <c r="CO171" s="7">
        <f t="shared" si="188"/>
        <v>22</v>
      </c>
      <c r="CP171" s="7">
        <f t="shared" si="188"/>
        <v>1</v>
      </c>
      <c r="CQ171" s="7">
        <f t="shared" si="188"/>
        <v>0</v>
      </c>
      <c r="CR171" s="7">
        <f t="shared" si="188"/>
        <v>0</v>
      </c>
      <c r="CS171" s="7">
        <f t="shared" si="188"/>
        <v>0</v>
      </c>
      <c r="CT171" s="7">
        <f t="shared" si="188"/>
        <v>0</v>
      </c>
      <c r="CU171" s="7">
        <f t="shared" si="188"/>
        <v>2</v>
      </c>
      <c r="CV171" s="7">
        <f t="shared" si="188"/>
        <v>0</v>
      </c>
      <c r="CW171" s="7">
        <f t="shared" si="188"/>
        <v>0</v>
      </c>
      <c r="CX171" s="7">
        <f t="shared" si="188"/>
        <v>0</v>
      </c>
      <c r="CY171" s="7">
        <f t="shared" si="188"/>
        <v>0</v>
      </c>
      <c r="CZ171" s="7">
        <f t="shared" si="188"/>
        <v>0</v>
      </c>
      <c r="DA171" s="7">
        <f t="shared" si="188"/>
        <v>0</v>
      </c>
      <c r="DB171" s="7">
        <f t="shared" si="188"/>
        <v>0</v>
      </c>
      <c r="DC171" s="7">
        <f t="shared" si="188"/>
        <v>0</v>
      </c>
      <c r="DD171" s="7">
        <f t="shared" si="188"/>
        <v>0</v>
      </c>
      <c r="DE171" s="7">
        <f t="shared" si="188"/>
        <v>0</v>
      </c>
      <c r="DF171" s="7">
        <f t="shared" si="188"/>
        <v>22</v>
      </c>
      <c r="DG171" s="7">
        <f t="shared" si="188"/>
        <v>0</v>
      </c>
      <c r="DH171" s="7">
        <f t="shared" si="188"/>
        <v>1</v>
      </c>
      <c r="DI171" s="7">
        <f t="shared" si="188"/>
        <v>0</v>
      </c>
      <c r="DJ171" s="7">
        <f t="shared" si="188"/>
        <v>0</v>
      </c>
      <c r="DK171" s="7">
        <f t="shared" si="188"/>
        <v>0</v>
      </c>
      <c r="DL171" s="7">
        <f t="shared" si="188"/>
        <v>0</v>
      </c>
      <c r="DM171" s="7">
        <f t="shared" si="188"/>
        <v>0</v>
      </c>
      <c r="DN171" s="7">
        <f t="shared" si="188"/>
        <v>0</v>
      </c>
      <c r="DO171" s="7">
        <f t="shared" si="188"/>
        <v>0</v>
      </c>
      <c r="DP171" s="7">
        <f t="shared" si="188"/>
        <v>0</v>
      </c>
      <c r="DQ171" s="7">
        <f t="shared" si="188"/>
        <v>0</v>
      </c>
      <c r="DR171" s="7">
        <f t="shared" si="188"/>
        <v>0</v>
      </c>
      <c r="DS171" s="7">
        <f t="shared" si="188"/>
        <v>0</v>
      </c>
      <c r="DT171" s="7">
        <f t="shared" si="188"/>
        <v>0</v>
      </c>
      <c r="DU171" s="7">
        <f t="shared" si="188"/>
        <v>0</v>
      </c>
      <c r="DV171" s="7">
        <f t="shared" si="188"/>
        <v>0</v>
      </c>
      <c r="DW171" s="7">
        <f t="shared" si="188"/>
        <v>0</v>
      </c>
      <c r="DX171" s="7">
        <f t="shared" si="188"/>
        <v>0</v>
      </c>
      <c r="DY171" s="7">
        <f t="shared" si="188"/>
        <v>0</v>
      </c>
      <c r="DZ171" s="7">
        <f t="shared" si="188"/>
        <v>1</v>
      </c>
      <c r="EA171" s="7">
        <f t="shared" ref="EA171:FX171" si="189">EA14+EA35</f>
        <v>0</v>
      </c>
      <c r="EB171" s="7">
        <f t="shared" si="189"/>
        <v>0</v>
      </c>
      <c r="EC171" s="7">
        <f t="shared" si="189"/>
        <v>0</v>
      </c>
      <c r="ED171" s="7">
        <f t="shared" si="189"/>
        <v>0</v>
      </c>
      <c r="EE171" s="7">
        <f t="shared" si="189"/>
        <v>0</v>
      </c>
      <c r="EF171" s="7">
        <f t="shared" si="189"/>
        <v>2.5</v>
      </c>
      <c r="EG171" s="7">
        <f t="shared" si="189"/>
        <v>0</v>
      </c>
      <c r="EH171" s="7">
        <f t="shared" si="189"/>
        <v>1</v>
      </c>
      <c r="EI171" s="7">
        <f t="shared" si="189"/>
        <v>1</v>
      </c>
      <c r="EJ171" s="7">
        <f t="shared" si="189"/>
        <v>12</v>
      </c>
      <c r="EK171" s="7">
        <f t="shared" si="189"/>
        <v>0</v>
      </c>
      <c r="EL171" s="7">
        <f t="shared" si="189"/>
        <v>0</v>
      </c>
      <c r="EM171" s="7">
        <f t="shared" si="189"/>
        <v>0</v>
      </c>
      <c r="EN171" s="7">
        <f t="shared" si="189"/>
        <v>0</v>
      </c>
      <c r="EO171" s="7">
        <f t="shared" si="189"/>
        <v>0</v>
      </c>
      <c r="EP171" s="7">
        <f t="shared" si="189"/>
        <v>0</v>
      </c>
      <c r="EQ171" s="7">
        <f t="shared" si="189"/>
        <v>0</v>
      </c>
      <c r="ER171" s="7">
        <f t="shared" si="189"/>
        <v>1</v>
      </c>
      <c r="ES171" s="7">
        <f t="shared" si="189"/>
        <v>0</v>
      </c>
      <c r="ET171" s="7">
        <f t="shared" si="189"/>
        <v>0</v>
      </c>
      <c r="EU171" s="7">
        <f t="shared" si="189"/>
        <v>0</v>
      </c>
      <c r="EV171" s="7">
        <f t="shared" si="189"/>
        <v>1</v>
      </c>
      <c r="EW171" s="7">
        <f t="shared" si="189"/>
        <v>0</v>
      </c>
      <c r="EX171" s="7">
        <f t="shared" si="189"/>
        <v>0</v>
      </c>
      <c r="EY171" s="7">
        <f t="shared" si="189"/>
        <v>0</v>
      </c>
      <c r="EZ171" s="7">
        <f t="shared" si="189"/>
        <v>0</v>
      </c>
      <c r="FA171" s="7">
        <f t="shared" si="189"/>
        <v>2</v>
      </c>
      <c r="FB171" s="7">
        <f t="shared" si="189"/>
        <v>0</v>
      </c>
      <c r="FC171" s="7">
        <f t="shared" si="189"/>
        <v>0</v>
      </c>
      <c r="FD171" s="7">
        <f t="shared" si="189"/>
        <v>0</v>
      </c>
      <c r="FE171" s="7">
        <f t="shared" si="189"/>
        <v>0</v>
      </c>
      <c r="FF171" s="7">
        <f t="shared" si="189"/>
        <v>0</v>
      </c>
      <c r="FG171" s="7">
        <f t="shared" si="189"/>
        <v>0</v>
      </c>
      <c r="FH171" s="7">
        <f t="shared" si="189"/>
        <v>0</v>
      </c>
      <c r="FI171" s="7">
        <f t="shared" si="189"/>
        <v>1</v>
      </c>
      <c r="FJ171" s="7">
        <f t="shared" si="189"/>
        <v>0</v>
      </c>
      <c r="FK171" s="7">
        <f t="shared" si="189"/>
        <v>0</v>
      </c>
      <c r="FL171" s="7">
        <f t="shared" si="189"/>
        <v>0</v>
      </c>
      <c r="FM171" s="7">
        <f t="shared" si="189"/>
        <v>0</v>
      </c>
      <c r="FN171" s="7">
        <f t="shared" si="189"/>
        <v>8</v>
      </c>
      <c r="FO171" s="7">
        <f t="shared" si="189"/>
        <v>0</v>
      </c>
      <c r="FP171" s="7">
        <f t="shared" si="189"/>
        <v>0</v>
      </c>
      <c r="FQ171" s="7">
        <f t="shared" si="189"/>
        <v>0</v>
      </c>
      <c r="FR171" s="7">
        <f t="shared" si="189"/>
        <v>0</v>
      </c>
      <c r="FS171" s="7">
        <f t="shared" si="189"/>
        <v>0</v>
      </c>
      <c r="FT171" s="7">
        <f t="shared" si="189"/>
        <v>0</v>
      </c>
      <c r="FU171" s="7">
        <f t="shared" si="189"/>
        <v>0</v>
      </c>
      <c r="FV171" s="7">
        <f t="shared" si="189"/>
        <v>0</v>
      </c>
      <c r="FW171" s="7">
        <f t="shared" si="189"/>
        <v>0</v>
      </c>
      <c r="FX171" s="7">
        <f t="shared" si="189"/>
        <v>0</v>
      </c>
      <c r="FY171" s="7">
        <f>ROUND(FY180*FY179,2)</f>
        <v>0</v>
      </c>
      <c r="FZ171" s="7">
        <f>SUM(C171:FX171)</f>
        <v>500</v>
      </c>
      <c r="GA171" s="29"/>
    </row>
    <row r="172" spans="1:217" x14ac:dyDescent="0.2">
      <c r="A172" s="6" t="s">
        <v>689</v>
      </c>
      <c r="B172" s="7" t="s">
        <v>690</v>
      </c>
      <c r="C172" s="7">
        <f t="shared" ref="C172:BN172" si="190">C171*C168</f>
        <v>8541</v>
      </c>
      <c r="D172" s="7">
        <f t="shared" si="190"/>
        <v>85410</v>
      </c>
      <c r="E172" s="7">
        <f t="shared" si="190"/>
        <v>0</v>
      </c>
      <c r="F172" s="7">
        <f t="shared" si="190"/>
        <v>0</v>
      </c>
      <c r="G172" s="7">
        <f t="shared" si="190"/>
        <v>8541</v>
      </c>
      <c r="H172" s="7">
        <f t="shared" si="190"/>
        <v>12811.5</v>
      </c>
      <c r="I172" s="7">
        <f t="shared" si="190"/>
        <v>76869</v>
      </c>
      <c r="J172" s="7">
        <f t="shared" si="190"/>
        <v>0</v>
      </c>
      <c r="K172" s="7">
        <f t="shared" si="190"/>
        <v>0</v>
      </c>
      <c r="L172" s="7">
        <f t="shared" si="190"/>
        <v>0</v>
      </c>
      <c r="M172" s="7">
        <f t="shared" si="190"/>
        <v>0</v>
      </c>
      <c r="N172" s="7">
        <f t="shared" si="190"/>
        <v>153738</v>
      </c>
      <c r="O172" s="7">
        <f t="shared" si="190"/>
        <v>0</v>
      </c>
      <c r="P172" s="7">
        <f t="shared" si="190"/>
        <v>8541</v>
      </c>
      <c r="Q172" s="7">
        <f t="shared" si="190"/>
        <v>935239.5</v>
      </c>
      <c r="R172" s="7">
        <f t="shared" si="190"/>
        <v>8541</v>
      </c>
      <c r="S172" s="7">
        <f t="shared" si="190"/>
        <v>0</v>
      </c>
      <c r="T172" s="7">
        <f t="shared" si="190"/>
        <v>0</v>
      </c>
      <c r="U172" s="7">
        <f t="shared" si="190"/>
        <v>0</v>
      </c>
      <c r="V172" s="7">
        <f t="shared" si="190"/>
        <v>0</v>
      </c>
      <c r="W172" s="7">
        <f t="shared" si="190"/>
        <v>0</v>
      </c>
      <c r="X172" s="7">
        <f t="shared" si="190"/>
        <v>0</v>
      </c>
      <c r="Y172" s="7">
        <f t="shared" si="190"/>
        <v>0</v>
      </c>
      <c r="Z172" s="7">
        <f t="shared" si="190"/>
        <v>8541</v>
      </c>
      <c r="AA172" s="7">
        <f t="shared" si="190"/>
        <v>0</v>
      </c>
      <c r="AB172" s="7">
        <f t="shared" si="190"/>
        <v>34164</v>
      </c>
      <c r="AC172" s="7">
        <f t="shared" si="190"/>
        <v>0</v>
      </c>
      <c r="AD172" s="7">
        <f t="shared" si="190"/>
        <v>0</v>
      </c>
      <c r="AE172" s="7">
        <f t="shared" si="190"/>
        <v>0</v>
      </c>
      <c r="AF172" s="7">
        <f t="shared" si="190"/>
        <v>0</v>
      </c>
      <c r="AG172" s="7">
        <f t="shared" si="190"/>
        <v>0</v>
      </c>
      <c r="AH172" s="7">
        <f t="shared" si="190"/>
        <v>0</v>
      </c>
      <c r="AI172" s="7">
        <f t="shared" si="190"/>
        <v>0</v>
      </c>
      <c r="AJ172" s="7">
        <f t="shared" si="190"/>
        <v>0</v>
      </c>
      <c r="AK172" s="7">
        <f t="shared" si="190"/>
        <v>0</v>
      </c>
      <c r="AL172" s="7">
        <f t="shared" si="190"/>
        <v>0</v>
      </c>
      <c r="AM172" s="7">
        <f t="shared" si="190"/>
        <v>0</v>
      </c>
      <c r="AN172" s="7">
        <f t="shared" si="190"/>
        <v>0</v>
      </c>
      <c r="AO172" s="7">
        <f t="shared" si="190"/>
        <v>0</v>
      </c>
      <c r="AP172" s="7">
        <f t="shared" si="190"/>
        <v>614952</v>
      </c>
      <c r="AQ172" s="7">
        <f t="shared" si="190"/>
        <v>0</v>
      </c>
      <c r="AR172" s="7">
        <f t="shared" si="190"/>
        <v>68328</v>
      </c>
      <c r="AS172" s="7">
        <f t="shared" si="190"/>
        <v>12811.5</v>
      </c>
      <c r="AT172" s="7">
        <f t="shared" si="190"/>
        <v>17082</v>
      </c>
      <c r="AU172" s="7">
        <f t="shared" si="190"/>
        <v>0</v>
      </c>
      <c r="AV172" s="7">
        <f t="shared" si="190"/>
        <v>0</v>
      </c>
      <c r="AW172" s="7">
        <f t="shared" si="190"/>
        <v>0</v>
      </c>
      <c r="AX172" s="7">
        <f t="shared" si="190"/>
        <v>0</v>
      </c>
      <c r="AY172" s="7">
        <f t="shared" si="190"/>
        <v>0</v>
      </c>
      <c r="AZ172" s="7">
        <f t="shared" si="190"/>
        <v>0</v>
      </c>
      <c r="BA172" s="7">
        <f t="shared" si="190"/>
        <v>0</v>
      </c>
      <c r="BB172" s="7">
        <f t="shared" si="190"/>
        <v>4270.5</v>
      </c>
      <c r="BC172" s="7">
        <f t="shared" si="190"/>
        <v>64057.5</v>
      </c>
      <c r="BD172" s="7">
        <f t="shared" si="190"/>
        <v>0</v>
      </c>
      <c r="BE172" s="7">
        <f t="shared" si="190"/>
        <v>0</v>
      </c>
      <c r="BF172" s="7">
        <f t="shared" si="190"/>
        <v>128115</v>
      </c>
      <c r="BG172" s="7">
        <f t="shared" si="190"/>
        <v>0</v>
      </c>
      <c r="BH172" s="7">
        <f t="shared" si="190"/>
        <v>12811.5</v>
      </c>
      <c r="BI172" s="7">
        <f t="shared" si="190"/>
        <v>0</v>
      </c>
      <c r="BJ172" s="7">
        <f t="shared" si="190"/>
        <v>29893.5</v>
      </c>
      <c r="BK172" s="7">
        <f t="shared" si="190"/>
        <v>213525</v>
      </c>
      <c r="BL172" s="7">
        <f t="shared" si="190"/>
        <v>68328</v>
      </c>
      <c r="BM172" s="7">
        <f t="shared" si="190"/>
        <v>17082</v>
      </c>
      <c r="BN172" s="7">
        <f t="shared" si="190"/>
        <v>42705</v>
      </c>
      <c r="BO172" s="7">
        <f t="shared" ref="BO172:DZ172" si="191">BO171*BO168</f>
        <v>0</v>
      </c>
      <c r="BP172" s="7">
        <f t="shared" si="191"/>
        <v>0</v>
      </c>
      <c r="BQ172" s="7">
        <f t="shared" si="191"/>
        <v>8541</v>
      </c>
      <c r="BR172" s="7">
        <f t="shared" si="191"/>
        <v>0</v>
      </c>
      <c r="BS172" s="7">
        <f t="shared" si="191"/>
        <v>0</v>
      </c>
      <c r="BT172" s="7">
        <f t="shared" si="191"/>
        <v>0</v>
      </c>
      <c r="BU172" s="7">
        <f t="shared" si="191"/>
        <v>0</v>
      </c>
      <c r="BV172" s="7">
        <f t="shared" si="191"/>
        <v>0</v>
      </c>
      <c r="BW172" s="7">
        <f t="shared" si="191"/>
        <v>0</v>
      </c>
      <c r="BX172" s="7">
        <f t="shared" si="191"/>
        <v>0</v>
      </c>
      <c r="BY172" s="7">
        <f t="shared" si="191"/>
        <v>0</v>
      </c>
      <c r="BZ172" s="7">
        <f t="shared" si="191"/>
        <v>0</v>
      </c>
      <c r="CA172" s="7">
        <f t="shared" si="191"/>
        <v>0</v>
      </c>
      <c r="CB172" s="7">
        <f t="shared" si="191"/>
        <v>286123.5</v>
      </c>
      <c r="CC172" s="7">
        <f t="shared" si="191"/>
        <v>0</v>
      </c>
      <c r="CD172" s="7">
        <f t="shared" si="191"/>
        <v>0</v>
      </c>
      <c r="CE172" s="7">
        <f t="shared" si="191"/>
        <v>0</v>
      </c>
      <c r="CF172" s="7">
        <f t="shared" si="191"/>
        <v>0</v>
      </c>
      <c r="CG172" s="7">
        <f t="shared" si="191"/>
        <v>0</v>
      </c>
      <c r="CH172" s="7">
        <f t="shared" si="191"/>
        <v>0</v>
      </c>
      <c r="CI172" s="7">
        <f t="shared" si="191"/>
        <v>0</v>
      </c>
      <c r="CJ172" s="7">
        <f t="shared" si="191"/>
        <v>0</v>
      </c>
      <c r="CK172" s="7">
        <f t="shared" si="191"/>
        <v>0</v>
      </c>
      <c r="CL172" s="7">
        <f t="shared" si="191"/>
        <v>0</v>
      </c>
      <c r="CM172" s="7">
        <f t="shared" si="191"/>
        <v>0</v>
      </c>
      <c r="CN172" s="7">
        <f t="shared" si="191"/>
        <v>670468.5</v>
      </c>
      <c r="CO172" s="7">
        <f t="shared" si="191"/>
        <v>187902</v>
      </c>
      <c r="CP172" s="7">
        <f t="shared" si="191"/>
        <v>8541</v>
      </c>
      <c r="CQ172" s="7">
        <f t="shared" si="191"/>
        <v>0</v>
      </c>
      <c r="CR172" s="7">
        <f t="shared" si="191"/>
        <v>0</v>
      </c>
      <c r="CS172" s="7">
        <f t="shared" si="191"/>
        <v>0</v>
      </c>
      <c r="CT172" s="7">
        <f t="shared" si="191"/>
        <v>0</v>
      </c>
      <c r="CU172" s="7">
        <f t="shared" si="191"/>
        <v>17082</v>
      </c>
      <c r="CV172" s="7">
        <f t="shared" si="191"/>
        <v>0</v>
      </c>
      <c r="CW172" s="7">
        <f t="shared" si="191"/>
        <v>0</v>
      </c>
      <c r="CX172" s="7">
        <f t="shared" si="191"/>
        <v>0</v>
      </c>
      <c r="CY172" s="7">
        <f t="shared" si="191"/>
        <v>0</v>
      </c>
      <c r="CZ172" s="7">
        <f t="shared" si="191"/>
        <v>0</v>
      </c>
      <c r="DA172" s="7">
        <f t="shared" si="191"/>
        <v>0</v>
      </c>
      <c r="DB172" s="7">
        <f t="shared" si="191"/>
        <v>0</v>
      </c>
      <c r="DC172" s="7">
        <f t="shared" si="191"/>
        <v>0</v>
      </c>
      <c r="DD172" s="7">
        <f t="shared" si="191"/>
        <v>0</v>
      </c>
      <c r="DE172" s="7">
        <f t="shared" si="191"/>
        <v>0</v>
      </c>
      <c r="DF172" s="7">
        <f t="shared" si="191"/>
        <v>187902</v>
      </c>
      <c r="DG172" s="7">
        <f t="shared" si="191"/>
        <v>0</v>
      </c>
      <c r="DH172" s="7">
        <f t="shared" si="191"/>
        <v>8541</v>
      </c>
      <c r="DI172" s="7">
        <f t="shared" si="191"/>
        <v>0</v>
      </c>
      <c r="DJ172" s="7">
        <f t="shared" si="191"/>
        <v>0</v>
      </c>
      <c r="DK172" s="7">
        <f t="shared" si="191"/>
        <v>0</v>
      </c>
      <c r="DL172" s="7">
        <f t="shared" si="191"/>
        <v>0</v>
      </c>
      <c r="DM172" s="7">
        <f t="shared" si="191"/>
        <v>0</v>
      </c>
      <c r="DN172" s="7">
        <f t="shared" si="191"/>
        <v>0</v>
      </c>
      <c r="DO172" s="7">
        <f t="shared" si="191"/>
        <v>0</v>
      </c>
      <c r="DP172" s="7">
        <f t="shared" si="191"/>
        <v>0</v>
      </c>
      <c r="DQ172" s="7">
        <f t="shared" si="191"/>
        <v>0</v>
      </c>
      <c r="DR172" s="7">
        <f t="shared" si="191"/>
        <v>0</v>
      </c>
      <c r="DS172" s="7">
        <f t="shared" si="191"/>
        <v>0</v>
      </c>
      <c r="DT172" s="7">
        <f t="shared" si="191"/>
        <v>0</v>
      </c>
      <c r="DU172" s="7">
        <f t="shared" si="191"/>
        <v>0</v>
      </c>
      <c r="DV172" s="7">
        <f t="shared" si="191"/>
        <v>0</v>
      </c>
      <c r="DW172" s="7">
        <f t="shared" si="191"/>
        <v>0</v>
      </c>
      <c r="DX172" s="7">
        <f t="shared" si="191"/>
        <v>0</v>
      </c>
      <c r="DY172" s="7">
        <f t="shared" si="191"/>
        <v>0</v>
      </c>
      <c r="DZ172" s="7">
        <f t="shared" si="191"/>
        <v>8541</v>
      </c>
      <c r="EA172" s="7">
        <f t="shared" ref="EA172:FX172" si="192">EA171*EA168</f>
        <v>0</v>
      </c>
      <c r="EB172" s="7">
        <f t="shared" si="192"/>
        <v>0</v>
      </c>
      <c r="EC172" s="7">
        <f t="shared" si="192"/>
        <v>0</v>
      </c>
      <c r="ED172" s="7">
        <f t="shared" si="192"/>
        <v>0</v>
      </c>
      <c r="EE172" s="7">
        <f t="shared" si="192"/>
        <v>0</v>
      </c>
      <c r="EF172" s="7">
        <f t="shared" si="192"/>
        <v>21352.5</v>
      </c>
      <c r="EG172" s="7">
        <f t="shared" si="192"/>
        <v>0</v>
      </c>
      <c r="EH172" s="7">
        <f t="shared" si="192"/>
        <v>8541</v>
      </c>
      <c r="EI172" s="7">
        <f t="shared" si="192"/>
        <v>8541</v>
      </c>
      <c r="EJ172" s="7">
        <f t="shared" si="192"/>
        <v>102492</v>
      </c>
      <c r="EK172" s="7">
        <f t="shared" si="192"/>
        <v>0</v>
      </c>
      <c r="EL172" s="7">
        <f t="shared" si="192"/>
        <v>0</v>
      </c>
      <c r="EM172" s="7">
        <f t="shared" si="192"/>
        <v>0</v>
      </c>
      <c r="EN172" s="7">
        <f t="shared" si="192"/>
        <v>0</v>
      </c>
      <c r="EO172" s="7">
        <f t="shared" si="192"/>
        <v>0</v>
      </c>
      <c r="EP172" s="7">
        <f t="shared" si="192"/>
        <v>0</v>
      </c>
      <c r="EQ172" s="7">
        <f t="shared" si="192"/>
        <v>0</v>
      </c>
      <c r="ER172" s="7">
        <f t="shared" si="192"/>
        <v>8541</v>
      </c>
      <c r="ES172" s="7">
        <f t="shared" si="192"/>
        <v>0</v>
      </c>
      <c r="ET172" s="7">
        <f t="shared" si="192"/>
        <v>0</v>
      </c>
      <c r="EU172" s="7">
        <f t="shared" si="192"/>
        <v>0</v>
      </c>
      <c r="EV172" s="7">
        <f t="shared" si="192"/>
        <v>8541</v>
      </c>
      <c r="EW172" s="7">
        <f t="shared" si="192"/>
        <v>0</v>
      </c>
      <c r="EX172" s="7">
        <f t="shared" si="192"/>
        <v>0</v>
      </c>
      <c r="EY172" s="7">
        <f t="shared" si="192"/>
        <v>0</v>
      </c>
      <c r="EZ172" s="7">
        <f t="shared" si="192"/>
        <v>0</v>
      </c>
      <c r="FA172" s="7">
        <f t="shared" si="192"/>
        <v>17082</v>
      </c>
      <c r="FB172" s="7">
        <f t="shared" si="192"/>
        <v>0</v>
      </c>
      <c r="FC172" s="7">
        <f t="shared" si="192"/>
        <v>0</v>
      </c>
      <c r="FD172" s="7">
        <f t="shared" si="192"/>
        <v>0</v>
      </c>
      <c r="FE172" s="7">
        <f t="shared" si="192"/>
        <v>0</v>
      </c>
      <c r="FF172" s="7">
        <f t="shared" si="192"/>
        <v>0</v>
      </c>
      <c r="FG172" s="7">
        <f t="shared" si="192"/>
        <v>0</v>
      </c>
      <c r="FH172" s="7">
        <f t="shared" si="192"/>
        <v>0</v>
      </c>
      <c r="FI172" s="7">
        <f t="shared" si="192"/>
        <v>8541</v>
      </c>
      <c r="FJ172" s="7">
        <f t="shared" si="192"/>
        <v>0</v>
      </c>
      <c r="FK172" s="7">
        <f t="shared" si="192"/>
        <v>0</v>
      </c>
      <c r="FL172" s="7">
        <f t="shared" si="192"/>
        <v>0</v>
      </c>
      <c r="FM172" s="7">
        <f t="shared" si="192"/>
        <v>0</v>
      </c>
      <c r="FN172" s="7">
        <f t="shared" si="192"/>
        <v>68328</v>
      </c>
      <c r="FO172" s="7">
        <f t="shared" si="192"/>
        <v>0</v>
      </c>
      <c r="FP172" s="7">
        <f t="shared" si="192"/>
        <v>0</v>
      </c>
      <c r="FQ172" s="7">
        <f t="shared" si="192"/>
        <v>0</v>
      </c>
      <c r="FR172" s="7">
        <f t="shared" si="192"/>
        <v>0</v>
      </c>
      <c r="FS172" s="7">
        <f t="shared" si="192"/>
        <v>0</v>
      </c>
      <c r="FT172" s="7">
        <f t="shared" si="192"/>
        <v>0</v>
      </c>
      <c r="FU172" s="7">
        <f t="shared" si="192"/>
        <v>0</v>
      </c>
      <c r="FV172" s="7">
        <f t="shared" si="192"/>
        <v>0</v>
      </c>
      <c r="FW172" s="7">
        <f t="shared" si="192"/>
        <v>0</v>
      </c>
      <c r="FX172" s="7">
        <f t="shared" si="192"/>
        <v>0</v>
      </c>
      <c r="FZ172" s="7">
        <f>SUM(C172:FX172)</f>
        <v>4270500</v>
      </c>
    </row>
    <row r="173" spans="1:217" x14ac:dyDescent="0.2">
      <c r="A173" s="6"/>
      <c r="GA173" s="29"/>
    </row>
    <row r="174" spans="1:217" x14ac:dyDescent="0.2">
      <c r="A174" s="6" t="s">
        <v>691</v>
      </c>
      <c r="B174" s="7" t="s">
        <v>692</v>
      </c>
      <c r="C174" s="7">
        <f t="shared" ref="C174:BN174" si="193">C169+C172</f>
        <v>21437910</v>
      </c>
      <c r="D174" s="7">
        <f t="shared" si="193"/>
        <v>85410</v>
      </c>
      <c r="E174" s="7">
        <f t="shared" si="193"/>
        <v>0</v>
      </c>
      <c r="F174" s="7">
        <f t="shared" si="193"/>
        <v>0</v>
      </c>
      <c r="G174" s="7">
        <f t="shared" si="193"/>
        <v>8541</v>
      </c>
      <c r="H174" s="7">
        <f t="shared" si="193"/>
        <v>12811.5</v>
      </c>
      <c r="I174" s="7">
        <f t="shared" si="193"/>
        <v>76869</v>
      </c>
      <c r="J174" s="7">
        <f t="shared" si="193"/>
        <v>0</v>
      </c>
      <c r="K174" s="7">
        <f t="shared" si="193"/>
        <v>0</v>
      </c>
      <c r="L174" s="7">
        <f t="shared" si="193"/>
        <v>0</v>
      </c>
      <c r="M174" s="7">
        <f t="shared" si="193"/>
        <v>0</v>
      </c>
      <c r="N174" s="7">
        <f t="shared" si="193"/>
        <v>153738</v>
      </c>
      <c r="O174" s="7">
        <f t="shared" si="193"/>
        <v>0</v>
      </c>
      <c r="P174" s="7">
        <f t="shared" si="193"/>
        <v>8541</v>
      </c>
      <c r="Q174" s="7">
        <f t="shared" si="193"/>
        <v>935239.5</v>
      </c>
      <c r="R174" s="7">
        <f t="shared" si="193"/>
        <v>38370442.5</v>
      </c>
      <c r="S174" s="7">
        <f t="shared" si="193"/>
        <v>25623</v>
      </c>
      <c r="T174" s="7">
        <f t="shared" si="193"/>
        <v>0</v>
      </c>
      <c r="U174" s="7">
        <f t="shared" si="193"/>
        <v>0</v>
      </c>
      <c r="V174" s="7">
        <f t="shared" si="193"/>
        <v>0</v>
      </c>
      <c r="W174" s="7">
        <f t="shared" si="193"/>
        <v>0</v>
      </c>
      <c r="X174" s="7">
        <f t="shared" si="193"/>
        <v>0</v>
      </c>
      <c r="Y174" s="7">
        <f t="shared" si="193"/>
        <v>15672735</v>
      </c>
      <c r="Z174" s="7">
        <f t="shared" si="193"/>
        <v>8541</v>
      </c>
      <c r="AA174" s="7">
        <f t="shared" si="193"/>
        <v>0</v>
      </c>
      <c r="AB174" s="7">
        <f t="shared" si="193"/>
        <v>7776580.5</v>
      </c>
      <c r="AC174" s="7">
        <f t="shared" si="193"/>
        <v>0</v>
      </c>
      <c r="AD174" s="7">
        <f t="shared" si="193"/>
        <v>0</v>
      </c>
      <c r="AE174" s="7">
        <f t="shared" si="193"/>
        <v>0</v>
      </c>
      <c r="AF174" s="7">
        <f t="shared" si="193"/>
        <v>0</v>
      </c>
      <c r="AG174" s="7">
        <f t="shared" si="193"/>
        <v>0</v>
      </c>
      <c r="AH174" s="7">
        <f t="shared" si="193"/>
        <v>0</v>
      </c>
      <c r="AI174" s="7">
        <f t="shared" si="193"/>
        <v>0</v>
      </c>
      <c r="AJ174" s="7">
        <f t="shared" si="193"/>
        <v>0</v>
      </c>
      <c r="AK174" s="7">
        <f t="shared" si="193"/>
        <v>0</v>
      </c>
      <c r="AL174" s="7">
        <f t="shared" si="193"/>
        <v>0</v>
      </c>
      <c r="AM174" s="7">
        <f t="shared" si="193"/>
        <v>0</v>
      </c>
      <c r="AN174" s="7">
        <f t="shared" si="193"/>
        <v>0</v>
      </c>
      <c r="AO174" s="7">
        <f t="shared" si="193"/>
        <v>0</v>
      </c>
      <c r="AP174" s="7">
        <f t="shared" si="193"/>
        <v>2750202</v>
      </c>
      <c r="AQ174" s="7">
        <f t="shared" si="193"/>
        <v>0</v>
      </c>
      <c r="AR174" s="7">
        <f t="shared" si="193"/>
        <v>9365206.5</v>
      </c>
      <c r="AS174" s="7">
        <f t="shared" si="193"/>
        <v>12811.5</v>
      </c>
      <c r="AT174" s="7">
        <f t="shared" si="193"/>
        <v>17082</v>
      </c>
      <c r="AU174" s="7">
        <f t="shared" si="193"/>
        <v>0</v>
      </c>
      <c r="AV174" s="7">
        <f t="shared" si="193"/>
        <v>0</v>
      </c>
      <c r="AW174" s="7">
        <f t="shared" si="193"/>
        <v>0</v>
      </c>
      <c r="AX174" s="7">
        <f t="shared" si="193"/>
        <v>0</v>
      </c>
      <c r="AY174" s="7">
        <f t="shared" si="193"/>
        <v>0</v>
      </c>
      <c r="AZ174" s="7">
        <f t="shared" si="193"/>
        <v>0</v>
      </c>
      <c r="BA174" s="7">
        <f t="shared" si="193"/>
        <v>0</v>
      </c>
      <c r="BB174" s="7">
        <f t="shared" si="193"/>
        <v>4270.5</v>
      </c>
      <c r="BC174" s="7">
        <f t="shared" si="193"/>
        <v>2690415</v>
      </c>
      <c r="BD174" s="7">
        <f t="shared" si="193"/>
        <v>0</v>
      </c>
      <c r="BE174" s="7">
        <f t="shared" si="193"/>
        <v>0</v>
      </c>
      <c r="BF174" s="7">
        <f t="shared" si="193"/>
        <v>7934589</v>
      </c>
      <c r="BG174" s="7">
        <f t="shared" si="193"/>
        <v>0</v>
      </c>
      <c r="BH174" s="7">
        <f t="shared" si="193"/>
        <v>213525</v>
      </c>
      <c r="BI174" s="7">
        <f t="shared" si="193"/>
        <v>59787</v>
      </c>
      <c r="BJ174" s="7">
        <f t="shared" si="193"/>
        <v>29893.5</v>
      </c>
      <c r="BK174" s="7">
        <f t="shared" si="193"/>
        <v>93404376</v>
      </c>
      <c r="BL174" s="7">
        <f t="shared" si="193"/>
        <v>68328</v>
      </c>
      <c r="BM174" s="7">
        <f t="shared" si="193"/>
        <v>17082</v>
      </c>
      <c r="BN174" s="7">
        <f t="shared" si="193"/>
        <v>42705</v>
      </c>
      <c r="BO174" s="7">
        <f t="shared" ref="BO174:DZ174" si="194">BO169+BO172</f>
        <v>0</v>
      </c>
      <c r="BP174" s="7">
        <f t="shared" si="194"/>
        <v>0</v>
      </c>
      <c r="BQ174" s="7">
        <f t="shared" si="194"/>
        <v>8541</v>
      </c>
      <c r="BR174" s="7">
        <f t="shared" si="194"/>
        <v>0</v>
      </c>
      <c r="BS174" s="7">
        <f t="shared" si="194"/>
        <v>0</v>
      </c>
      <c r="BT174" s="7">
        <f t="shared" si="194"/>
        <v>0</v>
      </c>
      <c r="BU174" s="7">
        <f t="shared" si="194"/>
        <v>0</v>
      </c>
      <c r="BV174" s="7">
        <f t="shared" si="194"/>
        <v>0</v>
      </c>
      <c r="BW174" s="7">
        <f t="shared" si="194"/>
        <v>0</v>
      </c>
      <c r="BX174" s="7">
        <f t="shared" si="194"/>
        <v>0</v>
      </c>
      <c r="BY174" s="7">
        <f t="shared" si="194"/>
        <v>0</v>
      </c>
      <c r="BZ174" s="7">
        <f t="shared" si="194"/>
        <v>0</v>
      </c>
      <c r="CA174" s="7">
        <f t="shared" si="194"/>
        <v>0</v>
      </c>
      <c r="CB174" s="7">
        <f t="shared" si="194"/>
        <v>3301096.5</v>
      </c>
      <c r="CC174" s="7">
        <f t="shared" si="194"/>
        <v>0</v>
      </c>
      <c r="CD174" s="7">
        <f t="shared" si="194"/>
        <v>0</v>
      </c>
      <c r="CE174" s="7">
        <f t="shared" si="194"/>
        <v>0</v>
      </c>
      <c r="CF174" s="7">
        <f t="shared" si="194"/>
        <v>0</v>
      </c>
      <c r="CG174" s="7">
        <f t="shared" si="194"/>
        <v>0</v>
      </c>
      <c r="CH174" s="7">
        <f t="shared" si="194"/>
        <v>0</v>
      </c>
      <c r="CI174" s="7">
        <f t="shared" si="194"/>
        <v>0</v>
      </c>
      <c r="CJ174" s="7">
        <f t="shared" si="194"/>
        <v>0</v>
      </c>
      <c r="CK174" s="7">
        <f t="shared" si="194"/>
        <v>19729710</v>
      </c>
      <c r="CL174" s="7">
        <f t="shared" si="194"/>
        <v>111033</v>
      </c>
      <c r="CM174" s="7">
        <f t="shared" si="194"/>
        <v>427050</v>
      </c>
      <c r="CN174" s="7">
        <f t="shared" si="194"/>
        <v>2771554.5</v>
      </c>
      <c r="CO174" s="7">
        <f t="shared" si="194"/>
        <v>187902</v>
      </c>
      <c r="CP174" s="7">
        <f t="shared" si="194"/>
        <v>8541</v>
      </c>
      <c r="CQ174" s="7">
        <f t="shared" si="194"/>
        <v>0</v>
      </c>
      <c r="CR174" s="7">
        <f t="shared" si="194"/>
        <v>0</v>
      </c>
      <c r="CS174" s="7">
        <f t="shared" si="194"/>
        <v>0</v>
      </c>
      <c r="CT174" s="7">
        <f t="shared" si="194"/>
        <v>0</v>
      </c>
      <c r="CU174" s="7">
        <f t="shared" si="194"/>
        <v>4432779</v>
      </c>
      <c r="CV174" s="7">
        <f t="shared" si="194"/>
        <v>0</v>
      </c>
      <c r="CW174" s="7">
        <f t="shared" si="194"/>
        <v>0</v>
      </c>
      <c r="CX174" s="7">
        <f t="shared" si="194"/>
        <v>0</v>
      </c>
      <c r="CY174" s="7">
        <f t="shared" si="194"/>
        <v>0</v>
      </c>
      <c r="CZ174" s="7">
        <f t="shared" si="194"/>
        <v>0</v>
      </c>
      <c r="DA174" s="7">
        <f t="shared" si="194"/>
        <v>0</v>
      </c>
      <c r="DB174" s="7">
        <f t="shared" si="194"/>
        <v>0</v>
      </c>
      <c r="DC174" s="7">
        <f t="shared" si="194"/>
        <v>0</v>
      </c>
      <c r="DD174" s="7">
        <f t="shared" si="194"/>
        <v>0</v>
      </c>
      <c r="DE174" s="7">
        <f t="shared" si="194"/>
        <v>0</v>
      </c>
      <c r="DF174" s="7">
        <f t="shared" si="194"/>
        <v>187902</v>
      </c>
      <c r="DG174" s="7">
        <f t="shared" si="194"/>
        <v>8541</v>
      </c>
      <c r="DH174" s="7">
        <f t="shared" si="194"/>
        <v>8541</v>
      </c>
      <c r="DI174" s="7">
        <f t="shared" si="194"/>
        <v>12811.5</v>
      </c>
      <c r="DJ174" s="7">
        <f t="shared" si="194"/>
        <v>8541</v>
      </c>
      <c r="DK174" s="7">
        <f t="shared" si="194"/>
        <v>4270.5</v>
      </c>
      <c r="DL174" s="7">
        <f t="shared" si="194"/>
        <v>0</v>
      </c>
      <c r="DM174" s="7">
        <f t="shared" si="194"/>
        <v>0</v>
      </c>
      <c r="DN174" s="7">
        <f t="shared" si="194"/>
        <v>0</v>
      </c>
      <c r="DO174" s="7">
        <f t="shared" si="194"/>
        <v>0</v>
      </c>
      <c r="DP174" s="7">
        <f t="shared" si="194"/>
        <v>0</v>
      </c>
      <c r="DQ174" s="7">
        <f t="shared" si="194"/>
        <v>0</v>
      </c>
      <c r="DR174" s="7">
        <f t="shared" si="194"/>
        <v>0</v>
      </c>
      <c r="DS174" s="7">
        <f t="shared" si="194"/>
        <v>0</v>
      </c>
      <c r="DT174" s="7">
        <f t="shared" si="194"/>
        <v>0</v>
      </c>
      <c r="DU174" s="7">
        <f t="shared" si="194"/>
        <v>0</v>
      </c>
      <c r="DV174" s="7">
        <f t="shared" si="194"/>
        <v>0</v>
      </c>
      <c r="DW174" s="7">
        <f t="shared" si="194"/>
        <v>0</v>
      </c>
      <c r="DX174" s="7">
        <f t="shared" si="194"/>
        <v>0</v>
      </c>
      <c r="DY174" s="7">
        <f t="shared" si="194"/>
        <v>0</v>
      </c>
      <c r="DZ174" s="7">
        <f t="shared" si="194"/>
        <v>8541</v>
      </c>
      <c r="EA174" s="7">
        <f t="shared" ref="EA174:FX174" si="195">EA169+EA172</f>
        <v>0</v>
      </c>
      <c r="EB174" s="7">
        <f t="shared" si="195"/>
        <v>0</v>
      </c>
      <c r="EC174" s="7">
        <f t="shared" si="195"/>
        <v>0</v>
      </c>
      <c r="ED174" s="7">
        <f t="shared" si="195"/>
        <v>0</v>
      </c>
      <c r="EE174" s="7">
        <f t="shared" si="195"/>
        <v>0</v>
      </c>
      <c r="EF174" s="7">
        <f t="shared" si="195"/>
        <v>21352.5</v>
      </c>
      <c r="EG174" s="7">
        <f t="shared" si="195"/>
        <v>0</v>
      </c>
      <c r="EH174" s="7">
        <f t="shared" si="195"/>
        <v>8541</v>
      </c>
      <c r="EI174" s="7">
        <f t="shared" si="195"/>
        <v>8541</v>
      </c>
      <c r="EJ174" s="7">
        <f t="shared" si="195"/>
        <v>2054110.5</v>
      </c>
      <c r="EK174" s="7">
        <f t="shared" si="195"/>
        <v>0</v>
      </c>
      <c r="EL174" s="7">
        <f t="shared" si="195"/>
        <v>0</v>
      </c>
      <c r="EM174" s="7">
        <f t="shared" si="195"/>
        <v>0</v>
      </c>
      <c r="EN174" s="7">
        <f t="shared" si="195"/>
        <v>999297</v>
      </c>
      <c r="EO174" s="7">
        <f t="shared" si="195"/>
        <v>0</v>
      </c>
      <c r="EP174" s="7">
        <f t="shared" si="195"/>
        <v>0</v>
      </c>
      <c r="EQ174" s="7">
        <f t="shared" si="195"/>
        <v>0</v>
      </c>
      <c r="ER174" s="7">
        <f t="shared" si="195"/>
        <v>8541</v>
      </c>
      <c r="ES174" s="7">
        <f t="shared" si="195"/>
        <v>0</v>
      </c>
      <c r="ET174" s="7">
        <f t="shared" si="195"/>
        <v>0</v>
      </c>
      <c r="EU174" s="7">
        <f t="shared" si="195"/>
        <v>0</v>
      </c>
      <c r="EV174" s="7">
        <f t="shared" si="195"/>
        <v>8541</v>
      </c>
      <c r="EW174" s="7">
        <f t="shared" si="195"/>
        <v>0</v>
      </c>
      <c r="EX174" s="7">
        <f t="shared" si="195"/>
        <v>0</v>
      </c>
      <c r="EY174" s="7">
        <f t="shared" si="195"/>
        <v>6636357</v>
      </c>
      <c r="EZ174" s="7">
        <f t="shared" si="195"/>
        <v>0</v>
      </c>
      <c r="FA174" s="7">
        <f t="shared" si="195"/>
        <v>17082</v>
      </c>
      <c r="FB174" s="7">
        <f t="shared" si="195"/>
        <v>0</v>
      </c>
      <c r="FC174" s="7">
        <f t="shared" si="195"/>
        <v>0</v>
      </c>
      <c r="FD174" s="7">
        <f t="shared" si="195"/>
        <v>0</v>
      </c>
      <c r="FE174" s="7">
        <f t="shared" si="195"/>
        <v>0</v>
      </c>
      <c r="FF174" s="7">
        <f t="shared" si="195"/>
        <v>0</v>
      </c>
      <c r="FG174" s="7">
        <f t="shared" si="195"/>
        <v>0</v>
      </c>
      <c r="FH174" s="7">
        <f t="shared" si="195"/>
        <v>0</v>
      </c>
      <c r="FI174" s="7">
        <f t="shared" si="195"/>
        <v>8541</v>
      </c>
      <c r="FJ174" s="7">
        <f t="shared" si="195"/>
        <v>0</v>
      </c>
      <c r="FK174" s="7">
        <f t="shared" si="195"/>
        <v>0</v>
      </c>
      <c r="FL174" s="7">
        <f t="shared" si="195"/>
        <v>0</v>
      </c>
      <c r="FM174" s="7">
        <f t="shared" si="195"/>
        <v>0</v>
      </c>
      <c r="FN174" s="7">
        <f t="shared" si="195"/>
        <v>68328</v>
      </c>
      <c r="FO174" s="7">
        <f t="shared" si="195"/>
        <v>0</v>
      </c>
      <c r="FP174" s="7">
        <f t="shared" si="195"/>
        <v>0</v>
      </c>
      <c r="FQ174" s="7">
        <f t="shared" si="195"/>
        <v>0</v>
      </c>
      <c r="FR174" s="7">
        <f t="shared" si="195"/>
        <v>0</v>
      </c>
      <c r="FS174" s="7">
        <f t="shared" si="195"/>
        <v>0</v>
      </c>
      <c r="FT174" s="7">
        <f t="shared" si="195"/>
        <v>0</v>
      </c>
      <c r="FU174" s="7">
        <f t="shared" si="195"/>
        <v>0</v>
      </c>
      <c r="FV174" s="7">
        <f t="shared" si="195"/>
        <v>0</v>
      </c>
      <c r="FW174" s="7">
        <f t="shared" si="195"/>
        <v>0</v>
      </c>
      <c r="FX174" s="7">
        <f t="shared" si="195"/>
        <v>0</v>
      </c>
      <c r="FZ174" s="7">
        <f>FZ172+FZ169</f>
        <v>242239842</v>
      </c>
      <c r="GA174" s="60">
        <v>242141620.5</v>
      </c>
      <c r="GB174" s="7">
        <f>FZ174-GA174</f>
        <v>98221.5</v>
      </c>
    </row>
    <row r="175" spans="1:217" x14ac:dyDescent="0.2">
      <c r="A175" s="6"/>
      <c r="C175" s="7">
        <f>C167+C171</f>
        <v>2510</v>
      </c>
      <c r="D175" s="7">
        <f t="shared" ref="D175:BO175" si="196">D167+D171</f>
        <v>10</v>
      </c>
      <c r="E175" s="7">
        <f t="shared" si="196"/>
        <v>0</v>
      </c>
      <c r="F175" s="7">
        <f t="shared" si="196"/>
        <v>0</v>
      </c>
      <c r="G175" s="7">
        <f t="shared" si="196"/>
        <v>1</v>
      </c>
      <c r="H175" s="7">
        <f t="shared" si="196"/>
        <v>1.5</v>
      </c>
      <c r="I175" s="7">
        <f t="shared" si="196"/>
        <v>9</v>
      </c>
      <c r="J175" s="7">
        <f t="shared" si="196"/>
        <v>0</v>
      </c>
      <c r="K175" s="7">
        <f t="shared" si="196"/>
        <v>0</v>
      </c>
      <c r="L175" s="7">
        <f t="shared" si="196"/>
        <v>0</v>
      </c>
      <c r="M175" s="7">
        <f t="shared" si="196"/>
        <v>0</v>
      </c>
      <c r="N175" s="7">
        <f t="shared" si="196"/>
        <v>18</v>
      </c>
      <c r="O175" s="7">
        <f t="shared" si="196"/>
        <v>0</v>
      </c>
      <c r="P175" s="7">
        <f t="shared" si="196"/>
        <v>1</v>
      </c>
      <c r="Q175" s="7">
        <f t="shared" si="196"/>
        <v>109.5</v>
      </c>
      <c r="R175" s="7">
        <f t="shared" si="196"/>
        <v>4492.5</v>
      </c>
      <c r="S175" s="7">
        <f t="shared" si="196"/>
        <v>3</v>
      </c>
      <c r="T175" s="7">
        <f t="shared" si="196"/>
        <v>0</v>
      </c>
      <c r="U175" s="7">
        <f t="shared" si="196"/>
        <v>0</v>
      </c>
      <c r="V175" s="7">
        <f t="shared" si="196"/>
        <v>0</v>
      </c>
      <c r="W175" s="7">
        <f t="shared" si="196"/>
        <v>0</v>
      </c>
      <c r="X175" s="7">
        <f t="shared" si="196"/>
        <v>0</v>
      </c>
      <c r="Y175" s="7">
        <f t="shared" si="196"/>
        <v>1835</v>
      </c>
      <c r="Z175" s="7">
        <f t="shared" si="196"/>
        <v>1</v>
      </c>
      <c r="AA175" s="7">
        <f t="shared" si="196"/>
        <v>0</v>
      </c>
      <c r="AB175" s="7">
        <f t="shared" si="196"/>
        <v>910.5</v>
      </c>
      <c r="AC175" s="7">
        <f t="shared" si="196"/>
        <v>0</v>
      </c>
      <c r="AD175" s="7">
        <f t="shared" si="196"/>
        <v>0</v>
      </c>
      <c r="AE175" s="7">
        <f t="shared" si="196"/>
        <v>0</v>
      </c>
      <c r="AF175" s="7">
        <f t="shared" si="196"/>
        <v>0</v>
      </c>
      <c r="AG175" s="7">
        <f t="shared" si="196"/>
        <v>0</v>
      </c>
      <c r="AH175" s="7">
        <f t="shared" si="196"/>
        <v>0</v>
      </c>
      <c r="AI175" s="7">
        <f t="shared" si="196"/>
        <v>0</v>
      </c>
      <c r="AJ175" s="7">
        <f t="shared" si="196"/>
        <v>0</v>
      </c>
      <c r="AK175" s="7">
        <f t="shared" si="196"/>
        <v>0</v>
      </c>
      <c r="AL175" s="7">
        <f t="shared" si="196"/>
        <v>0</v>
      </c>
      <c r="AM175" s="7">
        <f t="shared" si="196"/>
        <v>0</v>
      </c>
      <c r="AN175" s="7">
        <f t="shared" si="196"/>
        <v>0</v>
      </c>
      <c r="AO175" s="7">
        <f t="shared" si="196"/>
        <v>0</v>
      </c>
      <c r="AP175" s="7">
        <f t="shared" si="196"/>
        <v>322</v>
      </c>
      <c r="AQ175" s="7">
        <f t="shared" si="196"/>
        <v>0</v>
      </c>
      <c r="AR175" s="7">
        <f t="shared" si="196"/>
        <v>1096.5</v>
      </c>
      <c r="AS175" s="7">
        <f t="shared" si="196"/>
        <v>1.5</v>
      </c>
      <c r="AT175" s="7">
        <f t="shared" si="196"/>
        <v>2</v>
      </c>
      <c r="AU175" s="7">
        <f t="shared" si="196"/>
        <v>0</v>
      </c>
      <c r="AV175" s="7">
        <f t="shared" si="196"/>
        <v>0</v>
      </c>
      <c r="AW175" s="7">
        <f t="shared" si="196"/>
        <v>0</v>
      </c>
      <c r="AX175" s="7">
        <f t="shared" si="196"/>
        <v>0</v>
      </c>
      <c r="AY175" s="7">
        <f t="shared" si="196"/>
        <v>0</v>
      </c>
      <c r="AZ175" s="7">
        <f t="shared" si="196"/>
        <v>0</v>
      </c>
      <c r="BA175" s="7">
        <f t="shared" si="196"/>
        <v>0</v>
      </c>
      <c r="BB175" s="7">
        <f t="shared" si="196"/>
        <v>0.5</v>
      </c>
      <c r="BC175" s="7">
        <f t="shared" si="196"/>
        <v>315</v>
      </c>
      <c r="BD175" s="7">
        <f t="shared" si="196"/>
        <v>0</v>
      </c>
      <c r="BE175" s="7">
        <f t="shared" si="196"/>
        <v>0</v>
      </c>
      <c r="BF175" s="7">
        <f t="shared" si="196"/>
        <v>929</v>
      </c>
      <c r="BG175" s="7">
        <f t="shared" si="196"/>
        <v>0</v>
      </c>
      <c r="BH175" s="7">
        <f t="shared" si="196"/>
        <v>25</v>
      </c>
      <c r="BI175" s="7">
        <f t="shared" si="196"/>
        <v>7</v>
      </c>
      <c r="BJ175" s="7">
        <f t="shared" si="196"/>
        <v>3.5</v>
      </c>
      <c r="BK175" s="7">
        <f t="shared" si="196"/>
        <v>10936</v>
      </c>
      <c r="BL175" s="7">
        <f t="shared" si="196"/>
        <v>8</v>
      </c>
      <c r="BM175" s="7">
        <f t="shared" si="196"/>
        <v>2</v>
      </c>
      <c r="BN175" s="7">
        <f t="shared" si="196"/>
        <v>5</v>
      </c>
      <c r="BO175" s="7">
        <f t="shared" si="196"/>
        <v>0</v>
      </c>
      <c r="BP175" s="7">
        <f t="shared" ref="BP175:EA175" si="197">BP167+BP171</f>
        <v>0</v>
      </c>
      <c r="BQ175" s="7">
        <f t="shared" si="197"/>
        <v>1</v>
      </c>
      <c r="BR175" s="7">
        <f t="shared" si="197"/>
        <v>0</v>
      </c>
      <c r="BS175" s="7">
        <f t="shared" si="197"/>
        <v>0</v>
      </c>
      <c r="BT175" s="7">
        <f t="shared" si="197"/>
        <v>0</v>
      </c>
      <c r="BU175" s="7">
        <f t="shared" si="197"/>
        <v>0</v>
      </c>
      <c r="BV175" s="7">
        <f t="shared" si="197"/>
        <v>0</v>
      </c>
      <c r="BW175" s="7">
        <f t="shared" si="197"/>
        <v>0</v>
      </c>
      <c r="BX175" s="7">
        <f t="shared" si="197"/>
        <v>0</v>
      </c>
      <c r="BY175" s="7">
        <f t="shared" si="197"/>
        <v>0</v>
      </c>
      <c r="BZ175" s="7">
        <f t="shared" si="197"/>
        <v>0</v>
      </c>
      <c r="CA175" s="7">
        <f t="shared" si="197"/>
        <v>0</v>
      </c>
      <c r="CB175" s="7">
        <f t="shared" si="197"/>
        <v>386.5</v>
      </c>
      <c r="CC175" s="7">
        <f t="shared" si="197"/>
        <v>0</v>
      </c>
      <c r="CD175" s="7">
        <f t="shared" si="197"/>
        <v>0</v>
      </c>
      <c r="CE175" s="7">
        <f t="shared" si="197"/>
        <v>0</v>
      </c>
      <c r="CF175" s="7">
        <f t="shared" si="197"/>
        <v>0</v>
      </c>
      <c r="CG175" s="7">
        <f t="shared" si="197"/>
        <v>0</v>
      </c>
      <c r="CH175" s="7">
        <f t="shared" si="197"/>
        <v>0</v>
      </c>
      <c r="CI175" s="7">
        <f t="shared" si="197"/>
        <v>0</v>
      </c>
      <c r="CJ175" s="7">
        <f t="shared" si="197"/>
        <v>0</v>
      </c>
      <c r="CK175" s="7">
        <f t="shared" si="197"/>
        <v>2310</v>
      </c>
      <c r="CL175" s="7">
        <f t="shared" si="197"/>
        <v>13</v>
      </c>
      <c r="CM175" s="7">
        <f t="shared" si="197"/>
        <v>50</v>
      </c>
      <c r="CN175" s="7">
        <f t="shared" si="197"/>
        <v>324.5</v>
      </c>
      <c r="CO175" s="7">
        <f t="shared" si="197"/>
        <v>22</v>
      </c>
      <c r="CP175" s="7">
        <f t="shared" si="197"/>
        <v>1</v>
      </c>
      <c r="CQ175" s="7">
        <f t="shared" si="197"/>
        <v>0</v>
      </c>
      <c r="CR175" s="7">
        <f t="shared" si="197"/>
        <v>0</v>
      </c>
      <c r="CS175" s="7">
        <f t="shared" si="197"/>
        <v>0</v>
      </c>
      <c r="CT175" s="7">
        <f t="shared" si="197"/>
        <v>0</v>
      </c>
      <c r="CU175" s="7">
        <f t="shared" si="197"/>
        <v>519</v>
      </c>
      <c r="CV175" s="7">
        <f t="shared" si="197"/>
        <v>0</v>
      </c>
      <c r="CW175" s="7">
        <f t="shared" si="197"/>
        <v>0</v>
      </c>
      <c r="CX175" s="7">
        <f t="shared" si="197"/>
        <v>0</v>
      </c>
      <c r="CY175" s="7">
        <f t="shared" si="197"/>
        <v>0</v>
      </c>
      <c r="CZ175" s="7">
        <f t="shared" si="197"/>
        <v>0</v>
      </c>
      <c r="DA175" s="7">
        <f t="shared" si="197"/>
        <v>0</v>
      </c>
      <c r="DB175" s="7">
        <f t="shared" si="197"/>
        <v>0</v>
      </c>
      <c r="DC175" s="7">
        <f t="shared" si="197"/>
        <v>0</v>
      </c>
      <c r="DD175" s="7">
        <f t="shared" si="197"/>
        <v>0</v>
      </c>
      <c r="DE175" s="7">
        <f t="shared" si="197"/>
        <v>0</v>
      </c>
      <c r="DF175" s="7">
        <f t="shared" si="197"/>
        <v>22</v>
      </c>
      <c r="DG175" s="7">
        <f t="shared" si="197"/>
        <v>1</v>
      </c>
      <c r="DH175" s="7">
        <f t="shared" si="197"/>
        <v>1</v>
      </c>
      <c r="DI175" s="7">
        <f t="shared" si="197"/>
        <v>1.5</v>
      </c>
      <c r="DJ175" s="7">
        <f t="shared" si="197"/>
        <v>1</v>
      </c>
      <c r="DK175" s="7">
        <f t="shared" si="197"/>
        <v>0.5</v>
      </c>
      <c r="DL175" s="7">
        <f t="shared" si="197"/>
        <v>0</v>
      </c>
      <c r="DM175" s="7">
        <f t="shared" si="197"/>
        <v>0</v>
      </c>
      <c r="DN175" s="7">
        <f t="shared" si="197"/>
        <v>0</v>
      </c>
      <c r="DO175" s="7">
        <f t="shared" si="197"/>
        <v>0</v>
      </c>
      <c r="DP175" s="7">
        <f t="shared" si="197"/>
        <v>0</v>
      </c>
      <c r="DQ175" s="7">
        <f t="shared" si="197"/>
        <v>0</v>
      </c>
      <c r="DR175" s="7">
        <f t="shared" si="197"/>
        <v>0</v>
      </c>
      <c r="DS175" s="7">
        <f t="shared" si="197"/>
        <v>0</v>
      </c>
      <c r="DT175" s="7">
        <f t="shared" si="197"/>
        <v>0</v>
      </c>
      <c r="DU175" s="7">
        <f t="shared" si="197"/>
        <v>0</v>
      </c>
      <c r="DV175" s="7">
        <f t="shared" si="197"/>
        <v>0</v>
      </c>
      <c r="DW175" s="7">
        <f t="shared" si="197"/>
        <v>0</v>
      </c>
      <c r="DX175" s="7">
        <f t="shared" si="197"/>
        <v>0</v>
      </c>
      <c r="DY175" s="7">
        <f t="shared" si="197"/>
        <v>0</v>
      </c>
      <c r="DZ175" s="7">
        <f t="shared" si="197"/>
        <v>1</v>
      </c>
      <c r="EA175" s="7">
        <f t="shared" si="197"/>
        <v>0</v>
      </c>
      <c r="EB175" s="7">
        <f t="shared" ref="EB175:FX175" si="198">EB167+EB171</f>
        <v>0</v>
      </c>
      <c r="EC175" s="7">
        <f t="shared" si="198"/>
        <v>0</v>
      </c>
      <c r="ED175" s="7">
        <f t="shared" si="198"/>
        <v>0</v>
      </c>
      <c r="EE175" s="7">
        <f t="shared" si="198"/>
        <v>0</v>
      </c>
      <c r="EF175" s="7">
        <f t="shared" si="198"/>
        <v>2.5</v>
      </c>
      <c r="EG175" s="7">
        <f t="shared" si="198"/>
        <v>0</v>
      </c>
      <c r="EH175" s="7">
        <f t="shared" si="198"/>
        <v>1</v>
      </c>
      <c r="EI175" s="7">
        <f t="shared" si="198"/>
        <v>1</v>
      </c>
      <c r="EJ175" s="7">
        <f t="shared" si="198"/>
        <v>240.5</v>
      </c>
      <c r="EK175" s="7">
        <f t="shared" si="198"/>
        <v>0</v>
      </c>
      <c r="EL175" s="7">
        <f t="shared" si="198"/>
        <v>0</v>
      </c>
      <c r="EM175" s="7">
        <f t="shared" si="198"/>
        <v>0</v>
      </c>
      <c r="EN175" s="7">
        <f t="shared" si="198"/>
        <v>117</v>
      </c>
      <c r="EO175" s="7">
        <f t="shared" si="198"/>
        <v>0</v>
      </c>
      <c r="EP175" s="7">
        <f t="shared" si="198"/>
        <v>0</v>
      </c>
      <c r="EQ175" s="7">
        <f t="shared" si="198"/>
        <v>0</v>
      </c>
      <c r="ER175" s="7">
        <f t="shared" si="198"/>
        <v>1</v>
      </c>
      <c r="ES175" s="7">
        <f t="shared" si="198"/>
        <v>0</v>
      </c>
      <c r="ET175" s="7">
        <f t="shared" si="198"/>
        <v>0</v>
      </c>
      <c r="EU175" s="7">
        <f t="shared" si="198"/>
        <v>0</v>
      </c>
      <c r="EV175" s="7">
        <f t="shared" si="198"/>
        <v>1</v>
      </c>
      <c r="EW175" s="7">
        <f t="shared" si="198"/>
        <v>0</v>
      </c>
      <c r="EX175" s="7">
        <f t="shared" si="198"/>
        <v>0</v>
      </c>
      <c r="EY175" s="7">
        <f t="shared" si="198"/>
        <v>777</v>
      </c>
      <c r="EZ175" s="7">
        <f t="shared" si="198"/>
        <v>0</v>
      </c>
      <c r="FA175" s="7">
        <f t="shared" si="198"/>
        <v>2</v>
      </c>
      <c r="FB175" s="7">
        <f t="shared" si="198"/>
        <v>0</v>
      </c>
      <c r="FC175" s="7">
        <f t="shared" si="198"/>
        <v>0</v>
      </c>
      <c r="FD175" s="7">
        <f t="shared" si="198"/>
        <v>0</v>
      </c>
      <c r="FE175" s="7">
        <f t="shared" si="198"/>
        <v>0</v>
      </c>
      <c r="FF175" s="7">
        <f t="shared" si="198"/>
        <v>0</v>
      </c>
      <c r="FG175" s="7">
        <f t="shared" si="198"/>
        <v>0</v>
      </c>
      <c r="FH175" s="7">
        <f t="shared" si="198"/>
        <v>0</v>
      </c>
      <c r="FI175" s="7">
        <f t="shared" si="198"/>
        <v>1</v>
      </c>
      <c r="FJ175" s="7">
        <f t="shared" si="198"/>
        <v>0</v>
      </c>
      <c r="FK175" s="7">
        <f t="shared" si="198"/>
        <v>0</v>
      </c>
      <c r="FL175" s="7">
        <f t="shared" si="198"/>
        <v>0</v>
      </c>
      <c r="FM175" s="7">
        <f t="shared" si="198"/>
        <v>0</v>
      </c>
      <c r="FN175" s="7">
        <f t="shared" si="198"/>
        <v>8</v>
      </c>
      <c r="FO175" s="7">
        <f t="shared" si="198"/>
        <v>0</v>
      </c>
      <c r="FP175" s="7">
        <f t="shared" si="198"/>
        <v>0</v>
      </c>
      <c r="FQ175" s="7">
        <f t="shared" si="198"/>
        <v>0</v>
      </c>
      <c r="FR175" s="7">
        <f t="shared" si="198"/>
        <v>0</v>
      </c>
      <c r="FS175" s="7">
        <f t="shared" si="198"/>
        <v>0</v>
      </c>
      <c r="FT175" s="7">
        <f t="shared" si="198"/>
        <v>0</v>
      </c>
      <c r="FU175" s="7">
        <f t="shared" si="198"/>
        <v>0</v>
      </c>
      <c r="FV175" s="7">
        <f t="shared" si="198"/>
        <v>0</v>
      </c>
      <c r="FW175" s="7">
        <f t="shared" si="198"/>
        <v>0</v>
      </c>
      <c r="FX175" s="7">
        <f t="shared" si="198"/>
        <v>0</v>
      </c>
      <c r="GA175" s="29"/>
    </row>
    <row r="176" spans="1:217" ht="15.75" x14ac:dyDescent="0.25">
      <c r="A176" s="6" t="s">
        <v>603</v>
      </c>
      <c r="B176" s="30" t="s">
        <v>693</v>
      </c>
      <c r="GN176" s="29"/>
      <c r="GO176" s="29"/>
      <c r="GP176" s="29"/>
      <c r="GQ176" s="29"/>
      <c r="GR176" s="29"/>
      <c r="GS176" s="29"/>
      <c r="GT176" s="29"/>
      <c r="GU176" s="29"/>
      <c r="GV176" s="29"/>
      <c r="GW176" s="29"/>
      <c r="GX176" s="29"/>
      <c r="GY176" s="29"/>
      <c r="GZ176" s="29"/>
      <c r="HA176" s="29"/>
      <c r="HB176" s="29"/>
      <c r="HC176" s="29"/>
      <c r="HD176" s="29"/>
      <c r="HE176" s="29"/>
      <c r="HF176" s="29"/>
      <c r="HG176" s="29"/>
      <c r="HH176" s="29"/>
      <c r="HI176" s="29"/>
    </row>
    <row r="177" spans="1:207" x14ac:dyDescent="0.2">
      <c r="A177" s="6" t="s">
        <v>694</v>
      </c>
      <c r="B177" s="7" t="s">
        <v>695</v>
      </c>
      <c r="C177" s="7">
        <f t="shared" ref="C177:BN177" si="199">IF(C103&lt;=459,1,0)</f>
        <v>0</v>
      </c>
      <c r="D177" s="7">
        <f t="shared" si="199"/>
        <v>0</v>
      </c>
      <c r="E177" s="7">
        <f t="shared" si="199"/>
        <v>0</v>
      </c>
      <c r="F177" s="7">
        <f t="shared" si="199"/>
        <v>0</v>
      </c>
      <c r="G177" s="7">
        <f t="shared" si="199"/>
        <v>0</v>
      </c>
      <c r="H177" s="7">
        <f t="shared" si="199"/>
        <v>0</v>
      </c>
      <c r="I177" s="7">
        <f t="shared" si="199"/>
        <v>0</v>
      </c>
      <c r="J177" s="7">
        <f t="shared" si="199"/>
        <v>0</v>
      </c>
      <c r="K177" s="7">
        <f t="shared" si="199"/>
        <v>1</v>
      </c>
      <c r="L177" s="7">
        <f t="shared" si="199"/>
        <v>0</v>
      </c>
      <c r="M177" s="7">
        <f t="shared" si="199"/>
        <v>0</v>
      </c>
      <c r="N177" s="7">
        <f t="shared" si="199"/>
        <v>0</v>
      </c>
      <c r="O177" s="7">
        <f t="shared" si="199"/>
        <v>0</v>
      </c>
      <c r="P177" s="7">
        <f t="shared" si="199"/>
        <v>1</v>
      </c>
      <c r="Q177" s="7">
        <f t="shared" si="199"/>
        <v>0</v>
      </c>
      <c r="R177" s="7">
        <f t="shared" si="199"/>
        <v>0</v>
      </c>
      <c r="S177" s="7">
        <f t="shared" si="199"/>
        <v>0</v>
      </c>
      <c r="T177" s="7">
        <f t="shared" si="199"/>
        <v>1</v>
      </c>
      <c r="U177" s="7">
        <f t="shared" si="199"/>
        <v>1</v>
      </c>
      <c r="V177" s="7">
        <f t="shared" si="199"/>
        <v>1</v>
      </c>
      <c r="W177" s="7">
        <f t="shared" si="199"/>
        <v>1</v>
      </c>
      <c r="X177" s="7">
        <f t="shared" si="199"/>
        <v>1</v>
      </c>
      <c r="Y177" s="7">
        <f t="shared" si="199"/>
        <v>0</v>
      </c>
      <c r="Z177" s="7">
        <f t="shared" si="199"/>
        <v>1</v>
      </c>
      <c r="AA177" s="7">
        <f t="shared" si="199"/>
        <v>0</v>
      </c>
      <c r="AB177" s="7">
        <f t="shared" si="199"/>
        <v>0</v>
      </c>
      <c r="AC177" s="7">
        <f t="shared" si="199"/>
        <v>0</v>
      </c>
      <c r="AD177" s="7">
        <f t="shared" si="199"/>
        <v>0</v>
      </c>
      <c r="AE177" s="7">
        <f t="shared" si="199"/>
        <v>1</v>
      </c>
      <c r="AF177" s="7">
        <f t="shared" si="199"/>
        <v>1</v>
      </c>
      <c r="AG177" s="7">
        <f t="shared" si="199"/>
        <v>0</v>
      </c>
      <c r="AH177" s="7">
        <f t="shared" si="199"/>
        <v>0</v>
      </c>
      <c r="AI177" s="7">
        <f t="shared" si="199"/>
        <v>1</v>
      </c>
      <c r="AJ177" s="7">
        <f t="shared" si="199"/>
        <v>1</v>
      </c>
      <c r="AK177" s="7">
        <f t="shared" si="199"/>
        <v>1</v>
      </c>
      <c r="AL177" s="7">
        <f t="shared" si="199"/>
        <v>1</v>
      </c>
      <c r="AM177" s="7">
        <f t="shared" si="199"/>
        <v>1</v>
      </c>
      <c r="AN177" s="7">
        <f t="shared" si="199"/>
        <v>1</v>
      </c>
      <c r="AO177" s="7">
        <f t="shared" si="199"/>
        <v>0</v>
      </c>
      <c r="AP177" s="7">
        <f t="shared" si="199"/>
        <v>0</v>
      </c>
      <c r="AQ177" s="7">
        <f t="shared" si="199"/>
        <v>1</v>
      </c>
      <c r="AR177" s="7">
        <f t="shared" si="199"/>
        <v>0</v>
      </c>
      <c r="AS177" s="7">
        <f t="shared" si="199"/>
        <v>0</v>
      </c>
      <c r="AT177" s="7">
        <f t="shared" si="199"/>
        <v>0</v>
      </c>
      <c r="AU177" s="7">
        <f t="shared" si="199"/>
        <v>1</v>
      </c>
      <c r="AV177" s="7">
        <f t="shared" si="199"/>
        <v>1</v>
      </c>
      <c r="AW177" s="7">
        <f t="shared" si="199"/>
        <v>1</v>
      </c>
      <c r="AX177" s="7">
        <f t="shared" si="199"/>
        <v>1</v>
      </c>
      <c r="AY177" s="7">
        <f t="shared" si="199"/>
        <v>1</v>
      </c>
      <c r="AZ177" s="7">
        <f t="shared" si="199"/>
        <v>0</v>
      </c>
      <c r="BA177" s="7">
        <f t="shared" si="199"/>
        <v>0</v>
      </c>
      <c r="BB177" s="7">
        <f t="shared" si="199"/>
        <v>0</v>
      </c>
      <c r="BC177" s="7">
        <f t="shared" si="199"/>
        <v>0</v>
      </c>
      <c r="BD177" s="7">
        <f t="shared" si="199"/>
        <v>0</v>
      </c>
      <c r="BE177" s="7">
        <f t="shared" si="199"/>
        <v>0</v>
      </c>
      <c r="BF177" s="7">
        <f t="shared" si="199"/>
        <v>0</v>
      </c>
      <c r="BG177" s="7">
        <f t="shared" si="199"/>
        <v>0</v>
      </c>
      <c r="BH177" s="7">
        <f t="shared" si="199"/>
        <v>0</v>
      </c>
      <c r="BI177" s="7">
        <f t="shared" si="199"/>
        <v>1</v>
      </c>
      <c r="BJ177" s="7">
        <f t="shared" si="199"/>
        <v>0</v>
      </c>
      <c r="BK177" s="7">
        <f t="shared" si="199"/>
        <v>0</v>
      </c>
      <c r="BL177" s="7">
        <f t="shared" si="199"/>
        <v>1</v>
      </c>
      <c r="BM177" s="7">
        <f t="shared" si="199"/>
        <v>1</v>
      </c>
      <c r="BN177" s="7">
        <f t="shared" si="199"/>
        <v>0</v>
      </c>
      <c r="BO177" s="7">
        <f t="shared" ref="BO177:DZ177" si="200">IF(BO103&lt;=459,1,0)</f>
        <v>0</v>
      </c>
      <c r="BP177" s="7">
        <f t="shared" si="200"/>
        <v>1</v>
      </c>
      <c r="BQ177" s="7">
        <f t="shared" si="200"/>
        <v>0</v>
      </c>
      <c r="BR177" s="7">
        <f t="shared" si="200"/>
        <v>0</v>
      </c>
      <c r="BS177" s="7">
        <f t="shared" si="200"/>
        <v>0</v>
      </c>
      <c r="BT177" s="7">
        <f t="shared" si="200"/>
        <v>1</v>
      </c>
      <c r="BU177" s="7">
        <f t="shared" si="200"/>
        <v>1</v>
      </c>
      <c r="BV177" s="7">
        <f t="shared" si="200"/>
        <v>0</v>
      </c>
      <c r="BW177" s="7">
        <f t="shared" si="200"/>
        <v>0</v>
      </c>
      <c r="BX177" s="7">
        <f t="shared" si="200"/>
        <v>1</v>
      </c>
      <c r="BY177" s="7">
        <f t="shared" si="200"/>
        <v>0</v>
      </c>
      <c r="BZ177" s="7">
        <f t="shared" si="200"/>
        <v>1</v>
      </c>
      <c r="CA177" s="7">
        <f t="shared" si="200"/>
        <v>1</v>
      </c>
      <c r="CB177" s="7">
        <f t="shared" si="200"/>
        <v>0</v>
      </c>
      <c r="CC177" s="7">
        <f t="shared" si="200"/>
        <v>1</v>
      </c>
      <c r="CD177" s="7">
        <f t="shared" si="200"/>
        <v>1</v>
      </c>
      <c r="CE177" s="7">
        <f t="shared" si="200"/>
        <v>1</v>
      </c>
      <c r="CF177" s="7">
        <f t="shared" si="200"/>
        <v>1</v>
      </c>
      <c r="CG177" s="7">
        <f t="shared" si="200"/>
        <v>1</v>
      </c>
      <c r="CH177" s="7">
        <f t="shared" si="200"/>
        <v>1</v>
      </c>
      <c r="CI177" s="7">
        <f t="shared" si="200"/>
        <v>0</v>
      </c>
      <c r="CJ177" s="7">
        <f t="shared" si="200"/>
        <v>0</v>
      </c>
      <c r="CK177" s="7">
        <f t="shared" si="200"/>
        <v>0</v>
      </c>
      <c r="CL177" s="7">
        <f t="shared" si="200"/>
        <v>0</v>
      </c>
      <c r="CM177" s="7">
        <f t="shared" si="200"/>
        <v>0</v>
      </c>
      <c r="CN177" s="7">
        <f t="shared" si="200"/>
        <v>0</v>
      </c>
      <c r="CO177" s="7">
        <f t="shared" si="200"/>
        <v>0</v>
      </c>
      <c r="CP177" s="7">
        <f t="shared" si="200"/>
        <v>0</v>
      </c>
      <c r="CQ177" s="7">
        <f t="shared" si="200"/>
        <v>0</v>
      </c>
      <c r="CR177" s="7">
        <f t="shared" si="200"/>
        <v>1</v>
      </c>
      <c r="CS177" s="7">
        <f t="shared" si="200"/>
        <v>1</v>
      </c>
      <c r="CT177" s="7">
        <f t="shared" si="200"/>
        <v>1</v>
      </c>
      <c r="CU177" s="7">
        <f t="shared" si="200"/>
        <v>0</v>
      </c>
      <c r="CV177" s="7">
        <f t="shared" si="200"/>
        <v>1</v>
      </c>
      <c r="CW177" s="7">
        <f t="shared" si="200"/>
        <v>1</v>
      </c>
      <c r="CX177" s="7">
        <f t="shared" si="200"/>
        <v>0</v>
      </c>
      <c r="CY177" s="7">
        <f t="shared" si="200"/>
        <v>1</v>
      </c>
      <c r="CZ177" s="7">
        <f t="shared" si="200"/>
        <v>0</v>
      </c>
      <c r="DA177" s="7">
        <f t="shared" si="200"/>
        <v>1</v>
      </c>
      <c r="DB177" s="7">
        <f t="shared" si="200"/>
        <v>1</v>
      </c>
      <c r="DC177" s="7">
        <f t="shared" si="200"/>
        <v>1</v>
      </c>
      <c r="DD177" s="7">
        <f t="shared" si="200"/>
        <v>1</v>
      </c>
      <c r="DE177" s="7">
        <f t="shared" si="200"/>
        <v>1</v>
      </c>
      <c r="DF177" s="7">
        <f t="shared" si="200"/>
        <v>0</v>
      </c>
      <c r="DG177" s="7">
        <f t="shared" si="200"/>
        <v>1</v>
      </c>
      <c r="DH177" s="7">
        <f t="shared" si="200"/>
        <v>0</v>
      </c>
      <c r="DI177" s="7">
        <f t="shared" si="200"/>
        <v>0</v>
      </c>
      <c r="DJ177" s="7">
        <f t="shared" si="200"/>
        <v>0</v>
      </c>
      <c r="DK177" s="7">
        <f t="shared" si="200"/>
        <v>0</v>
      </c>
      <c r="DL177" s="7">
        <f t="shared" si="200"/>
        <v>0</v>
      </c>
      <c r="DM177" s="7">
        <f t="shared" si="200"/>
        <v>1</v>
      </c>
      <c r="DN177" s="7">
        <f t="shared" si="200"/>
        <v>0</v>
      </c>
      <c r="DO177" s="7">
        <f t="shared" si="200"/>
        <v>0</v>
      </c>
      <c r="DP177" s="7">
        <f t="shared" si="200"/>
        <v>1</v>
      </c>
      <c r="DQ177" s="7">
        <f t="shared" si="200"/>
        <v>0</v>
      </c>
      <c r="DR177" s="7">
        <f t="shared" si="200"/>
        <v>0</v>
      </c>
      <c r="DS177" s="7">
        <f t="shared" si="200"/>
        <v>0</v>
      </c>
      <c r="DT177" s="7">
        <f t="shared" si="200"/>
        <v>1</v>
      </c>
      <c r="DU177" s="7">
        <f t="shared" si="200"/>
        <v>1</v>
      </c>
      <c r="DV177" s="7">
        <f t="shared" si="200"/>
        <v>1</v>
      </c>
      <c r="DW177" s="7">
        <f t="shared" si="200"/>
        <v>1</v>
      </c>
      <c r="DX177" s="7">
        <f t="shared" si="200"/>
        <v>1</v>
      </c>
      <c r="DY177" s="7">
        <f t="shared" si="200"/>
        <v>1</v>
      </c>
      <c r="DZ177" s="7">
        <f t="shared" si="200"/>
        <v>0</v>
      </c>
      <c r="EA177" s="7">
        <f t="shared" ref="EA177:FX177" si="201">IF(EA103&lt;=459,1,0)</f>
        <v>0</v>
      </c>
      <c r="EB177" s="7">
        <f t="shared" si="201"/>
        <v>0</v>
      </c>
      <c r="EC177" s="7">
        <f t="shared" si="201"/>
        <v>1</v>
      </c>
      <c r="ED177" s="7">
        <f t="shared" si="201"/>
        <v>0</v>
      </c>
      <c r="EE177" s="7">
        <f t="shared" si="201"/>
        <v>1</v>
      </c>
      <c r="EF177" s="7">
        <f t="shared" si="201"/>
        <v>0</v>
      </c>
      <c r="EG177" s="7">
        <f t="shared" si="201"/>
        <v>1</v>
      </c>
      <c r="EH177" s="7">
        <f t="shared" si="201"/>
        <v>1</v>
      </c>
      <c r="EI177" s="7">
        <f t="shared" si="201"/>
        <v>0</v>
      </c>
      <c r="EJ177" s="7">
        <f t="shared" si="201"/>
        <v>0</v>
      </c>
      <c r="EK177" s="7">
        <f t="shared" si="201"/>
        <v>0</v>
      </c>
      <c r="EL177" s="7">
        <f t="shared" si="201"/>
        <v>0</v>
      </c>
      <c r="EM177" s="7">
        <f t="shared" si="201"/>
        <v>1</v>
      </c>
      <c r="EN177" s="7">
        <f t="shared" si="201"/>
        <v>0</v>
      </c>
      <c r="EO177" s="7">
        <f t="shared" si="201"/>
        <v>1</v>
      </c>
      <c r="EP177" s="7">
        <f t="shared" si="201"/>
        <v>1</v>
      </c>
      <c r="EQ177" s="7">
        <f t="shared" si="201"/>
        <v>0</v>
      </c>
      <c r="ER177" s="7">
        <f t="shared" si="201"/>
        <v>1</v>
      </c>
      <c r="ES177" s="7">
        <f t="shared" si="201"/>
        <v>1</v>
      </c>
      <c r="ET177" s="7">
        <f t="shared" si="201"/>
        <v>1</v>
      </c>
      <c r="EU177" s="7">
        <f t="shared" si="201"/>
        <v>0</v>
      </c>
      <c r="EV177" s="7">
        <f t="shared" si="201"/>
        <v>1</v>
      </c>
      <c r="EW177" s="7">
        <f t="shared" si="201"/>
        <v>0</v>
      </c>
      <c r="EX177" s="7">
        <f t="shared" si="201"/>
        <v>1</v>
      </c>
      <c r="EY177" s="7">
        <f t="shared" si="201"/>
        <v>0</v>
      </c>
      <c r="EZ177" s="7">
        <f t="shared" si="201"/>
        <v>1</v>
      </c>
      <c r="FA177" s="7">
        <f t="shared" si="201"/>
        <v>0</v>
      </c>
      <c r="FB177" s="7">
        <f t="shared" si="201"/>
        <v>1</v>
      </c>
      <c r="FC177" s="7">
        <f t="shared" si="201"/>
        <v>0</v>
      </c>
      <c r="FD177" s="7">
        <f t="shared" si="201"/>
        <v>1</v>
      </c>
      <c r="FE177" s="7">
        <f t="shared" si="201"/>
        <v>1</v>
      </c>
      <c r="FF177" s="7">
        <f t="shared" si="201"/>
        <v>1</v>
      </c>
      <c r="FG177" s="7">
        <f t="shared" si="201"/>
        <v>1</v>
      </c>
      <c r="FH177" s="7">
        <f t="shared" si="201"/>
        <v>1</v>
      </c>
      <c r="FI177" s="7">
        <f t="shared" si="201"/>
        <v>0</v>
      </c>
      <c r="FJ177" s="7">
        <f t="shared" si="201"/>
        <v>0</v>
      </c>
      <c r="FK177" s="7">
        <f t="shared" si="201"/>
        <v>0</v>
      </c>
      <c r="FL177" s="7">
        <f t="shared" si="201"/>
        <v>0</v>
      </c>
      <c r="FM177" s="7">
        <f t="shared" si="201"/>
        <v>0</v>
      </c>
      <c r="FN177" s="7">
        <f t="shared" si="201"/>
        <v>0</v>
      </c>
      <c r="FO177" s="7">
        <f t="shared" si="201"/>
        <v>0</v>
      </c>
      <c r="FP177" s="7">
        <f t="shared" si="201"/>
        <v>0</v>
      </c>
      <c r="FQ177" s="7">
        <f t="shared" si="201"/>
        <v>0</v>
      </c>
      <c r="FR177" s="7">
        <f t="shared" si="201"/>
        <v>1</v>
      </c>
      <c r="FS177" s="7">
        <f t="shared" si="201"/>
        <v>1</v>
      </c>
      <c r="FT177" s="7">
        <f t="shared" si="201"/>
        <v>1</v>
      </c>
      <c r="FU177" s="7">
        <f t="shared" si="201"/>
        <v>0</v>
      </c>
      <c r="FV177" s="7">
        <f t="shared" si="201"/>
        <v>0</v>
      </c>
      <c r="FW177" s="7">
        <f t="shared" si="201"/>
        <v>1</v>
      </c>
      <c r="FX177" s="7">
        <f t="shared" si="201"/>
        <v>1</v>
      </c>
      <c r="GA177" s="51"/>
    </row>
    <row r="178" spans="1:207" x14ac:dyDescent="0.2">
      <c r="A178" s="6" t="s">
        <v>696</v>
      </c>
      <c r="B178" s="7" t="s">
        <v>697</v>
      </c>
      <c r="C178" s="7">
        <f t="shared" ref="C178:BN178" si="202">IF(C140&lt;=C18,1,0)</f>
        <v>0</v>
      </c>
      <c r="D178" s="7">
        <f t="shared" si="202"/>
        <v>1</v>
      </c>
      <c r="E178" s="7">
        <f t="shared" si="202"/>
        <v>0</v>
      </c>
      <c r="F178" s="7">
        <f t="shared" si="202"/>
        <v>1</v>
      </c>
      <c r="G178" s="7">
        <f t="shared" si="202"/>
        <v>1</v>
      </c>
      <c r="H178" s="7">
        <f t="shared" si="202"/>
        <v>1</v>
      </c>
      <c r="I178" s="7">
        <f t="shared" si="202"/>
        <v>0</v>
      </c>
      <c r="J178" s="7">
        <f t="shared" si="202"/>
        <v>0</v>
      </c>
      <c r="K178" s="7">
        <f t="shared" si="202"/>
        <v>0</v>
      </c>
      <c r="L178" s="7">
        <f t="shared" si="202"/>
        <v>0</v>
      </c>
      <c r="M178" s="7">
        <f t="shared" si="202"/>
        <v>0</v>
      </c>
      <c r="N178" s="7">
        <f t="shared" si="202"/>
        <v>1</v>
      </c>
      <c r="O178" s="7">
        <f t="shared" si="202"/>
        <v>1</v>
      </c>
      <c r="P178" s="7">
        <f t="shared" si="202"/>
        <v>0</v>
      </c>
      <c r="Q178" s="7">
        <f t="shared" si="202"/>
        <v>0</v>
      </c>
      <c r="R178" s="7">
        <f t="shared" si="202"/>
        <v>1</v>
      </c>
      <c r="S178" s="7">
        <f t="shared" si="202"/>
        <v>0</v>
      </c>
      <c r="T178" s="7">
        <f t="shared" si="202"/>
        <v>0</v>
      </c>
      <c r="U178" s="7">
        <f t="shared" si="202"/>
        <v>0</v>
      </c>
      <c r="V178" s="7">
        <f t="shared" si="202"/>
        <v>0</v>
      </c>
      <c r="W178" s="7">
        <f t="shared" si="202"/>
        <v>1</v>
      </c>
      <c r="X178" s="7">
        <f t="shared" si="202"/>
        <v>0</v>
      </c>
      <c r="Y178" s="7">
        <f t="shared" si="202"/>
        <v>0</v>
      </c>
      <c r="Z178" s="7">
        <f t="shared" si="202"/>
        <v>1</v>
      </c>
      <c r="AA178" s="7">
        <f t="shared" si="202"/>
        <v>1</v>
      </c>
      <c r="AB178" s="7">
        <f t="shared" si="202"/>
        <v>1</v>
      </c>
      <c r="AC178" s="7">
        <f t="shared" si="202"/>
        <v>1</v>
      </c>
      <c r="AD178" s="7">
        <f t="shared" si="202"/>
        <v>1</v>
      </c>
      <c r="AE178" s="7">
        <f t="shared" si="202"/>
        <v>1</v>
      </c>
      <c r="AF178" s="7">
        <f t="shared" si="202"/>
        <v>1</v>
      </c>
      <c r="AG178" s="7">
        <f t="shared" si="202"/>
        <v>1</v>
      </c>
      <c r="AH178" s="7">
        <f t="shared" si="202"/>
        <v>0</v>
      </c>
      <c r="AI178" s="7">
        <f t="shared" si="202"/>
        <v>0</v>
      </c>
      <c r="AJ178" s="7">
        <f t="shared" si="202"/>
        <v>0</v>
      </c>
      <c r="AK178" s="7">
        <f t="shared" si="202"/>
        <v>0</v>
      </c>
      <c r="AL178" s="7">
        <f t="shared" si="202"/>
        <v>0</v>
      </c>
      <c r="AM178" s="7">
        <f t="shared" si="202"/>
        <v>0</v>
      </c>
      <c r="AN178" s="7">
        <f t="shared" si="202"/>
        <v>0</v>
      </c>
      <c r="AO178" s="7">
        <f t="shared" si="202"/>
        <v>0</v>
      </c>
      <c r="AP178" s="7">
        <f t="shared" si="202"/>
        <v>0</v>
      </c>
      <c r="AQ178" s="7">
        <f t="shared" si="202"/>
        <v>0</v>
      </c>
      <c r="AR178" s="7">
        <f t="shared" si="202"/>
        <v>1</v>
      </c>
      <c r="AS178" s="7">
        <f t="shared" si="202"/>
        <v>1</v>
      </c>
      <c r="AT178" s="7">
        <f t="shared" si="202"/>
        <v>1</v>
      </c>
      <c r="AU178" s="7">
        <f t="shared" si="202"/>
        <v>1</v>
      </c>
      <c r="AV178" s="7">
        <f t="shared" si="202"/>
        <v>0</v>
      </c>
      <c r="AW178" s="7">
        <f t="shared" si="202"/>
        <v>1</v>
      </c>
      <c r="AX178" s="7">
        <f t="shared" si="202"/>
        <v>0</v>
      </c>
      <c r="AY178" s="7">
        <f t="shared" si="202"/>
        <v>0</v>
      </c>
      <c r="AZ178" s="7">
        <f t="shared" si="202"/>
        <v>0</v>
      </c>
      <c r="BA178" s="7">
        <f t="shared" si="202"/>
        <v>0</v>
      </c>
      <c r="BB178" s="7">
        <f t="shared" si="202"/>
        <v>1</v>
      </c>
      <c r="BC178" s="7">
        <f t="shared" si="202"/>
        <v>0</v>
      </c>
      <c r="BD178" s="7">
        <f t="shared" si="202"/>
        <v>1</v>
      </c>
      <c r="BE178" s="7">
        <f t="shared" si="202"/>
        <v>1</v>
      </c>
      <c r="BF178" s="7">
        <f t="shared" si="202"/>
        <v>1</v>
      </c>
      <c r="BG178" s="7">
        <f t="shared" si="202"/>
        <v>0</v>
      </c>
      <c r="BH178" s="7">
        <f t="shared" si="202"/>
        <v>1</v>
      </c>
      <c r="BI178" s="7">
        <f t="shared" si="202"/>
        <v>0</v>
      </c>
      <c r="BJ178" s="7">
        <f t="shared" si="202"/>
        <v>1</v>
      </c>
      <c r="BK178" s="7">
        <f t="shared" si="202"/>
        <v>1</v>
      </c>
      <c r="BL178" s="7">
        <f t="shared" si="202"/>
        <v>0</v>
      </c>
      <c r="BM178" s="7">
        <f t="shared" si="202"/>
        <v>0</v>
      </c>
      <c r="BN178" s="7">
        <f t="shared" si="202"/>
        <v>0</v>
      </c>
      <c r="BO178" s="7">
        <f t="shared" ref="BO178:DZ178" si="203">IF(BO140&lt;=BO18,1,0)</f>
        <v>0</v>
      </c>
      <c r="BP178" s="7">
        <f t="shared" si="203"/>
        <v>0</v>
      </c>
      <c r="BQ178" s="7">
        <f t="shared" si="203"/>
        <v>1</v>
      </c>
      <c r="BR178" s="7">
        <f t="shared" si="203"/>
        <v>0</v>
      </c>
      <c r="BS178" s="7">
        <f t="shared" si="203"/>
        <v>0</v>
      </c>
      <c r="BT178" s="7">
        <f t="shared" si="203"/>
        <v>1</v>
      </c>
      <c r="BU178" s="7">
        <f t="shared" si="203"/>
        <v>1</v>
      </c>
      <c r="BV178" s="7">
        <f t="shared" si="203"/>
        <v>1</v>
      </c>
      <c r="BW178" s="7">
        <f t="shared" si="203"/>
        <v>1</v>
      </c>
      <c r="BX178" s="7">
        <f t="shared" si="203"/>
        <v>1</v>
      </c>
      <c r="BY178" s="7">
        <f t="shared" si="203"/>
        <v>0</v>
      </c>
      <c r="BZ178" s="7">
        <f t="shared" si="203"/>
        <v>0</v>
      </c>
      <c r="CA178" s="7">
        <f t="shared" si="203"/>
        <v>1</v>
      </c>
      <c r="CB178" s="7">
        <f t="shared" si="203"/>
        <v>1</v>
      </c>
      <c r="CC178" s="7">
        <f t="shared" si="203"/>
        <v>0</v>
      </c>
      <c r="CD178" s="7">
        <f t="shared" si="203"/>
        <v>0</v>
      </c>
      <c r="CE178" s="7">
        <f t="shared" si="203"/>
        <v>0</v>
      </c>
      <c r="CF178" s="7">
        <f t="shared" si="203"/>
        <v>0</v>
      </c>
      <c r="CG178" s="7">
        <f t="shared" si="203"/>
        <v>0</v>
      </c>
      <c r="CH178" s="7">
        <f t="shared" si="203"/>
        <v>0</v>
      </c>
      <c r="CI178" s="7">
        <f t="shared" si="203"/>
        <v>0</v>
      </c>
      <c r="CJ178" s="7">
        <f t="shared" si="203"/>
        <v>0</v>
      </c>
      <c r="CK178" s="7">
        <f t="shared" si="203"/>
        <v>1</v>
      </c>
      <c r="CL178" s="7">
        <f t="shared" si="203"/>
        <v>1</v>
      </c>
      <c r="CM178" s="7">
        <f t="shared" si="203"/>
        <v>0</v>
      </c>
      <c r="CN178" s="7">
        <f t="shared" si="203"/>
        <v>1</v>
      </c>
      <c r="CO178" s="7">
        <f t="shared" si="203"/>
        <v>1</v>
      </c>
      <c r="CP178" s="7">
        <f t="shared" si="203"/>
        <v>0</v>
      </c>
      <c r="CQ178" s="7">
        <f t="shared" si="203"/>
        <v>0</v>
      </c>
      <c r="CR178" s="7">
        <f t="shared" si="203"/>
        <v>0</v>
      </c>
      <c r="CS178" s="7">
        <f t="shared" si="203"/>
        <v>1</v>
      </c>
      <c r="CT178" s="7">
        <f t="shared" si="203"/>
        <v>0</v>
      </c>
      <c r="CU178" s="7">
        <f t="shared" si="203"/>
        <v>1</v>
      </c>
      <c r="CV178" s="7">
        <f t="shared" si="203"/>
        <v>1</v>
      </c>
      <c r="CW178" s="7">
        <f t="shared" si="203"/>
        <v>1</v>
      </c>
      <c r="CX178" s="7">
        <f t="shared" si="203"/>
        <v>0</v>
      </c>
      <c r="CY178" s="7">
        <f t="shared" si="203"/>
        <v>0</v>
      </c>
      <c r="CZ178" s="7">
        <f t="shared" si="203"/>
        <v>0</v>
      </c>
      <c r="DA178" s="7">
        <f t="shared" si="203"/>
        <v>1</v>
      </c>
      <c r="DB178" s="7">
        <f t="shared" si="203"/>
        <v>1</v>
      </c>
      <c r="DC178" s="7">
        <f t="shared" si="203"/>
        <v>1</v>
      </c>
      <c r="DD178" s="7">
        <f t="shared" si="203"/>
        <v>0</v>
      </c>
      <c r="DE178" s="7">
        <f t="shared" si="203"/>
        <v>1</v>
      </c>
      <c r="DF178" s="7">
        <f t="shared" si="203"/>
        <v>0</v>
      </c>
      <c r="DG178" s="7">
        <f t="shared" si="203"/>
        <v>0</v>
      </c>
      <c r="DH178" s="7">
        <f t="shared" si="203"/>
        <v>0</v>
      </c>
      <c r="DI178" s="7">
        <f t="shared" si="203"/>
        <v>0</v>
      </c>
      <c r="DJ178" s="7">
        <f t="shared" si="203"/>
        <v>0</v>
      </c>
      <c r="DK178" s="7">
        <f t="shared" si="203"/>
        <v>0</v>
      </c>
      <c r="DL178" s="7">
        <f t="shared" si="203"/>
        <v>0</v>
      </c>
      <c r="DM178" s="7">
        <f t="shared" si="203"/>
        <v>0</v>
      </c>
      <c r="DN178" s="7">
        <f t="shared" si="203"/>
        <v>0</v>
      </c>
      <c r="DO178" s="7">
        <f t="shared" si="203"/>
        <v>0</v>
      </c>
      <c r="DP178" s="7">
        <f t="shared" si="203"/>
        <v>1</v>
      </c>
      <c r="DQ178" s="7">
        <f t="shared" si="203"/>
        <v>1</v>
      </c>
      <c r="DR178" s="7">
        <f t="shared" si="203"/>
        <v>0</v>
      </c>
      <c r="DS178" s="7">
        <f t="shared" si="203"/>
        <v>0</v>
      </c>
      <c r="DT178" s="7">
        <f t="shared" si="203"/>
        <v>0</v>
      </c>
      <c r="DU178" s="7">
        <f t="shared" si="203"/>
        <v>0</v>
      </c>
      <c r="DV178" s="7">
        <f t="shared" si="203"/>
        <v>1</v>
      </c>
      <c r="DW178" s="7">
        <f t="shared" si="203"/>
        <v>0</v>
      </c>
      <c r="DX178" s="7">
        <f t="shared" si="203"/>
        <v>1</v>
      </c>
      <c r="DY178" s="7">
        <f t="shared" si="203"/>
        <v>1</v>
      </c>
      <c r="DZ178" s="7">
        <f t="shared" si="203"/>
        <v>1</v>
      </c>
      <c r="EA178" s="7">
        <f t="shared" ref="EA178:FX178" si="204">IF(EA140&lt;=EA18,1,0)</f>
        <v>1</v>
      </c>
      <c r="EB178" s="7">
        <f t="shared" si="204"/>
        <v>0</v>
      </c>
      <c r="EC178" s="7">
        <f t="shared" si="204"/>
        <v>1</v>
      </c>
      <c r="ED178" s="7">
        <f t="shared" si="204"/>
        <v>1</v>
      </c>
      <c r="EE178" s="7">
        <f t="shared" si="204"/>
        <v>0</v>
      </c>
      <c r="EF178" s="7">
        <f t="shared" si="204"/>
        <v>0</v>
      </c>
      <c r="EG178" s="7">
        <f t="shared" si="204"/>
        <v>0</v>
      </c>
      <c r="EH178" s="7">
        <f t="shared" si="204"/>
        <v>1</v>
      </c>
      <c r="EI178" s="7">
        <f t="shared" si="204"/>
        <v>0</v>
      </c>
      <c r="EJ178" s="7">
        <f t="shared" si="204"/>
        <v>0</v>
      </c>
      <c r="EK178" s="7">
        <f t="shared" si="204"/>
        <v>1</v>
      </c>
      <c r="EL178" s="7">
        <f t="shared" si="204"/>
        <v>1</v>
      </c>
      <c r="EM178" s="7">
        <f t="shared" si="204"/>
        <v>0</v>
      </c>
      <c r="EN178" s="7">
        <f t="shared" si="204"/>
        <v>0</v>
      </c>
      <c r="EO178" s="7">
        <f t="shared" si="204"/>
        <v>0</v>
      </c>
      <c r="EP178" s="7">
        <f t="shared" si="204"/>
        <v>1</v>
      </c>
      <c r="EQ178" s="7">
        <f t="shared" si="204"/>
        <v>1</v>
      </c>
      <c r="ER178" s="7">
        <f t="shared" si="204"/>
        <v>1</v>
      </c>
      <c r="ES178" s="7">
        <f t="shared" si="204"/>
        <v>0</v>
      </c>
      <c r="ET178" s="7">
        <f t="shared" si="204"/>
        <v>0</v>
      </c>
      <c r="EU178" s="7">
        <f t="shared" si="204"/>
        <v>0</v>
      </c>
      <c r="EV178" s="7">
        <f t="shared" si="204"/>
        <v>0</v>
      </c>
      <c r="EW178" s="7">
        <f t="shared" si="204"/>
        <v>1</v>
      </c>
      <c r="EX178" s="7">
        <f t="shared" si="204"/>
        <v>1</v>
      </c>
      <c r="EY178" s="7">
        <f t="shared" si="204"/>
        <v>0</v>
      </c>
      <c r="EZ178" s="7">
        <f t="shared" si="204"/>
        <v>1</v>
      </c>
      <c r="FA178" s="7">
        <f t="shared" si="204"/>
        <v>1</v>
      </c>
      <c r="FB178" s="7">
        <f t="shared" si="204"/>
        <v>0</v>
      </c>
      <c r="FC178" s="7">
        <f t="shared" si="204"/>
        <v>1</v>
      </c>
      <c r="FD178" s="7">
        <f t="shared" si="204"/>
        <v>0</v>
      </c>
      <c r="FE178" s="7">
        <f t="shared" si="204"/>
        <v>0</v>
      </c>
      <c r="FF178" s="7">
        <f t="shared" si="204"/>
        <v>0</v>
      </c>
      <c r="FG178" s="7">
        <f t="shared" si="204"/>
        <v>0</v>
      </c>
      <c r="FH178" s="7">
        <f t="shared" si="204"/>
        <v>0</v>
      </c>
      <c r="FI178" s="7">
        <f t="shared" si="204"/>
        <v>0</v>
      </c>
      <c r="FJ178" s="7">
        <f t="shared" si="204"/>
        <v>1</v>
      </c>
      <c r="FK178" s="7">
        <f t="shared" si="204"/>
        <v>0</v>
      </c>
      <c r="FL178" s="7">
        <f t="shared" si="204"/>
        <v>1</v>
      </c>
      <c r="FM178" s="7">
        <f t="shared" si="204"/>
        <v>1</v>
      </c>
      <c r="FN178" s="7">
        <f t="shared" si="204"/>
        <v>0</v>
      </c>
      <c r="FO178" s="7">
        <f t="shared" si="204"/>
        <v>0</v>
      </c>
      <c r="FP178" s="7">
        <f t="shared" si="204"/>
        <v>0</v>
      </c>
      <c r="FQ178" s="7">
        <f t="shared" si="204"/>
        <v>0</v>
      </c>
      <c r="FR178" s="7">
        <f t="shared" si="204"/>
        <v>1</v>
      </c>
      <c r="FS178" s="7">
        <f t="shared" si="204"/>
        <v>1</v>
      </c>
      <c r="FT178" s="7">
        <f t="shared" si="204"/>
        <v>0</v>
      </c>
      <c r="FU178" s="7">
        <f t="shared" si="204"/>
        <v>0</v>
      </c>
      <c r="FV178" s="7">
        <f t="shared" si="204"/>
        <v>0</v>
      </c>
      <c r="FW178" s="7">
        <f t="shared" si="204"/>
        <v>0</v>
      </c>
      <c r="FX178" s="7">
        <f t="shared" si="204"/>
        <v>0</v>
      </c>
      <c r="GN178" s="29"/>
      <c r="GO178" s="29"/>
      <c r="GP178" s="29"/>
      <c r="GQ178" s="29"/>
      <c r="GR178" s="29"/>
      <c r="GS178" s="29"/>
      <c r="GT178" s="29"/>
      <c r="GU178" s="29"/>
      <c r="GV178" s="29"/>
      <c r="GW178" s="29"/>
      <c r="GX178" s="29"/>
      <c r="GY178" s="29"/>
    </row>
    <row r="179" spans="1:207" x14ac:dyDescent="0.2">
      <c r="A179" s="6" t="s">
        <v>698</v>
      </c>
      <c r="B179" s="7" t="s">
        <v>699</v>
      </c>
      <c r="C179" s="66">
        <f t="shared" ref="C179:BN179" si="205">ROUND(IF((OR(C177=1,C178=1))=TRUE(),0,C124/C113),8)</f>
        <v>8495.8870347299999</v>
      </c>
      <c r="D179" s="66">
        <f t="shared" si="205"/>
        <v>0</v>
      </c>
      <c r="E179" s="66">
        <f t="shared" si="205"/>
        <v>8424.4169516300008</v>
      </c>
      <c r="F179" s="66">
        <f t="shared" si="205"/>
        <v>0</v>
      </c>
      <c r="G179" s="66">
        <f t="shared" si="205"/>
        <v>0</v>
      </c>
      <c r="H179" s="66">
        <f t="shared" si="205"/>
        <v>0</v>
      </c>
      <c r="I179" s="66">
        <f t="shared" si="205"/>
        <v>8440.6200011500005</v>
      </c>
      <c r="J179" s="66">
        <f t="shared" si="205"/>
        <v>7891.1075386700004</v>
      </c>
      <c r="K179" s="66">
        <f t="shared" si="205"/>
        <v>0</v>
      </c>
      <c r="L179" s="66">
        <f t="shared" si="205"/>
        <v>8571.1723501699998</v>
      </c>
      <c r="M179" s="66">
        <f t="shared" si="205"/>
        <v>8548.4509627299994</v>
      </c>
      <c r="N179" s="66">
        <f t="shared" si="205"/>
        <v>0</v>
      </c>
      <c r="O179" s="66">
        <f t="shared" si="205"/>
        <v>0</v>
      </c>
      <c r="P179" s="66">
        <f t="shared" si="205"/>
        <v>0</v>
      </c>
      <c r="Q179" s="66">
        <f t="shared" si="205"/>
        <v>8647.8127602000004</v>
      </c>
      <c r="R179" s="66">
        <f t="shared" si="205"/>
        <v>0</v>
      </c>
      <c r="S179" s="66">
        <f t="shared" si="205"/>
        <v>8204.3901079799998</v>
      </c>
      <c r="T179" s="66">
        <f t="shared" si="205"/>
        <v>0</v>
      </c>
      <c r="U179" s="66">
        <f t="shared" si="205"/>
        <v>0</v>
      </c>
      <c r="V179" s="66">
        <f t="shared" si="205"/>
        <v>0</v>
      </c>
      <c r="W179" s="66">
        <f t="shared" si="205"/>
        <v>0</v>
      </c>
      <c r="X179" s="66">
        <f t="shared" si="205"/>
        <v>0</v>
      </c>
      <c r="Y179" s="66">
        <f t="shared" si="205"/>
        <v>7523.8591949499996</v>
      </c>
      <c r="Z179" s="66">
        <f t="shared" si="205"/>
        <v>0</v>
      </c>
      <c r="AA179" s="66">
        <f t="shared" si="205"/>
        <v>0</v>
      </c>
      <c r="AB179" s="66">
        <f t="shared" si="205"/>
        <v>0</v>
      </c>
      <c r="AC179" s="66">
        <f t="shared" si="205"/>
        <v>0</v>
      </c>
      <c r="AD179" s="66">
        <f t="shared" si="205"/>
        <v>0</v>
      </c>
      <c r="AE179" s="66">
        <f t="shared" si="205"/>
        <v>0</v>
      </c>
      <c r="AF179" s="66">
        <f t="shared" si="205"/>
        <v>0</v>
      </c>
      <c r="AG179" s="66">
        <f t="shared" si="205"/>
        <v>0</v>
      </c>
      <c r="AH179" s="66">
        <f t="shared" si="205"/>
        <v>7747.1522911700004</v>
      </c>
      <c r="AI179" s="66">
        <f t="shared" si="205"/>
        <v>0</v>
      </c>
      <c r="AJ179" s="66">
        <f t="shared" si="205"/>
        <v>0</v>
      </c>
      <c r="AK179" s="66">
        <f t="shared" si="205"/>
        <v>0</v>
      </c>
      <c r="AL179" s="66">
        <f t="shared" si="205"/>
        <v>0</v>
      </c>
      <c r="AM179" s="66">
        <f t="shared" si="205"/>
        <v>0</v>
      </c>
      <c r="AN179" s="66">
        <f t="shared" si="205"/>
        <v>0</v>
      </c>
      <c r="AO179" s="66">
        <f t="shared" si="205"/>
        <v>8280.1280660899993</v>
      </c>
      <c r="AP179" s="66">
        <f t="shared" si="205"/>
        <v>8654.2234272500009</v>
      </c>
      <c r="AQ179" s="66">
        <f t="shared" si="205"/>
        <v>0</v>
      </c>
      <c r="AR179" s="66">
        <f t="shared" si="205"/>
        <v>0</v>
      </c>
      <c r="AS179" s="66">
        <f t="shared" si="205"/>
        <v>0</v>
      </c>
      <c r="AT179" s="66">
        <f t="shared" si="205"/>
        <v>0</v>
      </c>
      <c r="AU179" s="66">
        <f t="shared" si="205"/>
        <v>0</v>
      </c>
      <c r="AV179" s="66">
        <f t="shared" si="205"/>
        <v>0</v>
      </c>
      <c r="AW179" s="66">
        <f t="shared" si="205"/>
        <v>0</v>
      </c>
      <c r="AX179" s="66">
        <f t="shared" si="205"/>
        <v>0</v>
      </c>
      <c r="AY179" s="66">
        <f t="shared" si="205"/>
        <v>0</v>
      </c>
      <c r="AZ179" s="66">
        <f t="shared" si="205"/>
        <v>8392.7177968800006</v>
      </c>
      <c r="BA179" s="66">
        <f t="shared" si="205"/>
        <v>8201.1302306500002</v>
      </c>
      <c r="BB179" s="66">
        <f t="shared" si="205"/>
        <v>0</v>
      </c>
      <c r="BC179" s="66">
        <f t="shared" si="205"/>
        <v>8410.3248179000002</v>
      </c>
      <c r="BD179" s="66">
        <f t="shared" si="205"/>
        <v>0</v>
      </c>
      <c r="BE179" s="66">
        <f t="shared" si="205"/>
        <v>0</v>
      </c>
      <c r="BF179" s="66">
        <f t="shared" si="205"/>
        <v>0</v>
      </c>
      <c r="BG179" s="66">
        <f t="shared" si="205"/>
        <v>8242.0777466199997</v>
      </c>
      <c r="BH179" s="66">
        <f t="shared" si="205"/>
        <v>0</v>
      </c>
      <c r="BI179" s="66">
        <f t="shared" si="205"/>
        <v>0</v>
      </c>
      <c r="BJ179" s="66">
        <f t="shared" si="205"/>
        <v>0</v>
      </c>
      <c r="BK179" s="66">
        <f t="shared" si="205"/>
        <v>0</v>
      </c>
      <c r="BL179" s="66">
        <f t="shared" si="205"/>
        <v>0</v>
      </c>
      <c r="BM179" s="66">
        <f t="shared" si="205"/>
        <v>0</v>
      </c>
      <c r="BN179" s="66">
        <f t="shared" si="205"/>
        <v>8032.4538926200003</v>
      </c>
      <c r="BO179" s="66">
        <f t="shared" ref="BO179:DZ179" si="206">ROUND(IF((OR(BO177=1,BO178=1))=TRUE(),0,BO124/BO113),8)</f>
        <v>7911.6018391199996</v>
      </c>
      <c r="BP179" s="66">
        <f t="shared" si="206"/>
        <v>0</v>
      </c>
      <c r="BQ179" s="66">
        <f t="shared" si="206"/>
        <v>0</v>
      </c>
      <c r="BR179" s="66">
        <f t="shared" si="206"/>
        <v>8360.8684696</v>
      </c>
      <c r="BS179" s="66">
        <f t="shared" si="206"/>
        <v>8363.5326153200003</v>
      </c>
      <c r="BT179" s="66">
        <f t="shared" si="206"/>
        <v>0</v>
      </c>
      <c r="BU179" s="66">
        <f t="shared" si="206"/>
        <v>0</v>
      </c>
      <c r="BV179" s="66">
        <f t="shared" si="206"/>
        <v>0</v>
      </c>
      <c r="BW179" s="66">
        <f t="shared" si="206"/>
        <v>0</v>
      </c>
      <c r="BX179" s="66">
        <f t="shared" si="206"/>
        <v>0</v>
      </c>
      <c r="BY179" s="66">
        <f t="shared" si="206"/>
        <v>7575.81322413</v>
      </c>
      <c r="BZ179" s="66">
        <f t="shared" si="206"/>
        <v>0</v>
      </c>
      <c r="CA179" s="66">
        <f t="shared" si="206"/>
        <v>0</v>
      </c>
      <c r="CB179" s="66">
        <f t="shared" si="206"/>
        <v>0</v>
      </c>
      <c r="CC179" s="66">
        <f t="shared" si="206"/>
        <v>0</v>
      </c>
      <c r="CD179" s="66">
        <f t="shared" si="206"/>
        <v>0</v>
      </c>
      <c r="CE179" s="66">
        <f t="shared" si="206"/>
        <v>0</v>
      </c>
      <c r="CF179" s="66">
        <f t="shared" si="206"/>
        <v>0</v>
      </c>
      <c r="CG179" s="66">
        <f t="shared" si="206"/>
        <v>0</v>
      </c>
      <c r="CH179" s="66">
        <f t="shared" si="206"/>
        <v>0</v>
      </c>
      <c r="CI179" s="66">
        <f t="shared" si="206"/>
        <v>7544.0814847700003</v>
      </c>
      <c r="CJ179" s="66">
        <f t="shared" si="206"/>
        <v>8198.6878019199994</v>
      </c>
      <c r="CK179" s="66">
        <f t="shared" si="206"/>
        <v>0</v>
      </c>
      <c r="CL179" s="66">
        <f t="shared" si="206"/>
        <v>0</v>
      </c>
      <c r="CM179" s="66">
        <f t="shared" si="206"/>
        <v>8418.1089969200002</v>
      </c>
      <c r="CN179" s="66">
        <f t="shared" si="206"/>
        <v>0</v>
      </c>
      <c r="CO179" s="66">
        <f t="shared" si="206"/>
        <v>0</v>
      </c>
      <c r="CP179" s="66">
        <f t="shared" si="206"/>
        <v>8422.8089721600008</v>
      </c>
      <c r="CQ179" s="66">
        <f t="shared" si="206"/>
        <v>8048.5804391399997</v>
      </c>
      <c r="CR179" s="66">
        <f t="shared" si="206"/>
        <v>0</v>
      </c>
      <c r="CS179" s="66">
        <f t="shared" si="206"/>
        <v>0</v>
      </c>
      <c r="CT179" s="66">
        <f t="shared" si="206"/>
        <v>0</v>
      </c>
      <c r="CU179" s="66">
        <f t="shared" si="206"/>
        <v>0</v>
      </c>
      <c r="CV179" s="66">
        <f t="shared" si="206"/>
        <v>0</v>
      </c>
      <c r="CW179" s="66">
        <f t="shared" si="206"/>
        <v>0</v>
      </c>
      <c r="CX179" s="66">
        <f t="shared" si="206"/>
        <v>7931.8085450099998</v>
      </c>
      <c r="CY179" s="66">
        <f t="shared" si="206"/>
        <v>0</v>
      </c>
      <c r="CZ179" s="66">
        <f t="shared" si="206"/>
        <v>8067.02970138</v>
      </c>
      <c r="DA179" s="66">
        <f t="shared" si="206"/>
        <v>0</v>
      </c>
      <c r="DB179" s="66">
        <f t="shared" si="206"/>
        <v>0</v>
      </c>
      <c r="DC179" s="66">
        <f t="shared" si="206"/>
        <v>0</v>
      </c>
      <c r="DD179" s="66">
        <f t="shared" si="206"/>
        <v>0</v>
      </c>
      <c r="DE179" s="66">
        <f t="shared" si="206"/>
        <v>0</v>
      </c>
      <c r="DF179" s="66">
        <f t="shared" si="206"/>
        <v>8012.1210984700001</v>
      </c>
      <c r="DG179" s="66">
        <f t="shared" si="206"/>
        <v>0</v>
      </c>
      <c r="DH179" s="66">
        <f t="shared" si="206"/>
        <v>7908.0253244300002</v>
      </c>
      <c r="DI179" s="66">
        <f t="shared" si="206"/>
        <v>7996.68662064</v>
      </c>
      <c r="DJ179" s="66">
        <f t="shared" si="206"/>
        <v>8020.34871148</v>
      </c>
      <c r="DK179" s="66">
        <f t="shared" si="206"/>
        <v>7942.9871899500004</v>
      </c>
      <c r="DL179" s="66">
        <f t="shared" si="206"/>
        <v>8494.3194318299993</v>
      </c>
      <c r="DM179" s="66">
        <f t="shared" si="206"/>
        <v>0</v>
      </c>
      <c r="DN179" s="66">
        <f t="shared" si="206"/>
        <v>8223.1616744700004</v>
      </c>
      <c r="DO179" s="66">
        <f t="shared" si="206"/>
        <v>8282.4436982000007</v>
      </c>
      <c r="DP179" s="66">
        <f t="shared" si="206"/>
        <v>0</v>
      </c>
      <c r="DQ179" s="66">
        <f t="shared" si="206"/>
        <v>0</v>
      </c>
      <c r="DR179" s="66">
        <f t="shared" si="206"/>
        <v>7956.96811101</v>
      </c>
      <c r="DS179" s="66">
        <f t="shared" si="206"/>
        <v>7871.2224286800001</v>
      </c>
      <c r="DT179" s="66">
        <f t="shared" si="206"/>
        <v>0</v>
      </c>
      <c r="DU179" s="66">
        <f t="shared" si="206"/>
        <v>0</v>
      </c>
      <c r="DV179" s="66">
        <f t="shared" si="206"/>
        <v>0</v>
      </c>
      <c r="DW179" s="66">
        <f t="shared" si="206"/>
        <v>0</v>
      </c>
      <c r="DX179" s="66">
        <f t="shared" si="206"/>
        <v>0</v>
      </c>
      <c r="DY179" s="66">
        <f t="shared" si="206"/>
        <v>0</v>
      </c>
      <c r="DZ179" s="66">
        <f t="shared" si="206"/>
        <v>0</v>
      </c>
      <c r="EA179" s="66">
        <f t="shared" ref="EA179:FX179" si="207">ROUND(IF((OR(EA177=1,EA178=1))=TRUE(),0,EA124/EA113),8)</f>
        <v>0</v>
      </c>
      <c r="EB179" s="66">
        <f t="shared" si="207"/>
        <v>7777.1280036099997</v>
      </c>
      <c r="EC179" s="66">
        <f t="shared" si="207"/>
        <v>0</v>
      </c>
      <c r="ED179" s="66">
        <f t="shared" si="207"/>
        <v>0</v>
      </c>
      <c r="EE179" s="66">
        <f t="shared" si="207"/>
        <v>0</v>
      </c>
      <c r="EF179" s="66">
        <f t="shared" si="207"/>
        <v>7891.8548595299999</v>
      </c>
      <c r="EG179" s="66">
        <f t="shared" si="207"/>
        <v>0</v>
      </c>
      <c r="EH179" s="66">
        <f t="shared" si="207"/>
        <v>0</v>
      </c>
      <c r="EI179" s="66">
        <f t="shared" si="207"/>
        <v>8196.3034587999991</v>
      </c>
      <c r="EJ179" s="66">
        <f t="shared" si="207"/>
        <v>8114.16475068</v>
      </c>
      <c r="EK179" s="66">
        <f t="shared" si="207"/>
        <v>0</v>
      </c>
      <c r="EL179" s="66">
        <f t="shared" si="207"/>
        <v>0</v>
      </c>
      <c r="EM179" s="66">
        <f t="shared" si="207"/>
        <v>0</v>
      </c>
      <c r="EN179" s="66">
        <f t="shared" si="207"/>
        <v>7821.0648029900003</v>
      </c>
      <c r="EO179" s="66">
        <f t="shared" si="207"/>
        <v>0</v>
      </c>
      <c r="EP179" s="66">
        <f t="shared" si="207"/>
        <v>0</v>
      </c>
      <c r="EQ179" s="66">
        <f t="shared" si="207"/>
        <v>0</v>
      </c>
      <c r="ER179" s="66">
        <f t="shared" si="207"/>
        <v>0</v>
      </c>
      <c r="ES179" s="66">
        <f t="shared" si="207"/>
        <v>0</v>
      </c>
      <c r="ET179" s="66">
        <f t="shared" si="207"/>
        <v>0</v>
      </c>
      <c r="EU179" s="66">
        <f t="shared" si="207"/>
        <v>7624.70996724</v>
      </c>
      <c r="EV179" s="66">
        <f t="shared" si="207"/>
        <v>0</v>
      </c>
      <c r="EW179" s="66">
        <f t="shared" si="207"/>
        <v>0</v>
      </c>
      <c r="EX179" s="66">
        <f t="shared" si="207"/>
        <v>0</v>
      </c>
      <c r="EY179" s="66">
        <f t="shared" si="207"/>
        <v>7776.2198847999998</v>
      </c>
      <c r="EZ179" s="66">
        <f t="shared" si="207"/>
        <v>0</v>
      </c>
      <c r="FA179" s="66">
        <f t="shared" si="207"/>
        <v>0</v>
      </c>
      <c r="FB179" s="66">
        <f t="shared" si="207"/>
        <v>0</v>
      </c>
      <c r="FC179" s="66">
        <f t="shared" si="207"/>
        <v>0</v>
      </c>
      <c r="FD179" s="66">
        <f t="shared" si="207"/>
        <v>0</v>
      </c>
      <c r="FE179" s="66">
        <f t="shared" si="207"/>
        <v>0</v>
      </c>
      <c r="FF179" s="66">
        <f t="shared" si="207"/>
        <v>0</v>
      </c>
      <c r="FG179" s="66">
        <f t="shared" si="207"/>
        <v>0</v>
      </c>
      <c r="FH179" s="66">
        <f t="shared" si="207"/>
        <v>0</v>
      </c>
      <c r="FI179" s="66">
        <f t="shared" si="207"/>
        <v>8150.9329367500004</v>
      </c>
      <c r="FJ179" s="66">
        <f t="shared" si="207"/>
        <v>0</v>
      </c>
      <c r="FK179" s="66">
        <f t="shared" si="207"/>
        <v>8222.2379717299991</v>
      </c>
      <c r="FL179" s="66">
        <f t="shared" si="207"/>
        <v>0</v>
      </c>
      <c r="FM179" s="66">
        <f t="shared" si="207"/>
        <v>0</v>
      </c>
      <c r="FN179" s="66">
        <f t="shared" si="207"/>
        <v>8254.0490475200004</v>
      </c>
      <c r="FO179" s="66">
        <f t="shared" si="207"/>
        <v>8132.3384605000001</v>
      </c>
      <c r="FP179" s="66">
        <f t="shared" si="207"/>
        <v>8336.6616491500008</v>
      </c>
      <c r="FQ179" s="66">
        <f t="shared" si="207"/>
        <v>8071.7013421800002</v>
      </c>
      <c r="FR179" s="66">
        <f t="shared" si="207"/>
        <v>0</v>
      </c>
      <c r="FS179" s="66">
        <f t="shared" si="207"/>
        <v>0</v>
      </c>
      <c r="FT179" s="66">
        <f t="shared" si="207"/>
        <v>0</v>
      </c>
      <c r="FU179" s="66">
        <f t="shared" si="207"/>
        <v>8240.7283189200007</v>
      </c>
      <c r="FV179" s="66">
        <f t="shared" si="207"/>
        <v>7951.2133862399996</v>
      </c>
      <c r="FW179" s="66">
        <f t="shared" si="207"/>
        <v>0</v>
      </c>
      <c r="FX179" s="66">
        <f t="shared" si="207"/>
        <v>0</v>
      </c>
      <c r="FZ179" s="29"/>
      <c r="GA179" s="17"/>
    </row>
    <row r="180" spans="1:207" x14ac:dyDescent="0.2">
      <c r="B180" s="7" t="s">
        <v>700</v>
      </c>
      <c r="GN180" s="29"/>
      <c r="GO180" s="29"/>
      <c r="GP180" s="29"/>
      <c r="GQ180" s="29"/>
      <c r="GR180" s="29"/>
      <c r="GS180" s="29"/>
      <c r="GT180" s="29"/>
      <c r="GU180" s="29"/>
      <c r="GV180" s="29"/>
      <c r="GW180" s="29"/>
      <c r="GX180" s="29"/>
      <c r="GY180" s="29"/>
    </row>
    <row r="181" spans="1:207" x14ac:dyDescent="0.2">
      <c r="A181" s="6" t="s">
        <v>701</v>
      </c>
      <c r="B181" s="7" t="s">
        <v>702</v>
      </c>
      <c r="C181" s="10">
        <f t="shared" ref="C181:BN181" si="208">ROUND(IF((OR(C177=1,C178=1))=TRUE(),0,((1027-459)*0.00020599)+1.1215),4)</f>
        <v>1.2384999999999999</v>
      </c>
      <c r="D181" s="10">
        <f t="shared" si="208"/>
        <v>0</v>
      </c>
      <c r="E181" s="10">
        <f t="shared" si="208"/>
        <v>1.2384999999999999</v>
      </c>
      <c r="F181" s="10">
        <f t="shared" si="208"/>
        <v>0</v>
      </c>
      <c r="G181" s="10">
        <f t="shared" si="208"/>
        <v>0</v>
      </c>
      <c r="H181" s="10">
        <f t="shared" si="208"/>
        <v>0</v>
      </c>
      <c r="I181" s="10">
        <f t="shared" si="208"/>
        <v>1.2384999999999999</v>
      </c>
      <c r="J181" s="10">
        <f t="shared" si="208"/>
        <v>1.2384999999999999</v>
      </c>
      <c r="K181" s="10">
        <f t="shared" si="208"/>
        <v>0</v>
      </c>
      <c r="L181" s="10">
        <f t="shared" si="208"/>
        <v>1.2384999999999999</v>
      </c>
      <c r="M181" s="10">
        <f t="shared" si="208"/>
        <v>1.2384999999999999</v>
      </c>
      <c r="N181" s="10">
        <f t="shared" si="208"/>
        <v>0</v>
      </c>
      <c r="O181" s="10">
        <f t="shared" si="208"/>
        <v>0</v>
      </c>
      <c r="P181" s="10">
        <f t="shared" si="208"/>
        <v>0</v>
      </c>
      <c r="Q181" s="10">
        <f t="shared" si="208"/>
        <v>1.2384999999999999</v>
      </c>
      <c r="R181" s="10">
        <f t="shared" si="208"/>
        <v>0</v>
      </c>
      <c r="S181" s="10">
        <f t="shared" si="208"/>
        <v>1.2384999999999999</v>
      </c>
      <c r="T181" s="10">
        <f t="shared" si="208"/>
        <v>0</v>
      </c>
      <c r="U181" s="10">
        <f t="shared" si="208"/>
        <v>0</v>
      </c>
      <c r="V181" s="10">
        <f t="shared" si="208"/>
        <v>0</v>
      </c>
      <c r="W181" s="10">
        <f t="shared" si="208"/>
        <v>0</v>
      </c>
      <c r="X181" s="10">
        <f t="shared" si="208"/>
        <v>0</v>
      </c>
      <c r="Y181" s="10">
        <f t="shared" si="208"/>
        <v>1.2384999999999999</v>
      </c>
      <c r="Z181" s="10">
        <f t="shared" si="208"/>
        <v>0</v>
      </c>
      <c r="AA181" s="10">
        <f t="shared" si="208"/>
        <v>0</v>
      </c>
      <c r="AB181" s="10">
        <f t="shared" si="208"/>
        <v>0</v>
      </c>
      <c r="AC181" s="10">
        <f t="shared" si="208"/>
        <v>0</v>
      </c>
      <c r="AD181" s="10">
        <f t="shared" si="208"/>
        <v>0</v>
      </c>
      <c r="AE181" s="10">
        <f t="shared" si="208"/>
        <v>0</v>
      </c>
      <c r="AF181" s="10">
        <f t="shared" si="208"/>
        <v>0</v>
      </c>
      <c r="AG181" s="10">
        <f t="shared" si="208"/>
        <v>0</v>
      </c>
      <c r="AH181" s="10">
        <f t="shared" si="208"/>
        <v>1.2384999999999999</v>
      </c>
      <c r="AI181" s="10">
        <f t="shared" si="208"/>
        <v>0</v>
      </c>
      <c r="AJ181" s="10">
        <f t="shared" si="208"/>
        <v>0</v>
      </c>
      <c r="AK181" s="10">
        <f t="shared" si="208"/>
        <v>0</v>
      </c>
      <c r="AL181" s="10">
        <f t="shared" si="208"/>
        <v>0</v>
      </c>
      <c r="AM181" s="10">
        <f t="shared" si="208"/>
        <v>0</v>
      </c>
      <c r="AN181" s="10">
        <f t="shared" si="208"/>
        <v>0</v>
      </c>
      <c r="AO181" s="10">
        <f t="shared" si="208"/>
        <v>1.2384999999999999</v>
      </c>
      <c r="AP181" s="10">
        <f t="shared" si="208"/>
        <v>1.2384999999999999</v>
      </c>
      <c r="AQ181" s="10">
        <f t="shared" si="208"/>
        <v>0</v>
      </c>
      <c r="AR181" s="10">
        <f t="shared" si="208"/>
        <v>0</v>
      </c>
      <c r="AS181" s="10">
        <f t="shared" si="208"/>
        <v>0</v>
      </c>
      <c r="AT181" s="10">
        <f t="shared" si="208"/>
        <v>0</v>
      </c>
      <c r="AU181" s="10">
        <f t="shared" si="208"/>
        <v>0</v>
      </c>
      <c r="AV181" s="10">
        <f t="shared" si="208"/>
        <v>0</v>
      </c>
      <c r="AW181" s="10">
        <f t="shared" si="208"/>
        <v>0</v>
      </c>
      <c r="AX181" s="10">
        <f t="shared" si="208"/>
        <v>0</v>
      </c>
      <c r="AY181" s="10">
        <f t="shared" si="208"/>
        <v>0</v>
      </c>
      <c r="AZ181" s="10">
        <f t="shared" si="208"/>
        <v>1.2384999999999999</v>
      </c>
      <c r="BA181" s="10">
        <f t="shared" si="208"/>
        <v>1.2384999999999999</v>
      </c>
      <c r="BB181" s="10">
        <f t="shared" si="208"/>
        <v>0</v>
      </c>
      <c r="BC181" s="10">
        <f t="shared" si="208"/>
        <v>1.2384999999999999</v>
      </c>
      <c r="BD181" s="10">
        <f t="shared" si="208"/>
        <v>0</v>
      </c>
      <c r="BE181" s="10">
        <f t="shared" si="208"/>
        <v>0</v>
      </c>
      <c r="BF181" s="10">
        <f t="shared" si="208"/>
        <v>0</v>
      </c>
      <c r="BG181" s="10">
        <f t="shared" si="208"/>
        <v>1.2384999999999999</v>
      </c>
      <c r="BH181" s="10">
        <f t="shared" si="208"/>
        <v>0</v>
      </c>
      <c r="BI181" s="10">
        <f t="shared" si="208"/>
        <v>0</v>
      </c>
      <c r="BJ181" s="10">
        <f t="shared" si="208"/>
        <v>0</v>
      </c>
      <c r="BK181" s="10">
        <f t="shared" si="208"/>
        <v>0</v>
      </c>
      <c r="BL181" s="10">
        <f t="shared" si="208"/>
        <v>0</v>
      </c>
      <c r="BM181" s="10">
        <f t="shared" si="208"/>
        <v>0</v>
      </c>
      <c r="BN181" s="10">
        <f t="shared" si="208"/>
        <v>1.2384999999999999</v>
      </c>
      <c r="BO181" s="10">
        <f t="shared" ref="BO181:DZ181" si="209">ROUND(IF((OR(BO177=1,BO178=1))=TRUE(),0,((1027-459)*0.00020599)+1.1215),4)</f>
        <v>1.2384999999999999</v>
      </c>
      <c r="BP181" s="10">
        <f t="shared" si="209"/>
        <v>0</v>
      </c>
      <c r="BQ181" s="10">
        <f t="shared" si="209"/>
        <v>0</v>
      </c>
      <c r="BR181" s="10">
        <f t="shared" si="209"/>
        <v>1.2384999999999999</v>
      </c>
      <c r="BS181" s="10">
        <f t="shared" si="209"/>
        <v>1.2384999999999999</v>
      </c>
      <c r="BT181" s="10">
        <f t="shared" si="209"/>
        <v>0</v>
      </c>
      <c r="BU181" s="10">
        <f t="shared" si="209"/>
        <v>0</v>
      </c>
      <c r="BV181" s="10">
        <f t="shared" si="209"/>
        <v>0</v>
      </c>
      <c r="BW181" s="10">
        <f t="shared" si="209"/>
        <v>0</v>
      </c>
      <c r="BX181" s="10">
        <f t="shared" si="209"/>
        <v>0</v>
      </c>
      <c r="BY181" s="10">
        <f t="shared" si="209"/>
        <v>1.2384999999999999</v>
      </c>
      <c r="BZ181" s="10">
        <f t="shared" si="209"/>
        <v>0</v>
      </c>
      <c r="CA181" s="10">
        <f t="shared" si="209"/>
        <v>0</v>
      </c>
      <c r="CB181" s="10">
        <f t="shared" si="209"/>
        <v>0</v>
      </c>
      <c r="CC181" s="10">
        <f t="shared" si="209"/>
        <v>0</v>
      </c>
      <c r="CD181" s="10">
        <f t="shared" si="209"/>
        <v>0</v>
      </c>
      <c r="CE181" s="10">
        <f t="shared" si="209"/>
        <v>0</v>
      </c>
      <c r="CF181" s="10">
        <f t="shared" si="209"/>
        <v>0</v>
      </c>
      <c r="CG181" s="10">
        <f t="shared" si="209"/>
        <v>0</v>
      </c>
      <c r="CH181" s="10">
        <f t="shared" si="209"/>
        <v>0</v>
      </c>
      <c r="CI181" s="10">
        <f t="shared" si="209"/>
        <v>1.2384999999999999</v>
      </c>
      <c r="CJ181" s="10">
        <f t="shared" si="209"/>
        <v>1.2384999999999999</v>
      </c>
      <c r="CK181" s="10">
        <f t="shared" si="209"/>
        <v>0</v>
      </c>
      <c r="CL181" s="10">
        <f t="shared" si="209"/>
        <v>0</v>
      </c>
      <c r="CM181" s="10">
        <f t="shared" si="209"/>
        <v>1.2384999999999999</v>
      </c>
      <c r="CN181" s="10">
        <f t="shared" si="209"/>
        <v>0</v>
      </c>
      <c r="CO181" s="10">
        <f t="shared" si="209"/>
        <v>0</v>
      </c>
      <c r="CP181" s="10">
        <f t="shared" si="209"/>
        <v>1.2384999999999999</v>
      </c>
      <c r="CQ181" s="10">
        <f t="shared" si="209"/>
        <v>1.2384999999999999</v>
      </c>
      <c r="CR181" s="10">
        <f t="shared" si="209"/>
        <v>0</v>
      </c>
      <c r="CS181" s="10">
        <f t="shared" si="209"/>
        <v>0</v>
      </c>
      <c r="CT181" s="10">
        <f t="shared" si="209"/>
        <v>0</v>
      </c>
      <c r="CU181" s="10">
        <f t="shared" si="209"/>
        <v>0</v>
      </c>
      <c r="CV181" s="10">
        <f t="shared" si="209"/>
        <v>0</v>
      </c>
      <c r="CW181" s="10">
        <f t="shared" si="209"/>
        <v>0</v>
      </c>
      <c r="CX181" s="10">
        <f t="shared" si="209"/>
        <v>1.2384999999999999</v>
      </c>
      <c r="CY181" s="10">
        <f t="shared" si="209"/>
        <v>0</v>
      </c>
      <c r="CZ181" s="10">
        <f t="shared" si="209"/>
        <v>1.2384999999999999</v>
      </c>
      <c r="DA181" s="10">
        <f t="shared" si="209"/>
        <v>0</v>
      </c>
      <c r="DB181" s="10">
        <f t="shared" si="209"/>
        <v>0</v>
      </c>
      <c r="DC181" s="10">
        <f t="shared" si="209"/>
        <v>0</v>
      </c>
      <c r="DD181" s="10">
        <f t="shared" si="209"/>
        <v>0</v>
      </c>
      <c r="DE181" s="10">
        <f t="shared" si="209"/>
        <v>0</v>
      </c>
      <c r="DF181" s="10">
        <f t="shared" si="209"/>
        <v>1.2384999999999999</v>
      </c>
      <c r="DG181" s="10">
        <f t="shared" si="209"/>
        <v>0</v>
      </c>
      <c r="DH181" s="10">
        <f t="shared" si="209"/>
        <v>1.2384999999999999</v>
      </c>
      <c r="DI181" s="10">
        <f t="shared" si="209"/>
        <v>1.2384999999999999</v>
      </c>
      <c r="DJ181" s="10">
        <f t="shared" si="209"/>
        <v>1.2384999999999999</v>
      </c>
      <c r="DK181" s="10">
        <f t="shared" si="209"/>
        <v>1.2384999999999999</v>
      </c>
      <c r="DL181" s="10">
        <f t="shared" si="209"/>
        <v>1.2384999999999999</v>
      </c>
      <c r="DM181" s="10">
        <f t="shared" si="209"/>
        <v>0</v>
      </c>
      <c r="DN181" s="10">
        <f t="shared" si="209"/>
        <v>1.2384999999999999</v>
      </c>
      <c r="DO181" s="10">
        <f t="shared" si="209"/>
        <v>1.2384999999999999</v>
      </c>
      <c r="DP181" s="10">
        <f t="shared" si="209"/>
        <v>0</v>
      </c>
      <c r="DQ181" s="10">
        <f t="shared" si="209"/>
        <v>0</v>
      </c>
      <c r="DR181" s="10">
        <f t="shared" si="209"/>
        <v>1.2384999999999999</v>
      </c>
      <c r="DS181" s="10">
        <f t="shared" si="209"/>
        <v>1.2384999999999999</v>
      </c>
      <c r="DT181" s="10">
        <f t="shared" si="209"/>
        <v>0</v>
      </c>
      <c r="DU181" s="10">
        <f t="shared" si="209"/>
        <v>0</v>
      </c>
      <c r="DV181" s="10">
        <f t="shared" si="209"/>
        <v>0</v>
      </c>
      <c r="DW181" s="10">
        <f t="shared" si="209"/>
        <v>0</v>
      </c>
      <c r="DX181" s="10">
        <f t="shared" si="209"/>
        <v>0</v>
      </c>
      <c r="DY181" s="10">
        <f t="shared" si="209"/>
        <v>0</v>
      </c>
      <c r="DZ181" s="10">
        <f t="shared" si="209"/>
        <v>0</v>
      </c>
      <c r="EA181" s="10">
        <f t="shared" ref="EA181:FX181" si="210">ROUND(IF((OR(EA177=1,EA178=1))=TRUE(),0,((1027-459)*0.00020599)+1.1215),4)</f>
        <v>0</v>
      </c>
      <c r="EB181" s="10">
        <f t="shared" si="210"/>
        <v>1.2384999999999999</v>
      </c>
      <c r="EC181" s="10">
        <f t="shared" si="210"/>
        <v>0</v>
      </c>
      <c r="ED181" s="10">
        <f t="shared" si="210"/>
        <v>0</v>
      </c>
      <c r="EE181" s="10">
        <f t="shared" si="210"/>
        <v>0</v>
      </c>
      <c r="EF181" s="10">
        <f t="shared" si="210"/>
        <v>1.2384999999999999</v>
      </c>
      <c r="EG181" s="10">
        <f t="shared" si="210"/>
        <v>0</v>
      </c>
      <c r="EH181" s="10">
        <f t="shared" si="210"/>
        <v>0</v>
      </c>
      <c r="EI181" s="10">
        <f t="shared" si="210"/>
        <v>1.2384999999999999</v>
      </c>
      <c r="EJ181" s="10">
        <f t="shared" si="210"/>
        <v>1.2384999999999999</v>
      </c>
      <c r="EK181" s="10">
        <f t="shared" si="210"/>
        <v>0</v>
      </c>
      <c r="EL181" s="10">
        <f t="shared" si="210"/>
        <v>0</v>
      </c>
      <c r="EM181" s="10">
        <f t="shared" si="210"/>
        <v>0</v>
      </c>
      <c r="EN181" s="10">
        <f t="shared" si="210"/>
        <v>1.2384999999999999</v>
      </c>
      <c r="EO181" s="10">
        <f t="shared" si="210"/>
        <v>0</v>
      </c>
      <c r="EP181" s="10">
        <f t="shared" si="210"/>
        <v>0</v>
      </c>
      <c r="EQ181" s="10">
        <f t="shared" si="210"/>
        <v>0</v>
      </c>
      <c r="ER181" s="10">
        <f t="shared" si="210"/>
        <v>0</v>
      </c>
      <c r="ES181" s="10">
        <f t="shared" si="210"/>
        <v>0</v>
      </c>
      <c r="ET181" s="10">
        <f t="shared" si="210"/>
        <v>0</v>
      </c>
      <c r="EU181" s="10">
        <f t="shared" si="210"/>
        <v>1.2384999999999999</v>
      </c>
      <c r="EV181" s="10">
        <f t="shared" si="210"/>
        <v>0</v>
      </c>
      <c r="EW181" s="10">
        <f t="shared" si="210"/>
        <v>0</v>
      </c>
      <c r="EX181" s="10">
        <f t="shared" si="210"/>
        <v>0</v>
      </c>
      <c r="EY181" s="10">
        <f t="shared" si="210"/>
        <v>1.2384999999999999</v>
      </c>
      <c r="EZ181" s="10">
        <f t="shared" si="210"/>
        <v>0</v>
      </c>
      <c r="FA181" s="10">
        <f t="shared" si="210"/>
        <v>0</v>
      </c>
      <c r="FB181" s="10">
        <f t="shared" si="210"/>
        <v>0</v>
      </c>
      <c r="FC181" s="10">
        <f t="shared" si="210"/>
        <v>0</v>
      </c>
      <c r="FD181" s="10">
        <f t="shared" si="210"/>
        <v>0</v>
      </c>
      <c r="FE181" s="10">
        <f t="shared" si="210"/>
        <v>0</v>
      </c>
      <c r="FF181" s="10">
        <f t="shared" si="210"/>
        <v>0</v>
      </c>
      <c r="FG181" s="10">
        <f t="shared" si="210"/>
        <v>0</v>
      </c>
      <c r="FH181" s="10">
        <f t="shared" si="210"/>
        <v>0</v>
      </c>
      <c r="FI181" s="10">
        <f t="shared" si="210"/>
        <v>1.2384999999999999</v>
      </c>
      <c r="FJ181" s="10">
        <f t="shared" si="210"/>
        <v>0</v>
      </c>
      <c r="FK181" s="10">
        <f t="shared" si="210"/>
        <v>1.2384999999999999</v>
      </c>
      <c r="FL181" s="10">
        <f t="shared" si="210"/>
        <v>0</v>
      </c>
      <c r="FM181" s="10">
        <f t="shared" si="210"/>
        <v>0</v>
      </c>
      <c r="FN181" s="10">
        <f t="shared" si="210"/>
        <v>1.2384999999999999</v>
      </c>
      <c r="FO181" s="10">
        <f t="shared" si="210"/>
        <v>1.2384999999999999</v>
      </c>
      <c r="FP181" s="10">
        <f t="shared" si="210"/>
        <v>1.2384999999999999</v>
      </c>
      <c r="FQ181" s="10">
        <f t="shared" si="210"/>
        <v>1.2384999999999999</v>
      </c>
      <c r="FR181" s="10">
        <f t="shared" si="210"/>
        <v>0</v>
      </c>
      <c r="FS181" s="10">
        <f t="shared" si="210"/>
        <v>0</v>
      </c>
      <c r="FT181" s="10">
        <f t="shared" si="210"/>
        <v>0</v>
      </c>
      <c r="FU181" s="10">
        <f t="shared" si="210"/>
        <v>1.2384999999999999</v>
      </c>
      <c r="FV181" s="10">
        <f t="shared" si="210"/>
        <v>1.2384999999999999</v>
      </c>
      <c r="FW181" s="10">
        <f t="shared" si="210"/>
        <v>0</v>
      </c>
      <c r="FX181" s="10">
        <f t="shared" si="210"/>
        <v>0</v>
      </c>
      <c r="FZ181" s="29"/>
    </row>
    <row r="182" spans="1:207" x14ac:dyDescent="0.2">
      <c r="B182" s="7" t="s">
        <v>703</v>
      </c>
    </row>
    <row r="183" spans="1:207" x14ac:dyDescent="0.2">
      <c r="A183" s="6" t="s">
        <v>704</v>
      </c>
      <c r="B183" s="7" t="s">
        <v>705</v>
      </c>
      <c r="C183" s="29">
        <f t="shared" ref="C183:BN183" si="211">ROUND(IF((OR(C177=1,C178=1))=TRUE(),0,C179*C181),8)</f>
        <v>10522.15609251</v>
      </c>
      <c r="D183" s="29">
        <f t="shared" si="211"/>
        <v>0</v>
      </c>
      <c r="E183" s="29">
        <f t="shared" si="211"/>
        <v>10433.64039459</v>
      </c>
      <c r="F183" s="29">
        <f t="shared" si="211"/>
        <v>0</v>
      </c>
      <c r="G183" s="29">
        <f t="shared" si="211"/>
        <v>0</v>
      </c>
      <c r="H183" s="29">
        <f t="shared" si="211"/>
        <v>0</v>
      </c>
      <c r="I183" s="29">
        <f t="shared" si="211"/>
        <v>10453.70787142</v>
      </c>
      <c r="J183" s="29">
        <f t="shared" si="211"/>
        <v>9773.1366866400003</v>
      </c>
      <c r="K183" s="29">
        <f t="shared" si="211"/>
        <v>0</v>
      </c>
      <c r="L183" s="29">
        <f t="shared" si="211"/>
        <v>10615.396955689999</v>
      </c>
      <c r="M183" s="29">
        <f t="shared" si="211"/>
        <v>10587.25651734</v>
      </c>
      <c r="N183" s="29">
        <f t="shared" si="211"/>
        <v>0</v>
      </c>
      <c r="O183" s="29">
        <f t="shared" si="211"/>
        <v>0</v>
      </c>
      <c r="P183" s="29">
        <f t="shared" si="211"/>
        <v>0</v>
      </c>
      <c r="Q183" s="29">
        <f t="shared" si="211"/>
        <v>10710.31610351</v>
      </c>
      <c r="R183" s="29">
        <f t="shared" si="211"/>
        <v>0</v>
      </c>
      <c r="S183" s="29">
        <f t="shared" si="211"/>
        <v>10161.13714873</v>
      </c>
      <c r="T183" s="29">
        <f t="shared" si="211"/>
        <v>0</v>
      </c>
      <c r="U183" s="29">
        <f t="shared" si="211"/>
        <v>0</v>
      </c>
      <c r="V183" s="29">
        <f t="shared" si="211"/>
        <v>0</v>
      </c>
      <c r="W183" s="29">
        <f t="shared" si="211"/>
        <v>0</v>
      </c>
      <c r="X183" s="29">
        <f t="shared" si="211"/>
        <v>0</v>
      </c>
      <c r="Y183" s="29">
        <f t="shared" si="211"/>
        <v>9318.2996129500007</v>
      </c>
      <c r="Z183" s="29">
        <f t="shared" si="211"/>
        <v>0</v>
      </c>
      <c r="AA183" s="29">
        <f t="shared" si="211"/>
        <v>0</v>
      </c>
      <c r="AB183" s="29">
        <f t="shared" si="211"/>
        <v>0</v>
      </c>
      <c r="AC183" s="29">
        <f t="shared" si="211"/>
        <v>0</v>
      </c>
      <c r="AD183" s="29">
        <f t="shared" si="211"/>
        <v>0</v>
      </c>
      <c r="AE183" s="29">
        <f t="shared" si="211"/>
        <v>0</v>
      </c>
      <c r="AF183" s="29">
        <f t="shared" si="211"/>
        <v>0</v>
      </c>
      <c r="AG183" s="29">
        <f t="shared" si="211"/>
        <v>0</v>
      </c>
      <c r="AH183" s="29">
        <f t="shared" si="211"/>
        <v>9594.8481126099996</v>
      </c>
      <c r="AI183" s="29">
        <f t="shared" si="211"/>
        <v>0</v>
      </c>
      <c r="AJ183" s="29">
        <f t="shared" si="211"/>
        <v>0</v>
      </c>
      <c r="AK183" s="29">
        <f t="shared" si="211"/>
        <v>0</v>
      </c>
      <c r="AL183" s="29">
        <f t="shared" si="211"/>
        <v>0</v>
      </c>
      <c r="AM183" s="29">
        <f t="shared" si="211"/>
        <v>0</v>
      </c>
      <c r="AN183" s="29">
        <f t="shared" si="211"/>
        <v>0</v>
      </c>
      <c r="AO183" s="29">
        <f t="shared" si="211"/>
        <v>10254.93860985</v>
      </c>
      <c r="AP183" s="29">
        <f t="shared" si="211"/>
        <v>10718.25571465</v>
      </c>
      <c r="AQ183" s="29">
        <f t="shared" si="211"/>
        <v>0</v>
      </c>
      <c r="AR183" s="29">
        <f t="shared" si="211"/>
        <v>0</v>
      </c>
      <c r="AS183" s="29">
        <f t="shared" si="211"/>
        <v>0</v>
      </c>
      <c r="AT183" s="29">
        <f t="shared" si="211"/>
        <v>0</v>
      </c>
      <c r="AU183" s="29">
        <f t="shared" si="211"/>
        <v>0</v>
      </c>
      <c r="AV183" s="29">
        <f t="shared" si="211"/>
        <v>0</v>
      </c>
      <c r="AW183" s="29">
        <f t="shared" si="211"/>
        <v>0</v>
      </c>
      <c r="AX183" s="29">
        <f t="shared" si="211"/>
        <v>0</v>
      </c>
      <c r="AY183" s="29">
        <f t="shared" si="211"/>
        <v>0</v>
      </c>
      <c r="AZ183" s="29">
        <f t="shared" si="211"/>
        <v>10394.380991440001</v>
      </c>
      <c r="BA183" s="29">
        <f t="shared" si="211"/>
        <v>10157.099790660001</v>
      </c>
      <c r="BB183" s="29">
        <f t="shared" si="211"/>
        <v>0</v>
      </c>
      <c r="BC183" s="29">
        <f t="shared" si="211"/>
        <v>10416.18728697</v>
      </c>
      <c r="BD183" s="29">
        <f t="shared" si="211"/>
        <v>0</v>
      </c>
      <c r="BE183" s="29">
        <f t="shared" si="211"/>
        <v>0</v>
      </c>
      <c r="BF183" s="29">
        <f t="shared" si="211"/>
        <v>0</v>
      </c>
      <c r="BG183" s="29">
        <f t="shared" si="211"/>
        <v>10207.81328919</v>
      </c>
      <c r="BH183" s="29">
        <f t="shared" si="211"/>
        <v>0</v>
      </c>
      <c r="BI183" s="29">
        <f t="shared" si="211"/>
        <v>0</v>
      </c>
      <c r="BJ183" s="29">
        <f t="shared" si="211"/>
        <v>0</v>
      </c>
      <c r="BK183" s="29">
        <f t="shared" si="211"/>
        <v>0</v>
      </c>
      <c r="BL183" s="29">
        <f t="shared" si="211"/>
        <v>0</v>
      </c>
      <c r="BM183" s="29">
        <f t="shared" si="211"/>
        <v>0</v>
      </c>
      <c r="BN183" s="29">
        <f t="shared" si="211"/>
        <v>9948.1941460100006</v>
      </c>
      <c r="BO183" s="29">
        <f t="shared" ref="BO183:DZ183" si="212">ROUND(IF((OR(BO177=1,BO178=1))=TRUE(),0,BO179*BO181),8)</f>
        <v>9798.5188777500007</v>
      </c>
      <c r="BP183" s="29">
        <f t="shared" si="212"/>
        <v>0</v>
      </c>
      <c r="BQ183" s="29">
        <f t="shared" si="212"/>
        <v>0</v>
      </c>
      <c r="BR183" s="29">
        <f t="shared" si="212"/>
        <v>10354.935599599999</v>
      </c>
      <c r="BS183" s="29">
        <f t="shared" si="212"/>
        <v>10358.23514407</v>
      </c>
      <c r="BT183" s="29">
        <f t="shared" si="212"/>
        <v>0</v>
      </c>
      <c r="BU183" s="29">
        <f t="shared" si="212"/>
        <v>0</v>
      </c>
      <c r="BV183" s="29">
        <f t="shared" si="212"/>
        <v>0</v>
      </c>
      <c r="BW183" s="29">
        <f t="shared" si="212"/>
        <v>0</v>
      </c>
      <c r="BX183" s="29">
        <f t="shared" si="212"/>
        <v>0</v>
      </c>
      <c r="BY183" s="29">
        <f t="shared" si="212"/>
        <v>9382.6446780900005</v>
      </c>
      <c r="BZ183" s="29">
        <f t="shared" si="212"/>
        <v>0</v>
      </c>
      <c r="CA183" s="29">
        <f t="shared" si="212"/>
        <v>0</v>
      </c>
      <c r="CB183" s="29">
        <f t="shared" si="212"/>
        <v>0</v>
      </c>
      <c r="CC183" s="29">
        <f t="shared" si="212"/>
        <v>0</v>
      </c>
      <c r="CD183" s="29">
        <f t="shared" si="212"/>
        <v>0</v>
      </c>
      <c r="CE183" s="29">
        <f t="shared" si="212"/>
        <v>0</v>
      </c>
      <c r="CF183" s="29">
        <f t="shared" si="212"/>
        <v>0</v>
      </c>
      <c r="CG183" s="29">
        <f t="shared" si="212"/>
        <v>0</v>
      </c>
      <c r="CH183" s="29">
        <f t="shared" si="212"/>
        <v>0</v>
      </c>
      <c r="CI183" s="29">
        <f t="shared" si="212"/>
        <v>9343.3449188899995</v>
      </c>
      <c r="CJ183" s="29">
        <f t="shared" si="212"/>
        <v>10154.07484268</v>
      </c>
      <c r="CK183" s="29">
        <f t="shared" si="212"/>
        <v>0</v>
      </c>
      <c r="CL183" s="29">
        <f t="shared" si="212"/>
        <v>0</v>
      </c>
      <c r="CM183" s="29">
        <f t="shared" si="212"/>
        <v>10425.82799269</v>
      </c>
      <c r="CN183" s="29">
        <f t="shared" si="212"/>
        <v>0</v>
      </c>
      <c r="CO183" s="29">
        <f t="shared" si="212"/>
        <v>0</v>
      </c>
      <c r="CP183" s="29">
        <f t="shared" si="212"/>
        <v>10431.64891202</v>
      </c>
      <c r="CQ183" s="29">
        <f t="shared" si="212"/>
        <v>9968.1668738699991</v>
      </c>
      <c r="CR183" s="29">
        <f t="shared" si="212"/>
        <v>0</v>
      </c>
      <c r="CS183" s="29">
        <f t="shared" si="212"/>
        <v>0</v>
      </c>
      <c r="CT183" s="29">
        <f t="shared" si="212"/>
        <v>0</v>
      </c>
      <c r="CU183" s="29">
        <f t="shared" si="212"/>
        <v>0</v>
      </c>
      <c r="CV183" s="29">
        <f t="shared" si="212"/>
        <v>0</v>
      </c>
      <c r="CW183" s="29">
        <f t="shared" si="212"/>
        <v>0</v>
      </c>
      <c r="CX183" s="29">
        <f t="shared" si="212"/>
        <v>9823.5448829899997</v>
      </c>
      <c r="CY183" s="29">
        <f t="shared" si="212"/>
        <v>0</v>
      </c>
      <c r="CZ183" s="29">
        <f t="shared" si="212"/>
        <v>9991.0162851599998</v>
      </c>
      <c r="DA183" s="29">
        <f t="shared" si="212"/>
        <v>0</v>
      </c>
      <c r="DB183" s="29">
        <f t="shared" si="212"/>
        <v>0</v>
      </c>
      <c r="DC183" s="29">
        <f t="shared" si="212"/>
        <v>0</v>
      </c>
      <c r="DD183" s="29">
        <f t="shared" si="212"/>
        <v>0</v>
      </c>
      <c r="DE183" s="29">
        <f t="shared" si="212"/>
        <v>0</v>
      </c>
      <c r="DF183" s="29">
        <f t="shared" si="212"/>
        <v>9923.0119804599999</v>
      </c>
      <c r="DG183" s="29">
        <f t="shared" si="212"/>
        <v>0</v>
      </c>
      <c r="DH183" s="29">
        <f t="shared" si="212"/>
        <v>9794.0893643100007</v>
      </c>
      <c r="DI183" s="29">
        <f t="shared" si="212"/>
        <v>9903.8963796600001</v>
      </c>
      <c r="DJ183" s="29">
        <f t="shared" si="212"/>
        <v>9933.2018791699993</v>
      </c>
      <c r="DK183" s="29">
        <f t="shared" si="212"/>
        <v>9837.3896347499995</v>
      </c>
      <c r="DL183" s="29">
        <f t="shared" si="212"/>
        <v>10520.21461632</v>
      </c>
      <c r="DM183" s="29">
        <f t="shared" si="212"/>
        <v>0</v>
      </c>
      <c r="DN183" s="29">
        <f t="shared" si="212"/>
        <v>10184.38573383</v>
      </c>
      <c r="DO183" s="29">
        <f t="shared" si="212"/>
        <v>10257.80652022</v>
      </c>
      <c r="DP183" s="29">
        <f t="shared" si="212"/>
        <v>0</v>
      </c>
      <c r="DQ183" s="29">
        <f t="shared" si="212"/>
        <v>0</v>
      </c>
      <c r="DR183" s="29">
        <f t="shared" si="212"/>
        <v>9854.7050054899992</v>
      </c>
      <c r="DS183" s="29">
        <f t="shared" si="212"/>
        <v>9748.5089779200007</v>
      </c>
      <c r="DT183" s="29">
        <f t="shared" si="212"/>
        <v>0</v>
      </c>
      <c r="DU183" s="29">
        <f t="shared" si="212"/>
        <v>0</v>
      </c>
      <c r="DV183" s="29">
        <f t="shared" si="212"/>
        <v>0</v>
      </c>
      <c r="DW183" s="29">
        <f t="shared" si="212"/>
        <v>0</v>
      </c>
      <c r="DX183" s="29">
        <f t="shared" si="212"/>
        <v>0</v>
      </c>
      <c r="DY183" s="29">
        <f t="shared" si="212"/>
        <v>0</v>
      </c>
      <c r="DZ183" s="29">
        <f t="shared" si="212"/>
        <v>0</v>
      </c>
      <c r="EA183" s="29">
        <f t="shared" ref="EA183:FX183" si="213">ROUND(IF((OR(EA177=1,EA178=1))=TRUE(),0,EA179*EA181),8)</f>
        <v>0</v>
      </c>
      <c r="EB183" s="29">
        <f t="shared" si="213"/>
        <v>9631.9730324699995</v>
      </c>
      <c r="EC183" s="29">
        <f t="shared" si="213"/>
        <v>0</v>
      </c>
      <c r="ED183" s="29">
        <f t="shared" si="213"/>
        <v>0</v>
      </c>
      <c r="EE183" s="29">
        <f t="shared" si="213"/>
        <v>0</v>
      </c>
      <c r="EF183" s="29">
        <f t="shared" si="213"/>
        <v>9774.0622435299993</v>
      </c>
      <c r="EG183" s="29">
        <f t="shared" si="213"/>
        <v>0</v>
      </c>
      <c r="EH183" s="29">
        <f t="shared" si="213"/>
        <v>0</v>
      </c>
      <c r="EI183" s="29">
        <f t="shared" si="213"/>
        <v>10151.121833720001</v>
      </c>
      <c r="EJ183" s="29">
        <f t="shared" si="213"/>
        <v>10049.39304372</v>
      </c>
      <c r="EK183" s="29">
        <f t="shared" si="213"/>
        <v>0</v>
      </c>
      <c r="EL183" s="29">
        <f t="shared" si="213"/>
        <v>0</v>
      </c>
      <c r="EM183" s="29">
        <f t="shared" si="213"/>
        <v>0</v>
      </c>
      <c r="EN183" s="29">
        <f t="shared" si="213"/>
        <v>9686.3887584999993</v>
      </c>
      <c r="EO183" s="29">
        <f t="shared" si="213"/>
        <v>0</v>
      </c>
      <c r="EP183" s="29">
        <f t="shared" si="213"/>
        <v>0</v>
      </c>
      <c r="EQ183" s="29">
        <f t="shared" si="213"/>
        <v>0</v>
      </c>
      <c r="ER183" s="29">
        <f t="shared" si="213"/>
        <v>0</v>
      </c>
      <c r="ES183" s="29">
        <f t="shared" si="213"/>
        <v>0</v>
      </c>
      <c r="ET183" s="29">
        <f t="shared" si="213"/>
        <v>0</v>
      </c>
      <c r="EU183" s="29">
        <f t="shared" si="213"/>
        <v>9443.2032944300008</v>
      </c>
      <c r="EV183" s="29">
        <f t="shared" si="213"/>
        <v>0</v>
      </c>
      <c r="EW183" s="29">
        <f t="shared" si="213"/>
        <v>0</v>
      </c>
      <c r="EX183" s="29">
        <f t="shared" si="213"/>
        <v>0</v>
      </c>
      <c r="EY183" s="29">
        <f t="shared" si="213"/>
        <v>9630.84832732</v>
      </c>
      <c r="EZ183" s="29">
        <f t="shared" si="213"/>
        <v>0</v>
      </c>
      <c r="FA183" s="29">
        <f t="shared" si="213"/>
        <v>0</v>
      </c>
      <c r="FB183" s="29">
        <f t="shared" si="213"/>
        <v>0</v>
      </c>
      <c r="FC183" s="29">
        <f t="shared" si="213"/>
        <v>0</v>
      </c>
      <c r="FD183" s="29">
        <f t="shared" si="213"/>
        <v>0</v>
      </c>
      <c r="FE183" s="29">
        <f t="shared" si="213"/>
        <v>0</v>
      </c>
      <c r="FF183" s="29">
        <f t="shared" si="213"/>
        <v>0</v>
      </c>
      <c r="FG183" s="29">
        <f t="shared" si="213"/>
        <v>0</v>
      </c>
      <c r="FH183" s="29">
        <f t="shared" si="213"/>
        <v>0</v>
      </c>
      <c r="FI183" s="29">
        <f t="shared" si="213"/>
        <v>10094.930442160001</v>
      </c>
      <c r="FJ183" s="29">
        <f t="shared" si="213"/>
        <v>0</v>
      </c>
      <c r="FK183" s="29">
        <f t="shared" si="213"/>
        <v>10183.24172799</v>
      </c>
      <c r="FL183" s="29">
        <f t="shared" si="213"/>
        <v>0</v>
      </c>
      <c r="FM183" s="29">
        <f t="shared" si="213"/>
        <v>0</v>
      </c>
      <c r="FN183" s="29">
        <f t="shared" si="213"/>
        <v>10222.639745349999</v>
      </c>
      <c r="FO183" s="29">
        <f t="shared" si="213"/>
        <v>10071.901183329999</v>
      </c>
      <c r="FP183" s="29">
        <f t="shared" si="213"/>
        <v>10324.95545247</v>
      </c>
      <c r="FQ183" s="29">
        <f t="shared" si="213"/>
        <v>9996.8021122900009</v>
      </c>
      <c r="FR183" s="29">
        <f t="shared" si="213"/>
        <v>0</v>
      </c>
      <c r="FS183" s="29">
        <f t="shared" si="213"/>
        <v>0</v>
      </c>
      <c r="FT183" s="29">
        <f t="shared" si="213"/>
        <v>0</v>
      </c>
      <c r="FU183" s="29">
        <f t="shared" si="213"/>
        <v>10206.142022980001</v>
      </c>
      <c r="FV183" s="29">
        <f t="shared" si="213"/>
        <v>9847.5777788600008</v>
      </c>
      <c r="FW183" s="29">
        <f t="shared" si="213"/>
        <v>0</v>
      </c>
      <c r="FX183" s="29">
        <f t="shared" si="213"/>
        <v>0</v>
      </c>
      <c r="FZ183" s="29"/>
      <c r="GB183" s="29"/>
      <c r="GC183" s="29"/>
      <c r="GD183" s="29"/>
      <c r="GE183" s="29"/>
      <c r="GF183" s="29"/>
      <c r="GH183" s="29"/>
      <c r="GI183" s="29"/>
      <c r="GJ183" s="29"/>
      <c r="GK183" s="29"/>
      <c r="GL183" s="29"/>
      <c r="GM183" s="29"/>
    </row>
    <row r="184" spans="1:207" x14ac:dyDescent="0.2">
      <c r="B184" s="7" t="s">
        <v>706</v>
      </c>
    </row>
    <row r="185" spans="1:207" x14ac:dyDescent="0.2">
      <c r="A185" s="6" t="s">
        <v>707</v>
      </c>
      <c r="B185" s="7" t="s">
        <v>708</v>
      </c>
      <c r="C185" s="7">
        <f t="shared" ref="C185:BN185" si="214">ROUND(IF((OR(C177=1,C178=1))=TRUE(),0,(C183*459)+(C42*C183*C138)),2)</f>
        <v>10310997.460000001</v>
      </c>
      <c r="D185" s="7">
        <f t="shared" si="214"/>
        <v>0</v>
      </c>
      <c r="E185" s="7">
        <f t="shared" si="214"/>
        <v>9992506.0800000001</v>
      </c>
      <c r="F185" s="7">
        <f t="shared" si="214"/>
        <v>0</v>
      </c>
      <c r="G185" s="7">
        <f t="shared" si="214"/>
        <v>0</v>
      </c>
      <c r="H185" s="7">
        <f t="shared" si="214"/>
        <v>0</v>
      </c>
      <c r="I185" s="7">
        <f t="shared" si="214"/>
        <v>11871941.51</v>
      </c>
      <c r="J185" s="7">
        <f t="shared" si="214"/>
        <v>6221109.7000000002</v>
      </c>
      <c r="K185" s="7">
        <f t="shared" si="214"/>
        <v>0</v>
      </c>
      <c r="L185" s="7">
        <f t="shared" si="214"/>
        <v>6455477.6600000001</v>
      </c>
      <c r="M185" s="7">
        <f t="shared" si="214"/>
        <v>5952663.7999999998</v>
      </c>
      <c r="N185" s="7">
        <f t="shared" si="214"/>
        <v>0</v>
      </c>
      <c r="O185" s="7">
        <f t="shared" si="214"/>
        <v>0</v>
      </c>
      <c r="P185" s="7">
        <f t="shared" si="214"/>
        <v>0</v>
      </c>
      <c r="Q185" s="7">
        <f t="shared" si="214"/>
        <v>37352741.509999998</v>
      </c>
      <c r="R185" s="7">
        <f t="shared" si="214"/>
        <v>0</v>
      </c>
      <c r="S185" s="7">
        <f t="shared" si="214"/>
        <v>5613581.1799999997</v>
      </c>
      <c r="T185" s="7">
        <f t="shared" si="214"/>
        <v>0</v>
      </c>
      <c r="U185" s="7">
        <f t="shared" si="214"/>
        <v>0</v>
      </c>
      <c r="V185" s="7">
        <f t="shared" si="214"/>
        <v>0</v>
      </c>
      <c r="W185" s="7">
        <f t="shared" si="214"/>
        <v>0</v>
      </c>
      <c r="X185" s="7">
        <f t="shared" si="214"/>
        <v>0</v>
      </c>
      <c r="Y185" s="7">
        <f t="shared" si="214"/>
        <v>5892892.6799999997</v>
      </c>
      <c r="Z185" s="7">
        <f t="shared" si="214"/>
        <v>0</v>
      </c>
      <c r="AA185" s="7">
        <f t="shared" si="214"/>
        <v>0</v>
      </c>
      <c r="AB185" s="7">
        <f t="shared" si="214"/>
        <v>0</v>
      </c>
      <c r="AC185" s="7">
        <f t="shared" si="214"/>
        <v>0</v>
      </c>
      <c r="AD185" s="7">
        <f t="shared" si="214"/>
        <v>0</v>
      </c>
      <c r="AE185" s="7">
        <f t="shared" si="214"/>
        <v>0</v>
      </c>
      <c r="AF185" s="7">
        <f t="shared" si="214"/>
        <v>0</v>
      </c>
      <c r="AG185" s="7">
        <f t="shared" si="214"/>
        <v>0</v>
      </c>
      <c r="AH185" s="7">
        <f t="shared" si="214"/>
        <v>4906613.43</v>
      </c>
      <c r="AI185" s="7">
        <f t="shared" si="214"/>
        <v>0</v>
      </c>
      <c r="AJ185" s="7">
        <f t="shared" si="214"/>
        <v>0</v>
      </c>
      <c r="AK185" s="7">
        <f t="shared" si="214"/>
        <v>0</v>
      </c>
      <c r="AL185" s="7">
        <f t="shared" si="214"/>
        <v>0</v>
      </c>
      <c r="AM185" s="7">
        <f t="shared" si="214"/>
        <v>0</v>
      </c>
      <c r="AN185" s="7">
        <f t="shared" si="214"/>
        <v>0</v>
      </c>
      <c r="AO185" s="7">
        <f t="shared" si="214"/>
        <v>7373957.1799999997</v>
      </c>
      <c r="AP185" s="7">
        <f t="shared" si="214"/>
        <v>64654747.869999997</v>
      </c>
      <c r="AQ185" s="7">
        <f t="shared" si="214"/>
        <v>0</v>
      </c>
      <c r="AR185" s="7">
        <f t="shared" si="214"/>
        <v>0</v>
      </c>
      <c r="AS185" s="7">
        <f t="shared" si="214"/>
        <v>0</v>
      </c>
      <c r="AT185" s="7">
        <f t="shared" si="214"/>
        <v>0</v>
      </c>
      <c r="AU185" s="7">
        <f t="shared" si="214"/>
        <v>0</v>
      </c>
      <c r="AV185" s="7">
        <f t="shared" si="214"/>
        <v>0</v>
      </c>
      <c r="AW185" s="7">
        <f t="shared" si="214"/>
        <v>0</v>
      </c>
      <c r="AX185" s="7">
        <f t="shared" si="214"/>
        <v>0</v>
      </c>
      <c r="AY185" s="7">
        <f t="shared" si="214"/>
        <v>0</v>
      </c>
      <c r="AZ185" s="7">
        <f t="shared" si="214"/>
        <v>14418461.65</v>
      </c>
      <c r="BA185" s="7">
        <f t="shared" si="214"/>
        <v>8801452</v>
      </c>
      <c r="BB185" s="7">
        <f t="shared" si="214"/>
        <v>0</v>
      </c>
      <c r="BC185" s="7">
        <f t="shared" si="214"/>
        <v>21654878.390000001</v>
      </c>
      <c r="BD185" s="7">
        <f t="shared" si="214"/>
        <v>0</v>
      </c>
      <c r="BE185" s="7">
        <f t="shared" si="214"/>
        <v>0</v>
      </c>
      <c r="BF185" s="7">
        <f t="shared" si="214"/>
        <v>0</v>
      </c>
      <c r="BG185" s="7">
        <f t="shared" si="214"/>
        <v>5229258.59</v>
      </c>
      <c r="BH185" s="7">
        <f t="shared" si="214"/>
        <v>0</v>
      </c>
      <c r="BI185" s="7">
        <f t="shared" si="214"/>
        <v>0</v>
      </c>
      <c r="BJ185" s="7">
        <f t="shared" si="214"/>
        <v>0</v>
      </c>
      <c r="BK185" s="7">
        <f t="shared" si="214"/>
        <v>0</v>
      </c>
      <c r="BL185" s="7">
        <f t="shared" si="214"/>
        <v>0</v>
      </c>
      <c r="BM185" s="7">
        <f t="shared" si="214"/>
        <v>0</v>
      </c>
      <c r="BN185" s="7">
        <f t="shared" si="214"/>
        <v>6560197.3499999996</v>
      </c>
      <c r="BO185" s="7">
        <f t="shared" ref="BO185:DZ185" si="215">ROUND(IF((OR(BO177=1,BO178=1))=TRUE(),0,(BO183*459)+(BO42*BO183*BO138)),2)</f>
        <v>5096954.3600000003</v>
      </c>
      <c r="BP185" s="7">
        <f t="shared" si="215"/>
        <v>0</v>
      </c>
      <c r="BQ185" s="7">
        <f t="shared" si="215"/>
        <v>0</v>
      </c>
      <c r="BR185" s="7">
        <f t="shared" si="215"/>
        <v>6984983.9400000004</v>
      </c>
      <c r="BS185" s="7">
        <f t="shared" si="215"/>
        <v>5465792.0899999999</v>
      </c>
      <c r="BT185" s="7">
        <f t="shared" si="215"/>
        <v>0</v>
      </c>
      <c r="BU185" s="7">
        <f t="shared" si="215"/>
        <v>0</v>
      </c>
      <c r="BV185" s="7">
        <f t="shared" si="215"/>
        <v>0</v>
      </c>
      <c r="BW185" s="7">
        <f t="shared" si="215"/>
        <v>0</v>
      </c>
      <c r="BX185" s="7">
        <f t="shared" si="215"/>
        <v>0</v>
      </c>
      <c r="BY185" s="7">
        <f t="shared" si="215"/>
        <v>4771187.41</v>
      </c>
      <c r="BZ185" s="7">
        <f t="shared" si="215"/>
        <v>0</v>
      </c>
      <c r="CA185" s="7">
        <f t="shared" si="215"/>
        <v>0</v>
      </c>
      <c r="CB185" s="7">
        <f t="shared" si="215"/>
        <v>0</v>
      </c>
      <c r="CC185" s="7">
        <f t="shared" si="215"/>
        <v>0</v>
      </c>
      <c r="CD185" s="7">
        <f t="shared" si="215"/>
        <v>0</v>
      </c>
      <c r="CE185" s="7">
        <f t="shared" si="215"/>
        <v>0</v>
      </c>
      <c r="CF185" s="7">
        <f t="shared" si="215"/>
        <v>0</v>
      </c>
      <c r="CG185" s="7">
        <f t="shared" si="215"/>
        <v>0</v>
      </c>
      <c r="CH185" s="7">
        <f t="shared" si="215"/>
        <v>0</v>
      </c>
      <c r="CI185" s="7">
        <f t="shared" si="215"/>
        <v>4653658.49</v>
      </c>
      <c r="CJ185" s="7">
        <f t="shared" si="215"/>
        <v>5154208.3899999997</v>
      </c>
      <c r="CK185" s="7">
        <f t="shared" si="215"/>
        <v>0</v>
      </c>
      <c r="CL185" s="7">
        <f t="shared" si="215"/>
        <v>0</v>
      </c>
      <c r="CM185" s="7">
        <f t="shared" si="215"/>
        <v>5258245.5</v>
      </c>
      <c r="CN185" s="7">
        <f t="shared" si="215"/>
        <v>0</v>
      </c>
      <c r="CO185" s="7">
        <f t="shared" si="215"/>
        <v>0</v>
      </c>
      <c r="CP185" s="7">
        <f t="shared" si="215"/>
        <v>5249915.08</v>
      </c>
      <c r="CQ185" s="7">
        <f t="shared" si="215"/>
        <v>5290584.63</v>
      </c>
      <c r="CR185" s="7">
        <f t="shared" si="215"/>
        <v>0</v>
      </c>
      <c r="CS185" s="7">
        <f t="shared" si="215"/>
        <v>0</v>
      </c>
      <c r="CT185" s="7">
        <f t="shared" si="215"/>
        <v>0</v>
      </c>
      <c r="CU185" s="7">
        <f t="shared" si="215"/>
        <v>0</v>
      </c>
      <c r="CV185" s="7">
        <f t="shared" si="215"/>
        <v>0</v>
      </c>
      <c r="CW185" s="7">
        <f t="shared" si="215"/>
        <v>0</v>
      </c>
      <c r="CX185" s="7">
        <f t="shared" si="215"/>
        <v>4729447.45</v>
      </c>
      <c r="CY185" s="7">
        <f t="shared" si="215"/>
        <v>0</v>
      </c>
      <c r="CZ185" s="7">
        <f t="shared" si="215"/>
        <v>5556883.3700000001</v>
      </c>
      <c r="DA185" s="7">
        <f t="shared" si="215"/>
        <v>0</v>
      </c>
      <c r="DB185" s="7">
        <f t="shared" si="215"/>
        <v>0</v>
      </c>
      <c r="DC185" s="7">
        <f t="shared" si="215"/>
        <v>0</v>
      </c>
      <c r="DD185" s="7">
        <f t="shared" si="215"/>
        <v>0</v>
      </c>
      <c r="DE185" s="7">
        <f t="shared" si="215"/>
        <v>0</v>
      </c>
      <c r="DF185" s="7">
        <f t="shared" si="215"/>
        <v>15730434.9</v>
      </c>
      <c r="DG185" s="7">
        <f t="shared" si="215"/>
        <v>0</v>
      </c>
      <c r="DH185" s="7">
        <f t="shared" si="215"/>
        <v>5369433.2000000002</v>
      </c>
      <c r="DI185" s="7">
        <f t="shared" si="215"/>
        <v>6138672.6699999999</v>
      </c>
      <c r="DJ185" s="7">
        <f t="shared" si="215"/>
        <v>4900008.75</v>
      </c>
      <c r="DK185" s="7">
        <f t="shared" si="215"/>
        <v>4739654.33</v>
      </c>
      <c r="DL185" s="7">
        <f t="shared" si="215"/>
        <v>8213215.71</v>
      </c>
      <c r="DM185" s="7">
        <f t="shared" si="215"/>
        <v>0</v>
      </c>
      <c r="DN185" s="7">
        <f t="shared" si="215"/>
        <v>5345335.96</v>
      </c>
      <c r="DO185" s="7">
        <f t="shared" si="215"/>
        <v>6637088.04</v>
      </c>
      <c r="DP185" s="7">
        <f t="shared" si="215"/>
        <v>0</v>
      </c>
      <c r="DQ185" s="7">
        <f t="shared" si="215"/>
        <v>0</v>
      </c>
      <c r="DR185" s="7">
        <f t="shared" si="215"/>
        <v>5694758.0899999999</v>
      </c>
      <c r="DS185" s="7">
        <f t="shared" si="215"/>
        <v>5068132.84</v>
      </c>
      <c r="DT185" s="7">
        <f t="shared" si="215"/>
        <v>0</v>
      </c>
      <c r="DU185" s="7">
        <f t="shared" si="215"/>
        <v>0</v>
      </c>
      <c r="DV185" s="7">
        <f t="shared" si="215"/>
        <v>0</v>
      </c>
      <c r="DW185" s="7">
        <f t="shared" si="215"/>
        <v>0</v>
      </c>
      <c r="DX185" s="7">
        <f t="shared" si="215"/>
        <v>0</v>
      </c>
      <c r="DY185" s="7">
        <f t="shared" si="215"/>
        <v>0</v>
      </c>
      <c r="DZ185" s="7">
        <f t="shared" si="215"/>
        <v>0</v>
      </c>
      <c r="EA185" s="7">
        <f t="shared" ref="EA185:FX185" si="216">ROUND(IF((OR(EA177=1,EA178=1))=TRUE(),0,(EA183*459)+(EA42*EA183*EA138)),2)</f>
        <v>0</v>
      </c>
      <c r="EB185" s="7">
        <f t="shared" si="216"/>
        <v>4751182.5999999996</v>
      </c>
      <c r="EC185" s="7">
        <f t="shared" si="216"/>
        <v>0</v>
      </c>
      <c r="ED185" s="7">
        <f t="shared" si="216"/>
        <v>0</v>
      </c>
      <c r="EE185" s="7">
        <f t="shared" si="216"/>
        <v>0</v>
      </c>
      <c r="EF185" s="7">
        <f t="shared" si="216"/>
        <v>5469526.1399999997</v>
      </c>
      <c r="EG185" s="7">
        <f t="shared" si="216"/>
        <v>0</v>
      </c>
      <c r="EH185" s="7">
        <f t="shared" si="216"/>
        <v>0</v>
      </c>
      <c r="EI185" s="7">
        <f t="shared" si="216"/>
        <v>18040939.16</v>
      </c>
      <c r="EJ185" s="7">
        <f t="shared" si="216"/>
        <v>9180241.1400000006</v>
      </c>
      <c r="EK185" s="7">
        <f t="shared" si="216"/>
        <v>0</v>
      </c>
      <c r="EL185" s="7">
        <f t="shared" si="216"/>
        <v>0</v>
      </c>
      <c r="EM185" s="7">
        <f t="shared" si="216"/>
        <v>0</v>
      </c>
      <c r="EN185" s="7">
        <f t="shared" si="216"/>
        <v>5248434.1399999997</v>
      </c>
      <c r="EO185" s="7">
        <f t="shared" si="216"/>
        <v>0</v>
      </c>
      <c r="EP185" s="7">
        <f t="shared" si="216"/>
        <v>0</v>
      </c>
      <c r="EQ185" s="7">
        <f t="shared" si="216"/>
        <v>0</v>
      </c>
      <c r="ER185" s="7">
        <f t="shared" si="216"/>
        <v>0</v>
      </c>
      <c r="ES185" s="7">
        <f t="shared" si="216"/>
        <v>0</v>
      </c>
      <c r="ET185" s="7">
        <f t="shared" si="216"/>
        <v>0</v>
      </c>
      <c r="EU185" s="7">
        <f t="shared" si="216"/>
        <v>4892863.58</v>
      </c>
      <c r="EV185" s="7">
        <f t="shared" si="216"/>
        <v>0</v>
      </c>
      <c r="EW185" s="7">
        <f t="shared" si="216"/>
        <v>0</v>
      </c>
      <c r="EX185" s="7">
        <f t="shared" si="216"/>
        <v>0</v>
      </c>
      <c r="EY185" s="7">
        <f t="shared" si="216"/>
        <v>4924445.37</v>
      </c>
      <c r="EZ185" s="7">
        <f t="shared" si="216"/>
        <v>0</v>
      </c>
      <c r="FA185" s="7">
        <f t="shared" si="216"/>
        <v>0</v>
      </c>
      <c r="FB185" s="7">
        <f t="shared" si="216"/>
        <v>0</v>
      </c>
      <c r="FC185" s="7">
        <f t="shared" si="216"/>
        <v>0</v>
      </c>
      <c r="FD185" s="7">
        <f t="shared" si="216"/>
        <v>0</v>
      </c>
      <c r="FE185" s="7">
        <f t="shared" si="216"/>
        <v>0</v>
      </c>
      <c r="FF185" s="7">
        <f t="shared" si="216"/>
        <v>0</v>
      </c>
      <c r="FG185" s="7">
        <f t="shared" si="216"/>
        <v>0</v>
      </c>
      <c r="FH185" s="7">
        <f t="shared" si="216"/>
        <v>0</v>
      </c>
      <c r="FI185" s="7">
        <f t="shared" si="216"/>
        <v>5642056.6200000001</v>
      </c>
      <c r="FJ185" s="7">
        <f t="shared" si="216"/>
        <v>0</v>
      </c>
      <c r="FK185" s="7">
        <f t="shared" si="216"/>
        <v>5746036.71</v>
      </c>
      <c r="FL185" s="7">
        <f t="shared" si="216"/>
        <v>0</v>
      </c>
      <c r="FM185" s="7">
        <f t="shared" si="216"/>
        <v>0</v>
      </c>
      <c r="FN185" s="7">
        <f t="shared" si="216"/>
        <v>20016092.18</v>
      </c>
      <c r="FO185" s="7">
        <f t="shared" si="216"/>
        <v>5118298.46</v>
      </c>
      <c r="FP185" s="7">
        <f t="shared" si="216"/>
        <v>6147767.5800000001</v>
      </c>
      <c r="FQ185" s="7">
        <f t="shared" si="216"/>
        <v>5011756.78</v>
      </c>
      <c r="FR185" s="7">
        <f t="shared" si="216"/>
        <v>0</v>
      </c>
      <c r="FS185" s="7">
        <f t="shared" si="216"/>
        <v>0</v>
      </c>
      <c r="FT185" s="7">
        <f t="shared" si="216"/>
        <v>0</v>
      </c>
      <c r="FU185" s="7">
        <f t="shared" si="216"/>
        <v>5256693.8600000003</v>
      </c>
      <c r="FV185" s="7">
        <f t="shared" si="216"/>
        <v>4837563.5</v>
      </c>
      <c r="FW185" s="7">
        <f t="shared" si="216"/>
        <v>0</v>
      </c>
      <c r="FX185" s="7">
        <f t="shared" si="216"/>
        <v>0</v>
      </c>
      <c r="FZ185" s="51"/>
      <c r="GB185" s="29"/>
      <c r="GC185" s="29"/>
      <c r="GD185" s="29"/>
      <c r="GE185" s="29"/>
      <c r="GF185" s="29"/>
      <c r="GH185" s="29"/>
      <c r="GI185" s="29"/>
      <c r="GJ185" s="29"/>
      <c r="GK185" s="29"/>
      <c r="GL185" s="29"/>
      <c r="GM185" s="29"/>
    </row>
    <row r="186" spans="1:207" x14ac:dyDescent="0.2">
      <c r="B186" s="7" t="s">
        <v>709</v>
      </c>
    </row>
    <row r="187" spans="1:207" x14ac:dyDescent="0.2">
      <c r="A187" s="6" t="s">
        <v>710</v>
      </c>
      <c r="B187" s="7" t="s">
        <v>711</v>
      </c>
      <c r="C187" s="17">
        <f t="shared" ref="C187:BN187" si="217">IF((OR(C177=1,C178=1))=TRUE(),0,C98)</f>
        <v>6470.8</v>
      </c>
      <c r="D187" s="17">
        <f t="shared" si="217"/>
        <v>0</v>
      </c>
      <c r="E187" s="17">
        <f t="shared" si="217"/>
        <v>7199.2</v>
      </c>
      <c r="F187" s="17">
        <f t="shared" si="217"/>
        <v>0</v>
      </c>
      <c r="G187" s="17">
        <f t="shared" si="217"/>
        <v>0</v>
      </c>
      <c r="H187" s="17">
        <f t="shared" si="217"/>
        <v>0</v>
      </c>
      <c r="I187" s="17">
        <f t="shared" si="217"/>
        <v>9883.6799999999985</v>
      </c>
      <c r="J187" s="17">
        <f t="shared" si="217"/>
        <v>2393.6</v>
      </c>
      <c r="K187" s="17">
        <f t="shared" si="217"/>
        <v>0</v>
      </c>
      <c r="L187" s="17">
        <f t="shared" si="217"/>
        <v>2515.1999999999998</v>
      </c>
      <c r="M187" s="17">
        <f t="shared" si="217"/>
        <v>1292.9000000000001</v>
      </c>
      <c r="N187" s="17">
        <f t="shared" si="217"/>
        <v>0</v>
      </c>
      <c r="O187" s="17">
        <f t="shared" si="217"/>
        <v>0</v>
      </c>
      <c r="P187" s="17">
        <f t="shared" si="217"/>
        <v>0</v>
      </c>
      <c r="Q187" s="17">
        <f t="shared" si="217"/>
        <v>39411.279999999999</v>
      </c>
      <c r="R187" s="17">
        <f t="shared" si="217"/>
        <v>0</v>
      </c>
      <c r="S187" s="17">
        <f t="shared" si="217"/>
        <v>1664.46</v>
      </c>
      <c r="T187" s="17">
        <f t="shared" si="217"/>
        <v>0</v>
      </c>
      <c r="U187" s="17">
        <f t="shared" si="217"/>
        <v>0</v>
      </c>
      <c r="V187" s="17">
        <f t="shared" si="217"/>
        <v>0</v>
      </c>
      <c r="W187" s="17">
        <f t="shared" si="217"/>
        <v>0</v>
      </c>
      <c r="X187" s="17">
        <f t="shared" si="217"/>
        <v>0</v>
      </c>
      <c r="Y187" s="17">
        <f t="shared" si="217"/>
        <v>485.3</v>
      </c>
      <c r="Z187" s="17">
        <f t="shared" si="217"/>
        <v>0</v>
      </c>
      <c r="AA187" s="17">
        <f t="shared" si="217"/>
        <v>0</v>
      </c>
      <c r="AB187" s="17">
        <f t="shared" si="217"/>
        <v>0</v>
      </c>
      <c r="AC187" s="17">
        <f t="shared" si="217"/>
        <v>0</v>
      </c>
      <c r="AD187" s="17">
        <f t="shared" si="217"/>
        <v>0</v>
      </c>
      <c r="AE187" s="17">
        <f t="shared" si="217"/>
        <v>0</v>
      </c>
      <c r="AF187" s="17">
        <f t="shared" si="217"/>
        <v>0</v>
      </c>
      <c r="AG187" s="17">
        <f t="shared" si="217"/>
        <v>0</v>
      </c>
      <c r="AH187" s="17">
        <f t="shared" si="217"/>
        <v>1063.5</v>
      </c>
      <c r="AI187" s="17">
        <f t="shared" si="217"/>
        <v>0</v>
      </c>
      <c r="AJ187" s="17">
        <f t="shared" si="217"/>
        <v>0</v>
      </c>
      <c r="AK187" s="17">
        <f t="shared" si="217"/>
        <v>0</v>
      </c>
      <c r="AL187" s="17">
        <f t="shared" si="217"/>
        <v>0</v>
      </c>
      <c r="AM187" s="17">
        <f t="shared" si="217"/>
        <v>0</v>
      </c>
      <c r="AN187" s="17">
        <f t="shared" si="217"/>
        <v>0</v>
      </c>
      <c r="AO187" s="17">
        <f t="shared" si="217"/>
        <v>4731.26</v>
      </c>
      <c r="AP187" s="17">
        <f t="shared" si="217"/>
        <v>89463.180000000008</v>
      </c>
      <c r="AQ187" s="17">
        <f t="shared" si="217"/>
        <v>0</v>
      </c>
      <c r="AR187" s="17">
        <f t="shared" si="217"/>
        <v>0</v>
      </c>
      <c r="AS187" s="17">
        <f t="shared" si="217"/>
        <v>0</v>
      </c>
      <c r="AT187" s="17">
        <f t="shared" si="217"/>
        <v>0</v>
      </c>
      <c r="AU187" s="17">
        <f t="shared" si="217"/>
        <v>0</v>
      </c>
      <c r="AV187" s="17">
        <f t="shared" si="217"/>
        <v>0</v>
      </c>
      <c r="AW187" s="17">
        <f t="shared" si="217"/>
        <v>0</v>
      </c>
      <c r="AX187" s="17">
        <f t="shared" si="217"/>
        <v>0</v>
      </c>
      <c r="AY187" s="17">
        <f t="shared" si="217"/>
        <v>0</v>
      </c>
      <c r="AZ187" s="17">
        <f t="shared" si="217"/>
        <v>11620.04</v>
      </c>
      <c r="BA187" s="17">
        <f t="shared" si="217"/>
        <v>9229.9</v>
      </c>
      <c r="BB187" s="17">
        <f t="shared" si="217"/>
        <v>0</v>
      </c>
      <c r="BC187" s="17">
        <f t="shared" si="217"/>
        <v>29494.18</v>
      </c>
      <c r="BD187" s="17">
        <f t="shared" si="217"/>
        <v>0</v>
      </c>
      <c r="BE187" s="17">
        <f t="shared" si="217"/>
        <v>0</v>
      </c>
      <c r="BF187" s="17">
        <f t="shared" si="217"/>
        <v>0</v>
      </c>
      <c r="BG187" s="17">
        <f t="shared" si="217"/>
        <v>1034.8</v>
      </c>
      <c r="BH187" s="17">
        <f t="shared" si="217"/>
        <v>0</v>
      </c>
      <c r="BI187" s="17">
        <f t="shared" si="217"/>
        <v>0</v>
      </c>
      <c r="BJ187" s="17">
        <f t="shared" si="217"/>
        <v>0</v>
      </c>
      <c r="BK187" s="17">
        <f t="shared" si="217"/>
        <v>0</v>
      </c>
      <c r="BL187" s="17">
        <f t="shared" si="217"/>
        <v>0</v>
      </c>
      <c r="BM187" s="17">
        <f t="shared" si="217"/>
        <v>0</v>
      </c>
      <c r="BN187" s="17">
        <f t="shared" si="217"/>
        <v>3638.9</v>
      </c>
      <c r="BO187" s="17">
        <f t="shared" ref="BO187:DZ187" si="218">IF((OR(BO177=1,BO178=1))=TRUE(),0,BO98)</f>
        <v>1363</v>
      </c>
      <c r="BP187" s="17">
        <f t="shared" si="218"/>
        <v>0</v>
      </c>
      <c r="BQ187" s="17">
        <f t="shared" si="218"/>
        <v>0</v>
      </c>
      <c r="BR187" s="17">
        <f t="shared" si="218"/>
        <v>4744.78</v>
      </c>
      <c r="BS187" s="17">
        <f t="shared" si="218"/>
        <v>1207.8</v>
      </c>
      <c r="BT187" s="17">
        <f t="shared" si="218"/>
        <v>0</v>
      </c>
      <c r="BU187" s="17">
        <f t="shared" si="218"/>
        <v>0</v>
      </c>
      <c r="BV187" s="17">
        <f t="shared" si="218"/>
        <v>0</v>
      </c>
      <c r="BW187" s="17">
        <f t="shared" si="218"/>
        <v>0</v>
      </c>
      <c r="BX187" s="17">
        <f t="shared" si="218"/>
        <v>0</v>
      </c>
      <c r="BY187" s="17">
        <f t="shared" si="218"/>
        <v>526.5</v>
      </c>
      <c r="BZ187" s="17">
        <f t="shared" si="218"/>
        <v>0</v>
      </c>
      <c r="CA187" s="17">
        <f t="shared" si="218"/>
        <v>0</v>
      </c>
      <c r="CB187" s="17">
        <f t="shared" si="218"/>
        <v>0</v>
      </c>
      <c r="CC187" s="17">
        <f t="shared" si="218"/>
        <v>0</v>
      </c>
      <c r="CD187" s="17">
        <f t="shared" si="218"/>
        <v>0</v>
      </c>
      <c r="CE187" s="17">
        <f t="shared" si="218"/>
        <v>0</v>
      </c>
      <c r="CF187" s="17">
        <f t="shared" si="218"/>
        <v>0</v>
      </c>
      <c r="CG187" s="17">
        <f t="shared" si="218"/>
        <v>0</v>
      </c>
      <c r="CH187" s="17">
        <f t="shared" si="218"/>
        <v>0</v>
      </c>
      <c r="CI187" s="17">
        <f t="shared" si="218"/>
        <v>724.3</v>
      </c>
      <c r="CJ187" s="17">
        <f t="shared" si="218"/>
        <v>997.5</v>
      </c>
      <c r="CK187" s="17">
        <f t="shared" si="218"/>
        <v>0</v>
      </c>
      <c r="CL187" s="17">
        <f t="shared" si="218"/>
        <v>0</v>
      </c>
      <c r="CM187" s="17">
        <f t="shared" si="218"/>
        <v>801.14</v>
      </c>
      <c r="CN187" s="17">
        <f t="shared" si="218"/>
        <v>0</v>
      </c>
      <c r="CO187" s="17">
        <f t="shared" si="218"/>
        <v>0</v>
      </c>
      <c r="CP187" s="17">
        <f t="shared" si="218"/>
        <v>1065.8799999999999</v>
      </c>
      <c r="CQ187" s="17">
        <f t="shared" si="218"/>
        <v>966.1</v>
      </c>
      <c r="CR187" s="17">
        <f t="shared" si="218"/>
        <v>0</v>
      </c>
      <c r="CS187" s="17">
        <f t="shared" si="218"/>
        <v>0</v>
      </c>
      <c r="CT187" s="17">
        <f t="shared" si="218"/>
        <v>0</v>
      </c>
      <c r="CU187" s="17">
        <f t="shared" si="218"/>
        <v>0</v>
      </c>
      <c r="CV187" s="17">
        <f t="shared" si="218"/>
        <v>0</v>
      </c>
      <c r="CW187" s="17">
        <f t="shared" si="218"/>
        <v>0</v>
      </c>
      <c r="CX187" s="17">
        <f t="shared" si="218"/>
        <v>481.9</v>
      </c>
      <c r="CY187" s="17">
        <f t="shared" si="218"/>
        <v>0</v>
      </c>
      <c r="CZ187" s="17">
        <f t="shared" si="218"/>
        <v>2133.6</v>
      </c>
      <c r="DA187" s="17">
        <f t="shared" si="218"/>
        <v>0</v>
      </c>
      <c r="DB187" s="17">
        <f t="shared" si="218"/>
        <v>0</v>
      </c>
      <c r="DC187" s="17">
        <f t="shared" si="218"/>
        <v>0</v>
      </c>
      <c r="DD187" s="17">
        <f t="shared" si="218"/>
        <v>0</v>
      </c>
      <c r="DE187" s="17">
        <f t="shared" si="218"/>
        <v>0</v>
      </c>
      <c r="DF187" s="17">
        <f t="shared" si="218"/>
        <v>21972.46</v>
      </c>
      <c r="DG187" s="17">
        <f t="shared" si="218"/>
        <v>0</v>
      </c>
      <c r="DH187" s="17">
        <f t="shared" si="218"/>
        <v>2103.56</v>
      </c>
      <c r="DI187" s="17">
        <f t="shared" si="218"/>
        <v>2700.66</v>
      </c>
      <c r="DJ187" s="17">
        <f t="shared" si="218"/>
        <v>670.1</v>
      </c>
      <c r="DK187" s="17">
        <f t="shared" si="218"/>
        <v>464.3</v>
      </c>
      <c r="DL187" s="17">
        <f t="shared" si="218"/>
        <v>5913.7</v>
      </c>
      <c r="DM187" s="17">
        <f t="shared" si="218"/>
        <v>0</v>
      </c>
      <c r="DN187" s="17">
        <f t="shared" si="218"/>
        <v>1446.4</v>
      </c>
      <c r="DO187" s="17">
        <f t="shared" si="218"/>
        <v>3269.3</v>
      </c>
      <c r="DP187" s="17">
        <f t="shared" si="218"/>
        <v>0</v>
      </c>
      <c r="DQ187" s="17">
        <f t="shared" si="218"/>
        <v>0</v>
      </c>
      <c r="DR187" s="17">
        <f t="shared" si="218"/>
        <v>1461.8</v>
      </c>
      <c r="DS187" s="17">
        <f t="shared" si="218"/>
        <v>809.14</v>
      </c>
      <c r="DT187" s="17">
        <f t="shared" si="218"/>
        <v>0</v>
      </c>
      <c r="DU187" s="17">
        <f t="shared" si="218"/>
        <v>0</v>
      </c>
      <c r="DV187" s="17">
        <f t="shared" si="218"/>
        <v>0</v>
      </c>
      <c r="DW187" s="17">
        <f t="shared" si="218"/>
        <v>0</v>
      </c>
      <c r="DX187" s="17">
        <f t="shared" si="218"/>
        <v>0</v>
      </c>
      <c r="DY187" s="17">
        <f t="shared" si="218"/>
        <v>0</v>
      </c>
      <c r="DZ187" s="17">
        <f t="shared" si="218"/>
        <v>0</v>
      </c>
      <c r="EA187" s="17">
        <f t="shared" ref="EA187:FX187" si="219">IF((OR(EA177=1,EA178=1))=TRUE(),0,EA98)</f>
        <v>0</v>
      </c>
      <c r="EB187" s="17">
        <f t="shared" si="219"/>
        <v>607</v>
      </c>
      <c r="EC187" s="17">
        <f t="shared" si="219"/>
        <v>0</v>
      </c>
      <c r="ED187" s="17">
        <f t="shared" si="219"/>
        <v>0</v>
      </c>
      <c r="EE187" s="17">
        <f t="shared" si="219"/>
        <v>0</v>
      </c>
      <c r="EF187" s="17">
        <f t="shared" si="219"/>
        <v>1514.6</v>
      </c>
      <c r="EG187" s="17">
        <f t="shared" si="219"/>
        <v>0</v>
      </c>
      <c r="EH187" s="17">
        <f t="shared" si="219"/>
        <v>0</v>
      </c>
      <c r="EI187" s="17">
        <f t="shared" si="219"/>
        <v>16130.7</v>
      </c>
      <c r="EJ187" s="17">
        <f t="shared" si="219"/>
        <v>9924.42</v>
      </c>
      <c r="EK187" s="17">
        <f t="shared" si="219"/>
        <v>0</v>
      </c>
      <c r="EL187" s="17">
        <f t="shared" si="219"/>
        <v>0</v>
      </c>
      <c r="EM187" s="17">
        <f t="shared" si="219"/>
        <v>0</v>
      </c>
      <c r="EN187" s="17">
        <f t="shared" si="219"/>
        <v>1027</v>
      </c>
      <c r="EO187" s="17">
        <f t="shared" si="219"/>
        <v>0</v>
      </c>
      <c r="EP187" s="17">
        <f t="shared" si="219"/>
        <v>0</v>
      </c>
      <c r="EQ187" s="17">
        <f t="shared" si="219"/>
        <v>0</v>
      </c>
      <c r="ER187" s="17">
        <f t="shared" si="219"/>
        <v>0</v>
      </c>
      <c r="ES187" s="17">
        <f t="shared" si="219"/>
        <v>0</v>
      </c>
      <c r="ET187" s="17">
        <f t="shared" si="219"/>
        <v>0</v>
      </c>
      <c r="EU187" s="17">
        <f t="shared" si="219"/>
        <v>624</v>
      </c>
      <c r="EV187" s="17">
        <f t="shared" si="219"/>
        <v>0</v>
      </c>
      <c r="EW187" s="17">
        <f t="shared" si="219"/>
        <v>0</v>
      </c>
      <c r="EX187" s="17">
        <f t="shared" si="219"/>
        <v>0</v>
      </c>
      <c r="EY187" s="17">
        <f t="shared" si="219"/>
        <v>255.2</v>
      </c>
      <c r="EZ187" s="17">
        <f t="shared" si="219"/>
        <v>0</v>
      </c>
      <c r="FA187" s="17">
        <f t="shared" si="219"/>
        <v>0</v>
      </c>
      <c r="FB187" s="17">
        <f t="shared" si="219"/>
        <v>0</v>
      </c>
      <c r="FC187" s="17">
        <f t="shared" si="219"/>
        <v>0</v>
      </c>
      <c r="FD187" s="17">
        <f t="shared" si="219"/>
        <v>0</v>
      </c>
      <c r="FE187" s="17">
        <f t="shared" si="219"/>
        <v>0</v>
      </c>
      <c r="FF187" s="17">
        <f t="shared" si="219"/>
        <v>0</v>
      </c>
      <c r="FG187" s="17">
        <f t="shared" si="219"/>
        <v>0</v>
      </c>
      <c r="FH187" s="17">
        <f t="shared" si="219"/>
        <v>0</v>
      </c>
      <c r="FI187" s="17">
        <f t="shared" si="219"/>
        <v>1890.1</v>
      </c>
      <c r="FJ187" s="17">
        <f t="shared" si="219"/>
        <v>0</v>
      </c>
      <c r="FK187" s="17">
        <f t="shared" si="219"/>
        <v>2520.5</v>
      </c>
      <c r="FL187" s="17">
        <f t="shared" si="219"/>
        <v>0</v>
      </c>
      <c r="FM187" s="17">
        <f t="shared" si="219"/>
        <v>0</v>
      </c>
      <c r="FN187" s="17">
        <f t="shared" si="219"/>
        <v>22208.2</v>
      </c>
      <c r="FO187" s="17">
        <f t="shared" si="219"/>
        <v>1131.9000000000001</v>
      </c>
      <c r="FP187" s="17">
        <f t="shared" si="219"/>
        <v>2258.6</v>
      </c>
      <c r="FQ187" s="17">
        <f t="shared" si="219"/>
        <v>949.3</v>
      </c>
      <c r="FR187" s="17">
        <f t="shared" si="219"/>
        <v>0</v>
      </c>
      <c r="FS187" s="17">
        <f t="shared" si="219"/>
        <v>0</v>
      </c>
      <c r="FT187" s="17">
        <f t="shared" si="219"/>
        <v>0</v>
      </c>
      <c r="FU187" s="17">
        <f t="shared" si="219"/>
        <v>864</v>
      </c>
      <c r="FV187" s="17">
        <f t="shared" si="219"/>
        <v>720.5</v>
      </c>
      <c r="FW187" s="17">
        <f t="shared" si="219"/>
        <v>0</v>
      </c>
      <c r="FX187" s="17">
        <f t="shared" si="219"/>
        <v>0</v>
      </c>
      <c r="FZ187" s="17"/>
      <c r="GB187" s="29"/>
      <c r="GC187" s="29"/>
      <c r="GD187" s="29"/>
      <c r="GE187" s="29"/>
      <c r="GF187" s="29"/>
      <c r="GH187" s="29"/>
      <c r="GI187" s="29"/>
      <c r="GJ187" s="29"/>
      <c r="GK187" s="29"/>
      <c r="GL187" s="29"/>
      <c r="GM187" s="29"/>
    </row>
    <row r="188" spans="1:207" x14ac:dyDescent="0.2">
      <c r="A188" s="6" t="s">
        <v>712</v>
      </c>
      <c r="B188" s="7" t="s">
        <v>713</v>
      </c>
      <c r="C188" s="7">
        <f t="shared" ref="C188:BN188" si="220">ROUND(IF((OR(C177=1,C178=1))=TRUE(),0,(C185/459*C187)+C174),2)</f>
        <v>166798263.72999999</v>
      </c>
      <c r="D188" s="7">
        <f t="shared" si="220"/>
        <v>0</v>
      </c>
      <c r="E188" s="7">
        <f t="shared" si="220"/>
        <v>156727777.28</v>
      </c>
      <c r="F188" s="7">
        <f t="shared" si="220"/>
        <v>0</v>
      </c>
      <c r="G188" s="7">
        <f t="shared" si="220"/>
        <v>0</v>
      </c>
      <c r="H188" s="7">
        <f t="shared" si="220"/>
        <v>0</v>
      </c>
      <c r="I188" s="7">
        <f t="shared" si="220"/>
        <v>255716239.06999999</v>
      </c>
      <c r="J188" s="7">
        <f t="shared" si="220"/>
        <v>32441935.030000001</v>
      </c>
      <c r="K188" s="7">
        <f t="shared" si="220"/>
        <v>0</v>
      </c>
      <c r="L188" s="7">
        <f t="shared" si="220"/>
        <v>35374329.869999997</v>
      </c>
      <c r="M188" s="7">
        <f t="shared" si="220"/>
        <v>16767318.140000001</v>
      </c>
      <c r="N188" s="7">
        <f t="shared" si="220"/>
        <v>0</v>
      </c>
      <c r="O188" s="7">
        <f t="shared" si="220"/>
        <v>0</v>
      </c>
      <c r="P188" s="7">
        <f t="shared" si="220"/>
        <v>0</v>
      </c>
      <c r="Q188" s="7">
        <f t="shared" si="220"/>
        <v>3208166948.4699998</v>
      </c>
      <c r="R188" s="7">
        <f t="shared" si="220"/>
        <v>0</v>
      </c>
      <c r="S188" s="7">
        <f t="shared" si="220"/>
        <v>20382009.34</v>
      </c>
      <c r="T188" s="7">
        <f t="shared" si="220"/>
        <v>0</v>
      </c>
      <c r="U188" s="7">
        <f t="shared" si="220"/>
        <v>0</v>
      </c>
      <c r="V188" s="7">
        <f t="shared" si="220"/>
        <v>0</v>
      </c>
      <c r="W188" s="7">
        <f t="shared" si="220"/>
        <v>0</v>
      </c>
      <c r="X188" s="7">
        <f t="shared" si="220"/>
        <v>0</v>
      </c>
      <c r="Y188" s="7">
        <f t="shared" si="220"/>
        <v>21903281.440000001</v>
      </c>
      <c r="Z188" s="7">
        <f t="shared" si="220"/>
        <v>0</v>
      </c>
      <c r="AA188" s="7">
        <f t="shared" si="220"/>
        <v>0</v>
      </c>
      <c r="AB188" s="7">
        <f t="shared" si="220"/>
        <v>0</v>
      </c>
      <c r="AC188" s="7">
        <f t="shared" si="220"/>
        <v>0</v>
      </c>
      <c r="AD188" s="7">
        <f t="shared" si="220"/>
        <v>0</v>
      </c>
      <c r="AE188" s="7">
        <f t="shared" si="220"/>
        <v>0</v>
      </c>
      <c r="AF188" s="7">
        <f t="shared" si="220"/>
        <v>0</v>
      </c>
      <c r="AG188" s="7">
        <f t="shared" si="220"/>
        <v>0</v>
      </c>
      <c r="AH188" s="7">
        <f t="shared" si="220"/>
        <v>11368591.25</v>
      </c>
      <c r="AI188" s="7">
        <f t="shared" si="220"/>
        <v>0</v>
      </c>
      <c r="AJ188" s="7">
        <f t="shared" si="220"/>
        <v>0</v>
      </c>
      <c r="AK188" s="7">
        <f t="shared" si="220"/>
        <v>0</v>
      </c>
      <c r="AL188" s="7">
        <f t="shared" si="220"/>
        <v>0</v>
      </c>
      <c r="AM188" s="7">
        <f t="shared" si="220"/>
        <v>0</v>
      </c>
      <c r="AN188" s="7">
        <f t="shared" si="220"/>
        <v>0</v>
      </c>
      <c r="AO188" s="7">
        <f t="shared" si="220"/>
        <v>76008951.299999997</v>
      </c>
      <c r="AP188" s="7">
        <f t="shared" si="220"/>
        <v>12604535270.73</v>
      </c>
      <c r="AQ188" s="7">
        <f t="shared" si="220"/>
        <v>0</v>
      </c>
      <c r="AR188" s="7">
        <f t="shared" si="220"/>
        <v>0</v>
      </c>
      <c r="AS188" s="7">
        <f t="shared" si="220"/>
        <v>0</v>
      </c>
      <c r="AT188" s="7">
        <f t="shared" si="220"/>
        <v>0</v>
      </c>
      <c r="AU188" s="7">
        <f t="shared" si="220"/>
        <v>0</v>
      </c>
      <c r="AV188" s="7">
        <f t="shared" si="220"/>
        <v>0</v>
      </c>
      <c r="AW188" s="7">
        <f t="shared" si="220"/>
        <v>0</v>
      </c>
      <c r="AX188" s="7">
        <f t="shared" si="220"/>
        <v>0</v>
      </c>
      <c r="AY188" s="7">
        <f t="shared" si="220"/>
        <v>0</v>
      </c>
      <c r="AZ188" s="7">
        <f t="shared" si="220"/>
        <v>365017649.48000002</v>
      </c>
      <c r="BA188" s="7">
        <f t="shared" si="220"/>
        <v>176985886.31</v>
      </c>
      <c r="BB188" s="7">
        <f t="shared" si="220"/>
        <v>0</v>
      </c>
      <c r="BC188" s="7">
        <f t="shared" si="220"/>
        <v>1394178173.4200001</v>
      </c>
      <c r="BD188" s="7">
        <f t="shared" si="220"/>
        <v>0</v>
      </c>
      <c r="BE188" s="7">
        <f t="shared" si="220"/>
        <v>0</v>
      </c>
      <c r="BF188" s="7">
        <f t="shared" si="220"/>
        <v>0</v>
      </c>
      <c r="BG188" s="7">
        <f t="shared" si="220"/>
        <v>11789186.9</v>
      </c>
      <c r="BH188" s="7">
        <f t="shared" si="220"/>
        <v>0</v>
      </c>
      <c r="BI188" s="7">
        <f t="shared" si="220"/>
        <v>0</v>
      </c>
      <c r="BJ188" s="7">
        <f t="shared" si="220"/>
        <v>0</v>
      </c>
      <c r="BK188" s="7">
        <f t="shared" si="220"/>
        <v>0</v>
      </c>
      <c r="BL188" s="7">
        <f t="shared" si="220"/>
        <v>0</v>
      </c>
      <c r="BM188" s="7">
        <f t="shared" si="220"/>
        <v>0</v>
      </c>
      <c r="BN188" s="7">
        <f t="shared" si="220"/>
        <v>52051206.390000001</v>
      </c>
      <c r="BO188" s="7">
        <f t="shared" ref="BO188:DZ188" si="221">ROUND(IF((OR(BO177=1,BO178=1))=TRUE(),0,(BO185/459*BO187)+BO174),2)</f>
        <v>15135400.42</v>
      </c>
      <c r="BP188" s="7">
        <f t="shared" si="221"/>
        <v>0</v>
      </c>
      <c r="BQ188" s="7">
        <f t="shared" si="221"/>
        <v>0</v>
      </c>
      <c r="BR188" s="7">
        <f t="shared" si="221"/>
        <v>72205255.120000005</v>
      </c>
      <c r="BS188" s="7">
        <f t="shared" si="221"/>
        <v>14382535.26</v>
      </c>
      <c r="BT188" s="7">
        <f t="shared" si="221"/>
        <v>0</v>
      </c>
      <c r="BU188" s="7">
        <f t="shared" si="221"/>
        <v>0</v>
      </c>
      <c r="BV188" s="7">
        <f t="shared" si="221"/>
        <v>0</v>
      </c>
      <c r="BW188" s="7">
        <f t="shared" si="221"/>
        <v>0</v>
      </c>
      <c r="BX188" s="7">
        <f t="shared" si="221"/>
        <v>0</v>
      </c>
      <c r="BY188" s="7">
        <f t="shared" si="221"/>
        <v>5472832.6200000001</v>
      </c>
      <c r="BZ188" s="7">
        <f t="shared" si="221"/>
        <v>0</v>
      </c>
      <c r="CA188" s="7">
        <f t="shared" si="221"/>
        <v>0</v>
      </c>
      <c r="CB188" s="7">
        <f t="shared" si="221"/>
        <v>0</v>
      </c>
      <c r="CC188" s="7">
        <f t="shared" si="221"/>
        <v>0</v>
      </c>
      <c r="CD188" s="7">
        <f t="shared" si="221"/>
        <v>0</v>
      </c>
      <c r="CE188" s="7">
        <f t="shared" si="221"/>
        <v>0</v>
      </c>
      <c r="CF188" s="7">
        <f t="shared" si="221"/>
        <v>0</v>
      </c>
      <c r="CG188" s="7">
        <f t="shared" si="221"/>
        <v>0</v>
      </c>
      <c r="CH188" s="7">
        <f t="shared" si="221"/>
        <v>0</v>
      </c>
      <c r="CI188" s="7">
        <f t="shared" si="221"/>
        <v>7343452.8200000003</v>
      </c>
      <c r="CJ188" s="7">
        <f t="shared" si="221"/>
        <v>11201139.15</v>
      </c>
      <c r="CK188" s="7">
        <f t="shared" si="221"/>
        <v>0</v>
      </c>
      <c r="CL188" s="7">
        <f t="shared" si="221"/>
        <v>0</v>
      </c>
      <c r="CM188" s="7">
        <f t="shared" si="221"/>
        <v>9604807.7300000004</v>
      </c>
      <c r="CN188" s="7">
        <f t="shared" si="221"/>
        <v>0</v>
      </c>
      <c r="CO188" s="7">
        <f t="shared" si="221"/>
        <v>0</v>
      </c>
      <c r="CP188" s="7">
        <f t="shared" si="221"/>
        <v>12199781.710000001</v>
      </c>
      <c r="CQ188" s="7">
        <f t="shared" si="221"/>
        <v>11135585.640000001</v>
      </c>
      <c r="CR188" s="7">
        <f t="shared" si="221"/>
        <v>0</v>
      </c>
      <c r="CS188" s="7">
        <f t="shared" si="221"/>
        <v>0</v>
      </c>
      <c r="CT188" s="7">
        <f t="shared" si="221"/>
        <v>0</v>
      </c>
      <c r="CU188" s="7">
        <f t="shared" si="221"/>
        <v>0</v>
      </c>
      <c r="CV188" s="7">
        <f t="shared" si="221"/>
        <v>0</v>
      </c>
      <c r="CW188" s="7">
        <f t="shared" si="221"/>
        <v>0</v>
      </c>
      <c r="CX188" s="7">
        <f t="shared" si="221"/>
        <v>4965404.63</v>
      </c>
      <c r="CY188" s="7">
        <f t="shared" si="221"/>
        <v>0</v>
      </c>
      <c r="CZ188" s="7">
        <f t="shared" si="221"/>
        <v>25830427.800000001</v>
      </c>
      <c r="DA188" s="7">
        <f t="shared" si="221"/>
        <v>0</v>
      </c>
      <c r="DB188" s="7">
        <f t="shared" si="221"/>
        <v>0</v>
      </c>
      <c r="DC188" s="7">
        <f t="shared" si="221"/>
        <v>0</v>
      </c>
      <c r="DD188" s="7">
        <f t="shared" si="221"/>
        <v>0</v>
      </c>
      <c r="DE188" s="7">
        <f t="shared" si="221"/>
        <v>0</v>
      </c>
      <c r="DF188" s="7">
        <f t="shared" si="221"/>
        <v>753208275.90999997</v>
      </c>
      <c r="DG188" s="7">
        <f t="shared" si="221"/>
        <v>0</v>
      </c>
      <c r="DH188" s="7">
        <f t="shared" si="221"/>
        <v>24616220.530000001</v>
      </c>
      <c r="DI188" s="7">
        <f t="shared" si="221"/>
        <v>36131477.579999998</v>
      </c>
      <c r="DJ188" s="7">
        <f t="shared" si="221"/>
        <v>7162126.7599999998</v>
      </c>
      <c r="DK188" s="7">
        <f t="shared" si="221"/>
        <v>4798652.8600000003</v>
      </c>
      <c r="DL188" s="7">
        <f t="shared" si="221"/>
        <v>105818069.16</v>
      </c>
      <c r="DM188" s="7">
        <f t="shared" si="221"/>
        <v>0</v>
      </c>
      <c r="DN188" s="7">
        <f t="shared" si="221"/>
        <v>16844213.359999999</v>
      </c>
      <c r="DO188" s="7">
        <f t="shared" si="221"/>
        <v>47273707.909999996</v>
      </c>
      <c r="DP188" s="7">
        <f t="shared" si="221"/>
        <v>0</v>
      </c>
      <c r="DQ188" s="7">
        <f t="shared" si="221"/>
        <v>0</v>
      </c>
      <c r="DR188" s="7">
        <f t="shared" si="221"/>
        <v>18136377.73</v>
      </c>
      <c r="DS188" s="7">
        <f t="shared" si="221"/>
        <v>8934267.9900000002</v>
      </c>
      <c r="DT188" s="7">
        <f t="shared" si="221"/>
        <v>0</v>
      </c>
      <c r="DU188" s="7">
        <f t="shared" si="221"/>
        <v>0</v>
      </c>
      <c r="DV188" s="7">
        <f t="shared" si="221"/>
        <v>0</v>
      </c>
      <c r="DW188" s="7">
        <f t="shared" si="221"/>
        <v>0</v>
      </c>
      <c r="DX188" s="7">
        <f t="shared" si="221"/>
        <v>0</v>
      </c>
      <c r="DY188" s="7">
        <f t="shared" si="221"/>
        <v>0</v>
      </c>
      <c r="DZ188" s="7">
        <f t="shared" si="221"/>
        <v>0</v>
      </c>
      <c r="EA188" s="7">
        <f t="shared" ref="EA188:FX188" si="222">ROUND(IF((OR(EA177=1,EA178=1))=TRUE(),0,(EA185/459*EA187)+EA174),2)</f>
        <v>0</v>
      </c>
      <c r="EB188" s="7">
        <f t="shared" si="222"/>
        <v>6283154.3300000001</v>
      </c>
      <c r="EC188" s="7">
        <f t="shared" si="222"/>
        <v>0</v>
      </c>
      <c r="ED188" s="7">
        <f t="shared" si="222"/>
        <v>0</v>
      </c>
      <c r="EE188" s="7">
        <f t="shared" si="222"/>
        <v>0</v>
      </c>
      <c r="EF188" s="7">
        <f t="shared" si="222"/>
        <v>18069597.140000001</v>
      </c>
      <c r="EG188" s="7">
        <f t="shared" si="222"/>
        <v>0</v>
      </c>
      <c r="EH188" s="7">
        <f t="shared" si="222"/>
        <v>0</v>
      </c>
      <c r="EI188" s="7">
        <f t="shared" si="222"/>
        <v>634023742.11000001</v>
      </c>
      <c r="EJ188" s="7">
        <f t="shared" si="222"/>
        <v>200547724.38999999</v>
      </c>
      <c r="EK188" s="7">
        <f t="shared" si="222"/>
        <v>0</v>
      </c>
      <c r="EL188" s="7">
        <f t="shared" si="222"/>
        <v>0</v>
      </c>
      <c r="EM188" s="7">
        <f t="shared" si="222"/>
        <v>0</v>
      </c>
      <c r="EN188" s="7">
        <f t="shared" si="222"/>
        <v>12742525.460000001</v>
      </c>
      <c r="EO188" s="7">
        <f t="shared" si="222"/>
        <v>0</v>
      </c>
      <c r="EP188" s="7">
        <f t="shared" si="222"/>
        <v>0</v>
      </c>
      <c r="EQ188" s="7">
        <f t="shared" si="222"/>
        <v>0</v>
      </c>
      <c r="ER188" s="7">
        <f t="shared" si="222"/>
        <v>0</v>
      </c>
      <c r="ES188" s="7">
        <f t="shared" si="222"/>
        <v>0</v>
      </c>
      <c r="ET188" s="7">
        <f t="shared" si="222"/>
        <v>0</v>
      </c>
      <c r="EU188" s="7">
        <f t="shared" si="222"/>
        <v>6651736.1100000003</v>
      </c>
      <c r="EV188" s="7">
        <f t="shared" si="222"/>
        <v>0</v>
      </c>
      <c r="EW188" s="7">
        <f t="shared" si="222"/>
        <v>0</v>
      </c>
      <c r="EX188" s="7">
        <f t="shared" si="222"/>
        <v>0</v>
      </c>
      <c r="EY188" s="7">
        <f t="shared" si="222"/>
        <v>9374305.7100000009</v>
      </c>
      <c r="EZ188" s="7">
        <f t="shared" si="222"/>
        <v>0</v>
      </c>
      <c r="FA188" s="7">
        <f t="shared" si="222"/>
        <v>0</v>
      </c>
      <c r="FB188" s="7">
        <f t="shared" si="222"/>
        <v>0</v>
      </c>
      <c r="FC188" s="7">
        <f t="shared" si="222"/>
        <v>0</v>
      </c>
      <c r="FD188" s="7">
        <f t="shared" si="222"/>
        <v>0</v>
      </c>
      <c r="FE188" s="7">
        <f t="shared" si="222"/>
        <v>0</v>
      </c>
      <c r="FF188" s="7">
        <f t="shared" si="222"/>
        <v>0</v>
      </c>
      <c r="FG188" s="7">
        <f t="shared" si="222"/>
        <v>0</v>
      </c>
      <c r="FH188" s="7">
        <f t="shared" si="222"/>
        <v>0</v>
      </c>
      <c r="FI188" s="7">
        <f t="shared" si="222"/>
        <v>23241768.050000001</v>
      </c>
      <c r="FJ188" s="7">
        <f t="shared" si="222"/>
        <v>0</v>
      </c>
      <c r="FK188" s="7">
        <f t="shared" si="222"/>
        <v>31553127.510000002</v>
      </c>
      <c r="FL188" s="7">
        <f t="shared" si="222"/>
        <v>0</v>
      </c>
      <c r="FM188" s="7">
        <f t="shared" si="222"/>
        <v>0</v>
      </c>
      <c r="FN188" s="7">
        <f t="shared" si="222"/>
        <v>968524489.99000001</v>
      </c>
      <c r="FO188" s="7">
        <f t="shared" si="222"/>
        <v>12621790.91</v>
      </c>
      <c r="FP188" s="7">
        <f t="shared" si="222"/>
        <v>30251302.52</v>
      </c>
      <c r="FQ188" s="7">
        <f t="shared" si="222"/>
        <v>10365273.880000001</v>
      </c>
      <c r="FR188" s="7">
        <f t="shared" si="222"/>
        <v>0</v>
      </c>
      <c r="FS188" s="7">
        <f t="shared" si="222"/>
        <v>0</v>
      </c>
      <c r="FT188" s="7">
        <f t="shared" si="222"/>
        <v>0</v>
      </c>
      <c r="FU188" s="7">
        <f t="shared" si="222"/>
        <v>9894953.1500000004</v>
      </c>
      <c r="FV188" s="7">
        <f t="shared" si="222"/>
        <v>7593604.5800000001</v>
      </c>
      <c r="FW188" s="7">
        <f t="shared" si="222"/>
        <v>0</v>
      </c>
      <c r="FX188" s="7">
        <f t="shared" si="222"/>
        <v>0</v>
      </c>
      <c r="FZ188" s="7">
        <f>SUM(C188:FX188)</f>
        <v>21800352126.68</v>
      </c>
    </row>
    <row r="189" spans="1:207" x14ac:dyDescent="0.2">
      <c r="B189" s="7" t="s">
        <v>714</v>
      </c>
      <c r="FY189" s="17"/>
      <c r="GB189" s="51"/>
      <c r="GC189" s="51"/>
      <c r="GD189" s="51"/>
      <c r="GE189" s="51"/>
      <c r="GF189" s="51"/>
      <c r="GH189" s="51"/>
      <c r="GI189" s="51"/>
      <c r="GJ189" s="51"/>
      <c r="GK189" s="51"/>
    </row>
    <row r="190" spans="1:207" x14ac:dyDescent="0.2">
      <c r="A190" s="6" t="s">
        <v>603</v>
      </c>
      <c r="B190" s="7" t="s">
        <v>603</v>
      </c>
    </row>
    <row r="191" spans="1:207" ht="15.75" x14ac:dyDescent="0.25">
      <c r="A191" s="6" t="s">
        <v>603</v>
      </c>
      <c r="B191" s="30" t="s">
        <v>715</v>
      </c>
      <c r="GB191" s="17"/>
      <c r="GC191" s="17"/>
      <c r="GD191" s="17"/>
      <c r="GE191" s="17"/>
      <c r="GF191" s="17"/>
    </row>
    <row r="192" spans="1:207" x14ac:dyDescent="0.2">
      <c r="A192" s="6" t="s">
        <v>716</v>
      </c>
      <c r="B192" s="7" t="s">
        <v>717</v>
      </c>
      <c r="C192" s="7">
        <f t="shared" ref="C192:BN192" si="223">+C52</f>
        <v>78725497.299999997</v>
      </c>
      <c r="D192" s="7">
        <f t="shared" si="223"/>
        <v>383174563</v>
      </c>
      <c r="E192" s="7">
        <f t="shared" si="223"/>
        <v>74669113.050000012</v>
      </c>
      <c r="F192" s="7">
        <f t="shared" si="223"/>
        <v>175184739.54000002</v>
      </c>
      <c r="G192" s="7">
        <f t="shared" si="223"/>
        <v>9721977.8900000006</v>
      </c>
      <c r="H192" s="7">
        <f t="shared" si="223"/>
        <v>9811415.7300000004</v>
      </c>
      <c r="I192" s="7">
        <f t="shared" si="223"/>
        <v>97897205.780000001</v>
      </c>
      <c r="J192" s="7">
        <f t="shared" si="223"/>
        <v>21831122.390000001</v>
      </c>
      <c r="K192" s="7">
        <f t="shared" si="223"/>
        <v>3592102.04</v>
      </c>
      <c r="L192" s="7">
        <f t="shared" si="223"/>
        <v>24677735.190000001</v>
      </c>
      <c r="M192" s="7">
        <f t="shared" si="223"/>
        <v>14510789.1</v>
      </c>
      <c r="N192" s="7">
        <f t="shared" si="223"/>
        <v>498794465.88</v>
      </c>
      <c r="O192" s="7">
        <f t="shared" si="223"/>
        <v>129169350.54000001</v>
      </c>
      <c r="P192" s="7">
        <f t="shared" si="223"/>
        <v>2966666.9699999997</v>
      </c>
      <c r="Q192" s="7">
        <f t="shared" si="223"/>
        <v>383424980.88</v>
      </c>
      <c r="R192" s="7">
        <f t="shared" si="223"/>
        <v>24452766.490000002</v>
      </c>
      <c r="S192" s="7">
        <f t="shared" si="223"/>
        <v>16070459.35</v>
      </c>
      <c r="T192" s="7">
        <f t="shared" si="223"/>
        <v>2403185.19</v>
      </c>
      <c r="U192" s="7">
        <f t="shared" si="223"/>
        <v>990287.21000000008</v>
      </c>
      <c r="V192" s="7">
        <f t="shared" si="223"/>
        <v>3514212.1599999997</v>
      </c>
      <c r="W192" s="7">
        <f t="shared" si="223"/>
        <v>938837.89</v>
      </c>
      <c r="X192" s="7">
        <f t="shared" si="223"/>
        <v>925089.51</v>
      </c>
      <c r="Y192" s="7">
        <f t="shared" si="223"/>
        <v>23177886.259999998</v>
      </c>
      <c r="Z192" s="7">
        <f t="shared" si="223"/>
        <v>3146686.25</v>
      </c>
      <c r="AA192" s="7">
        <f t="shared" si="223"/>
        <v>276119464.96000004</v>
      </c>
      <c r="AB192" s="7">
        <f t="shared" si="223"/>
        <v>271917991.40000004</v>
      </c>
      <c r="AC192" s="7">
        <f t="shared" si="223"/>
        <v>9412134.9900000002</v>
      </c>
      <c r="AD192" s="7">
        <f t="shared" si="223"/>
        <v>11910025.26</v>
      </c>
      <c r="AE192" s="7">
        <f t="shared" si="223"/>
        <v>1783265.2200000002</v>
      </c>
      <c r="AF192" s="7">
        <f t="shared" si="223"/>
        <v>2679704.94</v>
      </c>
      <c r="AG192" s="7">
        <f t="shared" si="223"/>
        <v>7437155.79</v>
      </c>
      <c r="AH192" s="7">
        <f t="shared" si="223"/>
        <v>9802799.3100000005</v>
      </c>
      <c r="AI192" s="7">
        <f t="shared" si="223"/>
        <v>4031345.25</v>
      </c>
      <c r="AJ192" s="7">
        <f t="shared" si="223"/>
        <v>2764619.99</v>
      </c>
      <c r="AK192" s="7">
        <f t="shared" si="223"/>
        <v>3165570.6999999997</v>
      </c>
      <c r="AL192" s="7">
        <f t="shared" si="223"/>
        <v>3629834.41</v>
      </c>
      <c r="AM192" s="7">
        <f t="shared" si="223"/>
        <v>4707360.33</v>
      </c>
      <c r="AN192" s="7">
        <f t="shared" si="223"/>
        <v>4147149.07</v>
      </c>
      <c r="AO192" s="7">
        <f t="shared" si="223"/>
        <v>42363729.590000004</v>
      </c>
      <c r="AP192" s="7">
        <f t="shared" si="223"/>
        <v>850505571.74000001</v>
      </c>
      <c r="AQ192" s="7">
        <f t="shared" si="223"/>
        <v>3320695</v>
      </c>
      <c r="AR192" s="7">
        <f t="shared" si="223"/>
        <v>583233772.93999994</v>
      </c>
      <c r="AS192" s="7">
        <f t="shared" si="223"/>
        <v>68378719.450000003</v>
      </c>
      <c r="AT192" s="7">
        <f t="shared" si="223"/>
        <v>20862747.48</v>
      </c>
      <c r="AU192" s="7">
        <f t="shared" si="223"/>
        <v>3471359.63</v>
      </c>
      <c r="AV192" s="7">
        <f t="shared" si="223"/>
        <v>3815072.95</v>
      </c>
      <c r="AW192" s="7">
        <f t="shared" si="223"/>
        <v>3275891.31</v>
      </c>
      <c r="AX192" s="7">
        <f t="shared" si="223"/>
        <v>1006271.23</v>
      </c>
      <c r="AY192" s="7">
        <f t="shared" si="223"/>
        <v>4774747.1100000003</v>
      </c>
      <c r="AZ192" s="7">
        <f t="shared" si="223"/>
        <v>110093526.02</v>
      </c>
      <c r="BA192" s="7">
        <f t="shared" si="223"/>
        <v>80722451.328000009</v>
      </c>
      <c r="BB192" s="7">
        <f t="shared" si="223"/>
        <v>70335256.980000004</v>
      </c>
      <c r="BC192" s="7">
        <f t="shared" si="223"/>
        <v>275347286.54000002</v>
      </c>
      <c r="BD192" s="7">
        <f t="shared" si="223"/>
        <v>45036407.743999995</v>
      </c>
      <c r="BE192" s="7">
        <f t="shared" si="223"/>
        <v>13660485.85</v>
      </c>
      <c r="BF192" s="7">
        <f t="shared" si="223"/>
        <v>221949307.66399997</v>
      </c>
      <c r="BG192" s="7">
        <f t="shared" si="223"/>
        <v>10344519.860000001</v>
      </c>
      <c r="BH192" s="7">
        <f t="shared" si="223"/>
        <v>6131567.6100000003</v>
      </c>
      <c r="BI192" s="7">
        <f t="shared" si="223"/>
        <v>3418773.44</v>
      </c>
      <c r="BJ192" s="7">
        <f t="shared" si="223"/>
        <v>58155582.359999999</v>
      </c>
      <c r="BK192" s="7">
        <f t="shared" si="223"/>
        <v>219033043.19999999</v>
      </c>
      <c r="BL192" s="7">
        <f t="shared" si="223"/>
        <v>2981649.41</v>
      </c>
      <c r="BM192" s="7">
        <f t="shared" si="223"/>
        <v>3653935.21</v>
      </c>
      <c r="BN192" s="7">
        <f t="shared" si="223"/>
        <v>32276539.84</v>
      </c>
      <c r="BO192" s="7">
        <f t="shared" ref="BO192:DZ192" si="224">+BO52</f>
        <v>12475750.460000001</v>
      </c>
      <c r="BP192" s="7">
        <f t="shared" si="224"/>
        <v>3026227.44</v>
      </c>
      <c r="BQ192" s="7">
        <f t="shared" si="224"/>
        <v>59432632.879999995</v>
      </c>
      <c r="BR192" s="7">
        <f t="shared" si="224"/>
        <v>42474190</v>
      </c>
      <c r="BS192" s="7">
        <f t="shared" si="224"/>
        <v>11562285.16</v>
      </c>
      <c r="BT192" s="7">
        <f t="shared" si="224"/>
        <v>4837941.93</v>
      </c>
      <c r="BU192" s="7">
        <f t="shared" si="224"/>
        <v>4743923.7700000005</v>
      </c>
      <c r="BV192" s="7">
        <f t="shared" si="224"/>
        <v>12467140</v>
      </c>
      <c r="BW192" s="7">
        <f t="shared" si="224"/>
        <v>18725658.710000001</v>
      </c>
      <c r="BX192" s="7">
        <f t="shared" si="224"/>
        <v>1657571.48</v>
      </c>
      <c r="BY192" s="7">
        <f t="shared" si="224"/>
        <v>5320632.84</v>
      </c>
      <c r="BZ192" s="7">
        <f t="shared" si="224"/>
        <v>2958476.6599999997</v>
      </c>
      <c r="CA192" s="7">
        <f t="shared" si="224"/>
        <v>2720276.82</v>
      </c>
      <c r="CB192" s="7">
        <f t="shared" si="224"/>
        <v>738435562.36000001</v>
      </c>
      <c r="CC192" s="7">
        <f t="shared" si="224"/>
        <v>2589362.2000000002</v>
      </c>
      <c r="CD192" s="7">
        <f t="shared" si="224"/>
        <v>1004509.16</v>
      </c>
      <c r="CE192" s="7">
        <f t="shared" si="224"/>
        <v>2446652.87</v>
      </c>
      <c r="CF192" s="7">
        <f t="shared" si="224"/>
        <v>1874208.96</v>
      </c>
      <c r="CG192" s="7">
        <f t="shared" si="224"/>
        <v>3004092.06</v>
      </c>
      <c r="CH192" s="7">
        <f t="shared" si="224"/>
        <v>1821130.6600000001</v>
      </c>
      <c r="CI192" s="7">
        <f t="shared" si="224"/>
        <v>7002812.8000000007</v>
      </c>
      <c r="CJ192" s="7">
        <f t="shared" si="224"/>
        <v>9613350.2400000002</v>
      </c>
      <c r="CK192" s="7">
        <f t="shared" si="224"/>
        <v>52232883.189999998</v>
      </c>
      <c r="CL192" s="7">
        <f t="shared" si="224"/>
        <v>13397971.060000001</v>
      </c>
      <c r="CM192" s="7">
        <f t="shared" si="224"/>
        <v>8763186.3900000006</v>
      </c>
      <c r="CN192" s="7">
        <f t="shared" si="224"/>
        <v>273548409.80799997</v>
      </c>
      <c r="CO192" s="7">
        <f t="shared" si="224"/>
        <v>134181838.06400001</v>
      </c>
      <c r="CP192" s="7">
        <f t="shared" si="224"/>
        <v>10383110.42</v>
      </c>
      <c r="CQ192" s="7">
        <f t="shared" si="224"/>
        <v>9965826.3499999996</v>
      </c>
      <c r="CR192" s="7">
        <f t="shared" si="224"/>
        <v>2788194.5300000003</v>
      </c>
      <c r="CS192" s="7">
        <f t="shared" si="224"/>
        <v>4033020.12</v>
      </c>
      <c r="CT192" s="7">
        <f t="shared" si="224"/>
        <v>1910447.84</v>
      </c>
      <c r="CU192" s="7">
        <f t="shared" si="224"/>
        <v>4042907.5100000002</v>
      </c>
      <c r="CV192" s="7">
        <f t="shared" si="224"/>
        <v>882771.12</v>
      </c>
      <c r="CW192" s="7">
        <f t="shared" si="224"/>
        <v>2819218.9099999997</v>
      </c>
      <c r="CX192" s="7">
        <f t="shared" si="224"/>
        <v>4980330.1399999997</v>
      </c>
      <c r="CY192" s="7">
        <f t="shared" si="224"/>
        <v>951894.55999999994</v>
      </c>
      <c r="CZ192" s="7">
        <f t="shared" si="224"/>
        <v>19594405.23</v>
      </c>
      <c r="DA192" s="7">
        <f t="shared" si="224"/>
        <v>2806590.21</v>
      </c>
      <c r="DB192" s="7">
        <f t="shared" si="224"/>
        <v>3741702.86</v>
      </c>
      <c r="DC192" s="7">
        <f t="shared" si="224"/>
        <v>2488771.9099999997</v>
      </c>
      <c r="DD192" s="7">
        <f t="shared" si="224"/>
        <v>2622806.7999999998</v>
      </c>
      <c r="DE192" s="7">
        <f t="shared" si="224"/>
        <v>4504459.1300000008</v>
      </c>
      <c r="DF192" s="7">
        <f t="shared" si="224"/>
        <v>191881016.51200002</v>
      </c>
      <c r="DG192" s="7">
        <f t="shared" si="224"/>
        <v>1718700.2</v>
      </c>
      <c r="DH192" s="7">
        <f t="shared" si="224"/>
        <v>19013312.127999999</v>
      </c>
      <c r="DI192" s="7">
        <f t="shared" si="224"/>
        <v>24590910.52</v>
      </c>
      <c r="DJ192" s="7">
        <f t="shared" si="224"/>
        <v>6795756.5099999998</v>
      </c>
      <c r="DK192" s="7">
        <f t="shared" si="224"/>
        <v>4770891.17</v>
      </c>
      <c r="DL192" s="7">
        <f t="shared" si="224"/>
        <v>54798890.049999997</v>
      </c>
      <c r="DM192" s="7">
        <f t="shared" si="224"/>
        <v>3927802.6999999997</v>
      </c>
      <c r="DN192" s="7">
        <f t="shared" si="224"/>
        <v>14029529.35</v>
      </c>
      <c r="DO192" s="7">
        <f t="shared" si="224"/>
        <v>30747114.390000001</v>
      </c>
      <c r="DP192" s="7">
        <f t="shared" si="224"/>
        <v>3029713.54</v>
      </c>
      <c r="DQ192" s="7">
        <f t="shared" si="224"/>
        <v>6504280.0299999993</v>
      </c>
      <c r="DR192" s="7">
        <f t="shared" si="224"/>
        <v>13892064.389999999</v>
      </c>
      <c r="DS192" s="7">
        <f t="shared" si="224"/>
        <v>8195066.1600000001</v>
      </c>
      <c r="DT192" s="7">
        <f t="shared" si="224"/>
        <v>2373366.0700000003</v>
      </c>
      <c r="DU192" s="7">
        <f t="shared" si="224"/>
        <v>4325268.5599999996</v>
      </c>
      <c r="DV192" s="7">
        <f t="shared" si="224"/>
        <v>3018316.78</v>
      </c>
      <c r="DW192" s="7">
        <f t="shared" si="224"/>
        <v>4064657.47</v>
      </c>
      <c r="DX192" s="7">
        <f t="shared" si="224"/>
        <v>2934106.8600000003</v>
      </c>
      <c r="DY192" s="7">
        <f t="shared" si="224"/>
        <v>4375527.4000000004</v>
      </c>
      <c r="DZ192" s="7">
        <f t="shared" si="224"/>
        <v>8766688.7400000002</v>
      </c>
      <c r="EA192" s="7">
        <f t="shared" ref="EA192:FX192" si="225">+EA52</f>
        <v>6658526.7999999998</v>
      </c>
      <c r="EB192" s="7">
        <f t="shared" si="225"/>
        <v>5820137.0899999999</v>
      </c>
      <c r="EC192" s="7">
        <f t="shared" si="225"/>
        <v>3701006.67</v>
      </c>
      <c r="ED192" s="7">
        <f t="shared" si="225"/>
        <v>19935667.48</v>
      </c>
      <c r="EE192" s="7">
        <f t="shared" si="225"/>
        <v>2851773.44</v>
      </c>
      <c r="EF192" s="7">
        <f t="shared" si="225"/>
        <v>13979815.18</v>
      </c>
      <c r="EG192" s="7">
        <f t="shared" si="225"/>
        <v>3379341.5</v>
      </c>
      <c r="EH192" s="7">
        <f t="shared" si="225"/>
        <v>3033960.73</v>
      </c>
      <c r="EI192" s="7">
        <f t="shared" si="225"/>
        <v>156408140.92000002</v>
      </c>
      <c r="EJ192" s="7">
        <f t="shared" si="225"/>
        <v>85323244.519999996</v>
      </c>
      <c r="EK192" s="7">
        <f t="shared" si="225"/>
        <v>6874562.1699999999</v>
      </c>
      <c r="EL192" s="7">
        <f t="shared" si="225"/>
        <v>4704597.32</v>
      </c>
      <c r="EM192" s="7">
        <f t="shared" si="225"/>
        <v>4545447.5500000007</v>
      </c>
      <c r="EN192" s="7">
        <f t="shared" si="225"/>
        <v>10461570.57</v>
      </c>
      <c r="EO192" s="7">
        <f t="shared" si="225"/>
        <v>4114778.76</v>
      </c>
      <c r="EP192" s="7">
        <f t="shared" si="225"/>
        <v>4622964.08</v>
      </c>
      <c r="EQ192" s="7">
        <f t="shared" si="225"/>
        <v>25615702.379999999</v>
      </c>
      <c r="ER192" s="7">
        <f t="shared" si="225"/>
        <v>4166694.45</v>
      </c>
      <c r="ES192" s="7">
        <f t="shared" si="225"/>
        <v>2199787.31</v>
      </c>
      <c r="ET192" s="7">
        <f t="shared" si="225"/>
        <v>3549942.1799999997</v>
      </c>
      <c r="EU192" s="7">
        <f t="shared" si="225"/>
        <v>6841313.0999999996</v>
      </c>
      <c r="EV192" s="7">
        <f t="shared" si="225"/>
        <v>1314315.3899999999</v>
      </c>
      <c r="EW192" s="7">
        <f t="shared" si="225"/>
        <v>11384672.68</v>
      </c>
      <c r="EX192" s="7">
        <f t="shared" si="225"/>
        <v>3272667.7800000003</v>
      </c>
      <c r="EY192" s="7">
        <f t="shared" si="225"/>
        <v>4859196.26</v>
      </c>
      <c r="EZ192" s="7">
        <f t="shared" si="225"/>
        <v>2269359.04</v>
      </c>
      <c r="FA192" s="7">
        <f t="shared" si="225"/>
        <v>33587570.519999996</v>
      </c>
      <c r="FB192" s="7">
        <f t="shared" si="225"/>
        <v>4260974.42</v>
      </c>
      <c r="FC192" s="7">
        <f t="shared" si="225"/>
        <v>20556972.629999999</v>
      </c>
      <c r="FD192" s="7">
        <f t="shared" si="225"/>
        <v>4225703.8</v>
      </c>
      <c r="FE192" s="7">
        <f t="shared" si="225"/>
        <v>1860444.58</v>
      </c>
      <c r="FF192" s="7">
        <f t="shared" si="225"/>
        <v>3171734.96</v>
      </c>
      <c r="FG192" s="7">
        <f t="shared" si="225"/>
        <v>2054985.6099999999</v>
      </c>
      <c r="FH192" s="7">
        <f t="shared" si="225"/>
        <v>1708421.66</v>
      </c>
      <c r="FI192" s="7">
        <f t="shared" si="225"/>
        <v>17128463.379999999</v>
      </c>
      <c r="FJ192" s="7">
        <f t="shared" si="225"/>
        <v>17433938.239999998</v>
      </c>
      <c r="FK192" s="7">
        <f t="shared" si="225"/>
        <v>21721346.57</v>
      </c>
      <c r="FL192" s="7">
        <f t="shared" si="225"/>
        <v>60747125.060000002</v>
      </c>
      <c r="FM192" s="7">
        <f t="shared" si="225"/>
        <v>34269186.240000002</v>
      </c>
      <c r="FN192" s="7">
        <f t="shared" si="225"/>
        <v>201888987.19999999</v>
      </c>
      <c r="FO192" s="7">
        <f t="shared" si="225"/>
        <v>10637529.959999999</v>
      </c>
      <c r="FP192" s="7">
        <f t="shared" si="225"/>
        <v>22710714.579999998</v>
      </c>
      <c r="FQ192" s="7">
        <f t="shared" si="225"/>
        <v>9116223.6400000006</v>
      </c>
      <c r="FR192" s="7">
        <f t="shared" si="225"/>
        <v>2709294.1399999997</v>
      </c>
      <c r="FS192" s="7">
        <f t="shared" si="225"/>
        <v>2952019.46</v>
      </c>
      <c r="FT192" s="7">
        <f t="shared" si="225"/>
        <v>1482467.2</v>
      </c>
      <c r="FU192" s="7">
        <f t="shared" si="225"/>
        <v>8295234.71</v>
      </c>
      <c r="FV192" s="7">
        <f t="shared" si="225"/>
        <v>6961501.29</v>
      </c>
      <c r="FW192" s="7">
        <f t="shared" si="225"/>
        <v>2999374.15</v>
      </c>
      <c r="FX192" s="7">
        <f t="shared" si="225"/>
        <v>1214813.56</v>
      </c>
    </row>
    <row r="193" spans="1:188" x14ac:dyDescent="0.2">
      <c r="A193" s="6" t="s">
        <v>718</v>
      </c>
      <c r="B193" s="7" t="s">
        <v>719</v>
      </c>
      <c r="C193" s="33">
        <f t="shared" ref="C193:BN193" si="226">C67</f>
        <v>1.9E-2</v>
      </c>
      <c r="D193" s="33">
        <f t="shared" si="226"/>
        <v>1.9E-2</v>
      </c>
      <c r="E193" s="33">
        <f t="shared" si="226"/>
        <v>1.9E-2</v>
      </c>
      <c r="F193" s="33">
        <f t="shared" si="226"/>
        <v>1.9E-2</v>
      </c>
      <c r="G193" s="33">
        <f t="shared" si="226"/>
        <v>1.9E-2</v>
      </c>
      <c r="H193" s="33">
        <f t="shared" si="226"/>
        <v>1.9E-2</v>
      </c>
      <c r="I193" s="33">
        <f t="shared" si="226"/>
        <v>1.9E-2</v>
      </c>
      <c r="J193" s="33">
        <f t="shared" si="226"/>
        <v>1.9E-2</v>
      </c>
      <c r="K193" s="33">
        <f t="shared" si="226"/>
        <v>1.9E-2</v>
      </c>
      <c r="L193" s="33">
        <f t="shared" si="226"/>
        <v>1.9E-2</v>
      </c>
      <c r="M193" s="33">
        <f t="shared" si="226"/>
        <v>1.9E-2</v>
      </c>
      <c r="N193" s="33">
        <f t="shared" si="226"/>
        <v>1.9E-2</v>
      </c>
      <c r="O193" s="33">
        <f t="shared" si="226"/>
        <v>1.9E-2</v>
      </c>
      <c r="P193" s="33">
        <f t="shared" si="226"/>
        <v>1.9E-2</v>
      </c>
      <c r="Q193" s="33">
        <f t="shared" si="226"/>
        <v>1.9E-2</v>
      </c>
      <c r="R193" s="33">
        <f t="shared" si="226"/>
        <v>1.9E-2</v>
      </c>
      <c r="S193" s="33">
        <f t="shared" si="226"/>
        <v>1.9E-2</v>
      </c>
      <c r="T193" s="33">
        <f t="shared" si="226"/>
        <v>1.9E-2</v>
      </c>
      <c r="U193" s="33">
        <f t="shared" si="226"/>
        <v>1.9E-2</v>
      </c>
      <c r="V193" s="33">
        <f t="shared" si="226"/>
        <v>1.9E-2</v>
      </c>
      <c r="W193" s="33">
        <f t="shared" si="226"/>
        <v>1.9E-2</v>
      </c>
      <c r="X193" s="33">
        <f t="shared" si="226"/>
        <v>1.9E-2</v>
      </c>
      <c r="Y193" s="33">
        <f t="shared" si="226"/>
        <v>1.9E-2</v>
      </c>
      <c r="Z193" s="33">
        <f t="shared" si="226"/>
        <v>1.9E-2</v>
      </c>
      <c r="AA193" s="33">
        <f t="shared" si="226"/>
        <v>1.9E-2</v>
      </c>
      <c r="AB193" s="33">
        <f t="shared" si="226"/>
        <v>1.9E-2</v>
      </c>
      <c r="AC193" s="33">
        <f t="shared" si="226"/>
        <v>1.9E-2</v>
      </c>
      <c r="AD193" s="33">
        <f t="shared" si="226"/>
        <v>1.9E-2</v>
      </c>
      <c r="AE193" s="33">
        <f t="shared" si="226"/>
        <v>1.9E-2</v>
      </c>
      <c r="AF193" s="33">
        <f t="shared" si="226"/>
        <v>1.9E-2</v>
      </c>
      <c r="AG193" s="33">
        <f t="shared" si="226"/>
        <v>1.9E-2</v>
      </c>
      <c r="AH193" s="33">
        <f t="shared" si="226"/>
        <v>1.9E-2</v>
      </c>
      <c r="AI193" s="33">
        <f t="shared" si="226"/>
        <v>1.9E-2</v>
      </c>
      <c r="AJ193" s="33">
        <f t="shared" si="226"/>
        <v>1.9E-2</v>
      </c>
      <c r="AK193" s="33">
        <f t="shared" si="226"/>
        <v>1.9E-2</v>
      </c>
      <c r="AL193" s="33">
        <f t="shared" si="226"/>
        <v>1.9E-2</v>
      </c>
      <c r="AM193" s="33">
        <f t="shared" si="226"/>
        <v>1.9E-2</v>
      </c>
      <c r="AN193" s="33">
        <f t="shared" si="226"/>
        <v>1.9E-2</v>
      </c>
      <c r="AO193" s="33">
        <f t="shared" si="226"/>
        <v>1.9E-2</v>
      </c>
      <c r="AP193" s="33">
        <f t="shared" si="226"/>
        <v>1.9E-2</v>
      </c>
      <c r="AQ193" s="33">
        <f t="shared" si="226"/>
        <v>1.9E-2</v>
      </c>
      <c r="AR193" s="33">
        <f t="shared" si="226"/>
        <v>1.9E-2</v>
      </c>
      <c r="AS193" s="33">
        <f t="shared" si="226"/>
        <v>1.9E-2</v>
      </c>
      <c r="AT193" s="33">
        <f t="shared" si="226"/>
        <v>1.9E-2</v>
      </c>
      <c r="AU193" s="33">
        <f t="shared" si="226"/>
        <v>1.9E-2</v>
      </c>
      <c r="AV193" s="33">
        <f t="shared" si="226"/>
        <v>1.9E-2</v>
      </c>
      <c r="AW193" s="33">
        <f t="shared" si="226"/>
        <v>1.9E-2</v>
      </c>
      <c r="AX193" s="33">
        <f t="shared" si="226"/>
        <v>1.9E-2</v>
      </c>
      <c r="AY193" s="33">
        <f t="shared" si="226"/>
        <v>1.9E-2</v>
      </c>
      <c r="AZ193" s="33">
        <f t="shared" si="226"/>
        <v>1.9E-2</v>
      </c>
      <c r="BA193" s="33">
        <f t="shared" si="226"/>
        <v>1.9E-2</v>
      </c>
      <c r="BB193" s="33">
        <f t="shared" si="226"/>
        <v>1.9E-2</v>
      </c>
      <c r="BC193" s="33">
        <f t="shared" si="226"/>
        <v>1.9E-2</v>
      </c>
      <c r="BD193" s="33">
        <f t="shared" si="226"/>
        <v>1.9E-2</v>
      </c>
      <c r="BE193" s="33">
        <f t="shared" si="226"/>
        <v>1.9E-2</v>
      </c>
      <c r="BF193" s="33">
        <f t="shared" si="226"/>
        <v>1.9E-2</v>
      </c>
      <c r="BG193" s="33">
        <f t="shared" si="226"/>
        <v>1.9E-2</v>
      </c>
      <c r="BH193" s="33">
        <f t="shared" si="226"/>
        <v>1.9E-2</v>
      </c>
      <c r="BI193" s="33">
        <f t="shared" si="226"/>
        <v>1.9E-2</v>
      </c>
      <c r="BJ193" s="33">
        <f t="shared" si="226"/>
        <v>1.9E-2</v>
      </c>
      <c r="BK193" s="33">
        <f t="shared" si="226"/>
        <v>1.9E-2</v>
      </c>
      <c r="BL193" s="33">
        <f t="shared" si="226"/>
        <v>1.9E-2</v>
      </c>
      <c r="BM193" s="33">
        <f t="shared" si="226"/>
        <v>1.9E-2</v>
      </c>
      <c r="BN193" s="33">
        <f t="shared" si="226"/>
        <v>1.9E-2</v>
      </c>
      <c r="BO193" s="33">
        <f t="shared" ref="BO193:DZ193" si="227">BO67</f>
        <v>1.9E-2</v>
      </c>
      <c r="BP193" s="33">
        <f t="shared" si="227"/>
        <v>1.9E-2</v>
      </c>
      <c r="BQ193" s="33">
        <f t="shared" si="227"/>
        <v>1.9E-2</v>
      </c>
      <c r="BR193" s="33">
        <f t="shared" si="227"/>
        <v>1.9E-2</v>
      </c>
      <c r="BS193" s="33">
        <f t="shared" si="227"/>
        <v>1.9E-2</v>
      </c>
      <c r="BT193" s="33">
        <f t="shared" si="227"/>
        <v>1.9E-2</v>
      </c>
      <c r="BU193" s="33">
        <f t="shared" si="227"/>
        <v>1.9E-2</v>
      </c>
      <c r="BV193" s="33">
        <f t="shared" si="227"/>
        <v>1.9E-2</v>
      </c>
      <c r="BW193" s="33">
        <f t="shared" si="227"/>
        <v>1.9E-2</v>
      </c>
      <c r="BX193" s="33">
        <f t="shared" si="227"/>
        <v>1.9E-2</v>
      </c>
      <c r="BY193" s="33">
        <f t="shared" si="227"/>
        <v>1.9E-2</v>
      </c>
      <c r="BZ193" s="33">
        <f t="shared" si="227"/>
        <v>1.9E-2</v>
      </c>
      <c r="CA193" s="33">
        <f t="shared" si="227"/>
        <v>1.9E-2</v>
      </c>
      <c r="CB193" s="33">
        <f t="shared" si="227"/>
        <v>1.9E-2</v>
      </c>
      <c r="CC193" s="33">
        <f t="shared" si="227"/>
        <v>1.9E-2</v>
      </c>
      <c r="CD193" s="33">
        <f t="shared" si="227"/>
        <v>1.9E-2</v>
      </c>
      <c r="CE193" s="33">
        <f t="shared" si="227"/>
        <v>1.9E-2</v>
      </c>
      <c r="CF193" s="33">
        <f t="shared" si="227"/>
        <v>1.9E-2</v>
      </c>
      <c r="CG193" s="33">
        <f t="shared" si="227"/>
        <v>1.9E-2</v>
      </c>
      <c r="CH193" s="33">
        <f t="shared" si="227"/>
        <v>1.9E-2</v>
      </c>
      <c r="CI193" s="33">
        <f t="shared" si="227"/>
        <v>1.9E-2</v>
      </c>
      <c r="CJ193" s="33">
        <f t="shared" si="227"/>
        <v>1.9E-2</v>
      </c>
      <c r="CK193" s="33">
        <f t="shared" si="227"/>
        <v>1.9E-2</v>
      </c>
      <c r="CL193" s="33">
        <f t="shared" si="227"/>
        <v>1.9E-2</v>
      </c>
      <c r="CM193" s="33">
        <f t="shared" si="227"/>
        <v>1.9E-2</v>
      </c>
      <c r="CN193" s="33">
        <f t="shared" si="227"/>
        <v>1.9E-2</v>
      </c>
      <c r="CO193" s="33">
        <f t="shared" si="227"/>
        <v>1.9E-2</v>
      </c>
      <c r="CP193" s="33">
        <f t="shared" si="227"/>
        <v>1.9E-2</v>
      </c>
      <c r="CQ193" s="33">
        <f t="shared" si="227"/>
        <v>1.9E-2</v>
      </c>
      <c r="CR193" s="33">
        <f t="shared" si="227"/>
        <v>1.9E-2</v>
      </c>
      <c r="CS193" s="33">
        <f t="shared" si="227"/>
        <v>1.9E-2</v>
      </c>
      <c r="CT193" s="33">
        <f t="shared" si="227"/>
        <v>1.9E-2</v>
      </c>
      <c r="CU193" s="33">
        <f t="shared" si="227"/>
        <v>1.9E-2</v>
      </c>
      <c r="CV193" s="33">
        <f t="shared" si="227"/>
        <v>1.9E-2</v>
      </c>
      <c r="CW193" s="33">
        <f t="shared" si="227"/>
        <v>1.9E-2</v>
      </c>
      <c r="CX193" s="33">
        <f t="shared" si="227"/>
        <v>1.9E-2</v>
      </c>
      <c r="CY193" s="33">
        <f t="shared" si="227"/>
        <v>1.9E-2</v>
      </c>
      <c r="CZ193" s="33">
        <f t="shared" si="227"/>
        <v>1.9E-2</v>
      </c>
      <c r="DA193" s="33">
        <f t="shared" si="227"/>
        <v>1.9E-2</v>
      </c>
      <c r="DB193" s="33">
        <f t="shared" si="227"/>
        <v>1.9E-2</v>
      </c>
      <c r="DC193" s="33">
        <f t="shared" si="227"/>
        <v>1.9E-2</v>
      </c>
      <c r="DD193" s="33">
        <f t="shared" si="227"/>
        <v>1.9E-2</v>
      </c>
      <c r="DE193" s="33">
        <f t="shared" si="227"/>
        <v>1.9E-2</v>
      </c>
      <c r="DF193" s="33">
        <f t="shared" si="227"/>
        <v>1.9E-2</v>
      </c>
      <c r="DG193" s="33">
        <f t="shared" si="227"/>
        <v>1.9E-2</v>
      </c>
      <c r="DH193" s="33">
        <f t="shared" si="227"/>
        <v>1.9E-2</v>
      </c>
      <c r="DI193" s="33">
        <f t="shared" si="227"/>
        <v>1.9E-2</v>
      </c>
      <c r="DJ193" s="33">
        <f t="shared" si="227"/>
        <v>1.9E-2</v>
      </c>
      <c r="DK193" s="33">
        <f t="shared" si="227"/>
        <v>1.9E-2</v>
      </c>
      <c r="DL193" s="33">
        <f t="shared" si="227"/>
        <v>1.9E-2</v>
      </c>
      <c r="DM193" s="33">
        <f t="shared" si="227"/>
        <v>1.9E-2</v>
      </c>
      <c r="DN193" s="33">
        <f t="shared" si="227"/>
        <v>1.9E-2</v>
      </c>
      <c r="DO193" s="33">
        <f t="shared" si="227"/>
        <v>1.9E-2</v>
      </c>
      <c r="DP193" s="33">
        <f t="shared" si="227"/>
        <v>1.9E-2</v>
      </c>
      <c r="DQ193" s="33">
        <f t="shared" si="227"/>
        <v>1.9E-2</v>
      </c>
      <c r="DR193" s="33">
        <f t="shared" si="227"/>
        <v>1.9E-2</v>
      </c>
      <c r="DS193" s="33">
        <f t="shared" si="227"/>
        <v>1.9E-2</v>
      </c>
      <c r="DT193" s="33">
        <f t="shared" si="227"/>
        <v>1.9E-2</v>
      </c>
      <c r="DU193" s="33">
        <f t="shared" si="227"/>
        <v>1.9E-2</v>
      </c>
      <c r="DV193" s="33">
        <f t="shared" si="227"/>
        <v>1.9E-2</v>
      </c>
      <c r="DW193" s="33">
        <f t="shared" si="227"/>
        <v>1.9E-2</v>
      </c>
      <c r="DX193" s="33">
        <f t="shared" si="227"/>
        <v>1.9E-2</v>
      </c>
      <c r="DY193" s="33">
        <f t="shared" si="227"/>
        <v>1.9E-2</v>
      </c>
      <c r="DZ193" s="33">
        <f t="shared" si="227"/>
        <v>1.9E-2</v>
      </c>
      <c r="EA193" s="33">
        <f t="shared" ref="EA193:FX193" si="228">EA67</f>
        <v>1.9E-2</v>
      </c>
      <c r="EB193" s="33">
        <f t="shared" si="228"/>
        <v>1.9E-2</v>
      </c>
      <c r="EC193" s="33">
        <f t="shared" si="228"/>
        <v>1.9E-2</v>
      </c>
      <c r="ED193" s="33">
        <f t="shared" si="228"/>
        <v>1.9E-2</v>
      </c>
      <c r="EE193" s="33">
        <f t="shared" si="228"/>
        <v>1.9E-2</v>
      </c>
      <c r="EF193" s="33">
        <f t="shared" si="228"/>
        <v>1.9E-2</v>
      </c>
      <c r="EG193" s="33">
        <f t="shared" si="228"/>
        <v>1.9E-2</v>
      </c>
      <c r="EH193" s="33">
        <f t="shared" si="228"/>
        <v>1.9E-2</v>
      </c>
      <c r="EI193" s="33">
        <f t="shared" si="228"/>
        <v>1.9E-2</v>
      </c>
      <c r="EJ193" s="33">
        <f t="shared" si="228"/>
        <v>1.9E-2</v>
      </c>
      <c r="EK193" s="33">
        <f t="shared" si="228"/>
        <v>1.9E-2</v>
      </c>
      <c r="EL193" s="33">
        <f t="shared" si="228"/>
        <v>1.9E-2</v>
      </c>
      <c r="EM193" s="33">
        <f t="shared" si="228"/>
        <v>1.9E-2</v>
      </c>
      <c r="EN193" s="33">
        <f t="shared" si="228"/>
        <v>1.9E-2</v>
      </c>
      <c r="EO193" s="33">
        <f t="shared" si="228"/>
        <v>1.9E-2</v>
      </c>
      <c r="EP193" s="33">
        <f t="shared" si="228"/>
        <v>1.9E-2</v>
      </c>
      <c r="EQ193" s="33">
        <f t="shared" si="228"/>
        <v>1.9E-2</v>
      </c>
      <c r="ER193" s="33">
        <f t="shared" si="228"/>
        <v>1.9E-2</v>
      </c>
      <c r="ES193" s="33">
        <f t="shared" si="228"/>
        <v>1.9E-2</v>
      </c>
      <c r="ET193" s="33">
        <f t="shared" si="228"/>
        <v>1.9E-2</v>
      </c>
      <c r="EU193" s="33">
        <f t="shared" si="228"/>
        <v>1.9E-2</v>
      </c>
      <c r="EV193" s="33">
        <f t="shared" si="228"/>
        <v>1.9E-2</v>
      </c>
      <c r="EW193" s="33">
        <f t="shared" si="228"/>
        <v>1.9E-2</v>
      </c>
      <c r="EX193" s="33">
        <f t="shared" si="228"/>
        <v>1.9E-2</v>
      </c>
      <c r="EY193" s="33">
        <f t="shared" si="228"/>
        <v>1.9E-2</v>
      </c>
      <c r="EZ193" s="33">
        <f t="shared" si="228"/>
        <v>1.9E-2</v>
      </c>
      <c r="FA193" s="33">
        <f t="shared" si="228"/>
        <v>1.9E-2</v>
      </c>
      <c r="FB193" s="33">
        <f t="shared" si="228"/>
        <v>1.9E-2</v>
      </c>
      <c r="FC193" s="33">
        <f t="shared" si="228"/>
        <v>1.9E-2</v>
      </c>
      <c r="FD193" s="33">
        <f t="shared" si="228"/>
        <v>1.9E-2</v>
      </c>
      <c r="FE193" s="33">
        <f t="shared" si="228"/>
        <v>1.9E-2</v>
      </c>
      <c r="FF193" s="33">
        <f t="shared" si="228"/>
        <v>1.9E-2</v>
      </c>
      <c r="FG193" s="33">
        <f t="shared" si="228"/>
        <v>1.9E-2</v>
      </c>
      <c r="FH193" s="33">
        <f t="shared" si="228"/>
        <v>1.9E-2</v>
      </c>
      <c r="FI193" s="33">
        <f t="shared" si="228"/>
        <v>1.9E-2</v>
      </c>
      <c r="FJ193" s="33">
        <f t="shared" si="228"/>
        <v>1.9E-2</v>
      </c>
      <c r="FK193" s="33">
        <f t="shared" si="228"/>
        <v>1.9E-2</v>
      </c>
      <c r="FL193" s="33">
        <f t="shared" si="228"/>
        <v>1.9E-2</v>
      </c>
      <c r="FM193" s="33">
        <f t="shared" si="228"/>
        <v>1.9E-2</v>
      </c>
      <c r="FN193" s="33">
        <f t="shared" si="228"/>
        <v>1.9E-2</v>
      </c>
      <c r="FO193" s="33">
        <f t="shared" si="228"/>
        <v>1.9E-2</v>
      </c>
      <c r="FP193" s="33">
        <f t="shared" si="228"/>
        <v>1.9E-2</v>
      </c>
      <c r="FQ193" s="33">
        <f t="shared" si="228"/>
        <v>1.9E-2</v>
      </c>
      <c r="FR193" s="33">
        <f t="shared" si="228"/>
        <v>1.9E-2</v>
      </c>
      <c r="FS193" s="33">
        <f t="shared" si="228"/>
        <v>1.9E-2</v>
      </c>
      <c r="FT193" s="33">
        <f t="shared" si="228"/>
        <v>1.9E-2</v>
      </c>
      <c r="FU193" s="33">
        <f t="shared" si="228"/>
        <v>1.9E-2</v>
      </c>
      <c r="FV193" s="33">
        <f t="shared" si="228"/>
        <v>1.9E-2</v>
      </c>
      <c r="FW193" s="33">
        <f t="shared" si="228"/>
        <v>1.9E-2</v>
      </c>
      <c r="FX193" s="33">
        <f t="shared" si="228"/>
        <v>1.9E-2</v>
      </c>
    </row>
    <row r="194" spans="1:188" x14ac:dyDescent="0.2">
      <c r="A194" s="6" t="s">
        <v>720</v>
      </c>
      <c r="B194" s="7" t="s">
        <v>721</v>
      </c>
      <c r="C194" s="22">
        <f t="shared" ref="C194:BN194" si="229">ROUND((C103-C22)/C22,4)</f>
        <v>1.2800000000000001E-2</v>
      </c>
      <c r="D194" s="22">
        <f t="shared" si="229"/>
        <v>-1.41E-2</v>
      </c>
      <c r="E194" s="22">
        <f t="shared" si="229"/>
        <v>-5.8400000000000001E-2</v>
      </c>
      <c r="F194" s="22">
        <f t="shared" si="229"/>
        <v>2.0000000000000001E-4</v>
      </c>
      <c r="G194" s="22">
        <f t="shared" si="229"/>
        <v>5.5E-2</v>
      </c>
      <c r="H194" s="22">
        <f t="shared" si="229"/>
        <v>-3.5999999999999999E-3</v>
      </c>
      <c r="I194" s="22">
        <f t="shared" si="229"/>
        <v>-3.6400000000000002E-2</v>
      </c>
      <c r="J194" s="22">
        <f t="shared" si="229"/>
        <v>-1.5599999999999999E-2</v>
      </c>
      <c r="K194" s="22">
        <f t="shared" si="229"/>
        <v>-4.3700000000000003E-2</v>
      </c>
      <c r="L194" s="22">
        <f t="shared" si="229"/>
        <v>-4.1000000000000002E-2</v>
      </c>
      <c r="M194" s="22">
        <f t="shared" si="229"/>
        <v>-4.5499999999999999E-2</v>
      </c>
      <c r="N194" s="22">
        <f t="shared" si="229"/>
        <v>-1.04E-2</v>
      </c>
      <c r="O194" s="22">
        <f t="shared" si="229"/>
        <v>-1.89E-2</v>
      </c>
      <c r="P194" s="22">
        <f t="shared" si="229"/>
        <v>2.6800000000000001E-2</v>
      </c>
      <c r="Q194" s="22">
        <f t="shared" si="229"/>
        <v>-2.6700000000000002E-2</v>
      </c>
      <c r="R194" s="22">
        <f t="shared" si="229"/>
        <v>1.3326</v>
      </c>
      <c r="S194" s="22">
        <f t="shared" si="229"/>
        <v>-2.8400000000000002E-2</v>
      </c>
      <c r="T194" s="22">
        <f t="shared" si="229"/>
        <v>-2.64E-2</v>
      </c>
      <c r="U194" s="22">
        <f t="shared" si="229"/>
        <v>3.6700000000000003E-2</v>
      </c>
      <c r="V194" s="22">
        <f t="shared" si="229"/>
        <v>-1.1900000000000001E-2</v>
      </c>
      <c r="W194" s="22">
        <f t="shared" si="229"/>
        <v>0.65359999999999996</v>
      </c>
      <c r="X194" s="22">
        <f t="shared" si="229"/>
        <v>0</v>
      </c>
      <c r="Y194" s="22">
        <f t="shared" si="229"/>
        <v>-1.5100000000000001E-2</v>
      </c>
      <c r="Z194" s="22">
        <f t="shared" si="229"/>
        <v>-3.04E-2</v>
      </c>
      <c r="AA194" s="22">
        <f t="shared" si="229"/>
        <v>-1.7999999999999999E-2</v>
      </c>
      <c r="AB194" s="22">
        <f t="shared" si="229"/>
        <v>3.5999999999999999E-3</v>
      </c>
      <c r="AC194" s="22">
        <f t="shared" si="229"/>
        <v>-2.5700000000000001E-2</v>
      </c>
      <c r="AD194" s="22">
        <f t="shared" si="229"/>
        <v>-2.3199999999999998E-2</v>
      </c>
      <c r="AE194" s="22">
        <f t="shared" si="229"/>
        <v>-3.8600000000000002E-2</v>
      </c>
      <c r="AF194" s="22">
        <f t="shared" si="229"/>
        <v>-5.6599999999999998E-2</v>
      </c>
      <c r="AG194" s="22">
        <f t="shared" si="229"/>
        <v>-4.5600000000000002E-2</v>
      </c>
      <c r="AH194" s="22">
        <f t="shared" si="229"/>
        <v>-3.7999999999999999E-2</v>
      </c>
      <c r="AI194" s="22">
        <f t="shared" si="229"/>
        <v>-2.3E-2</v>
      </c>
      <c r="AJ194" s="22">
        <f t="shared" si="229"/>
        <v>-4.5499999999999999E-2</v>
      </c>
      <c r="AK194" s="22">
        <f t="shared" si="229"/>
        <v>-2.8400000000000002E-2</v>
      </c>
      <c r="AL194" s="22">
        <f t="shared" si="229"/>
        <v>-1.0800000000000001E-2</v>
      </c>
      <c r="AM194" s="22">
        <f t="shared" si="229"/>
        <v>-2.1600000000000001E-2</v>
      </c>
      <c r="AN194" s="22">
        <f t="shared" si="229"/>
        <v>-3.9899999999999998E-2</v>
      </c>
      <c r="AO194" s="22">
        <f t="shared" si="229"/>
        <v>-1.61E-2</v>
      </c>
      <c r="AP194" s="22">
        <f t="shared" si="229"/>
        <v>-1.54E-2</v>
      </c>
      <c r="AQ194" s="22">
        <f t="shared" si="229"/>
        <v>-4.7199999999999999E-2</v>
      </c>
      <c r="AR194" s="22">
        <f t="shared" si="229"/>
        <v>-1.6400000000000001E-2</v>
      </c>
      <c r="AS194" s="22">
        <f t="shared" si="229"/>
        <v>-7.3000000000000001E-3</v>
      </c>
      <c r="AT194" s="22">
        <f t="shared" si="229"/>
        <v>-2.4799999999999999E-2</v>
      </c>
      <c r="AU194" s="22">
        <f t="shared" si="229"/>
        <v>-2.7900000000000001E-2</v>
      </c>
      <c r="AV194" s="22">
        <f t="shared" si="229"/>
        <v>-5.7799999999999997E-2</v>
      </c>
      <c r="AW194" s="22">
        <f t="shared" si="229"/>
        <v>9.8900000000000002E-2</v>
      </c>
      <c r="AX194" s="22">
        <f t="shared" si="229"/>
        <v>0.34</v>
      </c>
      <c r="AY194" s="22">
        <f t="shared" si="229"/>
        <v>-1.47E-2</v>
      </c>
      <c r="AZ194" s="33">
        <f t="shared" si="229"/>
        <v>-1.54E-2</v>
      </c>
      <c r="BA194" s="22">
        <f t="shared" si="229"/>
        <v>-1.6899999999999998E-2</v>
      </c>
      <c r="BB194" s="22">
        <f t="shared" si="229"/>
        <v>-1.52E-2</v>
      </c>
      <c r="BC194" s="22">
        <f t="shared" si="229"/>
        <v>-2.4799999999999999E-2</v>
      </c>
      <c r="BD194" s="22">
        <f t="shared" si="229"/>
        <v>-5.0000000000000001E-4</v>
      </c>
      <c r="BE194" s="22">
        <f t="shared" si="229"/>
        <v>-2.46E-2</v>
      </c>
      <c r="BF194" s="22">
        <f t="shared" si="229"/>
        <v>-1.37E-2</v>
      </c>
      <c r="BG194" s="22">
        <f t="shared" si="229"/>
        <v>-4.8500000000000001E-2</v>
      </c>
      <c r="BH194" s="22">
        <f t="shared" si="229"/>
        <v>-2.9399999999999999E-2</v>
      </c>
      <c r="BI194" s="22">
        <f t="shared" si="229"/>
        <v>-4.0000000000000002E-4</v>
      </c>
      <c r="BJ194" s="22">
        <f t="shared" si="229"/>
        <v>-1.6E-2</v>
      </c>
      <c r="BK194" s="22">
        <f t="shared" si="229"/>
        <v>0.1016</v>
      </c>
      <c r="BL194" s="22">
        <f t="shared" si="229"/>
        <v>-7.8299999999999995E-2</v>
      </c>
      <c r="BM194" s="22">
        <f t="shared" si="229"/>
        <v>-3.27E-2</v>
      </c>
      <c r="BN194" s="22">
        <f t="shared" si="229"/>
        <v>-2.2100000000000002E-2</v>
      </c>
      <c r="BO194" s="22">
        <f t="shared" ref="BO194:DZ194" si="230">ROUND((BO103-BO22)/BO22,4)</f>
        <v>-8.2000000000000007E-3</v>
      </c>
      <c r="BP194" s="22">
        <f t="shared" si="230"/>
        <v>-7.4800000000000005E-2</v>
      </c>
      <c r="BQ194" s="22">
        <f t="shared" si="230"/>
        <v>-1.4200000000000001E-2</v>
      </c>
      <c r="BR194" s="22">
        <f t="shared" si="230"/>
        <v>-1.9300000000000001E-2</v>
      </c>
      <c r="BS194" s="22">
        <f t="shared" si="230"/>
        <v>-5.79E-2</v>
      </c>
      <c r="BT194" s="22">
        <f t="shared" si="230"/>
        <v>-3.3599999999999998E-2</v>
      </c>
      <c r="BU194" s="22">
        <f t="shared" si="230"/>
        <v>-3.9300000000000002E-2</v>
      </c>
      <c r="BV194" s="22">
        <f t="shared" si="230"/>
        <v>-1.8599999999999998E-2</v>
      </c>
      <c r="BW194" s="22">
        <f t="shared" si="230"/>
        <v>-4.0000000000000001E-3</v>
      </c>
      <c r="BX194" s="22">
        <f t="shared" si="230"/>
        <v>-8.6900000000000005E-2</v>
      </c>
      <c r="BY194" s="22">
        <f t="shared" si="230"/>
        <v>-4.8999999999999998E-3</v>
      </c>
      <c r="BZ194" s="22">
        <f t="shared" si="230"/>
        <v>1.12E-2</v>
      </c>
      <c r="CA194" s="22">
        <f t="shared" si="230"/>
        <v>-4.7600000000000003E-2</v>
      </c>
      <c r="CB194" s="22">
        <f t="shared" si="230"/>
        <v>-1.35E-2</v>
      </c>
      <c r="CC194" s="22">
        <f t="shared" si="230"/>
        <v>9.5200000000000007E-2</v>
      </c>
      <c r="CD194" s="22">
        <f t="shared" si="230"/>
        <v>-8.5000000000000006E-2</v>
      </c>
      <c r="CE194" s="22">
        <f t="shared" si="230"/>
        <v>-1.9900000000000001E-2</v>
      </c>
      <c r="CF194" s="22">
        <f t="shared" si="230"/>
        <v>0.1799</v>
      </c>
      <c r="CG194" s="22">
        <f t="shared" si="230"/>
        <v>-3.1800000000000002E-2</v>
      </c>
      <c r="CH194" s="22">
        <f t="shared" si="230"/>
        <v>-4.8899999999999999E-2</v>
      </c>
      <c r="CI194" s="22">
        <f t="shared" si="230"/>
        <v>-1.84E-2</v>
      </c>
      <c r="CJ194" s="22">
        <f t="shared" si="230"/>
        <v>-4.5499999999999999E-2</v>
      </c>
      <c r="CK194" s="22">
        <f t="shared" si="230"/>
        <v>0.24429999999999999</v>
      </c>
      <c r="CL194" s="22">
        <f t="shared" si="230"/>
        <v>-1.09E-2</v>
      </c>
      <c r="CM194" s="22">
        <f t="shared" si="230"/>
        <v>-2.6800000000000001E-2</v>
      </c>
      <c r="CN194" s="22">
        <f t="shared" si="230"/>
        <v>1.46E-2</v>
      </c>
      <c r="CO194" s="22">
        <f t="shared" si="230"/>
        <v>-1.77E-2</v>
      </c>
      <c r="CP194" s="22">
        <f t="shared" si="230"/>
        <v>-2.4899999999999999E-2</v>
      </c>
      <c r="CQ194" s="22">
        <f t="shared" si="230"/>
        <v>-5.5899999999999998E-2</v>
      </c>
      <c r="CR194" s="22">
        <f t="shared" si="230"/>
        <v>8.9200000000000002E-2</v>
      </c>
      <c r="CS194" s="22">
        <f t="shared" si="230"/>
        <v>-4.0599999999999997E-2</v>
      </c>
      <c r="CT194" s="22">
        <f t="shared" si="230"/>
        <v>-6.2199999999999998E-2</v>
      </c>
      <c r="CU194" s="22">
        <f t="shared" si="230"/>
        <v>0.34310000000000002</v>
      </c>
      <c r="CV194" s="22">
        <f t="shared" si="230"/>
        <v>0</v>
      </c>
      <c r="CW194" s="22">
        <f t="shared" si="230"/>
        <v>5.0000000000000001E-4</v>
      </c>
      <c r="CX194" s="22">
        <f t="shared" si="230"/>
        <v>-3.85E-2</v>
      </c>
      <c r="CY194" s="22">
        <f t="shared" si="230"/>
        <v>0</v>
      </c>
      <c r="CZ194" s="22">
        <f t="shared" si="230"/>
        <v>-2.5100000000000001E-2</v>
      </c>
      <c r="DA194" s="22">
        <f t="shared" si="230"/>
        <v>-3.2899999999999999E-2</v>
      </c>
      <c r="DB194" s="22">
        <f t="shared" si="230"/>
        <v>6.7999999999999996E-3</v>
      </c>
      <c r="DC194" s="22">
        <f t="shared" si="230"/>
        <v>-2.2200000000000001E-2</v>
      </c>
      <c r="DD194" s="22">
        <f t="shared" si="230"/>
        <v>4.3E-3</v>
      </c>
      <c r="DE194" s="22">
        <f t="shared" si="230"/>
        <v>-5.16E-2</v>
      </c>
      <c r="DF194" s="22">
        <f t="shared" si="230"/>
        <v>-1.54E-2</v>
      </c>
      <c r="DG194" s="22">
        <f t="shared" si="230"/>
        <v>-1.6299999999999999E-2</v>
      </c>
      <c r="DH194" s="22">
        <f t="shared" si="230"/>
        <v>-1.7600000000000001E-2</v>
      </c>
      <c r="DI194" s="22">
        <f t="shared" si="230"/>
        <v>-2.3400000000000001E-2</v>
      </c>
      <c r="DJ194" s="22">
        <f t="shared" si="230"/>
        <v>-2.75E-2</v>
      </c>
      <c r="DK194" s="22">
        <f t="shared" si="230"/>
        <v>-3.4700000000000002E-2</v>
      </c>
      <c r="DL194" s="22">
        <f t="shared" si="230"/>
        <v>-1.4200000000000001E-2</v>
      </c>
      <c r="DM194" s="22">
        <f t="shared" si="230"/>
        <v>-2.5399999999999999E-2</v>
      </c>
      <c r="DN194" s="22">
        <f t="shared" si="230"/>
        <v>-2.81E-2</v>
      </c>
      <c r="DO194" s="22">
        <f t="shared" si="230"/>
        <v>-1.72E-2</v>
      </c>
      <c r="DP194" s="22">
        <f t="shared" si="230"/>
        <v>5.0000000000000001E-4</v>
      </c>
      <c r="DQ194" s="22">
        <f t="shared" si="230"/>
        <v>7.1199999999999999E-2</v>
      </c>
      <c r="DR194" s="22">
        <f t="shared" si="230"/>
        <v>-8.8999999999999999E-3</v>
      </c>
      <c r="DS194" s="22">
        <f t="shared" si="230"/>
        <v>-5.8999999999999999E-3</v>
      </c>
      <c r="DT194" s="22">
        <f t="shared" si="230"/>
        <v>-6.0000000000000001E-3</v>
      </c>
      <c r="DU194" s="22">
        <f t="shared" si="230"/>
        <v>-8.2000000000000007E-3</v>
      </c>
      <c r="DV194" s="22">
        <f t="shared" si="230"/>
        <v>-3.5999999999999999E-3</v>
      </c>
      <c r="DW194" s="22">
        <f t="shared" si="230"/>
        <v>-3.8699999999999998E-2</v>
      </c>
      <c r="DX194" s="22">
        <f t="shared" si="230"/>
        <v>5.4699999999999999E-2</v>
      </c>
      <c r="DY194" s="22">
        <f t="shared" si="230"/>
        <v>-8.3000000000000001E-3</v>
      </c>
      <c r="DZ194" s="22">
        <f t="shared" si="230"/>
        <v>-6.8699999999999997E-2</v>
      </c>
      <c r="EA194" s="22">
        <f t="shared" ref="EA194:FX194" si="231">ROUND((EA103-EA22)/EA22,4)</f>
        <v>-2.5999999999999999E-2</v>
      </c>
      <c r="EB194" s="22">
        <f t="shared" si="231"/>
        <v>-2.5000000000000001E-3</v>
      </c>
      <c r="EC194" s="22">
        <f t="shared" si="231"/>
        <v>-1.3599999999999999E-2</v>
      </c>
      <c r="ED194" s="22">
        <f t="shared" si="231"/>
        <v>-1.4200000000000001E-2</v>
      </c>
      <c r="EE194" s="22">
        <f t="shared" si="231"/>
        <v>-3.8600000000000002E-2</v>
      </c>
      <c r="EF194" s="22">
        <f t="shared" si="231"/>
        <v>-1.26E-2</v>
      </c>
      <c r="EG194" s="22">
        <f t="shared" si="231"/>
        <v>-1.84E-2</v>
      </c>
      <c r="EH194" s="22">
        <f t="shared" si="231"/>
        <v>6.7699999999999996E-2</v>
      </c>
      <c r="EI194" s="22">
        <f t="shared" si="231"/>
        <v>-0.03</v>
      </c>
      <c r="EJ194" s="22">
        <f t="shared" si="231"/>
        <v>-1.11E-2</v>
      </c>
      <c r="EK194" s="22">
        <f t="shared" si="231"/>
        <v>-2.7400000000000001E-2</v>
      </c>
      <c r="EL194" s="22">
        <f t="shared" si="231"/>
        <v>-1.2200000000000001E-2</v>
      </c>
      <c r="EM194" s="22">
        <f t="shared" si="231"/>
        <v>-2.6200000000000001E-2</v>
      </c>
      <c r="EN194" s="22">
        <f t="shared" si="231"/>
        <v>1.23E-2</v>
      </c>
      <c r="EO194" s="22">
        <f t="shared" si="231"/>
        <v>-3.8199999999999998E-2</v>
      </c>
      <c r="EP194" s="22">
        <f t="shared" si="231"/>
        <v>-2.5700000000000001E-2</v>
      </c>
      <c r="EQ194" s="22">
        <f t="shared" si="231"/>
        <v>-6.8999999999999999E-3</v>
      </c>
      <c r="ER194" s="22">
        <f t="shared" si="231"/>
        <v>-2.9499999999999998E-2</v>
      </c>
      <c r="ES194" s="22">
        <f t="shared" si="231"/>
        <v>-2.5000000000000001E-2</v>
      </c>
      <c r="ET194" s="22">
        <f t="shared" si="231"/>
        <v>-1.0999999999999999E-2</v>
      </c>
      <c r="EU194" s="22">
        <f t="shared" si="231"/>
        <v>-0.03</v>
      </c>
      <c r="EV194" s="22">
        <f t="shared" si="231"/>
        <v>2.47E-2</v>
      </c>
      <c r="EW194" s="22">
        <f t="shared" si="231"/>
        <v>-1.2500000000000001E-2</v>
      </c>
      <c r="EX194" s="22">
        <f t="shared" si="231"/>
        <v>-8.0299999999999996E-2</v>
      </c>
      <c r="EY194" s="22">
        <f t="shared" si="231"/>
        <v>0.26879999999999998</v>
      </c>
      <c r="EZ194" s="22">
        <f t="shared" si="231"/>
        <v>-4.8500000000000001E-2</v>
      </c>
      <c r="FA194" s="22">
        <f t="shared" si="231"/>
        <v>-1.2699999999999999E-2</v>
      </c>
      <c r="FB194" s="22">
        <f t="shared" si="231"/>
        <v>-2.8500000000000001E-2</v>
      </c>
      <c r="FC194" s="22">
        <f t="shared" si="231"/>
        <v>-3.4299999999999997E-2</v>
      </c>
      <c r="FD194" s="22">
        <f t="shared" si="231"/>
        <v>5.1200000000000002E-2</v>
      </c>
      <c r="FE194" s="22">
        <f t="shared" si="231"/>
        <v>-3.7400000000000003E-2</v>
      </c>
      <c r="FF194" s="22">
        <f t="shared" si="231"/>
        <v>-4.0000000000000001E-3</v>
      </c>
      <c r="FG194" s="22">
        <f t="shared" si="231"/>
        <v>8.5900000000000004E-2</v>
      </c>
      <c r="FH194" s="22">
        <f t="shared" si="231"/>
        <v>-5.1200000000000002E-2</v>
      </c>
      <c r="FI194" s="22">
        <f t="shared" si="231"/>
        <v>-7.4000000000000003E-3</v>
      </c>
      <c r="FJ194" s="22">
        <f t="shared" si="231"/>
        <v>-7.0000000000000001E-3</v>
      </c>
      <c r="FK194" s="22">
        <f t="shared" si="231"/>
        <v>-1.66E-2</v>
      </c>
      <c r="FL194" s="22">
        <f t="shared" si="231"/>
        <v>3.0300000000000001E-2</v>
      </c>
      <c r="FM194" s="22">
        <f t="shared" si="231"/>
        <v>-2.9600000000000001E-2</v>
      </c>
      <c r="FN194" s="22">
        <f t="shared" si="231"/>
        <v>-9.1000000000000004E-3</v>
      </c>
      <c r="FO194" s="22">
        <f t="shared" si="231"/>
        <v>-1.7500000000000002E-2</v>
      </c>
      <c r="FP194" s="22">
        <f t="shared" si="231"/>
        <v>-3.3700000000000001E-2</v>
      </c>
      <c r="FQ194" s="22">
        <f t="shared" si="231"/>
        <v>-1.37E-2</v>
      </c>
      <c r="FR194" s="22">
        <f t="shared" si="231"/>
        <v>-2.9100000000000001E-2</v>
      </c>
      <c r="FS194" s="22">
        <f t="shared" si="231"/>
        <v>-2.5499999999999998E-2</v>
      </c>
      <c r="FT194" s="22">
        <f t="shared" si="231"/>
        <v>-7.6700000000000004E-2</v>
      </c>
      <c r="FU194" s="22">
        <f t="shared" si="231"/>
        <v>0</v>
      </c>
      <c r="FV194" s="22">
        <f t="shared" si="231"/>
        <v>-1.77E-2</v>
      </c>
      <c r="FW194" s="22">
        <f t="shared" si="231"/>
        <v>-1.6899999999999998E-2</v>
      </c>
      <c r="FX194" s="22">
        <f t="shared" si="231"/>
        <v>-2.58E-2</v>
      </c>
    </row>
    <row r="195" spans="1:188" x14ac:dyDescent="0.2">
      <c r="B195" s="7" t="s">
        <v>722</v>
      </c>
      <c r="FY195" s="33"/>
    </row>
    <row r="196" spans="1:188" x14ac:dyDescent="0.2">
      <c r="A196" s="6" t="s">
        <v>723</v>
      </c>
      <c r="B196" s="7" t="s">
        <v>724</v>
      </c>
      <c r="C196" s="7">
        <f t="shared" ref="C196:BN196" si="232">ROUND((C192)*(1+C193+C194),2)</f>
        <v>81228968.109999999</v>
      </c>
      <c r="D196" s="7">
        <f t="shared" si="232"/>
        <v>385052118.36000001</v>
      </c>
      <c r="E196" s="7">
        <f t="shared" si="232"/>
        <v>71727150</v>
      </c>
      <c r="F196" s="7">
        <f t="shared" si="232"/>
        <v>178548286.53999999</v>
      </c>
      <c r="G196" s="7">
        <f t="shared" si="232"/>
        <v>10441404.25</v>
      </c>
      <c r="H196" s="7">
        <f t="shared" si="232"/>
        <v>9962511.5299999993</v>
      </c>
      <c r="I196" s="7">
        <f t="shared" si="232"/>
        <v>96193794.400000006</v>
      </c>
      <c r="J196" s="7">
        <f t="shared" si="232"/>
        <v>21905348.210000001</v>
      </c>
      <c r="K196" s="7">
        <f t="shared" si="232"/>
        <v>3503377.12</v>
      </c>
      <c r="L196" s="7">
        <f t="shared" si="232"/>
        <v>24134825.02</v>
      </c>
      <c r="M196" s="7">
        <f t="shared" si="232"/>
        <v>14126253.189999999</v>
      </c>
      <c r="N196" s="7">
        <f t="shared" si="232"/>
        <v>503084098.29000002</v>
      </c>
      <c r="O196" s="7">
        <f t="shared" si="232"/>
        <v>129182267.48</v>
      </c>
      <c r="P196" s="7">
        <f t="shared" si="232"/>
        <v>3102540.32</v>
      </c>
      <c r="Q196" s="7">
        <f t="shared" si="232"/>
        <v>380472608.52999997</v>
      </c>
      <c r="R196" s="7">
        <f t="shared" si="232"/>
        <v>57503125.68</v>
      </c>
      <c r="S196" s="7">
        <f t="shared" si="232"/>
        <v>15919397.029999999</v>
      </c>
      <c r="T196" s="7">
        <f t="shared" si="232"/>
        <v>2385401.62</v>
      </c>
      <c r="U196" s="7">
        <f t="shared" si="232"/>
        <v>1045446.21</v>
      </c>
      <c r="V196" s="7">
        <f t="shared" si="232"/>
        <v>3539163.07</v>
      </c>
      <c r="W196" s="7">
        <f t="shared" si="232"/>
        <v>1570300.25</v>
      </c>
      <c r="X196" s="7">
        <f t="shared" si="232"/>
        <v>942666.21</v>
      </c>
      <c r="Y196" s="7">
        <f t="shared" si="232"/>
        <v>23268280.02</v>
      </c>
      <c r="Z196" s="7">
        <f t="shared" si="232"/>
        <v>3110814.03</v>
      </c>
      <c r="AA196" s="7">
        <f t="shared" si="232"/>
        <v>276395584.42000002</v>
      </c>
      <c r="AB196" s="7">
        <f t="shared" si="232"/>
        <v>278063338.00999999</v>
      </c>
      <c r="AC196" s="7">
        <f t="shared" si="232"/>
        <v>9349073.6899999995</v>
      </c>
      <c r="AD196" s="7">
        <f t="shared" si="232"/>
        <v>11860003.15</v>
      </c>
      <c r="AE196" s="7">
        <f t="shared" si="232"/>
        <v>1748313.22</v>
      </c>
      <c r="AF196" s="7">
        <f t="shared" si="232"/>
        <v>2578948.0299999998</v>
      </c>
      <c r="AG196" s="7">
        <f t="shared" si="232"/>
        <v>7239327.4500000002</v>
      </c>
      <c r="AH196" s="7">
        <f t="shared" si="232"/>
        <v>9616546.1199999992</v>
      </c>
      <c r="AI196" s="7">
        <f t="shared" si="232"/>
        <v>4015219.87</v>
      </c>
      <c r="AJ196" s="7">
        <f t="shared" si="232"/>
        <v>2691357.56</v>
      </c>
      <c r="AK196" s="7">
        <f t="shared" si="232"/>
        <v>3135814.34</v>
      </c>
      <c r="AL196" s="7">
        <f t="shared" si="232"/>
        <v>3659599.05</v>
      </c>
      <c r="AM196" s="7">
        <f t="shared" si="232"/>
        <v>4695121.1900000004</v>
      </c>
      <c r="AN196" s="7">
        <f t="shared" si="232"/>
        <v>4060473.65</v>
      </c>
      <c r="AO196" s="7">
        <f t="shared" si="232"/>
        <v>42486584.409999996</v>
      </c>
      <c r="AP196" s="7">
        <f t="shared" si="232"/>
        <v>853567391.79999995</v>
      </c>
      <c r="AQ196" s="7">
        <f t="shared" si="232"/>
        <v>3227051.4</v>
      </c>
      <c r="AR196" s="7">
        <f t="shared" si="232"/>
        <v>584750180.75</v>
      </c>
      <c r="AS196" s="7">
        <f t="shared" si="232"/>
        <v>69178750.469999999</v>
      </c>
      <c r="AT196" s="7">
        <f t="shared" si="232"/>
        <v>20741743.539999999</v>
      </c>
      <c r="AU196" s="7">
        <f t="shared" si="232"/>
        <v>3440464.53</v>
      </c>
      <c r="AV196" s="7">
        <f t="shared" si="232"/>
        <v>3667048.12</v>
      </c>
      <c r="AW196" s="7">
        <f t="shared" si="232"/>
        <v>3662118.9</v>
      </c>
      <c r="AX196" s="7">
        <f t="shared" si="232"/>
        <v>1367522.6</v>
      </c>
      <c r="AY196" s="7">
        <f t="shared" si="232"/>
        <v>4795278.5199999996</v>
      </c>
      <c r="AZ196" s="7">
        <f t="shared" si="232"/>
        <v>110489862.70999999</v>
      </c>
      <c r="BA196" s="7">
        <f t="shared" si="232"/>
        <v>80891968.480000004</v>
      </c>
      <c r="BB196" s="7">
        <f t="shared" si="232"/>
        <v>70602530.959999993</v>
      </c>
      <c r="BC196" s="7">
        <f t="shared" si="232"/>
        <v>273750272.27999997</v>
      </c>
      <c r="BD196" s="7">
        <f t="shared" si="232"/>
        <v>45869581.289999999</v>
      </c>
      <c r="BE196" s="7">
        <f t="shared" si="232"/>
        <v>13583987.130000001</v>
      </c>
      <c r="BF196" s="7">
        <f t="shared" si="232"/>
        <v>223125638.99000001</v>
      </c>
      <c r="BG196" s="7">
        <f t="shared" si="232"/>
        <v>10039356.52</v>
      </c>
      <c r="BH196" s="7">
        <f t="shared" si="232"/>
        <v>6067799.3099999996</v>
      </c>
      <c r="BI196" s="7">
        <f t="shared" si="232"/>
        <v>3482362.63</v>
      </c>
      <c r="BJ196" s="7">
        <f t="shared" si="232"/>
        <v>58330049.109999999</v>
      </c>
      <c r="BK196" s="7">
        <f t="shared" si="232"/>
        <v>245448428.21000001</v>
      </c>
      <c r="BL196" s="7">
        <f t="shared" si="232"/>
        <v>2804837.6</v>
      </c>
      <c r="BM196" s="7">
        <f t="shared" si="232"/>
        <v>3603876.3</v>
      </c>
      <c r="BN196" s="7">
        <f t="shared" si="232"/>
        <v>32176482.57</v>
      </c>
      <c r="BO196" s="7">
        <f t="shared" ref="BO196:DZ196" si="233">ROUND((BO192)*(1+BO193+BO194),2)</f>
        <v>12610488.560000001</v>
      </c>
      <c r="BP196" s="7">
        <f t="shared" si="233"/>
        <v>2857363.95</v>
      </c>
      <c r="BQ196" s="7">
        <f t="shared" si="233"/>
        <v>59717909.520000003</v>
      </c>
      <c r="BR196" s="7">
        <f t="shared" si="233"/>
        <v>42461447.740000002</v>
      </c>
      <c r="BS196" s="7">
        <f t="shared" si="233"/>
        <v>11112512.27</v>
      </c>
      <c r="BT196" s="7">
        <f t="shared" si="233"/>
        <v>4767307.9800000004</v>
      </c>
      <c r="BU196" s="7">
        <f t="shared" si="233"/>
        <v>4647622.12</v>
      </c>
      <c r="BV196" s="7">
        <f t="shared" si="233"/>
        <v>12472126.859999999</v>
      </c>
      <c r="BW196" s="7">
        <f t="shared" si="233"/>
        <v>19006543.59</v>
      </c>
      <c r="BX196" s="7">
        <f t="shared" si="233"/>
        <v>1545022.38</v>
      </c>
      <c r="BY196" s="7">
        <f t="shared" si="233"/>
        <v>5395653.7599999998</v>
      </c>
      <c r="BZ196" s="7">
        <f t="shared" si="233"/>
        <v>3047822.66</v>
      </c>
      <c r="CA196" s="7">
        <f t="shared" si="233"/>
        <v>2642476.9</v>
      </c>
      <c r="CB196" s="7">
        <f t="shared" si="233"/>
        <v>742496957.95000005</v>
      </c>
      <c r="CC196" s="7">
        <f t="shared" si="233"/>
        <v>2885067.36</v>
      </c>
      <c r="CD196" s="7">
        <f t="shared" si="233"/>
        <v>938211.56</v>
      </c>
      <c r="CE196" s="7">
        <f t="shared" si="233"/>
        <v>2444450.88</v>
      </c>
      <c r="CF196" s="7">
        <f t="shared" si="233"/>
        <v>2246989.12</v>
      </c>
      <c r="CG196" s="7">
        <f t="shared" si="233"/>
        <v>2965639.68</v>
      </c>
      <c r="CH196" s="7">
        <f t="shared" si="233"/>
        <v>1766678.85</v>
      </c>
      <c r="CI196" s="7">
        <f t="shared" si="233"/>
        <v>7007014.4900000002</v>
      </c>
      <c r="CJ196" s="7">
        <f t="shared" si="233"/>
        <v>9358596.4600000009</v>
      </c>
      <c r="CK196" s="7">
        <f t="shared" si="233"/>
        <v>65985801.329999998</v>
      </c>
      <c r="CL196" s="7">
        <f t="shared" si="233"/>
        <v>13506494.630000001</v>
      </c>
      <c r="CM196" s="7">
        <f t="shared" si="233"/>
        <v>8694833.5399999991</v>
      </c>
      <c r="CN196" s="7">
        <f t="shared" si="233"/>
        <v>282739636.38</v>
      </c>
      <c r="CO196" s="7">
        <f t="shared" si="233"/>
        <v>134356274.44999999</v>
      </c>
      <c r="CP196" s="7">
        <f t="shared" si="233"/>
        <v>10321850.07</v>
      </c>
      <c r="CQ196" s="7">
        <f t="shared" si="233"/>
        <v>9598087.3599999994</v>
      </c>
      <c r="CR196" s="7">
        <f t="shared" si="233"/>
        <v>3089877.18</v>
      </c>
      <c r="CS196" s="7">
        <f t="shared" si="233"/>
        <v>3945906.89</v>
      </c>
      <c r="CT196" s="7">
        <f t="shared" si="233"/>
        <v>1827916.49</v>
      </c>
      <c r="CU196" s="7">
        <f t="shared" si="233"/>
        <v>5506844.3200000003</v>
      </c>
      <c r="CV196" s="7">
        <f t="shared" si="233"/>
        <v>899543.77</v>
      </c>
      <c r="CW196" s="7">
        <f t="shared" si="233"/>
        <v>2874193.68</v>
      </c>
      <c r="CX196" s="7">
        <f t="shared" si="233"/>
        <v>4883213.7</v>
      </c>
      <c r="CY196" s="7">
        <f t="shared" si="233"/>
        <v>969980.56</v>
      </c>
      <c r="CZ196" s="7">
        <f t="shared" si="233"/>
        <v>19474879.359999999</v>
      </c>
      <c r="DA196" s="7">
        <f t="shared" si="233"/>
        <v>2767578.61</v>
      </c>
      <c r="DB196" s="7">
        <f t="shared" si="233"/>
        <v>3838238.79</v>
      </c>
      <c r="DC196" s="7">
        <f t="shared" si="233"/>
        <v>2480807.84</v>
      </c>
      <c r="DD196" s="7">
        <f t="shared" si="233"/>
        <v>2683918.2000000002</v>
      </c>
      <c r="DE196" s="7">
        <f t="shared" si="233"/>
        <v>4357613.76</v>
      </c>
      <c r="DF196" s="7">
        <f t="shared" si="233"/>
        <v>192571788.16999999</v>
      </c>
      <c r="DG196" s="7">
        <f t="shared" si="233"/>
        <v>1723340.69</v>
      </c>
      <c r="DH196" s="7">
        <f t="shared" si="233"/>
        <v>19039930.760000002</v>
      </c>
      <c r="DI196" s="7">
        <f t="shared" si="233"/>
        <v>24482710.510000002</v>
      </c>
      <c r="DJ196" s="7">
        <f t="shared" si="233"/>
        <v>6737992.5800000001</v>
      </c>
      <c r="DK196" s="7">
        <f t="shared" si="233"/>
        <v>4695988.18</v>
      </c>
      <c r="DL196" s="7">
        <f t="shared" si="233"/>
        <v>55061924.719999999</v>
      </c>
      <c r="DM196" s="7">
        <f t="shared" si="233"/>
        <v>3902664.76</v>
      </c>
      <c r="DN196" s="7">
        <f t="shared" si="233"/>
        <v>13901860.630000001</v>
      </c>
      <c r="DO196" s="7">
        <f t="shared" si="233"/>
        <v>30802459.199999999</v>
      </c>
      <c r="DP196" s="7">
        <f t="shared" si="233"/>
        <v>3088792.95</v>
      </c>
      <c r="DQ196" s="7">
        <f t="shared" si="233"/>
        <v>7090966.0899999999</v>
      </c>
      <c r="DR196" s="7">
        <f t="shared" si="233"/>
        <v>14032374.24</v>
      </c>
      <c r="DS196" s="7">
        <f t="shared" si="233"/>
        <v>8302421.5300000003</v>
      </c>
      <c r="DT196" s="7">
        <f t="shared" si="233"/>
        <v>2404219.83</v>
      </c>
      <c r="DU196" s="7">
        <f t="shared" si="233"/>
        <v>4371981.46</v>
      </c>
      <c r="DV196" s="7">
        <f t="shared" si="233"/>
        <v>3064798.86</v>
      </c>
      <c r="DW196" s="7">
        <f t="shared" si="233"/>
        <v>3984583.72</v>
      </c>
      <c r="DX196" s="7">
        <f t="shared" si="233"/>
        <v>3150350.54</v>
      </c>
      <c r="DY196" s="7">
        <f t="shared" si="233"/>
        <v>4422345.54</v>
      </c>
      <c r="DZ196" s="7">
        <f t="shared" si="233"/>
        <v>8330984.3099999996</v>
      </c>
      <c r="EA196" s="7">
        <f t="shared" ref="EA196:FX196" si="234">ROUND((EA192)*(1+EA193+EA194),2)</f>
        <v>6611917.1100000003</v>
      </c>
      <c r="EB196" s="7">
        <f t="shared" si="234"/>
        <v>5916169.3499999996</v>
      </c>
      <c r="EC196" s="7">
        <f t="shared" si="234"/>
        <v>3720992.11</v>
      </c>
      <c r="ED196" s="7">
        <f t="shared" si="234"/>
        <v>20031358.68</v>
      </c>
      <c r="EE196" s="7">
        <f t="shared" si="234"/>
        <v>2795878.68</v>
      </c>
      <c r="EF196" s="7">
        <f t="shared" si="234"/>
        <v>14069286</v>
      </c>
      <c r="EG196" s="7">
        <f t="shared" si="234"/>
        <v>3381369.1</v>
      </c>
      <c r="EH196" s="7">
        <f t="shared" si="234"/>
        <v>3297005.13</v>
      </c>
      <c r="EI196" s="7">
        <f t="shared" si="234"/>
        <v>154687651.37</v>
      </c>
      <c r="EJ196" s="7">
        <f t="shared" si="234"/>
        <v>85997298.150000006</v>
      </c>
      <c r="EK196" s="7">
        <f t="shared" si="234"/>
        <v>6816815.8499999996</v>
      </c>
      <c r="EL196" s="7">
        <f t="shared" si="234"/>
        <v>4736588.58</v>
      </c>
      <c r="EM196" s="7">
        <f t="shared" si="234"/>
        <v>4512720.33</v>
      </c>
      <c r="EN196" s="7">
        <f t="shared" si="234"/>
        <v>10789017.73</v>
      </c>
      <c r="EO196" s="7">
        <f t="shared" si="234"/>
        <v>4035775.01</v>
      </c>
      <c r="EP196" s="7">
        <f t="shared" si="234"/>
        <v>4591990.22</v>
      </c>
      <c r="EQ196" s="7">
        <f t="shared" si="234"/>
        <v>25925652.379999999</v>
      </c>
      <c r="ER196" s="7">
        <f t="shared" si="234"/>
        <v>4122944.16</v>
      </c>
      <c r="ES196" s="7">
        <f t="shared" si="234"/>
        <v>2186588.59</v>
      </c>
      <c r="ET196" s="7">
        <f t="shared" si="234"/>
        <v>3578341.72</v>
      </c>
      <c r="EU196" s="7">
        <f t="shared" si="234"/>
        <v>6766058.6600000001</v>
      </c>
      <c r="EV196" s="7">
        <f t="shared" si="234"/>
        <v>1371750.97</v>
      </c>
      <c r="EW196" s="7">
        <f t="shared" si="234"/>
        <v>11458673.050000001</v>
      </c>
      <c r="EX196" s="7">
        <f t="shared" si="234"/>
        <v>3072053.25</v>
      </c>
      <c r="EY196" s="7">
        <f t="shared" si="234"/>
        <v>6257672.9400000004</v>
      </c>
      <c r="EZ196" s="7">
        <f t="shared" si="234"/>
        <v>2202412.9500000002</v>
      </c>
      <c r="FA196" s="7">
        <f t="shared" si="234"/>
        <v>33799172.210000001</v>
      </c>
      <c r="FB196" s="7">
        <f t="shared" si="234"/>
        <v>4220495.16</v>
      </c>
      <c r="FC196" s="7">
        <f t="shared" si="234"/>
        <v>20242450.949999999</v>
      </c>
      <c r="FD196" s="7">
        <f t="shared" si="234"/>
        <v>4522348.21</v>
      </c>
      <c r="FE196" s="7">
        <f t="shared" si="234"/>
        <v>1826212.4</v>
      </c>
      <c r="FF196" s="7">
        <f t="shared" si="234"/>
        <v>3219310.98</v>
      </c>
      <c r="FG196" s="7">
        <f t="shared" si="234"/>
        <v>2270553.6</v>
      </c>
      <c r="FH196" s="7">
        <f t="shared" si="234"/>
        <v>1653410.48</v>
      </c>
      <c r="FI196" s="7">
        <f t="shared" si="234"/>
        <v>17327153.559999999</v>
      </c>
      <c r="FJ196" s="7">
        <f t="shared" si="234"/>
        <v>17643145.5</v>
      </c>
      <c r="FK196" s="7">
        <f t="shared" si="234"/>
        <v>21773477.800000001</v>
      </c>
      <c r="FL196" s="7">
        <f t="shared" si="234"/>
        <v>63741958.329999998</v>
      </c>
      <c r="FM196" s="7">
        <f t="shared" si="234"/>
        <v>33905932.869999997</v>
      </c>
      <c r="FN196" s="7">
        <f t="shared" si="234"/>
        <v>203887688.16999999</v>
      </c>
      <c r="FO196" s="7">
        <f t="shared" si="234"/>
        <v>10653486.25</v>
      </c>
      <c r="FP196" s="7">
        <f t="shared" si="234"/>
        <v>22376867.079999998</v>
      </c>
      <c r="FQ196" s="7">
        <f t="shared" si="234"/>
        <v>9164539.6300000008</v>
      </c>
      <c r="FR196" s="7">
        <f t="shared" si="234"/>
        <v>2681930.27</v>
      </c>
      <c r="FS196" s="7">
        <f t="shared" si="234"/>
        <v>2932831.33</v>
      </c>
      <c r="FT196" s="7">
        <f t="shared" si="234"/>
        <v>1396928.84</v>
      </c>
      <c r="FU196" s="7">
        <f t="shared" si="234"/>
        <v>8452844.1699999999</v>
      </c>
      <c r="FV196" s="7">
        <f t="shared" si="234"/>
        <v>6970551.2400000002</v>
      </c>
      <c r="FW196" s="7">
        <f t="shared" si="234"/>
        <v>3005672.84</v>
      </c>
      <c r="FX196" s="7">
        <f t="shared" si="234"/>
        <v>1206552.83</v>
      </c>
      <c r="FY196" s="22"/>
      <c r="FZ196" s="7">
        <f>SUM(C196:FX196)</f>
        <v>8268381405.9400005</v>
      </c>
    </row>
    <row r="197" spans="1:188" x14ac:dyDescent="0.2">
      <c r="B197" s="7" t="s">
        <v>725</v>
      </c>
      <c r="GB197" s="33"/>
      <c r="GC197" s="33"/>
      <c r="GD197" s="33"/>
      <c r="GE197" s="33"/>
      <c r="GF197" s="33"/>
    </row>
    <row r="199" spans="1:188" ht="15.75" x14ac:dyDescent="0.25">
      <c r="B199" s="30" t="s">
        <v>726</v>
      </c>
    </row>
    <row r="200" spans="1:188" x14ac:dyDescent="0.2">
      <c r="A200" s="6" t="s">
        <v>727</v>
      </c>
      <c r="B200" s="7" t="s">
        <v>728</v>
      </c>
      <c r="C200" s="7">
        <f t="shared" ref="C200:BN200" si="235">ROUND(C39,2)</f>
        <v>8847.5400000000009</v>
      </c>
      <c r="D200" s="7">
        <f t="shared" si="235"/>
        <v>8847.5400000000009</v>
      </c>
      <c r="E200" s="7">
        <f t="shared" si="235"/>
        <v>8847.5400000000009</v>
      </c>
      <c r="F200" s="7">
        <f t="shared" si="235"/>
        <v>8847.5400000000009</v>
      </c>
      <c r="G200" s="7">
        <f t="shared" si="235"/>
        <v>8847.5400000000009</v>
      </c>
      <c r="H200" s="7">
        <f t="shared" si="235"/>
        <v>8847.5400000000009</v>
      </c>
      <c r="I200" s="7">
        <f t="shared" si="235"/>
        <v>8847.5400000000009</v>
      </c>
      <c r="J200" s="7">
        <f t="shared" si="235"/>
        <v>8847.5400000000009</v>
      </c>
      <c r="K200" s="7">
        <f t="shared" si="235"/>
        <v>8847.5400000000009</v>
      </c>
      <c r="L200" s="7">
        <f t="shared" si="235"/>
        <v>8847.5400000000009</v>
      </c>
      <c r="M200" s="7">
        <f t="shared" si="235"/>
        <v>8847.5400000000009</v>
      </c>
      <c r="N200" s="7">
        <f t="shared" si="235"/>
        <v>8847.5400000000009</v>
      </c>
      <c r="O200" s="7">
        <f t="shared" si="235"/>
        <v>8847.5400000000009</v>
      </c>
      <c r="P200" s="7">
        <f t="shared" si="235"/>
        <v>8847.5400000000009</v>
      </c>
      <c r="Q200" s="7">
        <f t="shared" si="235"/>
        <v>8847.5400000000009</v>
      </c>
      <c r="R200" s="7">
        <f t="shared" si="235"/>
        <v>8847.5400000000009</v>
      </c>
      <c r="S200" s="7">
        <f t="shared" si="235"/>
        <v>8847.5400000000009</v>
      </c>
      <c r="T200" s="7">
        <f t="shared" si="235"/>
        <v>8847.5400000000009</v>
      </c>
      <c r="U200" s="7">
        <f t="shared" si="235"/>
        <v>8847.5400000000009</v>
      </c>
      <c r="V200" s="7">
        <f t="shared" si="235"/>
        <v>8847.5400000000009</v>
      </c>
      <c r="W200" s="7">
        <f t="shared" si="235"/>
        <v>8847.5400000000009</v>
      </c>
      <c r="X200" s="7">
        <f t="shared" si="235"/>
        <v>8847.5400000000009</v>
      </c>
      <c r="Y200" s="7">
        <f t="shared" si="235"/>
        <v>8847.5400000000009</v>
      </c>
      <c r="Z200" s="7">
        <f t="shared" si="235"/>
        <v>8847.5400000000009</v>
      </c>
      <c r="AA200" s="7">
        <f t="shared" si="235"/>
        <v>8847.5400000000009</v>
      </c>
      <c r="AB200" s="7">
        <f t="shared" si="235"/>
        <v>8847.5400000000009</v>
      </c>
      <c r="AC200" s="7">
        <f t="shared" si="235"/>
        <v>8847.5400000000009</v>
      </c>
      <c r="AD200" s="7">
        <f t="shared" si="235"/>
        <v>8847.5400000000009</v>
      </c>
      <c r="AE200" s="7">
        <f t="shared" si="235"/>
        <v>8847.5400000000009</v>
      </c>
      <c r="AF200" s="7">
        <f t="shared" si="235"/>
        <v>8847.5400000000009</v>
      </c>
      <c r="AG200" s="7">
        <f t="shared" si="235"/>
        <v>8847.5400000000009</v>
      </c>
      <c r="AH200" s="7">
        <f t="shared" si="235"/>
        <v>8847.5400000000009</v>
      </c>
      <c r="AI200" s="7">
        <f t="shared" si="235"/>
        <v>8847.5400000000009</v>
      </c>
      <c r="AJ200" s="7">
        <f t="shared" si="235"/>
        <v>8847.5400000000009</v>
      </c>
      <c r="AK200" s="7">
        <f t="shared" si="235"/>
        <v>8847.5400000000009</v>
      </c>
      <c r="AL200" s="7">
        <f t="shared" si="235"/>
        <v>8847.5400000000009</v>
      </c>
      <c r="AM200" s="7">
        <f t="shared" si="235"/>
        <v>8847.5400000000009</v>
      </c>
      <c r="AN200" s="7">
        <f t="shared" si="235"/>
        <v>8847.5400000000009</v>
      </c>
      <c r="AO200" s="7">
        <f t="shared" si="235"/>
        <v>8847.5400000000009</v>
      </c>
      <c r="AP200" s="7">
        <f t="shared" si="235"/>
        <v>8847.5400000000009</v>
      </c>
      <c r="AQ200" s="7">
        <f t="shared" si="235"/>
        <v>8847.5400000000009</v>
      </c>
      <c r="AR200" s="7">
        <f t="shared" si="235"/>
        <v>8847.5400000000009</v>
      </c>
      <c r="AS200" s="7">
        <f t="shared" si="235"/>
        <v>8847.5400000000009</v>
      </c>
      <c r="AT200" s="7">
        <f t="shared" si="235"/>
        <v>8847.5400000000009</v>
      </c>
      <c r="AU200" s="7">
        <f t="shared" si="235"/>
        <v>8847.5400000000009</v>
      </c>
      <c r="AV200" s="7">
        <f t="shared" si="235"/>
        <v>8847.5400000000009</v>
      </c>
      <c r="AW200" s="7">
        <f t="shared" si="235"/>
        <v>8847.5400000000009</v>
      </c>
      <c r="AX200" s="7">
        <f t="shared" si="235"/>
        <v>8847.5400000000009</v>
      </c>
      <c r="AY200" s="7">
        <f t="shared" si="235"/>
        <v>8847.5400000000009</v>
      </c>
      <c r="AZ200" s="7">
        <f t="shared" si="235"/>
        <v>8847.5400000000009</v>
      </c>
      <c r="BA200" s="7">
        <f t="shared" si="235"/>
        <v>8847.5400000000009</v>
      </c>
      <c r="BB200" s="7">
        <f t="shared" si="235"/>
        <v>8847.5400000000009</v>
      </c>
      <c r="BC200" s="7">
        <f t="shared" si="235"/>
        <v>8847.5400000000009</v>
      </c>
      <c r="BD200" s="7">
        <f t="shared" si="235"/>
        <v>8847.5400000000009</v>
      </c>
      <c r="BE200" s="7">
        <f t="shared" si="235"/>
        <v>8847.5400000000009</v>
      </c>
      <c r="BF200" s="7">
        <f t="shared" si="235"/>
        <v>8847.5400000000009</v>
      </c>
      <c r="BG200" s="7">
        <f t="shared" si="235"/>
        <v>8847.5400000000009</v>
      </c>
      <c r="BH200" s="7">
        <f t="shared" si="235"/>
        <v>8847.5400000000009</v>
      </c>
      <c r="BI200" s="7">
        <f t="shared" si="235"/>
        <v>8847.5400000000009</v>
      </c>
      <c r="BJ200" s="7">
        <f t="shared" si="235"/>
        <v>8847.5400000000009</v>
      </c>
      <c r="BK200" s="7">
        <f t="shared" si="235"/>
        <v>8847.5400000000009</v>
      </c>
      <c r="BL200" s="7">
        <f t="shared" si="235"/>
        <v>8847.5400000000009</v>
      </c>
      <c r="BM200" s="7">
        <f t="shared" si="235"/>
        <v>8847.5400000000009</v>
      </c>
      <c r="BN200" s="7">
        <f t="shared" si="235"/>
        <v>8847.5400000000009</v>
      </c>
      <c r="BO200" s="7">
        <f t="shared" ref="BO200:DZ200" si="236">ROUND(BO39,2)</f>
        <v>8847.5400000000009</v>
      </c>
      <c r="BP200" s="7">
        <f t="shared" si="236"/>
        <v>8847.5400000000009</v>
      </c>
      <c r="BQ200" s="7">
        <f t="shared" si="236"/>
        <v>8847.5400000000009</v>
      </c>
      <c r="BR200" s="7">
        <f t="shared" si="236"/>
        <v>8847.5400000000009</v>
      </c>
      <c r="BS200" s="7">
        <f t="shared" si="236"/>
        <v>8847.5400000000009</v>
      </c>
      <c r="BT200" s="7">
        <f t="shared" si="236"/>
        <v>8847.5400000000009</v>
      </c>
      <c r="BU200" s="7">
        <f t="shared" si="236"/>
        <v>8847.5400000000009</v>
      </c>
      <c r="BV200" s="7">
        <f t="shared" si="236"/>
        <v>8847.5400000000009</v>
      </c>
      <c r="BW200" s="7">
        <f t="shared" si="236"/>
        <v>8847.5400000000009</v>
      </c>
      <c r="BX200" s="7">
        <f t="shared" si="236"/>
        <v>8847.5400000000009</v>
      </c>
      <c r="BY200" s="7">
        <f t="shared" si="236"/>
        <v>8847.5400000000009</v>
      </c>
      <c r="BZ200" s="7">
        <f t="shared" si="236"/>
        <v>8847.5400000000009</v>
      </c>
      <c r="CA200" s="7">
        <f t="shared" si="236"/>
        <v>8847.5400000000009</v>
      </c>
      <c r="CB200" s="7">
        <f t="shared" si="236"/>
        <v>8847.5400000000009</v>
      </c>
      <c r="CC200" s="7">
        <f t="shared" si="236"/>
        <v>8847.5400000000009</v>
      </c>
      <c r="CD200" s="7">
        <f t="shared" si="236"/>
        <v>8847.5400000000009</v>
      </c>
      <c r="CE200" s="7">
        <f t="shared" si="236"/>
        <v>8847.5400000000009</v>
      </c>
      <c r="CF200" s="7">
        <f t="shared" si="236"/>
        <v>8847.5400000000009</v>
      </c>
      <c r="CG200" s="7">
        <f t="shared" si="236"/>
        <v>8847.5400000000009</v>
      </c>
      <c r="CH200" s="7">
        <f t="shared" si="236"/>
        <v>8847.5400000000009</v>
      </c>
      <c r="CI200" s="7">
        <f t="shared" si="236"/>
        <v>8847.5400000000009</v>
      </c>
      <c r="CJ200" s="7">
        <f t="shared" si="236"/>
        <v>8847.5400000000009</v>
      </c>
      <c r="CK200" s="7">
        <f t="shared" si="236"/>
        <v>8847.5400000000009</v>
      </c>
      <c r="CL200" s="7">
        <f t="shared" si="236"/>
        <v>8847.5400000000009</v>
      </c>
      <c r="CM200" s="7">
        <f t="shared" si="236"/>
        <v>8847.5400000000009</v>
      </c>
      <c r="CN200" s="7">
        <f t="shared" si="236"/>
        <v>8847.5400000000009</v>
      </c>
      <c r="CO200" s="7">
        <f t="shared" si="236"/>
        <v>8847.5400000000009</v>
      </c>
      <c r="CP200" s="7">
        <f t="shared" si="236"/>
        <v>8847.5400000000009</v>
      </c>
      <c r="CQ200" s="7">
        <f t="shared" si="236"/>
        <v>8847.5400000000009</v>
      </c>
      <c r="CR200" s="7">
        <f t="shared" si="236"/>
        <v>8847.5400000000009</v>
      </c>
      <c r="CS200" s="7">
        <f t="shared" si="236"/>
        <v>8847.5400000000009</v>
      </c>
      <c r="CT200" s="7">
        <f t="shared" si="236"/>
        <v>8847.5400000000009</v>
      </c>
      <c r="CU200" s="7">
        <f t="shared" si="236"/>
        <v>8847.5400000000009</v>
      </c>
      <c r="CV200" s="7">
        <f t="shared" si="236"/>
        <v>8847.5400000000009</v>
      </c>
      <c r="CW200" s="7">
        <f t="shared" si="236"/>
        <v>8847.5400000000009</v>
      </c>
      <c r="CX200" s="7">
        <f t="shared" si="236"/>
        <v>8847.5400000000009</v>
      </c>
      <c r="CY200" s="7">
        <f t="shared" si="236"/>
        <v>8847.5400000000009</v>
      </c>
      <c r="CZ200" s="7">
        <f t="shared" si="236"/>
        <v>8847.5400000000009</v>
      </c>
      <c r="DA200" s="7">
        <f t="shared" si="236"/>
        <v>8847.5400000000009</v>
      </c>
      <c r="DB200" s="7">
        <f t="shared" si="236"/>
        <v>8847.5400000000009</v>
      </c>
      <c r="DC200" s="7">
        <f t="shared" si="236"/>
        <v>8847.5400000000009</v>
      </c>
      <c r="DD200" s="7">
        <f t="shared" si="236"/>
        <v>8847.5400000000009</v>
      </c>
      <c r="DE200" s="7">
        <f t="shared" si="236"/>
        <v>8847.5400000000009</v>
      </c>
      <c r="DF200" s="7">
        <f t="shared" si="236"/>
        <v>8847.5400000000009</v>
      </c>
      <c r="DG200" s="7">
        <f t="shared" si="236"/>
        <v>8847.5400000000009</v>
      </c>
      <c r="DH200" s="7">
        <f t="shared" si="236"/>
        <v>8847.5400000000009</v>
      </c>
      <c r="DI200" s="7">
        <f t="shared" si="236"/>
        <v>8847.5400000000009</v>
      </c>
      <c r="DJ200" s="7">
        <f t="shared" si="236"/>
        <v>8847.5400000000009</v>
      </c>
      <c r="DK200" s="7">
        <f t="shared" si="236"/>
        <v>8847.5400000000009</v>
      </c>
      <c r="DL200" s="7">
        <f t="shared" si="236"/>
        <v>8847.5400000000009</v>
      </c>
      <c r="DM200" s="7">
        <f t="shared" si="236"/>
        <v>8847.5400000000009</v>
      </c>
      <c r="DN200" s="7">
        <f t="shared" si="236"/>
        <v>8847.5400000000009</v>
      </c>
      <c r="DO200" s="7">
        <f t="shared" si="236"/>
        <v>8847.5400000000009</v>
      </c>
      <c r="DP200" s="7">
        <f t="shared" si="236"/>
        <v>8847.5400000000009</v>
      </c>
      <c r="DQ200" s="7">
        <f t="shared" si="236"/>
        <v>8847.5400000000009</v>
      </c>
      <c r="DR200" s="7">
        <f t="shared" si="236"/>
        <v>8847.5400000000009</v>
      </c>
      <c r="DS200" s="7">
        <f t="shared" si="236"/>
        <v>8847.5400000000009</v>
      </c>
      <c r="DT200" s="7">
        <f t="shared" si="236"/>
        <v>8847.5400000000009</v>
      </c>
      <c r="DU200" s="7">
        <f t="shared" si="236"/>
        <v>8847.5400000000009</v>
      </c>
      <c r="DV200" s="7">
        <f t="shared" si="236"/>
        <v>8847.5400000000009</v>
      </c>
      <c r="DW200" s="7">
        <f t="shared" si="236"/>
        <v>8847.5400000000009</v>
      </c>
      <c r="DX200" s="7">
        <f t="shared" si="236"/>
        <v>8847.5400000000009</v>
      </c>
      <c r="DY200" s="7">
        <f t="shared" si="236"/>
        <v>8847.5400000000009</v>
      </c>
      <c r="DZ200" s="7">
        <f t="shared" si="236"/>
        <v>8847.5400000000009</v>
      </c>
      <c r="EA200" s="7">
        <f t="shared" ref="EA200:FX200" si="237">ROUND(EA39,2)</f>
        <v>8847.5400000000009</v>
      </c>
      <c r="EB200" s="7">
        <f t="shared" si="237"/>
        <v>8847.5400000000009</v>
      </c>
      <c r="EC200" s="7">
        <f t="shared" si="237"/>
        <v>8847.5400000000009</v>
      </c>
      <c r="ED200" s="7">
        <f t="shared" si="237"/>
        <v>8847.5400000000009</v>
      </c>
      <c r="EE200" s="7">
        <f t="shared" si="237"/>
        <v>8847.5400000000009</v>
      </c>
      <c r="EF200" s="7">
        <f t="shared" si="237"/>
        <v>8847.5400000000009</v>
      </c>
      <c r="EG200" s="7">
        <f t="shared" si="237"/>
        <v>8847.5400000000009</v>
      </c>
      <c r="EH200" s="7">
        <f t="shared" si="237"/>
        <v>8847.5400000000009</v>
      </c>
      <c r="EI200" s="7">
        <f t="shared" si="237"/>
        <v>8847.5400000000009</v>
      </c>
      <c r="EJ200" s="7">
        <f t="shared" si="237"/>
        <v>8847.5400000000009</v>
      </c>
      <c r="EK200" s="7">
        <f t="shared" si="237"/>
        <v>8847.5400000000009</v>
      </c>
      <c r="EL200" s="7">
        <f t="shared" si="237"/>
        <v>8847.5400000000009</v>
      </c>
      <c r="EM200" s="7">
        <f t="shared" si="237"/>
        <v>8847.5400000000009</v>
      </c>
      <c r="EN200" s="7">
        <f t="shared" si="237"/>
        <v>8847.5400000000009</v>
      </c>
      <c r="EO200" s="7">
        <f t="shared" si="237"/>
        <v>8847.5400000000009</v>
      </c>
      <c r="EP200" s="7">
        <f t="shared" si="237"/>
        <v>8847.5400000000009</v>
      </c>
      <c r="EQ200" s="7">
        <f t="shared" si="237"/>
        <v>8847.5400000000009</v>
      </c>
      <c r="ER200" s="7">
        <f t="shared" si="237"/>
        <v>8847.5400000000009</v>
      </c>
      <c r="ES200" s="7">
        <f t="shared" si="237"/>
        <v>8847.5400000000009</v>
      </c>
      <c r="ET200" s="7">
        <f t="shared" si="237"/>
        <v>8847.5400000000009</v>
      </c>
      <c r="EU200" s="7">
        <f t="shared" si="237"/>
        <v>8847.5400000000009</v>
      </c>
      <c r="EV200" s="7">
        <f t="shared" si="237"/>
        <v>8847.5400000000009</v>
      </c>
      <c r="EW200" s="7">
        <f t="shared" si="237"/>
        <v>8847.5400000000009</v>
      </c>
      <c r="EX200" s="7">
        <f t="shared" si="237"/>
        <v>8847.5400000000009</v>
      </c>
      <c r="EY200" s="7">
        <f t="shared" si="237"/>
        <v>8847.5400000000009</v>
      </c>
      <c r="EZ200" s="7">
        <f t="shared" si="237"/>
        <v>8847.5400000000009</v>
      </c>
      <c r="FA200" s="7">
        <f t="shared" si="237"/>
        <v>8847.5400000000009</v>
      </c>
      <c r="FB200" s="7">
        <f t="shared" si="237"/>
        <v>8847.5400000000009</v>
      </c>
      <c r="FC200" s="7">
        <f t="shared" si="237"/>
        <v>8847.5400000000009</v>
      </c>
      <c r="FD200" s="7">
        <f t="shared" si="237"/>
        <v>8847.5400000000009</v>
      </c>
      <c r="FE200" s="7">
        <f t="shared" si="237"/>
        <v>8847.5400000000009</v>
      </c>
      <c r="FF200" s="7">
        <f t="shared" si="237"/>
        <v>8847.5400000000009</v>
      </c>
      <c r="FG200" s="7">
        <f t="shared" si="237"/>
        <v>8847.5400000000009</v>
      </c>
      <c r="FH200" s="7">
        <f t="shared" si="237"/>
        <v>8847.5400000000009</v>
      </c>
      <c r="FI200" s="7">
        <f t="shared" si="237"/>
        <v>8847.5400000000009</v>
      </c>
      <c r="FJ200" s="7">
        <f t="shared" si="237"/>
        <v>8847.5400000000009</v>
      </c>
      <c r="FK200" s="7">
        <f t="shared" si="237"/>
        <v>8847.5400000000009</v>
      </c>
      <c r="FL200" s="7">
        <f t="shared" si="237"/>
        <v>8847.5400000000009</v>
      </c>
      <c r="FM200" s="7">
        <f t="shared" si="237"/>
        <v>8847.5400000000009</v>
      </c>
      <c r="FN200" s="7">
        <f t="shared" si="237"/>
        <v>8847.5400000000009</v>
      </c>
      <c r="FO200" s="7">
        <f t="shared" si="237"/>
        <v>8847.5400000000009</v>
      </c>
      <c r="FP200" s="7">
        <f t="shared" si="237"/>
        <v>8847.5400000000009</v>
      </c>
      <c r="FQ200" s="7">
        <f t="shared" si="237"/>
        <v>8847.5400000000009</v>
      </c>
      <c r="FR200" s="7">
        <f t="shared" si="237"/>
        <v>8847.5400000000009</v>
      </c>
      <c r="FS200" s="7">
        <f t="shared" si="237"/>
        <v>8847.5400000000009</v>
      </c>
      <c r="FT200" s="7">
        <f t="shared" si="237"/>
        <v>8847.5400000000009</v>
      </c>
      <c r="FU200" s="7">
        <f t="shared" si="237"/>
        <v>8847.5400000000009</v>
      </c>
      <c r="FV200" s="7">
        <f t="shared" si="237"/>
        <v>8847.5400000000009</v>
      </c>
      <c r="FW200" s="7">
        <f t="shared" si="237"/>
        <v>8847.5400000000009</v>
      </c>
      <c r="FX200" s="7">
        <f t="shared" si="237"/>
        <v>8847.5400000000009</v>
      </c>
    </row>
    <row r="201" spans="1:188" x14ac:dyDescent="0.2">
      <c r="A201" s="6" t="s">
        <v>729</v>
      </c>
      <c r="B201" s="7" t="s">
        <v>730</v>
      </c>
      <c r="C201" s="17">
        <f t="shared" ref="C201:BN201" si="238">ROUND(C98,1)</f>
        <v>6470.8</v>
      </c>
      <c r="D201" s="17">
        <f t="shared" si="238"/>
        <v>41986.6</v>
      </c>
      <c r="E201" s="17">
        <f t="shared" si="238"/>
        <v>7199.2</v>
      </c>
      <c r="F201" s="17">
        <f t="shared" si="238"/>
        <v>19536.5</v>
      </c>
      <c r="G201" s="17">
        <f t="shared" si="238"/>
        <v>1140.5</v>
      </c>
      <c r="H201" s="17">
        <f t="shared" si="238"/>
        <v>1025.8</v>
      </c>
      <c r="I201" s="17">
        <f t="shared" si="238"/>
        <v>9883.7000000000007</v>
      </c>
      <c r="J201" s="17">
        <f t="shared" si="238"/>
        <v>2393.6</v>
      </c>
      <c r="K201" s="17">
        <f t="shared" si="238"/>
        <v>278.2</v>
      </c>
      <c r="L201" s="17">
        <f t="shared" si="238"/>
        <v>2515.1999999999998</v>
      </c>
      <c r="M201" s="17">
        <f t="shared" si="238"/>
        <v>1292.9000000000001</v>
      </c>
      <c r="N201" s="17">
        <f t="shared" si="238"/>
        <v>53956.1</v>
      </c>
      <c r="O201" s="17">
        <f t="shared" si="238"/>
        <v>14513.4</v>
      </c>
      <c r="P201" s="17">
        <f t="shared" si="238"/>
        <v>228.5</v>
      </c>
      <c r="Q201" s="17">
        <f t="shared" si="238"/>
        <v>39411.300000000003</v>
      </c>
      <c r="R201" s="17">
        <f t="shared" si="238"/>
        <v>508.8</v>
      </c>
      <c r="S201" s="17">
        <f t="shared" si="238"/>
        <v>1664.5</v>
      </c>
      <c r="T201" s="17">
        <f t="shared" si="238"/>
        <v>144.1</v>
      </c>
      <c r="U201" s="17">
        <f t="shared" si="238"/>
        <v>56.5</v>
      </c>
      <c r="V201" s="17">
        <f t="shared" si="238"/>
        <v>289.5</v>
      </c>
      <c r="W201" s="17">
        <f t="shared" si="238"/>
        <v>135.1</v>
      </c>
      <c r="X201" s="17">
        <f t="shared" si="238"/>
        <v>50</v>
      </c>
      <c r="Y201" s="17">
        <f t="shared" si="238"/>
        <v>485.3</v>
      </c>
      <c r="Z201" s="17">
        <f t="shared" si="238"/>
        <v>234.8</v>
      </c>
      <c r="AA201" s="17">
        <f t="shared" si="238"/>
        <v>30736.7</v>
      </c>
      <c r="AB201" s="17">
        <f t="shared" si="238"/>
        <v>29499.7</v>
      </c>
      <c r="AC201" s="17">
        <f t="shared" si="238"/>
        <v>1008.9</v>
      </c>
      <c r="AD201" s="17">
        <f t="shared" si="238"/>
        <v>1347</v>
      </c>
      <c r="AE201" s="17">
        <f t="shared" si="238"/>
        <v>104.5</v>
      </c>
      <c r="AF201" s="17">
        <f t="shared" si="238"/>
        <v>175</v>
      </c>
      <c r="AG201" s="17">
        <f t="shared" si="238"/>
        <v>718.2</v>
      </c>
      <c r="AH201" s="17">
        <f t="shared" si="238"/>
        <v>1063.5</v>
      </c>
      <c r="AI201" s="17">
        <f t="shared" si="238"/>
        <v>352.8</v>
      </c>
      <c r="AJ201" s="17">
        <f t="shared" si="238"/>
        <v>174.3</v>
      </c>
      <c r="AK201" s="17">
        <f t="shared" si="238"/>
        <v>218.7</v>
      </c>
      <c r="AL201" s="17">
        <f t="shared" si="238"/>
        <v>275.89999999999998</v>
      </c>
      <c r="AM201" s="17">
        <f t="shared" si="238"/>
        <v>448.8</v>
      </c>
      <c r="AN201" s="17">
        <f t="shared" si="238"/>
        <v>358.6</v>
      </c>
      <c r="AO201" s="17">
        <f t="shared" si="238"/>
        <v>4731.3</v>
      </c>
      <c r="AP201" s="17">
        <f t="shared" si="238"/>
        <v>89463.2</v>
      </c>
      <c r="AQ201" s="17">
        <f t="shared" si="238"/>
        <v>228</v>
      </c>
      <c r="AR201" s="17">
        <f t="shared" si="238"/>
        <v>63857.7</v>
      </c>
      <c r="AS201" s="17">
        <f t="shared" si="238"/>
        <v>6999.3</v>
      </c>
      <c r="AT201" s="17">
        <f t="shared" si="238"/>
        <v>2250.6999999999998</v>
      </c>
      <c r="AU201" s="17">
        <f t="shared" si="238"/>
        <v>247.2</v>
      </c>
      <c r="AV201" s="17">
        <f t="shared" si="238"/>
        <v>301.5</v>
      </c>
      <c r="AW201" s="17">
        <f t="shared" si="238"/>
        <v>255.5</v>
      </c>
      <c r="AX201" s="17">
        <f t="shared" si="238"/>
        <v>67</v>
      </c>
      <c r="AY201" s="17">
        <f t="shared" si="238"/>
        <v>448.8</v>
      </c>
      <c r="AZ201" s="17">
        <f t="shared" si="238"/>
        <v>11620</v>
      </c>
      <c r="BA201" s="17">
        <f t="shared" si="238"/>
        <v>9229.9</v>
      </c>
      <c r="BB201" s="17">
        <f t="shared" si="238"/>
        <v>8185.8</v>
      </c>
      <c r="BC201" s="17">
        <f t="shared" si="238"/>
        <v>29494.2</v>
      </c>
      <c r="BD201" s="17">
        <f t="shared" si="238"/>
        <v>5172.8999999999996</v>
      </c>
      <c r="BE201" s="17">
        <f t="shared" si="238"/>
        <v>1397.2</v>
      </c>
      <c r="BF201" s="17">
        <f t="shared" si="238"/>
        <v>24333.7</v>
      </c>
      <c r="BG201" s="17">
        <f t="shared" si="238"/>
        <v>1034.8</v>
      </c>
      <c r="BH201" s="17">
        <f t="shared" si="238"/>
        <v>583.5</v>
      </c>
      <c r="BI201" s="17">
        <f t="shared" si="238"/>
        <v>245.6</v>
      </c>
      <c r="BJ201" s="17">
        <f t="shared" si="238"/>
        <v>6409.5</v>
      </c>
      <c r="BK201" s="17">
        <f t="shared" si="238"/>
        <v>17498.7</v>
      </c>
      <c r="BL201" s="17">
        <f t="shared" si="238"/>
        <v>182.8</v>
      </c>
      <c r="BM201" s="17">
        <f t="shared" si="238"/>
        <v>273.5</v>
      </c>
      <c r="BN201" s="17">
        <f t="shared" si="238"/>
        <v>3638.9</v>
      </c>
      <c r="BO201" s="17">
        <f t="shared" ref="BO201:DZ201" si="239">ROUND(BO98,1)</f>
        <v>1363</v>
      </c>
      <c r="BP201" s="17">
        <f t="shared" si="239"/>
        <v>201.7</v>
      </c>
      <c r="BQ201" s="17">
        <f t="shared" si="239"/>
        <v>6194.1</v>
      </c>
      <c r="BR201" s="17">
        <f t="shared" si="239"/>
        <v>4744.8</v>
      </c>
      <c r="BS201" s="17">
        <f t="shared" si="239"/>
        <v>1207.8</v>
      </c>
      <c r="BT201" s="17">
        <f t="shared" si="239"/>
        <v>445.5</v>
      </c>
      <c r="BU201" s="17">
        <f t="shared" si="239"/>
        <v>428</v>
      </c>
      <c r="BV201" s="17">
        <f t="shared" si="239"/>
        <v>1305.7</v>
      </c>
      <c r="BW201" s="17">
        <f t="shared" si="239"/>
        <v>2054.3000000000002</v>
      </c>
      <c r="BX201" s="17">
        <f t="shared" si="239"/>
        <v>80.900000000000006</v>
      </c>
      <c r="BY201" s="17">
        <f t="shared" si="239"/>
        <v>526.5</v>
      </c>
      <c r="BZ201" s="17">
        <f t="shared" si="239"/>
        <v>215.8</v>
      </c>
      <c r="CA201" s="17">
        <f t="shared" si="239"/>
        <v>164</v>
      </c>
      <c r="CB201" s="17">
        <f t="shared" si="239"/>
        <v>81352.600000000006</v>
      </c>
      <c r="CC201" s="17">
        <f t="shared" si="239"/>
        <v>195.5</v>
      </c>
      <c r="CD201" s="17">
        <f t="shared" si="239"/>
        <v>50.6</v>
      </c>
      <c r="CE201" s="17">
        <f t="shared" si="239"/>
        <v>157.80000000000001</v>
      </c>
      <c r="CF201" s="17">
        <f t="shared" si="239"/>
        <v>141</v>
      </c>
      <c r="CG201" s="17">
        <f t="shared" si="239"/>
        <v>213</v>
      </c>
      <c r="CH201" s="17">
        <f t="shared" si="239"/>
        <v>110.8</v>
      </c>
      <c r="CI201" s="17">
        <f t="shared" si="239"/>
        <v>724.3</v>
      </c>
      <c r="CJ201" s="17">
        <f t="shared" si="239"/>
        <v>997.5</v>
      </c>
      <c r="CK201" s="17">
        <f t="shared" si="239"/>
        <v>4990.2</v>
      </c>
      <c r="CL201" s="17">
        <f t="shared" si="239"/>
        <v>1376.2</v>
      </c>
      <c r="CM201" s="17">
        <f t="shared" si="239"/>
        <v>801.1</v>
      </c>
      <c r="CN201" s="17">
        <f t="shared" si="239"/>
        <v>31885.8</v>
      </c>
      <c r="CO201" s="17">
        <f t="shared" si="239"/>
        <v>15246.9</v>
      </c>
      <c r="CP201" s="17">
        <f t="shared" si="239"/>
        <v>1065.9000000000001</v>
      </c>
      <c r="CQ201" s="17">
        <f t="shared" si="239"/>
        <v>966.1</v>
      </c>
      <c r="CR201" s="17">
        <f t="shared" si="239"/>
        <v>207.5</v>
      </c>
      <c r="CS201" s="17">
        <f t="shared" si="239"/>
        <v>358.8</v>
      </c>
      <c r="CT201" s="17">
        <f t="shared" si="239"/>
        <v>110.1</v>
      </c>
      <c r="CU201" s="17">
        <f t="shared" si="239"/>
        <v>74.900000000000006</v>
      </c>
      <c r="CV201" s="17">
        <f t="shared" si="239"/>
        <v>50</v>
      </c>
      <c r="CW201" s="17">
        <f t="shared" si="239"/>
        <v>200.6</v>
      </c>
      <c r="CX201" s="17">
        <f t="shared" si="239"/>
        <v>481.9</v>
      </c>
      <c r="CY201" s="17">
        <f t="shared" si="239"/>
        <v>50</v>
      </c>
      <c r="CZ201" s="17">
        <f t="shared" si="239"/>
        <v>2133.6</v>
      </c>
      <c r="DA201" s="17">
        <f t="shared" si="239"/>
        <v>191</v>
      </c>
      <c r="DB201" s="17">
        <f t="shared" si="239"/>
        <v>311</v>
      </c>
      <c r="DC201" s="17">
        <f t="shared" si="239"/>
        <v>154.5</v>
      </c>
      <c r="DD201" s="17">
        <f t="shared" si="239"/>
        <v>165</v>
      </c>
      <c r="DE201" s="17">
        <f t="shared" si="239"/>
        <v>408.3</v>
      </c>
      <c r="DF201" s="17">
        <f t="shared" si="239"/>
        <v>21972.5</v>
      </c>
      <c r="DG201" s="17">
        <f t="shared" si="239"/>
        <v>89.8</v>
      </c>
      <c r="DH201" s="17">
        <f t="shared" si="239"/>
        <v>2103.6</v>
      </c>
      <c r="DI201" s="17">
        <f t="shared" si="239"/>
        <v>2700.7</v>
      </c>
      <c r="DJ201" s="17">
        <f t="shared" si="239"/>
        <v>670.1</v>
      </c>
      <c r="DK201" s="17">
        <f t="shared" si="239"/>
        <v>464.3</v>
      </c>
      <c r="DL201" s="17">
        <f t="shared" si="239"/>
        <v>5913.7</v>
      </c>
      <c r="DM201" s="17">
        <f t="shared" si="239"/>
        <v>260.39999999999998</v>
      </c>
      <c r="DN201" s="17">
        <f t="shared" si="239"/>
        <v>1446.4</v>
      </c>
      <c r="DO201" s="17">
        <f t="shared" si="239"/>
        <v>3269.3</v>
      </c>
      <c r="DP201" s="17">
        <f t="shared" si="239"/>
        <v>205.5</v>
      </c>
      <c r="DQ201" s="17">
        <f t="shared" si="239"/>
        <v>737</v>
      </c>
      <c r="DR201" s="17">
        <f t="shared" si="239"/>
        <v>1461.8</v>
      </c>
      <c r="DS201" s="17">
        <f t="shared" si="239"/>
        <v>809.1</v>
      </c>
      <c r="DT201" s="17">
        <f t="shared" si="239"/>
        <v>166</v>
      </c>
      <c r="DU201" s="17">
        <f t="shared" si="239"/>
        <v>388.3</v>
      </c>
      <c r="DV201" s="17">
        <f t="shared" si="239"/>
        <v>221.7</v>
      </c>
      <c r="DW201" s="17">
        <f t="shared" si="239"/>
        <v>342.7</v>
      </c>
      <c r="DX201" s="17">
        <f t="shared" si="239"/>
        <v>177.5</v>
      </c>
      <c r="DY201" s="17">
        <f t="shared" si="239"/>
        <v>333.5</v>
      </c>
      <c r="DZ201" s="17">
        <f t="shared" si="239"/>
        <v>834.2</v>
      </c>
      <c r="EA201" s="17">
        <f t="shared" ref="EA201:FX201" si="240">ROUND(EA98,1)</f>
        <v>633.4</v>
      </c>
      <c r="EB201" s="17">
        <f t="shared" si="240"/>
        <v>607</v>
      </c>
      <c r="EC201" s="17">
        <f t="shared" si="240"/>
        <v>320.10000000000002</v>
      </c>
      <c r="ED201" s="17">
        <f t="shared" si="240"/>
        <v>1659.1</v>
      </c>
      <c r="EE201" s="17">
        <f t="shared" si="240"/>
        <v>189.3</v>
      </c>
      <c r="EF201" s="17">
        <f t="shared" si="240"/>
        <v>1514.6</v>
      </c>
      <c r="EG201" s="17">
        <f t="shared" si="240"/>
        <v>287.89999999999998</v>
      </c>
      <c r="EH201" s="17">
        <f t="shared" si="240"/>
        <v>254.5</v>
      </c>
      <c r="EI201" s="17">
        <f t="shared" si="240"/>
        <v>16130.7</v>
      </c>
      <c r="EJ201" s="17">
        <f t="shared" si="240"/>
        <v>9924.4</v>
      </c>
      <c r="EK201" s="17">
        <f t="shared" si="240"/>
        <v>702</v>
      </c>
      <c r="EL201" s="17">
        <f t="shared" si="240"/>
        <v>484.8</v>
      </c>
      <c r="EM201" s="17">
        <f t="shared" si="240"/>
        <v>434.9</v>
      </c>
      <c r="EN201" s="17">
        <f t="shared" si="240"/>
        <v>1027</v>
      </c>
      <c r="EO201" s="17">
        <f t="shared" si="240"/>
        <v>370.5</v>
      </c>
      <c r="EP201" s="17">
        <f t="shared" si="240"/>
        <v>394.5</v>
      </c>
      <c r="EQ201" s="17">
        <f t="shared" si="240"/>
        <v>2774.5</v>
      </c>
      <c r="ER201" s="17">
        <f t="shared" si="240"/>
        <v>314.3</v>
      </c>
      <c r="ES201" s="17">
        <f t="shared" si="240"/>
        <v>152.30000000000001</v>
      </c>
      <c r="ET201" s="17">
        <f t="shared" si="240"/>
        <v>224</v>
      </c>
      <c r="EU201" s="17">
        <f t="shared" si="240"/>
        <v>624</v>
      </c>
      <c r="EV201" s="17">
        <f t="shared" si="240"/>
        <v>82</v>
      </c>
      <c r="EW201" s="17">
        <f t="shared" si="240"/>
        <v>907.8</v>
      </c>
      <c r="EX201" s="17">
        <f t="shared" si="240"/>
        <v>201.6</v>
      </c>
      <c r="EY201" s="17">
        <f t="shared" si="240"/>
        <v>255.2</v>
      </c>
      <c r="EZ201" s="17">
        <f t="shared" si="240"/>
        <v>141.30000000000001</v>
      </c>
      <c r="FA201" s="17">
        <f t="shared" si="240"/>
        <v>3464.3</v>
      </c>
      <c r="FB201" s="17">
        <f t="shared" si="240"/>
        <v>347.1</v>
      </c>
      <c r="FC201" s="17">
        <f t="shared" si="240"/>
        <v>2236.3000000000002</v>
      </c>
      <c r="FD201" s="17">
        <f t="shared" si="240"/>
        <v>404.5</v>
      </c>
      <c r="FE201" s="17">
        <f t="shared" si="240"/>
        <v>103</v>
      </c>
      <c r="FF201" s="17">
        <f t="shared" si="240"/>
        <v>224.7</v>
      </c>
      <c r="FG201" s="17">
        <f t="shared" si="240"/>
        <v>139</v>
      </c>
      <c r="FH201" s="17">
        <f t="shared" si="240"/>
        <v>90.8</v>
      </c>
      <c r="FI201" s="17">
        <f t="shared" si="240"/>
        <v>1890.1</v>
      </c>
      <c r="FJ201" s="17">
        <f t="shared" si="240"/>
        <v>2018.8</v>
      </c>
      <c r="FK201" s="17">
        <f t="shared" si="240"/>
        <v>2520.5</v>
      </c>
      <c r="FL201" s="17">
        <f t="shared" si="240"/>
        <v>7343.1</v>
      </c>
      <c r="FM201" s="17">
        <f t="shared" si="240"/>
        <v>3779.3</v>
      </c>
      <c r="FN201" s="17">
        <f t="shared" si="240"/>
        <v>22208.2</v>
      </c>
      <c r="FO201" s="17">
        <f t="shared" si="240"/>
        <v>1131.9000000000001</v>
      </c>
      <c r="FP201" s="17">
        <f t="shared" si="240"/>
        <v>2258.6</v>
      </c>
      <c r="FQ201" s="17">
        <f t="shared" si="240"/>
        <v>949.3</v>
      </c>
      <c r="FR201" s="17">
        <f t="shared" si="240"/>
        <v>173.8</v>
      </c>
      <c r="FS201" s="17">
        <f t="shared" si="240"/>
        <v>210.5</v>
      </c>
      <c r="FT201" s="17">
        <f t="shared" si="240"/>
        <v>72.2</v>
      </c>
      <c r="FU201" s="17">
        <f t="shared" si="240"/>
        <v>864</v>
      </c>
      <c r="FV201" s="17">
        <f t="shared" si="240"/>
        <v>720.5</v>
      </c>
      <c r="FW201" s="17">
        <f t="shared" si="240"/>
        <v>197.5</v>
      </c>
      <c r="FX201" s="17">
        <f t="shared" si="240"/>
        <v>60.5</v>
      </c>
    </row>
    <row r="202" spans="1:188" x14ac:dyDescent="0.2">
      <c r="A202" s="6" t="s">
        <v>731</v>
      </c>
      <c r="B202" s="7" t="s">
        <v>732</v>
      </c>
      <c r="C202" s="17">
        <f t="shared" ref="C202:BN202" si="241">C40</f>
        <v>8541</v>
      </c>
      <c r="D202" s="17">
        <f t="shared" si="241"/>
        <v>8541</v>
      </c>
      <c r="E202" s="17">
        <f t="shared" si="241"/>
        <v>8541</v>
      </c>
      <c r="F202" s="17">
        <f t="shared" si="241"/>
        <v>8541</v>
      </c>
      <c r="G202" s="17">
        <f t="shared" si="241"/>
        <v>8541</v>
      </c>
      <c r="H202" s="17">
        <f t="shared" si="241"/>
        <v>8541</v>
      </c>
      <c r="I202" s="17">
        <f t="shared" si="241"/>
        <v>8541</v>
      </c>
      <c r="J202" s="17">
        <f t="shared" si="241"/>
        <v>8541</v>
      </c>
      <c r="K202" s="17">
        <f t="shared" si="241"/>
        <v>8541</v>
      </c>
      <c r="L202" s="17">
        <f t="shared" si="241"/>
        <v>8541</v>
      </c>
      <c r="M202" s="17">
        <f t="shared" si="241"/>
        <v>8541</v>
      </c>
      <c r="N202" s="17">
        <f t="shared" si="241"/>
        <v>8541</v>
      </c>
      <c r="O202" s="17">
        <f t="shared" si="241"/>
        <v>8541</v>
      </c>
      <c r="P202" s="17">
        <f t="shared" si="241"/>
        <v>8541</v>
      </c>
      <c r="Q202" s="17">
        <f t="shared" si="241"/>
        <v>8541</v>
      </c>
      <c r="R202" s="17">
        <f t="shared" si="241"/>
        <v>8541</v>
      </c>
      <c r="S202" s="17">
        <f t="shared" si="241"/>
        <v>8541</v>
      </c>
      <c r="T202" s="17">
        <f t="shared" si="241"/>
        <v>8541</v>
      </c>
      <c r="U202" s="17">
        <f t="shared" si="241"/>
        <v>8541</v>
      </c>
      <c r="V202" s="17">
        <f t="shared" si="241"/>
        <v>8541</v>
      </c>
      <c r="W202" s="17">
        <f t="shared" si="241"/>
        <v>8541</v>
      </c>
      <c r="X202" s="17">
        <f t="shared" si="241"/>
        <v>8541</v>
      </c>
      <c r="Y202" s="17">
        <f t="shared" si="241"/>
        <v>8541</v>
      </c>
      <c r="Z202" s="17">
        <f t="shared" si="241"/>
        <v>8541</v>
      </c>
      <c r="AA202" s="17">
        <f t="shared" si="241"/>
        <v>8541</v>
      </c>
      <c r="AB202" s="17">
        <f t="shared" si="241"/>
        <v>8541</v>
      </c>
      <c r="AC202" s="17">
        <f t="shared" si="241"/>
        <v>8541</v>
      </c>
      <c r="AD202" s="17">
        <f t="shared" si="241"/>
        <v>8541</v>
      </c>
      <c r="AE202" s="17">
        <f t="shared" si="241"/>
        <v>8541</v>
      </c>
      <c r="AF202" s="17">
        <f t="shared" si="241"/>
        <v>8541</v>
      </c>
      <c r="AG202" s="17">
        <f t="shared" si="241"/>
        <v>8541</v>
      </c>
      <c r="AH202" s="17">
        <f t="shared" si="241"/>
        <v>8541</v>
      </c>
      <c r="AI202" s="17">
        <f t="shared" si="241"/>
        <v>8541</v>
      </c>
      <c r="AJ202" s="17">
        <f t="shared" si="241"/>
        <v>8541</v>
      </c>
      <c r="AK202" s="17">
        <f t="shared" si="241"/>
        <v>8541</v>
      </c>
      <c r="AL202" s="17">
        <f t="shared" si="241"/>
        <v>8541</v>
      </c>
      <c r="AM202" s="17">
        <f t="shared" si="241"/>
        <v>8541</v>
      </c>
      <c r="AN202" s="17">
        <f t="shared" si="241"/>
        <v>8541</v>
      </c>
      <c r="AO202" s="17">
        <f t="shared" si="241"/>
        <v>8541</v>
      </c>
      <c r="AP202" s="17">
        <f t="shared" si="241"/>
        <v>8541</v>
      </c>
      <c r="AQ202" s="17">
        <f t="shared" si="241"/>
        <v>8541</v>
      </c>
      <c r="AR202" s="17">
        <f t="shared" si="241"/>
        <v>8541</v>
      </c>
      <c r="AS202" s="17">
        <f t="shared" si="241"/>
        <v>8541</v>
      </c>
      <c r="AT202" s="17">
        <f t="shared" si="241"/>
        <v>8541</v>
      </c>
      <c r="AU202" s="17">
        <f t="shared" si="241"/>
        <v>8541</v>
      </c>
      <c r="AV202" s="17">
        <f t="shared" si="241"/>
        <v>8541</v>
      </c>
      <c r="AW202" s="17">
        <f t="shared" si="241"/>
        <v>8541</v>
      </c>
      <c r="AX202" s="17">
        <f t="shared" si="241"/>
        <v>8541</v>
      </c>
      <c r="AY202" s="17">
        <f t="shared" si="241"/>
        <v>8541</v>
      </c>
      <c r="AZ202" s="17">
        <f t="shared" si="241"/>
        <v>8541</v>
      </c>
      <c r="BA202" s="17">
        <f t="shared" si="241"/>
        <v>8541</v>
      </c>
      <c r="BB202" s="17">
        <f t="shared" si="241"/>
        <v>8541</v>
      </c>
      <c r="BC202" s="17">
        <f t="shared" si="241"/>
        <v>8541</v>
      </c>
      <c r="BD202" s="17">
        <f t="shared" si="241"/>
        <v>8541</v>
      </c>
      <c r="BE202" s="17">
        <f t="shared" si="241"/>
        <v>8541</v>
      </c>
      <c r="BF202" s="17">
        <f t="shared" si="241"/>
        <v>8541</v>
      </c>
      <c r="BG202" s="17">
        <f t="shared" si="241"/>
        <v>8541</v>
      </c>
      <c r="BH202" s="17">
        <f t="shared" si="241"/>
        <v>8541</v>
      </c>
      <c r="BI202" s="17">
        <f t="shared" si="241"/>
        <v>8541</v>
      </c>
      <c r="BJ202" s="17">
        <f t="shared" si="241"/>
        <v>8541</v>
      </c>
      <c r="BK202" s="17">
        <f t="shared" si="241"/>
        <v>8541</v>
      </c>
      <c r="BL202" s="17">
        <f t="shared" si="241"/>
        <v>8541</v>
      </c>
      <c r="BM202" s="17">
        <f t="shared" si="241"/>
        <v>8541</v>
      </c>
      <c r="BN202" s="17">
        <f t="shared" si="241"/>
        <v>8541</v>
      </c>
      <c r="BO202" s="17">
        <f t="shared" ref="BO202:DZ202" si="242">BO40</f>
        <v>8541</v>
      </c>
      <c r="BP202" s="17">
        <f t="shared" si="242"/>
        <v>8541</v>
      </c>
      <c r="BQ202" s="17">
        <f t="shared" si="242"/>
        <v>8541</v>
      </c>
      <c r="BR202" s="17">
        <f t="shared" si="242"/>
        <v>8541</v>
      </c>
      <c r="BS202" s="17">
        <f t="shared" si="242"/>
        <v>8541</v>
      </c>
      <c r="BT202" s="17">
        <f t="shared" si="242"/>
        <v>8541</v>
      </c>
      <c r="BU202" s="17">
        <f t="shared" si="242"/>
        <v>8541</v>
      </c>
      <c r="BV202" s="17">
        <f t="shared" si="242"/>
        <v>8541</v>
      </c>
      <c r="BW202" s="17">
        <f t="shared" si="242"/>
        <v>8541</v>
      </c>
      <c r="BX202" s="17">
        <f t="shared" si="242"/>
        <v>8541</v>
      </c>
      <c r="BY202" s="17">
        <f t="shared" si="242"/>
        <v>8541</v>
      </c>
      <c r="BZ202" s="17">
        <f t="shared" si="242"/>
        <v>8541</v>
      </c>
      <c r="CA202" s="17">
        <f t="shared" si="242"/>
        <v>8541</v>
      </c>
      <c r="CB202" s="17">
        <f t="shared" si="242"/>
        <v>8541</v>
      </c>
      <c r="CC202" s="17">
        <f t="shared" si="242"/>
        <v>8541</v>
      </c>
      <c r="CD202" s="17">
        <f t="shared" si="242"/>
        <v>8541</v>
      </c>
      <c r="CE202" s="17">
        <f t="shared" si="242"/>
        <v>8541</v>
      </c>
      <c r="CF202" s="17">
        <f t="shared" si="242"/>
        <v>8541</v>
      </c>
      <c r="CG202" s="17">
        <f t="shared" si="242"/>
        <v>8541</v>
      </c>
      <c r="CH202" s="17">
        <f t="shared" si="242"/>
        <v>8541</v>
      </c>
      <c r="CI202" s="17">
        <f t="shared" si="242"/>
        <v>8541</v>
      </c>
      <c r="CJ202" s="17">
        <f t="shared" si="242"/>
        <v>8541</v>
      </c>
      <c r="CK202" s="17">
        <f t="shared" si="242"/>
        <v>8541</v>
      </c>
      <c r="CL202" s="17">
        <f t="shared" si="242"/>
        <v>8541</v>
      </c>
      <c r="CM202" s="17">
        <f t="shared" si="242"/>
        <v>8541</v>
      </c>
      <c r="CN202" s="17">
        <f t="shared" si="242"/>
        <v>8541</v>
      </c>
      <c r="CO202" s="17">
        <f t="shared" si="242"/>
        <v>8541</v>
      </c>
      <c r="CP202" s="17">
        <f t="shared" si="242"/>
        <v>8541</v>
      </c>
      <c r="CQ202" s="17">
        <f t="shared" si="242"/>
        <v>8541</v>
      </c>
      <c r="CR202" s="17">
        <f t="shared" si="242"/>
        <v>8541</v>
      </c>
      <c r="CS202" s="17">
        <f t="shared" si="242"/>
        <v>8541</v>
      </c>
      <c r="CT202" s="17">
        <f t="shared" si="242"/>
        <v>8541</v>
      </c>
      <c r="CU202" s="17">
        <f t="shared" si="242"/>
        <v>8541</v>
      </c>
      <c r="CV202" s="17">
        <f t="shared" si="242"/>
        <v>8541</v>
      </c>
      <c r="CW202" s="17">
        <f t="shared" si="242"/>
        <v>8541</v>
      </c>
      <c r="CX202" s="17">
        <f t="shared" si="242"/>
        <v>8541</v>
      </c>
      <c r="CY202" s="17">
        <f t="shared" si="242"/>
        <v>8541</v>
      </c>
      <c r="CZ202" s="17">
        <f t="shared" si="242"/>
        <v>8541</v>
      </c>
      <c r="DA202" s="17">
        <f t="shared" si="242"/>
        <v>8541</v>
      </c>
      <c r="DB202" s="17">
        <f t="shared" si="242"/>
        <v>8541</v>
      </c>
      <c r="DC202" s="17">
        <f t="shared" si="242"/>
        <v>8541</v>
      </c>
      <c r="DD202" s="17">
        <f t="shared" si="242"/>
        <v>8541</v>
      </c>
      <c r="DE202" s="17">
        <f t="shared" si="242"/>
        <v>8541</v>
      </c>
      <c r="DF202" s="17">
        <f t="shared" si="242"/>
        <v>8541</v>
      </c>
      <c r="DG202" s="17">
        <f t="shared" si="242"/>
        <v>8541</v>
      </c>
      <c r="DH202" s="17">
        <f t="shared" si="242"/>
        <v>8541</v>
      </c>
      <c r="DI202" s="17">
        <f t="shared" si="242"/>
        <v>8541</v>
      </c>
      <c r="DJ202" s="17">
        <f t="shared" si="242"/>
        <v>8541</v>
      </c>
      <c r="DK202" s="17">
        <f t="shared" si="242"/>
        <v>8541</v>
      </c>
      <c r="DL202" s="17">
        <f t="shared" si="242"/>
        <v>8541</v>
      </c>
      <c r="DM202" s="17">
        <f t="shared" si="242"/>
        <v>8541</v>
      </c>
      <c r="DN202" s="17">
        <f t="shared" si="242"/>
        <v>8541</v>
      </c>
      <c r="DO202" s="17">
        <f t="shared" si="242"/>
        <v>8541</v>
      </c>
      <c r="DP202" s="17">
        <f t="shared" si="242"/>
        <v>8541</v>
      </c>
      <c r="DQ202" s="17">
        <f t="shared" si="242"/>
        <v>8541</v>
      </c>
      <c r="DR202" s="17">
        <f t="shared" si="242"/>
        <v>8541</v>
      </c>
      <c r="DS202" s="17">
        <f t="shared" si="242"/>
        <v>8541</v>
      </c>
      <c r="DT202" s="17">
        <f t="shared" si="242"/>
        <v>8541</v>
      </c>
      <c r="DU202" s="17">
        <f t="shared" si="242"/>
        <v>8541</v>
      </c>
      <c r="DV202" s="17">
        <f t="shared" si="242"/>
        <v>8541</v>
      </c>
      <c r="DW202" s="17">
        <f t="shared" si="242"/>
        <v>8541</v>
      </c>
      <c r="DX202" s="17">
        <f t="shared" si="242"/>
        <v>8541</v>
      </c>
      <c r="DY202" s="17">
        <f t="shared" si="242"/>
        <v>8541</v>
      </c>
      <c r="DZ202" s="17">
        <f t="shared" si="242"/>
        <v>8541</v>
      </c>
      <c r="EA202" s="17">
        <f t="shared" ref="EA202:FX202" si="243">EA40</f>
        <v>8541</v>
      </c>
      <c r="EB202" s="17">
        <f t="shared" si="243"/>
        <v>8541</v>
      </c>
      <c r="EC202" s="17">
        <f t="shared" si="243"/>
        <v>8541</v>
      </c>
      <c r="ED202" s="17">
        <f t="shared" si="243"/>
        <v>8541</v>
      </c>
      <c r="EE202" s="17">
        <f t="shared" si="243"/>
        <v>8541</v>
      </c>
      <c r="EF202" s="17">
        <f t="shared" si="243"/>
        <v>8541</v>
      </c>
      <c r="EG202" s="17">
        <f t="shared" si="243"/>
        <v>8541</v>
      </c>
      <c r="EH202" s="17">
        <f t="shared" si="243"/>
        <v>8541</v>
      </c>
      <c r="EI202" s="17">
        <f t="shared" si="243"/>
        <v>8541</v>
      </c>
      <c r="EJ202" s="17">
        <f t="shared" si="243"/>
        <v>8541</v>
      </c>
      <c r="EK202" s="17">
        <f t="shared" si="243"/>
        <v>8541</v>
      </c>
      <c r="EL202" s="17">
        <f t="shared" si="243"/>
        <v>8541</v>
      </c>
      <c r="EM202" s="17">
        <f t="shared" si="243"/>
        <v>8541</v>
      </c>
      <c r="EN202" s="17">
        <f t="shared" si="243"/>
        <v>8541</v>
      </c>
      <c r="EO202" s="17">
        <f t="shared" si="243"/>
        <v>8541</v>
      </c>
      <c r="EP202" s="17">
        <f t="shared" si="243"/>
        <v>8541</v>
      </c>
      <c r="EQ202" s="17">
        <f t="shared" si="243"/>
        <v>8541</v>
      </c>
      <c r="ER202" s="17">
        <f t="shared" si="243"/>
        <v>8541</v>
      </c>
      <c r="ES202" s="17">
        <f t="shared" si="243"/>
        <v>8541</v>
      </c>
      <c r="ET202" s="17">
        <f t="shared" si="243"/>
        <v>8541</v>
      </c>
      <c r="EU202" s="17">
        <f t="shared" si="243"/>
        <v>8541</v>
      </c>
      <c r="EV202" s="17">
        <f t="shared" si="243"/>
        <v>8541</v>
      </c>
      <c r="EW202" s="17">
        <f t="shared" si="243"/>
        <v>8541</v>
      </c>
      <c r="EX202" s="17">
        <f t="shared" si="243"/>
        <v>8541</v>
      </c>
      <c r="EY202" s="17">
        <f t="shared" si="243"/>
        <v>8541</v>
      </c>
      <c r="EZ202" s="17">
        <f t="shared" si="243"/>
        <v>8541</v>
      </c>
      <c r="FA202" s="17">
        <f t="shared" si="243"/>
        <v>8541</v>
      </c>
      <c r="FB202" s="17">
        <f t="shared" si="243"/>
        <v>8541</v>
      </c>
      <c r="FC202" s="17">
        <f t="shared" si="243"/>
        <v>8541</v>
      </c>
      <c r="FD202" s="17">
        <f t="shared" si="243"/>
        <v>8541</v>
      </c>
      <c r="FE202" s="17">
        <f t="shared" si="243"/>
        <v>8541</v>
      </c>
      <c r="FF202" s="17">
        <f t="shared" si="243"/>
        <v>8541</v>
      </c>
      <c r="FG202" s="17">
        <f t="shared" si="243"/>
        <v>8541</v>
      </c>
      <c r="FH202" s="17">
        <f t="shared" si="243"/>
        <v>8541</v>
      </c>
      <c r="FI202" s="17">
        <f t="shared" si="243"/>
        <v>8541</v>
      </c>
      <c r="FJ202" s="17">
        <f t="shared" si="243"/>
        <v>8541</v>
      </c>
      <c r="FK202" s="17">
        <f t="shared" si="243"/>
        <v>8541</v>
      </c>
      <c r="FL202" s="17">
        <f t="shared" si="243"/>
        <v>8541</v>
      </c>
      <c r="FM202" s="17">
        <f t="shared" si="243"/>
        <v>8541</v>
      </c>
      <c r="FN202" s="17">
        <f t="shared" si="243"/>
        <v>8541</v>
      </c>
      <c r="FO202" s="17">
        <f t="shared" si="243"/>
        <v>8541</v>
      </c>
      <c r="FP202" s="17">
        <f t="shared" si="243"/>
        <v>8541</v>
      </c>
      <c r="FQ202" s="17">
        <f t="shared" si="243"/>
        <v>8541</v>
      </c>
      <c r="FR202" s="17">
        <f t="shared" si="243"/>
        <v>8541</v>
      </c>
      <c r="FS202" s="17">
        <f t="shared" si="243"/>
        <v>8541</v>
      </c>
      <c r="FT202" s="17">
        <f t="shared" si="243"/>
        <v>8541</v>
      </c>
      <c r="FU202" s="17">
        <f t="shared" si="243"/>
        <v>8541</v>
      </c>
      <c r="FV202" s="17">
        <f t="shared" si="243"/>
        <v>8541</v>
      </c>
      <c r="FW202" s="17">
        <f t="shared" si="243"/>
        <v>8541</v>
      </c>
      <c r="FX202" s="17">
        <f t="shared" si="243"/>
        <v>8541</v>
      </c>
    </row>
    <row r="203" spans="1:188" x14ac:dyDescent="0.2">
      <c r="A203" s="6" t="s">
        <v>733</v>
      </c>
      <c r="B203" s="7" t="s">
        <v>734</v>
      </c>
      <c r="C203" s="17">
        <f t="shared" ref="C203:BN203" si="244">ROUND(C101+C102+C99+C100,1)</f>
        <v>2510</v>
      </c>
      <c r="D203" s="17">
        <f t="shared" si="244"/>
        <v>10</v>
      </c>
      <c r="E203" s="17">
        <f t="shared" si="244"/>
        <v>0</v>
      </c>
      <c r="F203" s="17">
        <f t="shared" si="244"/>
        <v>0</v>
      </c>
      <c r="G203" s="17">
        <f t="shared" si="244"/>
        <v>1</v>
      </c>
      <c r="H203" s="17">
        <f t="shared" si="244"/>
        <v>1.5</v>
      </c>
      <c r="I203" s="17">
        <f t="shared" si="244"/>
        <v>9</v>
      </c>
      <c r="J203" s="17">
        <f t="shared" si="244"/>
        <v>0</v>
      </c>
      <c r="K203" s="17">
        <f t="shared" si="244"/>
        <v>0</v>
      </c>
      <c r="L203" s="17">
        <f t="shared" si="244"/>
        <v>0</v>
      </c>
      <c r="M203" s="17">
        <f t="shared" si="244"/>
        <v>0</v>
      </c>
      <c r="N203" s="17">
        <f t="shared" si="244"/>
        <v>18</v>
      </c>
      <c r="O203" s="17">
        <f t="shared" si="244"/>
        <v>0</v>
      </c>
      <c r="P203" s="17">
        <f t="shared" si="244"/>
        <v>1</v>
      </c>
      <c r="Q203" s="17">
        <f t="shared" si="244"/>
        <v>109.5</v>
      </c>
      <c r="R203" s="17">
        <f t="shared" si="244"/>
        <v>4492.5</v>
      </c>
      <c r="S203" s="17">
        <f t="shared" si="244"/>
        <v>3</v>
      </c>
      <c r="T203" s="17">
        <f t="shared" si="244"/>
        <v>0</v>
      </c>
      <c r="U203" s="17">
        <f t="shared" si="244"/>
        <v>0</v>
      </c>
      <c r="V203" s="17">
        <f t="shared" si="244"/>
        <v>0</v>
      </c>
      <c r="W203" s="17">
        <f t="shared" si="244"/>
        <v>0</v>
      </c>
      <c r="X203" s="17">
        <f t="shared" si="244"/>
        <v>0</v>
      </c>
      <c r="Y203" s="17">
        <f t="shared" si="244"/>
        <v>1835</v>
      </c>
      <c r="Z203" s="17">
        <f t="shared" si="244"/>
        <v>1</v>
      </c>
      <c r="AA203" s="17">
        <f t="shared" si="244"/>
        <v>0</v>
      </c>
      <c r="AB203" s="17">
        <f t="shared" si="244"/>
        <v>910.5</v>
      </c>
      <c r="AC203" s="17">
        <f t="shared" si="244"/>
        <v>0</v>
      </c>
      <c r="AD203" s="17">
        <f t="shared" si="244"/>
        <v>0</v>
      </c>
      <c r="AE203" s="17">
        <f t="shared" si="244"/>
        <v>0</v>
      </c>
      <c r="AF203" s="17">
        <f t="shared" si="244"/>
        <v>0</v>
      </c>
      <c r="AG203" s="17">
        <f t="shared" si="244"/>
        <v>0</v>
      </c>
      <c r="AH203" s="17">
        <f t="shared" si="244"/>
        <v>0</v>
      </c>
      <c r="AI203" s="17">
        <f t="shared" si="244"/>
        <v>0</v>
      </c>
      <c r="AJ203" s="17">
        <f t="shared" si="244"/>
        <v>0</v>
      </c>
      <c r="AK203" s="17">
        <f t="shared" si="244"/>
        <v>0</v>
      </c>
      <c r="AL203" s="17">
        <f t="shared" si="244"/>
        <v>0</v>
      </c>
      <c r="AM203" s="17">
        <f t="shared" si="244"/>
        <v>0</v>
      </c>
      <c r="AN203" s="17">
        <f t="shared" si="244"/>
        <v>0</v>
      </c>
      <c r="AO203" s="17">
        <f t="shared" si="244"/>
        <v>0</v>
      </c>
      <c r="AP203" s="17">
        <f t="shared" si="244"/>
        <v>322</v>
      </c>
      <c r="AQ203" s="17">
        <f t="shared" si="244"/>
        <v>0</v>
      </c>
      <c r="AR203" s="17">
        <f t="shared" si="244"/>
        <v>1096.5</v>
      </c>
      <c r="AS203" s="17">
        <f t="shared" si="244"/>
        <v>1.5</v>
      </c>
      <c r="AT203" s="17">
        <f t="shared" si="244"/>
        <v>2</v>
      </c>
      <c r="AU203" s="17">
        <f t="shared" si="244"/>
        <v>0</v>
      </c>
      <c r="AV203" s="17">
        <f t="shared" si="244"/>
        <v>0</v>
      </c>
      <c r="AW203" s="17">
        <f t="shared" si="244"/>
        <v>0</v>
      </c>
      <c r="AX203" s="17">
        <f t="shared" si="244"/>
        <v>0</v>
      </c>
      <c r="AY203" s="17">
        <f t="shared" si="244"/>
        <v>0</v>
      </c>
      <c r="AZ203" s="17">
        <f t="shared" si="244"/>
        <v>0</v>
      </c>
      <c r="BA203" s="17">
        <f t="shared" si="244"/>
        <v>0</v>
      </c>
      <c r="BB203" s="17">
        <f t="shared" si="244"/>
        <v>0.5</v>
      </c>
      <c r="BC203" s="17">
        <f t="shared" si="244"/>
        <v>315</v>
      </c>
      <c r="BD203" s="17">
        <f t="shared" si="244"/>
        <v>0</v>
      </c>
      <c r="BE203" s="17">
        <f t="shared" si="244"/>
        <v>0</v>
      </c>
      <c r="BF203" s="17">
        <f t="shared" si="244"/>
        <v>929</v>
      </c>
      <c r="BG203" s="17">
        <f t="shared" si="244"/>
        <v>0</v>
      </c>
      <c r="BH203" s="17">
        <f t="shared" si="244"/>
        <v>25</v>
      </c>
      <c r="BI203" s="17">
        <f t="shared" si="244"/>
        <v>7</v>
      </c>
      <c r="BJ203" s="17">
        <f t="shared" si="244"/>
        <v>3.5</v>
      </c>
      <c r="BK203" s="17">
        <f t="shared" si="244"/>
        <v>10936</v>
      </c>
      <c r="BL203" s="17">
        <f t="shared" si="244"/>
        <v>8</v>
      </c>
      <c r="BM203" s="17">
        <f t="shared" si="244"/>
        <v>2</v>
      </c>
      <c r="BN203" s="17">
        <f t="shared" si="244"/>
        <v>5</v>
      </c>
      <c r="BO203" s="17">
        <f t="shared" ref="BO203:DZ203" si="245">ROUND(BO101+BO102+BO99+BO100,1)</f>
        <v>0</v>
      </c>
      <c r="BP203" s="17">
        <f t="shared" si="245"/>
        <v>0</v>
      </c>
      <c r="BQ203" s="17">
        <f t="shared" si="245"/>
        <v>1</v>
      </c>
      <c r="BR203" s="17">
        <f t="shared" si="245"/>
        <v>0</v>
      </c>
      <c r="BS203" s="17">
        <f t="shared" si="245"/>
        <v>0</v>
      </c>
      <c r="BT203" s="17">
        <f t="shared" si="245"/>
        <v>0</v>
      </c>
      <c r="BU203" s="17">
        <f t="shared" si="245"/>
        <v>0</v>
      </c>
      <c r="BV203" s="17">
        <f t="shared" si="245"/>
        <v>0</v>
      </c>
      <c r="BW203" s="17">
        <f t="shared" si="245"/>
        <v>0</v>
      </c>
      <c r="BX203" s="17">
        <f t="shared" si="245"/>
        <v>0</v>
      </c>
      <c r="BY203" s="17">
        <f t="shared" si="245"/>
        <v>0</v>
      </c>
      <c r="BZ203" s="17">
        <f t="shared" si="245"/>
        <v>0</v>
      </c>
      <c r="CA203" s="17">
        <f t="shared" si="245"/>
        <v>0</v>
      </c>
      <c r="CB203" s="17">
        <f t="shared" si="245"/>
        <v>386.5</v>
      </c>
      <c r="CC203" s="17">
        <f t="shared" si="245"/>
        <v>0</v>
      </c>
      <c r="CD203" s="17">
        <f t="shared" si="245"/>
        <v>0</v>
      </c>
      <c r="CE203" s="17">
        <f t="shared" si="245"/>
        <v>0</v>
      </c>
      <c r="CF203" s="17">
        <f t="shared" si="245"/>
        <v>0</v>
      </c>
      <c r="CG203" s="17">
        <f t="shared" si="245"/>
        <v>0</v>
      </c>
      <c r="CH203" s="17">
        <f t="shared" si="245"/>
        <v>0</v>
      </c>
      <c r="CI203" s="17">
        <f t="shared" si="245"/>
        <v>0</v>
      </c>
      <c r="CJ203" s="17">
        <f t="shared" si="245"/>
        <v>0</v>
      </c>
      <c r="CK203" s="17">
        <f t="shared" si="245"/>
        <v>2310</v>
      </c>
      <c r="CL203" s="17">
        <f t="shared" si="245"/>
        <v>13</v>
      </c>
      <c r="CM203" s="17">
        <f t="shared" si="245"/>
        <v>50</v>
      </c>
      <c r="CN203" s="17">
        <f t="shared" si="245"/>
        <v>324.5</v>
      </c>
      <c r="CO203" s="17">
        <f t="shared" si="245"/>
        <v>22</v>
      </c>
      <c r="CP203" s="17">
        <f t="shared" si="245"/>
        <v>1</v>
      </c>
      <c r="CQ203" s="17">
        <f t="shared" si="245"/>
        <v>0</v>
      </c>
      <c r="CR203" s="17">
        <f t="shared" si="245"/>
        <v>0</v>
      </c>
      <c r="CS203" s="17">
        <f t="shared" si="245"/>
        <v>0</v>
      </c>
      <c r="CT203" s="17">
        <f t="shared" si="245"/>
        <v>0</v>
      </c>
      <c r="CU203" s="17">
        <f t="shared" si="245"/>
        <v>519</v>
      </c>
      <c r="CV203" s="17">
        <f t="shared" si="245"/>
        <v>0</v>
      </c>
      <c r="CW203" s="17">
        <f t="shared" si="245"/>
        <v>0</v>
      </c>
      <c r="CX203" s="17">
        <f t="shared" si="245"/>
        <v>0</v>
      </c>
      <c r="CY203" s="17">
        <f t="shared" si="245"/>
        <v>0</v>
      </c>
      <c r="CZ203" s="17">
        <f t="shared" si="245"/>
        <v>0</v>
      </c>
      <c r="DA203" s="17">
        <f t="shared" si="245"/>
        <v>0</v>
      </c>
      <c r="DB203" s="17">
        <f t="shared" si="245"/>
        <v>0</v>
      </c>
      <c r="DC203" s="17">
        <f t="shared" si="245"/>
        <v>0</v>
      </c>
      <c r="DD203" s="17">
        <f t="shared" si="245"/>
        <v>0</v>
      </c>
      <c r="DE203" s="17">
        <f t="shared" si="245"/>
        <v>0</v>
      </c>
      <c r="DF203" s="17">
        <f t="shared" si="245"/>
        <v>22</v>
      </c>
      <c r="DG203" s="17">
        <f t="shared" si="245"/>
        <v>1</v>
      </c>
      <c r="DH203" s="17">
        <f t="shared" si="245"/>
        <v>1</v>
      </c>
      <c r="DI203" s="17">
        <f t="shared" si="245"/>
        <v>1.5</v>
      </c>
      <c r="DJ203" s="17">
        <f t="shared" si="245"/>
        <v>1</v>
      </c>
      <c r="DK203" s="17">
        <f t="shared" si="245"/>
        <v>0.5</v>
      </c>
      <c r="DL203" s="17">
        <f t="shared" si="245"/>
        <v>0</v>
      </c>
      <c r="DM203" s="17">
        <f t="shared" si="245"/>
        <v>0</v>
      </c>
      <c r="DN203" s="17">
        <f t="shared" si="245"/>
        <v>0</v>
      </c>
      <c r="DO203" s="17">
        <f t="shared" si="245"/>
        <v>0</v>
      </c>
      <c r="DP203" s="17">
        <f t="shared" si="245"/>
        <v>0</v>
      </c>
      <c r="DQ203" s="17">
        <f t="shared" si="245"/>
        <v>0</v>
      </c>
      <c r="DR203" s="17">
        <f t="shared" si="245"/>
        <v>0</v>
      </c>
      <c r="DS203" s="17">
        <f t="shared" si="245"/>
        <v>0</v>
      </c>
      <c r="DT203" s="17">
        <f t="shared" si="245"/>
        <v>0</v>
      </c>
      <c r="DU203" s="17">
        <f t="shared" si="245"/>
        <v>0</v>
      </c>
      <c r="DV203" s="17">
        <f t="shared" si="245"/>
        <v>0</v>
      </c>
      <c r="DW203" s="17">
        <f t="shared" si="245"/>
        <v>0</v>
      </c>
      <c r="DX203" s="17">
        <f t="shared" si="245"/>
        <v>0</v>
      </c>
      <c r="DY203" s="17">
        <f t="shared" si="245"/>
        <v>0</v>
      </c>
      <c r="DZ203" s="17">
        <f t="shared" si="245"/>
        <v>1</v>
      </c>
      <c r="EA203" s="17">
        <f t="shared" ref="EA203:FX203" si="246">ROUND(EA101+EA102+EA99+EA100,1)</f>
        <v>0</v>
      </c>
      <c r="EB203" s="17">
        <f t="shared" si="246"/>
        <v>0</v>
      </c>
      <c r="EC203" s="17">
        <f t="shared" si="246"/>
        <v>0</v>
      </c>
      <c r="ED203" s="17">
        <f t="shared" si="246"/>
        <v>0</v>
      </c>
      <c r="EE203" s="17">
        <f t="shared" si="246"/>
        <v>0</v>
      </c>
      <c r="EF203" s="17">
        <f t="shared" si="246"/>
        <v>2.5</v>
      </c>
      <c r="EG203" s="17">
        <f t="shared" si="246"/>
        <v>0</v>
      </c>
      <c r="EH203" s="17">
        <f t="shared" si="246"/>
        <v>1</v>
      </c>
      <c r="EI203" s="17">
        <f t="shared" si="246"/>
        <v>1</v>
      </c>
      <c r="EJ203" s="17">
        <f t="shared" si="246"/>
        <v>240.5</v>
      </c>
      <c r="EK203" s="17">
        <f t="shared" si="246"/>
        <v>0</v>
      </c>
      <c r="EL203" s="17">
        <f t="shared" si="246"/>
        <v>0</v>
      </c>
      <c r="EM203" s="17">
        <f t="shared" si="246"/>
        <v>0</v>
      </c>
      <c r="EN203" s="17">
        <f t="shared" si="246"/>
        <v>117</v>
      </c>
      <c r="EO203" s="17">
        <f t="shared" si="246"/>
        <v>0</v>
      </c>
      <c r="EP203" s="17">
        <f t="shared" si="246"/>
        <v>0</v>
      </c>
      <c r="EQ203" s="17">
        <f t="shared" si="246"/>
        <v>0</v>
      </c>
      <c r="ER203" s="17">
        <f t="shared" si="246"/>
        <v>1</v>
      </c>
      <c r="ES203" s="17">
        <f t="shared" si="246"/>
        <v>0</v>
      </c>
      <c r="ET203" s="17">
        <f t="shared" si="246"/>
        <v>0</v>
      </c>
      <c r="EU203" s="17">
        <f t="shared" si="246"/>
        <v>0</v>
      </c>
      <c r="EV203" s="17">
        <f t="shared" si="246"/>
        <v>1</v>
      </c>
      <c r="EW203" s="17">
        <f t="shared" si="246"/>
        <v>0</v>
      </c>
      <c r="EX203" s="17">
        <f t="shared" si="246"/>
        <v>0</v>
      </c>
      <c r="EY203" s="17">
        <f t="shared" si="246"/>
        <v>777</v>
      </c>
      <c r="EZ203" s="17">
        <f t="shared" si="246"/>
        <v>0</v>
      </c>
      <c r="FA203" s="17">
        <f t="shared" si="246"/>
        <v>2</v>
      </c>
      <c r="FB203" s="17">
        <f t="shared" si="246"/>
        <v>0</v>
      </c>
      <c r="FC203" s="17">
        <f t="shared" si="246"/>
        <v>0</v>
      </c>
      <c r="FD203" s="17">
        <f t="shared" si="246"/>
        <v>0</v>
      </c>
      <c r="FE203" s="17">
        <f t="shared" si="246"/>
        <v>0</v>
      </c>
      <c r="FF203" s="17">
        <f t="shared" si="246"/>
        <v>0</v>
      </c>
      <c r="FG203" s="17">
        <f t="shared" si="246"/>
        <v>0</v>
      </c>
      <c r="FH203" s="17">
        <f t="shared" si="246"/>
        <v>0</v>
      </c>
      <c r="FI203" s="17">
        <f t="shared" si="246"/>
        <v>1</v>
      </c>
      <c r="FJ203" s="17">
        <f t="shared" si="246"/>
        <v>0</v>
      </c>
      <c r="FK203" s="17">
        <f t="shared" si="246"/>
        <v>0</v>
      </c>
      <c r="FL203" s="17">
        <f t="shared" si="246"/>
        <v>0</v>
      </c>
      <c r="FM203" s="17">
        <f t="shared" si="246"/>
        <v>0</v>
      </c>
      <c r="FN203" s="17">
        <f t="shared" si="246"/>
        <v>8</v>
      </c>
      <c r="FO203" s="17">
        <f t="shared" si="246"/>
        <v>0</v>
      </c>
      <c r="FP203" s="17">
        <f t="shared" si="246"/>
        <v>0</v>
      </c>
      <c r="FQ203" s="17">
        <f t="shared" si="246"/>
        <v>0</v>
      </c>
      <c r="FR203" s="17">
        <f t="shared" si="246"/>
        <v>0</v>
      </c>
      <c r="FS203" s="17">
        <f t="shared" si="246"/>
        <v>0</v>
      </c>
      <c r="FT203" s="17">
        <f t="shared" si="246"/>
        <v>0</v>
      </c>
      <c r="FU203" s="17">
        <f t="shared" si="246"/>
        <v>0</v>
      </c>
      <c r="FV203" s="17">
        <f t="shared" si="246"/>
        <v>0</v>
      </c>
      <c r="FW203" s="17">
        <f t="shared" si="246"/>
        <v>0</v>
      </c>
      <c r="FX203" s="17">
        <f t="shared" si="246"/>
        <v>0</v>
      </c>
      <c r="FY203" s="17"/>
    </row>
    <row r="204" spans="1:188" x14ac:dyDescent="0.2">
      <c r="A204" s="6" t="s">
        <v>735</v>
      </c>
      <c r="B204" s="7" t="s">
        <v>736</v>
      </c>
      <c r="C204" s="7">
        <f t="shared" ref="C204:BN204" si="247">ROUND((C200*C201)+(C202*C203),2)</f>
        <v>78688571.829999998</v>
      </c>
      <c r="D204" s="7">
        <f t="shared" si="247"/>
        <v>371563532.95999998</v>
      </c>
      <c r="E204" s="7">
        <f t="shared" si="247"/>
        <v>63695209.969999999</v>
      </c>
      <c r="F204" s="7">
        <f t="shared" si="247"/>
        <v>172849965.21000001</v>
      </c>
      <c r="G204" s="7">
        <f t="shared" si="247"/>
        <v>10099160.369999999</v>
      </c>
      <c r="H204" s="7">
        <f t="shared" si="247"/>
        <v>9088618.0299999993</v>
      </c>
      <c r="I204" s="7">
        <f t="shared" si="247"/>
        <v>87523300.099999994</v>
      </c>
      <c r="J204" s="7">
        <f t="shared" si="247"/>
        <v>21177471.739999998</v>
      </c>
      <c r="K204" s="7">
        <f t="shared" si="247"/>
        <v>2461385.63</v>
      </c>
      <c r="L204" s="7">
        <f t="shared" si="247"/>
        <v>22253332.609999999</v>
      </c>
      <c r="M204" s="7">
        <f t="shared" si="247"/>
        <v>11438984.470000001</v>
      </c>
      <c r="N204" s="7">
        <f t="shared" si="247"/>
        <v>477532490.99000001</v>
      </c>
      <c r="O204" s="7">
        <f t="shared" si="247"/>
        <v>128407887.04000001</v>
      </c>
      <c r="P204" s="7">
        <f t="shared" si="247"/>
        <v>2030203.89</v>
      </c>
      <c r="Q204" s="7">
        <f t="shared" si="247"/>
        <v>349628292.69999999</v>
      </c>
      <c r="R204" s="7">
        <f t="shared" si="247"/>
        <v>42872070.850000001</v>
      </c>
      <c r="S204" s="7">
        <f t="shared" si="247"/>
        <v>14752353.33</v>
      </c>
      <c r="T204" s="7">
        <f t="shared" si="247"/>
        <v>1274930.51</v>
      </c>
      <c r="U204" s="7">
        <f t="shared" si="247"/>
        <v>499886.01</v>
      </c>
      <c r="V204" s="7">
        <f t="shared" si="247"/>
        <v>2561362.83</v>
      </c>
      <c r="W204" s="7">
        <f t="shared" si="247"/>
        <v>1195302.6499999999</v>
      </c>
      <c r="X204" s="7">
        <f t="shared" si="247"/>
        <v>442377</v>
      </c>
      <c r="Y204" s="7">
        <f t="shared" si="247"/>
        <v>19966446.16</v>
      </c>
      <c r="Z204" s="7">
        <f t="shared" si="247"/>
        <v>2085943.39</v>
      </c>
      <c r="AA204" s="7">
        <f t="shared" si="247"/>
        <v>271944182.72000003</v>
      </c>
      <c r="AB204" s="7">
        <f t="shared" si="247"/>
        <v>268776356.24000001</v>
      </c>
      <c r="AC204" s="7">
        <f t="shared" si="247"/>
        <v>8926283.1099999994</v>
      </c>
      <c r="AD204" s="7">
        <f t="shared" si="247"/>
        <v>11917636.380000001</v>
      </c>
      <c r="AE204" s="7">
        <f t="shared" si="247"/>
        <v>924567.93</v>
      </c>
      <c r="AF204" s="7">
        <f t="shared" si="247"/>
        <v>1548319.5</v>
      </c>
      <c r="AG204" s="7">
        <f t="shared" si="247"/>
        <v>6354303.2300000004</v>
      </c>
      <c r="AH204" s="7">
        <f t="shared" si="247"/>
        <v>9409358.7899999991</v>
      </c>
      <c r="AI204" s="7">
        <f t="shared" si="247"/>
        <v>3121412.11</v>
      </c>
      <c r="AJ204" s="7">
        <f t="shared" si="247"/>
        <v>1542126.22</v>
      </c>
      <c r="AK204" s="7">
        <f t="shared" si="247"/>
        <v>1934957</v>
      </c>
      <c r="AL204" s="7">
        <f t="shared" si="247"/>
        <v>2441036.29</v>
      </c>
      <c r="AM204" s="7">
        <f t="shared" si="247"/>
        <v>3970775.95</v>
      </c>
      <c r="AN204" s="7">
        <f t="shared" si="247"/>
        <v>3172727.84</v>
      </c>
      <c r="AO204" s="7">
        <f t="shared" si="247"/>
        <v>41860366</v>
      </c>
      <c r="AP204" s="7">
        <f t="shared" si="247"/>
        <v>794279442.52999997</v>
      </c>
      <c r="AQ204" s="7">
        <f t="shared" si="247"/>
        <v>2017239.12</v>
      </c>
      <c r="AR204" s="7">
        <f t="shared" si="247"/>
        <v>574348761.55999994</v>
      </c>
      <c r="AS204" s="7">
        <f t="shared" si="247"/>
        <v>61939398.219999999</v>
      </c>
      <c r="AT204" s="7">
        <f t="shared" si="247"/>
        <v>19930240.280000001</v>
      </c>
      <c r="AU204" s="7">
        <f t="shared" si="247"/>
        <v>2187111.89</v>
      </c>
      <c r="AV204" s="7">
        <f t="shared" si="247"/>
        <v>2667533.31</v>
      </c>
      <c r="AW204" s="7">
        <f t="shared" si="247"/>
        <v>2260546.4700000002</v>
      </c>
      <c r="AX204" s="7">
        <f t="shared" si="247"/>
        <v>592785.18000000005</v>
      </c>
      <c r="AY204" s="7">
        <f t="shared" si="247"/>
        <v>3970775.95</v>
      </c>
      <c r="AZ204" s="7">
        <f t="shared" si="247"/>
        <v>102808414.8</v>
      </c>
      <c r="BA204" s="7">
        <f t="shared" si="247"/>
        <v>81661909.450000003</v>
      </c>
      <c r="BB204" s="7">
        <f t="shared" si="247"/>
        <v>72428463.430000007</v>
      </c>
      <c r="BC204" s="7">
        <f t="shared" si="247"/>
        <v>263641529.27000001</v>
      </c>
      <c r="BD204" s="7">
        <f t="shared" si="247"/>
        <v>45767439.670000002</v>
      </c>
      <c r="BE204" s="7">
        <f t="shared" si="247"/>
        <v>12361782.890000001</v>
      </c>
      <c r="BF204" s="7">
        <f t="shared" si="247"/>
        <v>223227973.09999999</v>
      </c>
      <c r="BG204" s="7">
        <f t="shared" si="247"/>
        <v>9155434.3900000006</v>
      </c>
      <c r="BH204" s="7">
        <f t="shared" si="247"/>
        <v>5376064.5899999999</v>
      </c>
      <c r="BI204" s="7">
        <f t="shared" si="247"/>
        <v>2232742.8199999998</v>
      </c>
      <c r="BJ204" s="7">
        <f t="shared" si="247"/>
        <v>56738201.130000003</v>
      </c>
      <c r="BK204" s="7">
        <f t="shared" si="247"/>
        <v>248224824.19999999</v>
      </c>
      <c r="BL204" s="7">
        <f t="shared" si="247"/>
        <v>1685658.31</v>
      </c>
      <c r="BM204" s="7">
        <f t="shared" si="247"/>
        <v>2436884.19</v>
      </c>
      <c r="BN204" s="7">
        <f t="shared" si="247"/>
        <v>32238018.309999999</v>
      </c>
      <c r="BO204" s="7">
        <f t="shared" ref="BO204:DZ204" si="248">ROUND((BO200*BO201)+(BO202*BO203),2)</f>
        <v>12059197.02</v>
      </c>
      <c r="BP204" s="7">
        <f t="shared" si="248"/>
        <v>1784548.82</v>
      </c>
      <c r="BQ204" s="7">
        <f t="shared" si="248"/>
        <v>54811088.509999998</v>
      </c>
      <c r="BR204" s="7">
        <f t="shared" si="248"/>
        <v>41979807.789999999</v>
      </c>
      <c r="BS204" s="7">
        <f t="shared" si="248"/>
        <v>10686058.810000001</v>
      </c>
      <c r="BT204" s="7">
        <f t="shared" si="248"/>
        <v>3941579.07</v>
      </c>
      <c r="BU204" s="7">
        <f t="shared" si="248"/>
        <v>3786747.12</v>
      </c>
      <c r="BV204" s="7">
        <f t="shared" si="248"/>
        <v>11552232.98</v>
      </c>
      <c r="BW204" s="7">
        <f t="shared" si="248"/>
        <v>18175501.420000002</v>
      </c>
      <c r="BX204" s="7">
        <f t="shared" si="248"/>
        <v>715765.99</v>
      </c>
      <c r="BY204" s="7">
        <f t="shared" si="248"/>
        <v>4658229.8099999996</v>
      </c>
      <c r="BZ204" s="7">
        <f t="shared" si="248"/>
        <v>1909299.13</v>
      </c>
      <c r="CA204" s="7">
        <f t="shared" si="248"/>
        <v>1450996.56</v>
      </c>
      <c r="CB204" s="7">
        <f t="shared" si="248"/>
        <v>723071479.10000002</v>
      </c>
      <c r="CC204" s="7">
        <f t="shared" si="248"/>
        <v>1729694.07</v>
      </c>
      <c r="CD204" s="7">
        <f t="shared" si="248"/>
        <v>447685.52</v>
      </c>
      <c r="CE204" s="7">
        <f t="shared" si="248"/>
        <v>1396141.81</v>
      </c>
      <c r="CF204" s="7">
        <f t="shared" si="248"/>
        <v>1247503.1399999999</v>
      </c>
      <c r="CG204" s="7">
        <f t="shared" si="248"/>
        <v>1884526.02</v>
      </c>
      <c r="CH204" s="7">
        <f t="shared" si="248"/>
        <v>980307.43</v>
      </c>
      <c r="CI204" s="7">
        <f t="shared" si="248"/>
        <v>6408273.2199999997</v>
      </c>
      <c r="CJ204" s="7">
        <f t="shared" si="248"/>
        <v>8825421.1500000004</v>
      </c>
      <c r="CK204" s="7">
        <f t="shared" si="248"/>
        <v>63880704.109999999</v>
      </c>
      <c r="CL204" s="7">
        <f t="shared" si="248"/>
        <v>12287017.550000001</v>
      </c>
      <c r="CM204" s="7">
        <f t="shared" si="248"/>
        <v>7514814.29</v>
      </c>
      <c r="CN204" s="7">
        <f t="shared" si="248"/>
        <v>284882445.43000001</v>
      </c>
      <c r="CO204" s="7">
        <f t="shared" si="248"/>
        <v>135085459.63</v>
      </c>
      <c r="CP204" s="7">
        <f t="shared" si="248"/>
        <v>9439133.8900000006</v>
      </c>
      <c r="CQ204" s="7">
        <f t="shared" si="248"/>
        <v>8547608.3900000006</v>
      </c>
      <c r="CR204" s="7">
        <f t="shared" si="248"/>
        <v>1835864.55</v>
      </c>
      <c r="CS204" s="7">
        <f t="shared" si="248"/>
        <v>3174497.35</v>
      </c>
      <c r="CT204" s="7">
        <f t="shared" si="248"/>
        <v>974114.15</v>
      </c>
      <c r="CU204" s="7">
        <f t="shared" si="248"/>
        <v>5095459.75</v>
      </c>
      <c r="CV204" s="7">
        <f t="shared" si="248"/>
        <v>442377</v>
      </c>
      <c r="CW204" s="7">
        <f t="shared" si="248"/>
        <v>1774816.52</v>
      </c>
      <c r="CX204" s="7">
        <f t="shared" si="248"/>
        <v>4263629.53</v>
      </c>
      <c r="CY204" s="7">
        <f t="shared" si="248"/>
        <v>442377</v>
      </c>
      <c r="CZ204" s="7">
        <f t="shared" si="248"/>
        <v>18877111.34</v>
      </c>
      <c r="DA204" s="7">
        <f t="shared" si="248"/>
        <v>1689880.14</v>
      </c>
      <c r="DB204" s="7">
        <f t="shared" si="248"/>
        <v>2751584.94</v>
      </c>
      <c r="DC204" s="7">
        <f t="shared" si="248"/>
        <v>1366944.93</v>
      </c>
      <c r="DD204" s="7">
        <f t="shared" si="248"/>
        <v>1459844.1</v>
      </c>
      <c r="DE204" s="7">
        <f t="shared" si="248"/>
        <v>3612450.58</v>
      </c>
      <c r="DF204" s="7">
        <f t="shared" si="248"/>
        <v>194590474.65000001</v>
      </c>
      <c r="DG204" s="7">
        <f t="shared" si="248"/>
        <v>803050.09</v>
      </c>
      <c r="DH204" s="7">
        <f t="shared" si="248"/>
        <v>18620226.140000001</v>
      </c>
      <c r="DI204" s="7">
        <f t="shared" si="248"/>
        <v>23907362.780000001</v>
      </c>
      <c r="DJ204" s="7">
        <f t="shared" si="248"/>
        <v>5937277.5499999998</v>
      </c>
      <c r="DK204" s="7">
        <f t="shared" si="248"/>
        <v>4112183.32</v>
      </c>
      <c r="DL204" s="7">
        <f t="shared" si="248"/>
        <v>52321697.299999997</v>
      </c>
      <c r="DM204" s="7">
        <f t="shared" si="248"/>
        <v>2303899.42</v>
      </c>
      <c r="DN204" s="7">
        <f t="shared" si="248"/>
        <v>12797081.859999999</v>
      </c>
      <c r="DO204" s="7">
        <f t="shared" si="248"/>
        <v>28925262.52</v>
      </c>
      <c r="DP204" s="7">
        <f t="shared" si="248"/>
        <v>1818169.47</v>
      </c>
      <c r="DQ204" s="7">
        <f t="shared" si="248"/>
        <v>6520636.9800000004</v>
      </c>
      <c r="DR204" s="7">
        <f t="shared" si="248"/>
        <v>12933333.970000001</v>
      </c>
      <c r="DS204" s="7">
        <f t="shared" si="248"/>
        <v>7158544.6100000003</v>
      </c>
      <c r="DT204" s="7">
        <f t="shared" si="248"/>
        <v>1468691.64</v>
      </c>
      <c r="DU204" s="7">
        <f t="shared" si="248"/>
        <v>3435499.78</v>
      </c>
      <c r="DV204" s="7">
        <f t="shared" si="248"/>
        <v>1961499.62</v>
      </c>
      <c r="DW204" s="7">
        <f t="shared" si="248"/>
        <v>3032051.96</v>
      </c>
      <c r="DX204" s="7">
        <f t="shared" si="248"/>
        <v>1570438.35</v>
      </c>
      <c r="DY204" s="7">
        <f t="shared" si="248"/>
        <v>2950654.59</v>
      </c>
      <c r="DZ204" s="7">
        <f t="shared" si="248"/>
        <v>7389158.8700000001</v>
      </c>
      <c r="EA204" s="7">
        <f t="shared" ref="EA204:FX204" si="249">ROUND((EA200*EA201)+(EA202*EA203),2)</f>
        <v>5604031.8399999999</v>
      </c>
      <c r="EB204" s="7">
        <f t="shared" si="249"/>
        <v>5370456.7800000003</v>
      </c>
      <c r="EC204" s="7">
        <f t="shared" si="249"/>
        <v>2832097.55</v>
      </c>
      <c r="ED204" s="7">
        <f t="shared" si="249"/>
        <v>14678953.609999999</v>
      </c>
      <c r="EE204" s="7">
        <f t="shared" si="249"/>
        <v>1674839.32</v>
      </c>
      <c r="EF204" s="7">
        <f t="shared" si="249"/>
        <v>13421836.58</v>
      </c>
      <c r="EG204" s="7">
        <f t="shared" si="249"/>
        <v>2547206.77</v>
      </c>
      <c r="EH204" s="7">
        <f t="shared" si="249"/>
        <v>2260239.9300000002</v>
      </c>
      <c r="EI204" s="7">
        <f t="shared" si="249"/>
        <v>142725554.47999999</v>
      </c>
      <c r="EJ204" s="7">
        <f t="shared" si="249"/>
        <v>89860636.480000004</v>
      </c>
      <c r="EK204" s="7">
        <f t="shared" si="249"/>
        <v>6210973.0800000001</v>
      </c>
      <c r="EL204" s="7">
        <f t="shared" si="249"/>
        <v>4289287.3899999997</v>
      </c>
      <c r="EM204" s="7">
        <f t="shared" si="249"/>
        <v>3847795.15</v>
      </c>
      <c r="EN204" s="7">
        <f t="shared" si="249"/>
        <v>10085720.58</v>
      </c>
      <c r="EO204" s="7">
        <f t="shared" si="249"/>
        <v>3278013.57</v>
      </c>
      <c r="EP204" s="7">
        <f t="shared" si="249"/>
        <v>3490354.53</v>
      </c>
      <c r="EQ204" s="7">
        <f t="shared" si="249"/>
        <v>24547499.73</v>
      </c>
      <c r="ER204" s="7">
        <f t="shared" si="249"/>
        <v>2789322.82</v>
      </c>
      <c r="ES204" s="7">
        <f t="shared" si="249"/>
        <v>1347480.34</v>
      </c>
      <c r="ET204" s="7">
        <f t="shared" si="249"/>
        <v>1981848.96</v>
      </c>
      <c r="EU204" s="7">
        <f t="shared" si="249"/>
        <v>5520864.96</v>
      </c>
      <c r="EV204" s="7">
        <f t="shared" si="249"/>
        <v>734039.28</v>
      </c>
      <c r="EW204" s="7">
        <f t="shared" si="249"/>
        <v>8031796.8099999996</v>
      </c>
      <c r="EX204" s="7">
        <f t="shared" si="249"/>
        <v>1783664.06</v>
      </c>
      <c r="EY204" s="7">
        <f t="shared" si="249"/>
        <v>8894249.2100000009</v>
      </c>
      <c r="EZ204" s="7">
        <f t="shared" si="249"/>
        <v>1250157.3999999999</v>
      </c>
      <c r="FA204" s="7">
        <f t="shared" si="249"/>
        <v>30667614.82</v>
      </c>
      <c r="FB204" s="7">
        <f t="shared" si="249"/>
        <v>3070981.13</v>
      </c>
      <c r="FC204" s="7">
        <f t="shared" si="249"/>
        <v>19785753.699999999</v>
      </c>
      <c r="FD204" s="7">
        <f t="shared" si="249"/>
        <v>3578829.93</v>
      </c>
      <c r="FE204" s="7">
        <f t="shared" si="249"/>
        <v>911296.62</v>
      </c>
      <c r="FF204" s="7">
        <f t="shared" si="249"/>
        <v>1988042.24</v>
      </c>
      <c r="FG204" s="7">
        <f t="shared" si="249"/>
        <v>1229808.06</v>
      </c>
      <c r="FH204" s="7">
        <f t="shared" si="249"/>
        <v>803356.63</v>
      </c>
      <c r="FI204" s="7">
        <f t="shared" si="249"/>
        <v>16731276.35</v>
      </c>
      <c r="FJ204" s="7">
        <f t="shared" si="249"/>
        <v>17861413.75</v>
      </c>
      <c r="FK204" s="7">
        <f t="shared" si="249"/>
        <v>22300224.57</v>
      </c>
      <c r="FL204" s="7">
        <f t="shared" si="249"/>
        <v>64968370.969999999</v>
      </c>
      <c r="FM204" s="7">
        <f t="shared" si="249"/>
        <v>33437507.920000002</v>
      </c>
      <c r="FN204" s="7">
        <f t="shared" si="249"/>
        <v>196556265.83000001</v>
      </c>
      <c r="FO204" s="7">
        <f t="shared" si="249"/>
        <v>10014530.529999999</v>
      </c>
      <c r="FP204" s="7">
        <f t="shared" si="249"/>
        <v>19983053.84</v>
      </c>
      <c r="FQ204" s="7">
        <f t="shared" si="249"/>
        <v>8398969.7200000007</v>
      </c>
      <c r="FR204" s="7">
        <f t="shared" si="249"/>
        <v>1537702.45</v>
      </c>
      <c r="FS204" s="7">
        <f t="shared" si="249"/>
        <v>1862407.17</v>
      </c>
      <c r="FT204" s="7">
        <f t="shared" si="249"/>
        <v>638792.39</v>
      </c>
      <c r="FU204" s="7">
        <f t="shared" si="249"/>
        <v>7644274.5599999996</v>
      </c>
      <c r="FV204" s="7">
        <f t="shared" si="249"/>
        <v>6374652.5700000003</v>
      </c>
      <c r="FW204" s="7">
        <f t="shared" si="249"/>
        <v>1747389.15</v>
      </c>
      <c r="FX204" s="7">
        <f t="shared" si="249"/>
        <v>535276.17000000004</v>
      </c>
      <c r="FY204" s="17"/>
      <c r="FZ204" s="7">
        <f>SUM(C204:FX204)</f>
        <v>7875256792.050005</v>
      </c>
    </row>
    <row r="205" spans="1:188" x14ac:dyDescent="0.2">
      <c r="FY205" s="17"/>
    </row>
    <row r="206" spans="1:188" ht="15.75" x14ac:dyDescent="0.25">
      <c r="A206" s="6" t="s">
        <v>603</v>
      </c>
      <c r="B206" s="30" t="s">
        <v>737</v>
      </c>
    </row>
    <row r="207" spans="1:188" x14ac:dyDescent="0.2">
      <c r="A207" s="6" t="s">
        <v>738</v>
      </c>
      <c r="B207" s="7" t="s">
        <v>739</v>
      </c>
      <c r="C207" s="7">
        <f t="shared" ref="C207:BN207" si="250">+C128</f>
        <v>56607948.840000004</v>
      </c>
      <c r="D207" s="7">
        <f t="shared" si="250"/>
        <v>368610126.88999999</v>
      </c>
      <c r="E207" s="7">
        <f t="shared" si="250"/>
        <v>62450339.670000002</v>
      </c>
      <c r="F207" s="7">
        <f t="shared" si="250"/>
        <v>169937869.88999999</v>
      </c>
      <c r="G207" s="7">
        <f t="shared" si="250"/>
        <v>10657448.529999999</v>
      </c>
      <c r="H207" s="7">
        <f t="shared" si="250"/>
        <v>9570942.2799999993</v>
      </c>
      <c r="I207" s="7">
        <f t="shared" si="250"/>
        <v>85902265.219999999</v>
      </c>
      <c r="J207" s="7">
        <f t="shared" si="250"/>
        <v>19868450.25</v>
      </c>
      <c r="K207" s="7">
        <f t="shared" si="250"/>
        <v>3313254.68</v>
      </c>
      <c r="L207" s="7">
        <f t="shared" si="250"/>
        <v>22642590.789999999</v>
      </c>
      <c r="M207" s="7">
        <f t="shared" si="250"/>
        <v>12237097.98</v>
      </c>
      <c r="N207" s="7">
        <f t="shared" si="250"/>
        <v>487583690.13</v>
      </c>
      <c r="O207" s="7">
        <f t="shared" si="250"/>
        <v>128028759.23</v>
      </c>
      <c r="P207" s="7">
        <f t="shared" si="250"/>
        <v>3268135.72</v>
      </c>
      <c r="Q207" s="7">
        <f t="shared" si="250"/>
        <v>350943942.86000001</v>
      </c>
      <c r="R207" s="7">
        <f t="shared" si="250"/>
        <v>4410626.84</v>
      </c>
      <c r="S207" s="7">
        <f t="shared" si="250"/>
        <v>14844297.369999999</v>
      </c>
      <c r="T207" s="7">
        <f t="shared" si="250"/>
        <v>2225238.8199999998</v>
      </c>
      <c r="U207" s="7">
        <f t="shared" si="250"/>
        <v>1006008.1</v>
      </c>
      <c r="V207" s="7">
        <f t="shared" si="250"/>
        <v>3334364.72</v>
      </c>
      <c r="W207" s="7">
        <f t="shared" si="250"/>
        <v>2106322.38</v>
      </c>
      <c r="X207" s="7">
        <f t="shared" si="250"/>
        <v>898729.31</v>
      </c>
      <c r="Y207" s="7">
        <f t="shared" si="250"/>
        <v>3844484.16</v>
      </c>
      <c r="Z207" s="7">
        <f t="shared" si="250"/>
        <v>2945954.45</v>
      </c>
      <c r="AA207" s="7">
        <f t="shared" si="250"/>
        <v>271873587.42000002</v>
      </c>
      <c r="AB207" s="7">
        <f t="shared" si="250"/>
        <v>266773903.66</v>
      </c>
      <c r="AC207" s="7">
        <f t="shared" si="250"/>
        <v>9233371.6899999995</v>
      </c>
      <c r="AD207" s="7">
        <f t="shared" si="250"/>
        <v>11938433.550000001</v>
      </c>
      <c r="AE207" s="7">
        <f t="shared" si="250"/>
        <v>1708928.87</v>
      </c>
      <c r="AF207" s="7">
        <f t="shared" si="250"/>
        <v>2620179.46</v>
      </c>
      <c r="AG207" s="7">
        <f t="shared" si="250"/>
        <v>7104159.25</v>
      </c>
      <c r="AH207" s="7">
        <f t="shared" si="250"/>
        <v>9223668.4900000002</v>
      </c>
      <c r="AI207" s="7">
        <f t="shared" si="250"/>
        <v>3836361.82</v>
      </c>
      <c r="AJ207" s="7">
        <f t="shared" si="250"/>
        <v>2601827.17</v>
      </c>
      <c r="AK207" s="7">
        <f t="shared" si="250"/>
        <v>2929537.76</v>
      </c>
      <c r="AL207" s="7">
        <f t="shared" si="250"/>
        <v>3274896.04</v>
      </c>
      <c r="AM207" s="7">
        <f t="shared" si="250"/>
        <v>4360408.03</v>
      </c>
      <c r="AN207" s="7">
        <f t="shared" si="250"/>
        <v>3998419.76</v>
      </c>
      <c r="AO207" s="7">
        <f t="shared" si="250"/>
        <v>40390218.789999999</v>
      </c>
      <c r="AP207" s="7">
        <f t="shared" si="250"/>
        <v>797229286.60000002</v>
      </c>
      <c r="AQ207" s="7">
        <f t="shared" si="250"/>
        <v>3170026.84</v>
      </c>
      <c r="AR207" s="7">
        <f t="shared" si="250"/>
        <v>569052175.80999994</v>
      </c>
      <c r="AS207" s="7">
        <f t="shared" si="250"/>
        <v>65454431.049999997</v>
      </c>
      <c r="AT207" s="7">
        <f t="shared" si="250"/>
        <v>20414563.059999999</v>
      </c>
      <c r="AU207" s="7">
        <f t="shared" si="250"/>
        <v>3401772.89</v>
      </c>
      <c r="AV207" s="7">
        <f t="shared" si="250"/>
        <v>3735755.93</v>
      </c>
      <c r="AW207" s="7">
        <f t="shared" si="250"/>
        <v>3423739.95</v>
      </c>
      <c r="AX207" s="7">
        <f t="shared" si="250"/>
        <v>1259952.1599999999</v>
      </c>
      <c r="AY207" s="7">
        <f t="shared" si="250"/>
        <v>4659976.5599999996</v>
      </c>
      <c r="AZ207" s="7">
        <f t="shared" si="250"/>
        <v>100419825.20999999</v>
      </c>
      <c r="BA207" s="7">
        <f t="shared" si="250"/>
        <v>77943771.590000004</v>
      </c>
      <c r="BB207" s="7">
        <f t="shared" si="250"/>
        <v>69645738.549999997</v>
      </c>
      <c r="BC207" s="7">
        <f t="shared" si="250"/>
        <v>255423059.56999999</v>
      </c>
      <c r="BD207" s="7">
        <f t="shared" si="250"/>
        <v>44683995.509999998</v>
      </c>
      <c r="BE207" s="7">
        <f t="shared" si="250"/>
        <v>12839913.15</v>
      </c>
      <c r="BF207" s="7">
        <f t="shared" si="250"/>
        <v>212180569.74000001</v>
      </c>
      <c r="BG207" s="7">
        <f t="shared" si="250"/>
        <v>9561752.0899999999</v>
      </c>
      <c r="BH207" s="7">
        <f t="shared" si="250"/>
        <v>5840915.04</v>
      </c>
      <c r="BI207" s="7">
        <f t="shared" si="250"/>
        <v>3253106.49</v>
      </c>
      <c r="BJ207" s="7">
        <f t="shared" si="250"/>
        <v>56211692.719999999</v>
      </c>
      <c r="BK207" s="7">
        <f t="shared" si="250"/>
        <v>151624319.21000001</v>
      </c>
      <c r="BL207" s="7">
        <f t="shared" si="250"/>
        <v>2734855.47</v>
      </c>
      <c r="BM207" s="7">
        <f t="shared" si="250"/>
        <v>3403208.8</v>
      </c>
      <c r="BN207" s="7">
        <f t="shared" si="250"/>
        <v>30284474.07</v>
      </c>
      <c r="BO207" s="7">
        <f t="shared" ref="BO207:DZ207" si="251">+BO128</f>
        <v>11898528.58</v>
      </c>
      <c r="BP207" s="7">
        <f t="shared" si="251"/>
        <v>2871459.49</v>
      </c>
      <c r="BQ207" s="7">
        <f t="shared" si="251"/>
        <v>57501291.159999996</v>
      </c>
      <c r="BR207" s="7">
        <f t="shared" si="251"/>
        <v>40896471.759999998</v>
      </c>
      <c r="BS207" s="7">
        <f t="shared" si="251"/>
        <v>11230819.560000001</v>
      </c>
      <c r="BT207" s="7">
        <f t="shared" si="251"/>
        <v>4751190.3</v>
      </c>
      <c r="BU207" s="7">
        <f t="shared" si="251"/>
        <v>4676030.2300000004</v>
      </c>
      <c r="BV207" s="7">
        <f t="shared" si="251"/>
        <v>11880910.869999999</v>
      </c>
      <c r="BW207" s="7">
        <f t="shared" si="251"/>
        <v>18430407.960000001</v>
      </c>
      <c r="BX207" s="7">
        <f t="shared" si="251"/>
        <v>1533480.52</v>
      </c>
      <c r="BY207" s="7">
        <f t="shared" si="251"/>
        <v>4884519.97</v>
      </c>
      <c r="BZ207" s="7">
        <f t="shared" si="251"/>
        <v>2853690.81</v>
      </c>
      <c r="CA207" s="7">
        <f t="shared" si="251"/>
        <v>2589169.9</v>
      </c>
      <c r="CB207" s="7">
        <f t="shared" si="251"/>
        <v>719046520.23000002</v>
      </c>
      <c r="CC207" s="7">
        <f t="shared" si="251"/>
        <v>2694415.86</v>
      </c>
      <c r="CD207" s="7">
        <f t="shared" si="251"/>
        <v>888798.44</v>
      </c>
      <c r="CE207" s="7">
        <f t="shared" si="251"/>
        <v>2361040.59</v>
      </c>
      <c r="CF207" s="7">
        <f t="shared" si="251"/>
        <v>2112102.66</v>
      </c>
      <c r="CG207" s="7">
        <f t="shared" si="251"/>
        <v>2855253.15</v>
      </c>
      <c r="CH207" s="7">
        <f t="shared" si="251"/>
        <v>1804692.9</v>
      </c>
      <c r="CI207" s="7">
        <f t="shared" si="251"/>
        <v>6469040.5899999999</v>
      </c>
      <c r="CJ207" s="7">
        <f t="shared" si="251"/>
        <v>9221728.2599999998</v>
      </c>
      <c r="CK207" s="7">
        <f t="shared" si="251"/>
        <v>44641198.5</v>
      </c>
      <c r="CL207" s="7">
        <f t="shared" si="251"/>
        <v>12907955.800000001</v>
      </c>
      <c r="CM207" s="7">
        <f t="shared" si="251"/>
        <v>7807236.04</v>
      </c>
      <c r="CN207" s="7">
        <f t="shared" si="251"/>
        <v>271513646.30000001</v>
      </c>
      <c r="CO207" s="7">
        <f t="shared" si="251"/>
        <v>129655783.41</v>
      </c>
      <c r="CP207" s="7">
        <f t="shared" si="251"/>
        <v>10049830.01</v>
      </c>
      <c r="CQ207" s="7">
        <f t="shared" si="251"/>
        <v>8817681.8599999994</v>
      </c>
      <c r="CR207" s="7">
        <f t="shared" si="251"/>
        <v>2893137.08</v>
      </c>
      <c r="CS207" s="7">
        <f t="shared" si="251"/>
        <v>3932457.67</v>
      </c>
      <c r="CT207" s="7">
        <f t="shared" si="251"/>
        <v>1791366.01</v>
      </c>
      <c r="CU207" s="7">
        <f t="shared" si="251"/>
        <v>650342.42000000004</v>
      </c>
      <c r="CV207" s="7">
        <f t="shared" si="251"/>
        <v>858039.85</v>
      </c>
      <c r="CW207" s="7">
        <f t="shared" si="251"/>
        <v>2841158.32</v>
      </c>
      <c r="CX207" s="7">
        <f t="shared" si="251"/>
        <v>4716001.29</v>
      </c>
      <c r="CY207" s="7">
        <f t="shared" si="251"/>
        <v>906189.04</v>
      </c>
      <c r="CZ207" s="7">
        <f t="shared" si="251"/>
        <v>18277225.890000001</v>
      </c>
      <c r="DA207" s="7">
        <f t="shared" si="251"/>
        <v>2772679.9</v>
      </c>
      <c r="DB207" s="7">
        <f t="shared" si="251"/>
        <v>3681879.71</v>
      </c>
      <c r="DC207" s="7">
        <f t="shared" si="251"/>
        <v>2426716.8199999998</v>
      </c>
      <c r="DD207" s="7">
        <f t="shared" si="251"/>
        <v>2529632.23</v>
      </c>
      <c r="DE207" s="7">
        <f t="shared" si="251"/>
        <v>4287647.9400000004</v>
      </c>
      <c r="DF207" s="7">
        <f t="shared" si="251"/>
        <v>181274906.86000001</v>
      </c>
      <c r="DG207" s="7">
        <f t="shared" si="251"/>
        <v>1601322.86</v>
      </c>
      <c r="DH207" s="7">
        <f t="shared" si="251"/>
        <v>17690001.489999998</v>
      </c>
      <c r="DI207" s="7">
        <f t="shared" si="251"/>
        <v>22626811.84</v>
      </c>
      <c r="DJ207" s="7">
        <f t="shared" si="251"/>
        <v>6421375.7400000002</v>
      </c>
      <c r="DK207" s="7">
        <f t="shared" si="251"/>
        <v>4563074.49</v>
      </c>
      <c r="DL207" s="7">
        <f t="shared" si="251"/>
        <v>51724772.670000002</v>
      </c>
      <c r="DM207" s="7">
        <f t="shared" si="251"/>
        <v>3613351.87</v>
      </c>
      <c r="DN207" s="7">
        <f t="shared" si="251"/>
        <v>13070295.77</v>
      </c>
      <c r="DO207" s="7">
        <f t="shared" si="251"/>
        <v>28160904.91</v>
      </c>
      <c r="DP207" s="7">
        <f t="shared" si="251"/>
        <v>3009391.58</v>
      </c>
      <c r="DQ207" s="7">
        <f t="shared" si="251"/>
        <v>7045829.1900000004</v>
      </c>
      <c r="DR207" s="7">
        <f t="shared" si="251"/>
        <v>12772545.74</v>
      </c>
      <c r="DS207" s="7">
        <f t="shared" si="251"/>
        <v>7428342.1200000001</v>
      </c>
      <c r="DT207" s="7">
        <f t="shared" si="251"/>
        <v>2549459.4700000002</v>
      </c>
      <c r="DU207" s="7">
        <f t="shared" si="251"/>
        <v>4113016.51</v>
      </c>
      <c r="DV207" s="7">
        <f t="shared" si="251"/>
        <v>3019914.06</v>
      </c>
      <c r="DW207" s="7">
        <f t="shared" si="251"/>
        <v>3856134.83</v>
      </c>
      <c r="DX207" s="7">
        <f t="shared" si="251"/>
        <v>3008463.27</v>
      </c>
      <c r="DY207" s="7">
        <f t="shared" si="251"/>
        <v>4221019.92</v>
      </c>
      <c r="DZ207" s="7">
        <f t="shared" si="251"/>
        <v>8221109.5499999998</v>
      </c>
      <c r="EA207" s="7">
        <f t="shared" ref="EA207:FX207" si="252">+EA128</f>
        <v>6350269.7300000004</v>
      </c>
      <c r="EB207" s="7">
        <f t="shared" si="252"/>
        <v>5702625.7699999996</v>
      </c>
      <c r="EC207" s="7">
        <f t="shared" si="252"/>
        <v>3541377.26</v>
      </c>
      <c r="ED207" s="7">
        <f t="shared" si="252"/>
        <v>19922532.41</v>
      </c>
      <c r="EE207" s="7">
        <f t="shared" si="252"/>
        <v>2660041.23</v>
      </c>
      <c r="EF207" s="7">
        <f t="shared" si="252"/>
        <v>13089733.99</v>
      </c>
      <c r="EG207" s="7">
        <f t="shared" si="252"/>
        <v>3220429.97</v>
      </c>
      <c r="EH207" s="7">
        <f t="shared" si="252"/>
        <v>3099028.28</v>
      </c>
      <c r="EI207" s="7">
        <f t="shared" si="252"/>
        <v>136138811.94</v>
      </c>
      <c r="EJ207" s="7">
        <f t="shared" si="252"/>
        <v>82919904.689999998</v>
      </c>
      <c r="EK207" s="7">
        <f t="shared" si="252"/>
        <v>6534501.8399999999</v>
      </c>
      <c r="EL207" s="7">
        <f t="shared" si="252"/>
        <v>4602229.05</v>
      </c>
      <c r="EM207" s="7">
        <f t="shared" si="252"/>
        <v>4336167.62</v>
      </c>
      <c r="EN207" s="7">
        <f t="shared" si="252"/>
        <v>8957546.8599999994</v>
      </c>
      <c r="EO207" s="7">
        <f t="shared" si="252"/>
        <v>3977609.98</v>
      </c>
      <c r="EP207" s="7">
        <f t="shared" si="252"/>
        <v>4530099.28</v>
      </c>
      <c r="EQ207" s="7">
        <f t="shared" si="252"/>
        <v>25378495.940000001</v>
      </c>
      <c r="ER207" s="7">
        <f t="shared" si="252"/>
        <v>3958522.55</v>
      </c>
      <c r="ES207" s="7">
        <f t="shared" si="252"/>
        <v>2311139.88</v>
      </c>
      <c r="ET207" s="7">
        <f t="shared" si="252"/>
        <v>3356168.08</v>
      </c>
      <c r="EU207" s="7">
        <f t="shared" si="252"/>
        <v>5730793.0099999998</v>
      </c>
      <c r="EV207" s="7">
        <f t="shared" si="252"/>
        <v>1508794.46</v>
      </c>
      <c r="EW207" s="7">
        <f t="shared" si="252"/>
        <v>11042953.49</v>
      </c>
      <c r="EX207" s="7">
        <f t="shared" si="252"/>
        <v>3094202.91</v>
      </c>
      <c r="EY207" s="7">
        <f t="shared" si="252"/>
        <v>2225011.66</v>
      </c>
      <c r="EZ207" s="7">
        <f t="shared" si="252"/>
        <v>2226281.44</v>
      </c>
      <c r="FA207" s="7">
        <f t="shared" si="252"/>
        <v>32510699.739999998</v>
      </c>
      <c r="FB207" s="7">
        <f t="shared" si="252"/>
        <v>3920056.48</v>
      </c>
      <c r="FC207" s="7">
        <f t="shared" si="252"/>
        <v>19535590.260000002</v>
      </c>
      <c r="FD207" s="7">
        <f t="shared" si="252"/>
        <v>4265038.97</v>
      </c>
      <c r="FE207" s="7">
        <f t="shared" si="252"/>
        <v>1751796.3</v>
      </c>
      <c r="FF207" s="7">
        <f t="shared" si="252"/>
        <v>3067995.62</v>
      </c>
      <c r="FG207" s="7">
        <f t="shared" si="252"/>
        <v>2264513.38</v>
      </c>
      <c r="FH207" s="7">
        <f t="shared" si="252"/>
        <v>1565961.52</v>
      </c>
      <c r="FI207" s="7">
        <f t="shared" si="252"/>
        <v>16561534.220000001</v>
      </c>
      <c r="FJ207" s="7">
        <f t="shared" si="252"/>
        <v>17459110.670000002</v>
      </c>
      <c r="FK207" s="7">
        <f t="shared" si="252"/>
        <v>21764503.18</v>
      </c>
      <c r="FL207" s="7">
        <f t="shared" si="252"/>
        <v>61804578.5</v>
      </c>
      <c r="FM207" s="7">
        <f t="shared" si="252"/>
        <v>31968610.449999999</v>
      </c>
      <c r="FN207" s="7">
        <f t="shared" si="252"/>
        <v>188751806.94999999</v>
      </c>
      <c r="FO207" s="7">
        <f t="shared" si="252"/>
        <v>10270932.199999999</v>
      </c>
      <c r="FP207" s="7">
        <f t="shared" si="252"/>
        <v>19868554.960000001</v>
      </c>
      <c r="FQ207" s="7">
        <f t="shared" si="252"/>
        <v>8716055.1699999999</v>
      </c>
      <c r="FR207" s="7">
        <f t="shared" si="252"/>
        <v>2658128.71</v>
      </c>
      <c r="FS207" s="7">
        <f t="shared" si="252"/>
        <v>2985856.31</v>
      </c>
      <c r="FT207" s="7">
        <f t="shared" si="252"/>
        <v>1319878.8500000001</v>
      </c>
      <c r="FU207" s="7">
        <f t="shared" si="252"/>
        <v>8224299.5999999996</v>
      </c>
      <c r="FV207" s="7">
        <f t="shared" si="252"/>
        <v>6786394.8200000003</v>
      </c>
      <c r="FW207" s="7">
        <f t="shared" si="252"/>
        <v>2881727.49</v>
      </c>
      <c r="FX207" s="7">
        <f t="shared" si="252"/>
        <v>1167323.18</v>
      </c>
      <c r="FZ207" s="7">
        <f>SUM(C207:FX207)</f>
        <v>7670847304.3999968</v>
      </c>
      <c r="GA207" s="7">
        <f>GA209-FZ207</f>
        <v>364472819.27000332</v>
      </c>
    </row>
    <row r="208" spans="1:188" x14ac:dyDescent="0.2">
      <c r="A208" s="6" t="s">
        <v>740</v>
      </c>
      <c r="B208" s="7" t="s">
        <v>741</v>
      </c>
      <c r="C208" s="7">
        <f t="shared" ref="C208:BN208" si="253">+C163</f>
        <v>5036334.18</v>
      </c>
      <c r="D208" s="7">
        <f t="shared" si="253"/>
        <v>14588134.74</v>
      </c>
      <c r="E208" s="7">
        <f t="shared" si="253"/>
        <v>5847786.0700000003</v>
      </c>
      <c r="F208" s="7">
        <f t="shared" si="253"/>
        <v>5370546.4199999999</v>
      </c>
      <c r="G208" s="7">
        <f t="shared" si="253"/>
        <v>374753.46</v>
      </c>
      <c r="H208" s="7">
        <f t="shared" si="253"/>
        <v>212393.19</v>
      </c>
      <c r="I208" s="7">
        <f t="shared" si="253"/>
        <v>7713789.0999999996</v>
      </c>
      <c r="J208" s="7">
        <f t="shared" si="253"/>
        <v>2055122.07</v>
      </c>
      <c r="K208" s="7">
        <f t="shared" si="253"/>
        <v>146059.51</v>
      </c>
      <c r="L208" s="7">
        <f t="shared" si="253"/>
        <v>1584952.73</v>
      </c>
      <c r="M208" s="7">
        <f t="shared" si="253"/>
        <v>1519042.49</v>
      </c>
      <c r="N208" s="7">
        <f t="shared" si="253"/>
        <v>14037244.189999999</v>
      </c>
      <c r="O208" s="7">
        <f t="shared" si="253"/>
        <v>2408987.9500000002</v>
      </c>
      <c r="P208" s="7">
        <f t="shared" si="253"/>
        <v>152751.38</v>
      </c>
      <c r="Q208" s="7">
        <f t="shared" si="253"/>
        <v>37458047.469999999</v>
      </c>
      <c r="R208" s="7">
        <f t="shared" si="253"/>
        <v>1625482.43</v>
      </c>
      <c r="S208" s="7">
        <f t="shared" si="253"/>
        <v>911339.62</v>
      </c>
      <c r="T208" s="7">
        <f t="shared" si="253"/>
        <v>87465.32</v>
      </c>
      <c r="U208" s="7">
        <f t="shared" si="253"/>
        <v>53416.36</v>
      </c>
      <c r="V208" s="7">
        <f t="shared" si="253"/>
        <v>167098.32</v>
      </c>
      <c r="W208" s="7">
        <f t="shared" si="253"/>
        <v>106641.34</v>
      </c>
      <c r="X208" s="7">
        <f t="shared" si="253"/>
        <v>49609.86</v>
      </c>
      <c r="Y208" s="7">
        <f t="shared" si="253"/>
        <v>1818990.63</v>
      </c>
      <c r="Z208" s="7">
        <f t="shared" si="253"/>
        <v>96358.31</v>
      </c>
      <c r="AA208" s="7">
        <f t="shared" si="253"/>
        <v>8308018.5300000003</v>
      </c>
      <c r="AB208" s="7">
        <f t="shared" si="253"/>
        <v>5453311.9500000002</v>
      </c>
      <c r="AC208" s="7">
        <f t="shared" si="253"/>
        <v>233154.3</v>
      </c>
      <c r="AD208" s="7">
        <f t="shared" si="253"/>
        <v>409044.24</v>
      </c>
      <c r="AE208" s="7">
        <f t="shared" si="253"/>
        <v>46901.51</v>
      </c>
      <c r="AF208" s="7">
        <f t="shared" si="253"/>
        <v>76898.52</v>
      </c>
      <c r="AG208" s="7">
        <f t="shared" si="253"/>
        <v>157514.10999999999</v>
      </c>
      <c r="AH208" s="7">
        <f t="shared" si="253"/>
        <v>473167.6</v>
      </c>
      <c r="AI208" s="7">
        <f t="shared" si="253"/>
        <v>171983.84</v>
      </c>
      <c r="AJ208" s="7">
        <f t="shared" si="253"/>
        <v>168917.25</v>
      </c>
      <c r="AK208" s="7">
        <f t="shared" si="253"/>
        <v>255420.33</v>
      </c>
      <c r="AL208" s="7">
        <f t="shared" si="253"/>
        <v>291286.51</v>
      </c>
      <c r="AM208" s="7">
        <f t="shared" si="253"/>
        <v>262440.59999999998</v>
      </c>
      <c r="AN208" s="7">
        <f t="shared" si="253"/>
        <v>192807.24</v>
      </c>
      <c r="AO208" s="7">
        <f t="shared" si="253"/>
        <v>2403277.17</v>
      </c>
      <c r="AP208" s="7">
        <f t="shared" si="253"/>
        <v>59747193.689999998</v>
      </c>
      <c r="AQ208" s="7">
        <f t="shared" si="253"/>
        <v>136811.68</v>
      </c>
      <c r="AR208" s="7">
        <f t="shared" si="253"/>
        <v>6152935.6299999999</v>
      </c>
      <c r="AS208" s="7">
        <f t="shared" si="253"/>
        <v>2163915.4700000002</v>
      </c>
      <c r="AT208" s="7">
        <f t="shared" si="253"/>
        <v>331102.86</v>
      </c>
      <c r="AU208" s="7">
        <f t="shared" si="253"/>
        <v>108988.84</v>
      </c>
      <c r="AV208" s="7">
        <f t="shared" si="253"/>
        <v>173071.44</v>
      </c>
      <c r="AW208" s="7">
        <f t="shared" si="253"/>
        <v>104521.22</v>
      </c>
      <c r="AX208" s="7">
        <f t="shared" si="253"/>
        <v>69955.55</v>
      </c>
      <c r="AY208" s="7">
        <f t="shared" si="253"/>
        <v>212564.71</v>
      </c>
      <c r="AZ208" s="7">
        <f t="shared" si="253"/>
        <v>11420612.42</v>
      </c>
      <c r="BA208" s="7">
        <f t="shared" si="253"/>
        <v>3463885.76</v>
      </c>
      <c r="BB208" s="7">
        <f t="shared" si="253"/>
        <v>2580715.87</v>
      </c>
      <c r="BC208" s="7">
        <f t="shared" si="253"/>
        <v>15551479.08</v>
      </c>
      <c r="BD208" s="7">
        <f t="shared" si="253"/>
        <v>641015.67000000004</v>
      </c>
      <c r="BE208" s="7">
        <f t="shared" si="253"/>
        <v>415413.28</v>
      </c>
      <c r="BF208" s="7">
        <f t="shared" si="253"/>
        <v>3333475.1</v>
      </c>
      <c r="BG208" s="7">
        <f t="shared" si="253"/>
        <v>527859.9</v>
      </c>
      <c r="BH208" s="7">
        <f t="shared" si="253"/>
        <v>173936.14</v>
      </c>
      <c r="BI208" s="7">
        <f t="shared" si="253"/>
        <v>233651.46</v>
      </c>
      <c r="BJ208" s="7">
        <f t="shared" si="253"/>
        <v>589874.16</v>
      </c>
      <c r="BK208" s="7">
        <f t="shared" si="253"/>
        <v>8473223.1099999994</v>
      </c>
      <c r="BL208" s="7">
        <f t="shared" si="253"/>
        <v>140752.29999999999</v>
      </c>
      <c r="BM208" s="7">
        <f t="shared" si="253"/>
        <v>160815.60999999999</v>
      </c>
      <c r="BN208" s="7">
        <f t="shared" si="253"/>
        <v>1881933.93</v>
      </c>
      <c r="BO208" s="7">
        <f t="shared" ref="BO208:DZ208" si="254">+BO163</f>
        <v>539894.65</v>
      </c>
      <c r="BP208" s="7">
        <f t="shared" si="254"/>
        <v>141793.44</v>
      </c>
      <c r="BQ208" s="7">
        <f t="shared" si="254"/>
        <v>1768233.63</v>
      </c>
      <c r="BR208" s="7">
        <f t="shared" si="254"/>
        <v>1902917.02</v>
      </c>
      <c r="BS208" s="7">
        <f t="shared" si="254"/>
        <v>733428.86</v>
      </c>
      <c r="BT208" s="7">
        <f t="shared" si="254"/>
        <v>137064.64000000001</v>
      </c>
      <c r="BU208" s="7">
        <f t="shared" si="254"/>
        <v>118386.6</v>
      </c>
      <c r="BV208" s="7">
        <f t="shared" si="254"/>
        <v>305189.36</v>
      </c>
      <c r="BW208" s="7">
        <f t="shared" si="254"/>
        <v>409752.03</v>
      </c>
      <c r="BX208" s="7">
        <f t="shared" si="254"/>
        <v>27068.11</v>
      </c>
      <c r="BY208" s="7">
        <f t="shared" si="254"/>
        <v>765481</v>
      </c>
      <c r="BZ208" s="7">
        <f t="shared" si="254"/>
        <v>140595.18</v>
      </c>
      <c r="CA208" s="7">
        <f t="shared" si="254"/>
        <v>83927</v>
      </c>
      <c r="CB208" s="7">
        <f t="shared" si="254"/>
        <v>22035265.219999999</v>
      </c>
      <c r="CC208" s="7">
        <f t="shared" si="254"/>
        <v>121393.43</v>
      </c>
      <c r="CD208" s="7">
        <f t="shared" si="254"/>
        <v>59019.03</v>
      </c>
      <c r="CE208" s="7">
        <f t="shared" si="254"/>
        <v>90132.5</v>
      </c>
      <c r="CF208" s="7">
        <f t="shared" si="254"/>
        <v>100122.65</v>
      </c>
      <c r="CG208" s="7">
        <f t="shared" si="254"/>
        <v>112601.53</v>
      </c>
      <c r="CH208" s="7">
        <f t="shared" si="254"/>
        <v>107499.76</v>
      </c>
      <c r="CI208" s="7">
        <f t="shared" si="254"/>
        <v>378567.22</v>
      </c>
      <c r="CJ208" s="7">
        <f t="shared" si="254"/>
        <v>466722.16</v>
      </c>
      <c r="CK208" s="7">
        <f t="shared" si="254"/>
        <v>2141940.2000000002</v>
      </c>
      <c r="CL208" s="7">
        <f t="shared" si="254"/>
        <v>385944.31</v>
      </c>
      <c r="CM208" s="7">
        <f t="shared" si="254"/>
        <v>536318.81999999995</v>
      </c>
      <c r="CN208" s="7">
        <f t="shared" si="254"/>
        <v>6594333.46</v>
      </c>
      <c r="CO208" s="7">
        <f t="shared" si="254"/>
        <v>4035470.25</v>
      </c>
      <c r="CP208" s="7">
        <f t="shared" si="254"/>
        <v>417816.57</v>
      </c>
      <c r="CQ208" s="7">
        <f t="shared" si="254"/>
        <v>1025698.75</v>
      </c>
      <c r="CR208" s="7">
        <f t="shared" si="254"/>
        <v>190235.96</v>
      </c>
      <c r="CS208" s="7">
        <f t="shared" si="254"/>
        <v>120867.18</v>
      </c>
      <c r="CT208" s="7">
        <f t="shared" si="254"/>
        <v>130423.16</v>
      </c>
      <c r="CU208" s="7">
        <f t="shared" si="254"/>
        <v>142745.39000000001</v>
      </c>
      <c r="CV208" s="7">
        <f t="shared" si="254"/>
        <v>21828.53</v>
      </c>
      <c r="CW208" s="7">
        <f t="shared" si="254"/>
        <v>112173.35</v>
      </c>
      <c r="CX208" s="7">
        <f t="shared" si="254"/>
        <v>227489.57</v>
      </c>
      <c r="CY208" s="7">
        <f t="shared" si="254"/>
        <v>41322.22</v>
      </c>
      <c r="CZ208" s="7">
        <f t="shared" si="254"/>
        <v>849496.78</v>
      </c>
      <c r="DA208" s="7">
        <f t="shared" si="254"/>
        <v>59924.73</v>
      </c>
      <c r="DB208" s="7">
        <f t="shared" si="254"/>
        <v>93763.62</v>
      </c>
      <c r="DC208" s="7">
        <f t="shared" si="254"/>
        <v>56167.89</v>
      </c>
      <c r="DD208" s="7">
        <f t="shared" si="254"/>
        <v>110199.98</v>
      </c>
      <c r="DE208" s="7">
        <f t="shared" si="254"/>
        <v>149327.34</v>
      </c>
      <c r="DF208" s="7">
        <f t="shared" si="254"/>
        <v>9702890.6799999997</v>
      </c>
      <c r="DG208" s="7">
        <f t="shared" si="254"/>
        <v>62055.72</v>
      </c>
      <c r="DH208" s="7">
        <f t="shared" si="254"/>
        <v>755640.31999999995</v>
      </c>
      <c r="DI208" s="7">
        <f t="shared" si="254"/>
        <v>1554430.22</v>
      </c>
      <c r="DJ208" s="7">
        <f t="shared" si="254"/>
        <v>350965.12</v>
      </c>
      <c r="DK208" s="7">
        <f t="shared" si="254"/>
        <v>232272.67</v>
      </c>
      <c r="DL208" s="7">
        <f t="shared" si="254"/>
        <v>3046212.22</v>
      </c>
      <c r="DM208" s="7">
        <f t="shared" si="254"/>
        <v>193988.71</v>
      </c>
      <c r="DN208" s="7">
        <f t="shared" si="254"/>
        <v>621839.56000000006</v>
      </c>
      <c r="DO208" s="7">
        <f t="shared" si="254"/>
        <v>1792511.67</v>
      </c>
      <c r="DP208" s="7">
        <f t="shared" si="254"/>
        <v>101923.92</v>
      </c>
      <c r="DQ208" s="7">
        <f t="shared" si="254"/>
        <v>230590.77</v>
      </c>
      <c r="DR208" s="7">
        <f t="shared" si="254"/>
        <v>1519861.29</v>
      </c>
      <c r="DS208" s="7">
        <f t="shared" si="254"/>
        <v>805655.35</v>
      </c>
      <c r="DT208" s="7">
        <f t="shared" si="254"/>
        <v>213786</v>
      </c>
      <c r="DU208" s="7">
        <f t="shared" si="254"/>
        <v>231845.75</v>
      </c>
      <c r="DV208" s="7">
        <f t="shared" si="254"/>
        <v>104614.07</v>
      </c>
      <c r="DW208" s="7">
        <f t="shared" si="254"/>
        <v>173779.24</v>
      </c>
      <c r="DX208" s="7">
        <f t="shared" si="254"/>
        <v>109016.54</v>
      </c>
      <c r="DY208" s="7">
        <f t="shared" si="254"/>
        <v>72902.77</v>
      </c>
      <c r="DZ208" s="7">
        <f t="shared" si="254"/>
        <v>175026.26</v>
      </c>
      <c r="EA208" s="7">
        <f t="shared" ref="EA208:FX208" si="255">+EA163</f>
        <v>218239.14</v>
      </c>
      <c r="EB208" s="7">
        <f t="shared" si="255"/>
        <v>351549.12</v>
      </c>
      <c r="EC208" s="7">
        <f t="shared" si="255"/>
        <v>107402.97</v>
      </c>
      <c r="ED208" s="7">
        <f t="shared" si="255"/>
        <v>62105.56</v>
      </c>
      <c r="EE208" s="7">
        <f t="shared" si="255"/>
        <v>158000.54999999999</v>
      </c>
      <c r="EF208" s="7">
        <f t="shared" si="255"/>
        <v>1072296.8999999999</v>
      </c>
      <c r="EG208" s="7">
        <f t="shared" si="255"/>
        <v>167788.99</v>
      </c>
      <c r="EH208" s="7">
        <f t="shared" si="255"/>
        <v>118505.87</v>
      </c>
      <c r="EI208" s="7">
        <f t="shared" si="255"/>
        <v>17011417.100000001</v>
      </c>
      <c r="EJ208" s="7">
        <f t="shared" si="255"/>
        <v>3812004.25</v>
      </c>
      <c r="EK208" s="7">
        <f t="shared" si="255"/>
        <v>211226.38</v>
      </c>
      <c r="EL208" s="7">
        <f t="shared" si="255"/>
        <v>182608.25</v>
      </c>
      <c r="EM208" s="7">
        <f t="shared" si="255"/>
        <v>202919.48</v>
      </c>
      <c r="EN208" s="7">
        <f t="shared" si="255"/>
        <v>920626.84</v>
      </c>
      <c r="EO208" s="7">
        <f t="shared" si="255"/>
        <v>164644.07</v>
      </c>
      <c r="EP208" s="7">
        <f t="shared" si="255"/>
        <v>103623.87</v>
      </c>
      <c r="EQ208" s="7">
        <f t="shared" si="255"/>
        <v>408104.87</v>
      </c>
      <c r="ER208" s="7">
        <f t="shared" si="255"/>
        <v>98390</v>
      </c>
      <c r="ES208" s="7">
        <f t="shared" si="255"/>
        <v>154784.15</v>
      </c>
      <c r="ET208" s="7">
        <f t="shared" si="255"/>
        <v>231935.19</v>
      </c>
      <c r="EU208" s="7">
        <f t="shared" si="255"/>
        <v>970296.72</v>
      </c>
      <c r="EV208" s="7">
        <f t="shared" si="255"/>
        <v>87878.080000000002</v>
      </c>
      <c r="EW208" s="7">
        <f t="shared" si="255"/>
        <v>179402.38</v>
      </c>
      <c r="EX208" s="7">
        <f t="shared" si="255"/>
        <v>70172.100000000006</v>
      </c>
      <c r="EY208" s="7">
        <f t="shared" si="255"/>
        <v>473323.27</v>
      </c>
      <c r="EZ208" s="7">
        <f t="shared" si="255"/>
        <v>71846.03</v>
      </c>
      <c r="FA208" s="7">
        <f t="shared" si="255"/>
        <v>1013074.81</v>
      </c>
      <c r="FB208" s="7">
        <f t="shared" si="255"/>
        <v>194207.12</v>
      </c>
      <c r="FC208" s="7">
        <f t="shared" si="255"/>
        <v>553387.55000000005</v>
      </c>
      <c r="FD208" s="7">
        <f t="shared" si="255"/>
        <v>208770.76</v>
      </c>
      <c r="FE208" s="7">
        <f t="shared" si="255"/>
        <v>86943.52</v>
      </c>
      <c r="FF208" s="7">
        <f t="shared" si="255"/>
        <v>140906.60999999999</v>
      </c>
      <c r="FG208" s="7">
        <f t="shared" si="255"/>
        <v>102636.22</v>
      </c>
      <c r="FH208" s="7">
        <f t="shared" si="255"/>
        <v>82782.11</v>
      </c>
      <c r="FI208" s="7">
        <f t="shared" si="255"/>
        <v>931938.06</v>
      </c>
      <c r="FJ208" s="7">
        <f t="shared" si="255"/>
        <v>448741</v>
      </c>
      <c r="FK208" s="7">
        <f t="shared" si="255"/>
        <v>909152.21</v>
      </c>
      <c r="FL208" s="7">
        <f t="shared" si="255"/>
        <v>863047.14</v>
      </c>
      <c r="FM208" s="7">
        <f t="shared" si="255"/>
        <v>803728.07</v>
      </c>
      <c r="FN208" s="7">
        <f t="shared" si="255"/>
        <v>15514891.810000001</v>
      </c>
      <c r="FO208" s="7">
        <f t="shared" si="255"/>
        <v>451388.28</v>
      </c>
      <c r="FP208" s="7">
        <f t="shared" si="255"/>
        <v>1389176.54</v>
      </c>
      <c r="FQ208" s="7">
        <f t="shared" si="255"/>
        <v>392578.36</v>
      </c>
      <c r="FR208" s="7">
        <f t="shared" si="255"/>
        <v>53223.75</v>
      </c>
      <c r="FS208" s="7">
        <f t="shared" si="255"/>
        <v>62979.58</v>
      </c>
      <c r="FT208" s="7">
        <f t="shared" si="255"/>
        <v>53087.65</v>
      </c>
      <c r="FU208" s="7">
        <f t="shared" si="255"/>
        <v>629455.72</v>
      </c>
      <c r="FV208" s="7">
        <f t="shared" si="255"/>
        <v>305675.03999999998</v>
      </c>
      <c r="FW208" s="7">
        <f t="shared" si="255"/>
        <v>120813.69</v>
      </c>
      <c r="FX208" s="7">
        <f t="shared" si="255"/>
        <v>53253.09</v>
      </c>
      <c r="FZ208" s="7">
        <f>SUM(C208:FX208)</f>
        <v>364133478.47000009</v>
      </c>
    </row>
    <row r="209" spans="1:184" x14ac:dyDescent="0.2">
      <c r="A209" s="6" t="s">
        <v>742</v>
      </c>
      <c r="B209" s="7" t="s">
        <v>743</v>
      </c>
      <c r="C209" s="7">
        <f t="shared" ref="C209:BN209" si="256">+C207+C208</f>
        <v>61644283.020000003</v>
      </c>
      <c r="D209" s="7">
        <f t="shared" si="256"/>
        <v>383198261.63</v>
      </c>
      <c r="E209" s="7">
        <f t="shared" si="256"/>
        <v>68298125.74000001</v>
      </c>
      <c r="F209" s="7">
        <f t="shared" si="256"/>
        <v>175308416.30999997</v>
      </c>
      <c r="G209" s="7">
        <f t="shared" si="256"/>
        <v>11032201.99</v>
      </c>
      <c r="H209" s="7">
        <f t="shared" si="256"/>
        <v>9783335.4699999988</v>
      </c>
      <c r="I209" s="7">
        <f t="shared" si="256"/>
        <v>93616054.319999993</v>
      </c>
      <c r="J209" s="7">
        <f t="shared" si="256"/>
        <v>21923572.32</v>
      </c>
      <c r="K209" s="7">
        <f t="shared" si="256"/>
        <v>3459314.1900000004</v>
      </c>
      <c r="L209" s="7">
        <f t="shared" si="256"/>
        <v>24227543.52</v>
      </c>
      <c r="M209" s="7">
        <f t="shared" si="256"/>
        <v>13756140.470000001</v>
      </c>
      <c r="N209" s="7">
        <f t="shared" si="256"/>
        <v>501620934.31999999</v>
      </c>
      <c r="O209" s="7">
        <f t="shared" si="256"/>
        <v>130437747.18000001</v>
      </c>
      <c r="P209" s="7">
        <f t="shared" si="256"/>
        <v>3420887.1</v>
      </c>
      <c r="Q209" s="7">
        <f t="shared" si="256"/>
        <v>388401990.33000004</v>
      </c>
      <c r="R209" s="7">
        <f t="shared" si="256"/>
        <v>6036109.2699999996</v>
      </c>
      <c r="S209" s="7">
        <f t="shared" si="256"/>
        <v>15755636.989999998</v>
      </c>
      <c r="T209" s="7">
        <f t="shared" si="256"/>
        <v>2312704.1399999997</v>
      </c>
      <c r="U209" s="7">
        <f t="shared" si="256"/>
        <v>1059424.46</v>
      </c>
      <c r="V209" s="7">
        <f t="shared" si="256"/>
        <v>3501463.04</v>
      </c>
      <c r="W209" s="7">
        <f t="shared" si="256"/>
        <v>2212963.7199999997</v>
      </c>
      <c r="X209" s="7">
        <f t="shared" si="256"/>
        <v>948339.17</v>
      </c>
      <c r="Y209" s="7">
        <f t="shared" si="256"/>
        <v>5663474.79</v>
      </c>
      <c r="Z209" s="7">
        <f t="shared" si="256"/>
        <v>3042312.7600000002</v>
      </c>
      <c r="AA209" s="7">
        <f t="shared" si="256"/>
        <v>280181605.94999999</v>
      </c>
      <c r="AB209" s="7">
        <f t="shared" si="256"/>
        <v>272227215.61000001</v>
      </c>
      <c r="AC209" s="7">
        <f t="shared" si="256"/>
        <v>9466525.9900000002</v>
      </c>
      <c r="AD209" s="7">
        <f t="shared" si="256"/>
        <v>12347477.790000001</v>
      </c>
      <c r="AE209" s="7">
        <f t="shared" si="256"/>
        <v>1755830.3800000001</v>
      </c>
      <c r="AF209" s="7">
        <f t="shared" si="256"/>
        <v>2697077.98</v>
      </c>
      <c r="AG209" s="7">
        <f t="shared" si="256"/>
        <v>7261673.3600000003</v>
      </c>
      <c r="AH209" s="7">
        <f t="shared" si="256"/>
        <v>9696836.0899999999</v>
      </c>
      <c r="AI209" s="7">
        <f t="shared" si="256"/>
        <v>4008345.6599999997</v>
      </c>
      <c r="AJ209" s="7">
        <f t="shared" si="256"/>
        <v>2770744.42</v>
      </c>
      <c r="AK209" s="7">
        <f t="shared" si="256"/>
        <v>3184958.09</v>
      </c>
      <c r="AL209" s="7">
        <f t="shared" si="256"/>
        <v>3566182.55</v>
      </c>
      <c r="AM209" s="7">
        <f t="shared" si="256"/>
        <v>4622848.63</v>
      </c>
      <c r="AN209" s="7">
        <f t="shared" si="256"/>
        <v>4191227</v>
      </c>
      <c r="AO209" s="7">
        <f t="shared" si="256"/>
        <v>42793495.960000001</v>
      </c>
      <c r="AP209" s="7">
        <f t="shared" si="256"/>
        <v>856976480.28999996</v>
      </c>
      <c r="AQ209" s="7">
        <f t="shared" si="256"/>
        <v>3306838.52</v>
      </c>
      <c r="AR209" s="7">
        <f t="shared" si="256"/>
        <v>575205111.43999994</v>
      </c>
      <c r="AS209" s="7">
        <f t="shared" si="256"/>
        <v>67618346.519999996</v>
      </c>
      <c r="AT209" s="7">
        <f t="shared" si="256"/>
        <v>20745665.919999998</v>
      </c>
      <c r="AU209" s="7">
        <f t="shared" si="256"/>
        <v>3510761.73</v>
      </c>
      <c r="AV209" s="7">
        <f t="shared" si="256"/>
        <v>3908827.37</v>
      </c>
      <c r="AW209" s="7">
        <f t="shared" si="256"/>
        <v>3528261.1700000004</v>
      </c>
      <c r="AX209" s="7">
        <f t="shared" si="256"/>
        <v>1329907.71</v>
      </c>
      <c r="AY209" s="7">
        <f t="shared" si="256"/>
        <v>4872541.2699999996</v>
      </c>
      <c r="AZ209" s="7">
        <f t="shared" si="256"/>
        <v>111840437.63</v>
      </c>
      <c r="BA209" s="7">
        <f t="shared" si="256"/>
        <v>81407657.350000009</v>
      </c>
      <c r="BB209" s="7">
        <f t="shared" si="256"/>
        <v>72226454.420000002</v>
      </c>
      <c r="BC209" s="7">
        <f t="shared" si="256"/>
        <v>270974538.64999998</v>
      </c>
      <c r="BD209" s="7">
        <f t="shared" si="256"/>
        <v>45325011.18</v>
      </c>
      <c r="BE209" s="7">
        <f t="shared" si="256"/>
        <v>13255326.43</v>
      </c>
      <c r="BF209" s="7">
        <f t="shared" si="256"/>
        <v>215514044.84</v>
      </c>
      <c r="BG209" s="7">
        <f t="shared" si="256"/>
        <v>10089611.99</v>
      </c>
      <c r="BH209" s="7">
        <f t="shared" si="256"/>
        <v>6014851.1799999997</v>
      </c>
      <c r="BI209" s="7">
        <f t="shared" si="256"/>
        <v>3486757.95</v>
      </c>
      <c r="BJ209" s="7">
        <f t="shared" si="256"/>
        <v>56801566.879999995</v>
      </c>
      <c r="BK209" s="7">
        <f t="shared" si="256"/>
        <v>160097542.31999999</v>
      </c>
      <c r="BL209" s="7">
        <f t="shared" si="256"/>
        <v>2875607.77</v>
      </c>
      <c r="BM209" s="7">
        <f t="shared" si="256"/>
        <v>3564024.4099999997</v>
      </c>
      <c r="BN209" s="7">
        <f t="shared" si="256"/>
        <v>32166408</v>
      </c>
      <c r="BO209" s="7">
        <f t="shared" ref="BO209:DZ209" si="257">+BO207+BO208</f>
        <v>12438423.23</v>
      </c>
      <c r="BP209" s="7">
        <f t="shared" si="257"/>
        <v>3013252.93</v>
      </c>
      <c r="BQ209" s="7">
        <f t="shared" si="257"/>
        <v>59269524.789999999</v>
      </c>
      <c r="BR209" s="7">
        <f t="shared" si="257"/>
        <v>42799388.780000001</v>
      </c>
      <c r="BS209" s="7">
        <f t="shared" si="257"/>
        <v>11964248.42</v>
      </c>
      <c r="BT209" s="7">
        <f t="shared" si="257"/>
        <v>4888254.9399999995</v>
      </c>
      <c r="BU209" s="7">
        <f t="shared" si="257"/>
        <v>4794416.83</v>
      </c>
      <c r="BV209" s="7">
        <f t="shared" si="257"/>
        <v>12186100.229999999</v>
      </c>
      <c r="BW209" s="7">
        <f t="shared" si="257"/>
        <v>18840159.990000002</v>
      </c>
      <c r="BX209" s="7">
        <f t="shared" si="257"/>
        <v>1560548.6300000001</v>
      </c>
      <c r="BY209" s="7">
        <f t="shared" si="257"/>
        <v>5650000.9699999997</v>
      </c>
      <c r="BZ209" s="7">
        <f t="shared" si="257"/>
        <v>2994285.99</v>
      </c>
      <c r="CA209" s="7">
        <f t="shared" si="257"/>
        <v>2673096.9</v>
      </c>
      <c r="CB209" s="7">
        <f t="shared" si="257"/>
        <v>741081785.45000005</v>
      </c>
      <c r="CC209" s="7">
        <f t="shared" si="257"/>
        <v>2815809.29</v>
      </c>
      <c r="CD209" s="7">
        <f t="shared" si="257"/>
        <v>947817.47</v>
      </c>
      <c r="CE209" s="7">
        <f t="shared" si="257"/>
        <v>2451173.09</v>
      </c>
      <c r="CF209" s="7">
        <f t="shared" si="257"/>
        <v>2212225.31</v>
      </c>
      <c r="CG209" s="7">
        <f t="shared" si="257"/>
        <v>2967854.6799999997</v>
      </c>
      <c r="CH209" s="7">
        <f t="shared" si="257"/>
        <v>1912192.66</v>
      </c>
      <c r="CI209" s="7">
        <f t="shared" si="257"/>
        <v>6847607.8099999996</v>
      </c>
      <c r="CJ209" s="7">
        <f t="shared" si="257"/>
        <v>9688450.4199999999</v>
      </c>
      <c r="CK209" s="7">
        <f t="shared" si="257"/>
        <v>46783138.700000003</v>
      </c>
      <c r="CL209" s="7">
        <f t="shared" si="257"/>
        <v>13293900.110000001</v>
      </c>
      <c r="CM209" s="7">
        <f t="shared" si="257"/>
        <v>8343554.8600000003</v>
      </c>
      <c r="CN209" s="7">
        <f t="shared" si="257"/>
        <v>278107979.75999999</v>
      </c>
      <c r="CO209" s="7">
        <f t="shared" si="257"/>
        <v>133691253.66</v>
      </c>
      <c r="CP209" s="7">
        <f t="shared" si="257"/>
        <v>10467646.58</v>
      </c>
      <c r="CQ209" s="7">
        <f t="shared" si="257"/>
        <v>9843380.6099999994</v>
      </c>
      <c r="CR209" s="7">
        <f t="shared" si="257"/>
        <v>3083373.04</v>
      </c>
      <c r="CS209" s="7">
        <f t="shared" si="257"/>
        <v>4053324.85</v>
      </c>
      <c r="CT209" s="7">
        <f t="shared" si="257"/>
        <v>1921789.17</v>
      </c>
      <c r="CU209" s="7">
        <f t="shared" si="257"/>
        <v>793087.81</v>
      </c>
      <c r="CV209" s="7">
        <f t="shared" si="257"/>
        <v>879868.38</v>
      </c>
      <c r="CW209" s="7">
        <f t="shared" si="257"/>
        <v>2953331.67</v>
      </c>
      <c r="CX209" s="7">
        <f t="shared" si="257"/>
        <v>4943490.8600000003</v>
      </c>
      <c r="CY209" s="7">
        <f t="shared" si="257"/>
        <v>947511.26</v>
      </c>
      <c r="CZ209" s="7">
        <f t="shared" si="257"/>
        <v>19126722.670000002</v>
      </c>
      <c r="DA209" s="7">
        <f t="shared" si="257"/>
        <v>2832604.63</v>
      </c>
      <c r="DB209" s="7">
        <f t="shared" si="257"/>
        <v>3775643.33</v>
      </c>
      <c r="DC209" s="7">
        <f t="shared" si="257"/>
        <v>2482884.71</v>
      </c>
      <c r="DD209" s="7">
        <f t="shared" si="257"/>
        <v>2639832.21</v>
      </c>
      <c r="DE209" s="7">
        <f t="shared" si="257"/>
        <v>4436975.28</v>
      </c>
      <c r="DF209" s="7">
        <f t="shared" si="257"/>
        <v>190977797.54000002</v>
      </c>
      <c r="DG209" s="7">
        <f t="shared" si="257"/>
        <v>1663378.58</v>
      </c>
      <c r="DH209" s="7">
        <f t="shared" si="257"/>
        <v>18445641.809999999</v>
      </c>
      <c r="DI209" s="7">
        <f t="shared" si="257"/>
        <v>24181242.059999999</v>
      </c>
      <c r="DJ209" s="7">
        <f t="shared" si="257"/>
        <v>6772340.8600000003</v>
      </c>
      <c r="DK209" s="7">
        <f t="shared" si="257"/>
        <v>4795347.16</v>
      </c>
      <c r="DL209" s="7">
        <f t="shared" si="257"/>
        <v>54770984.890000001</v>
      </c>
      <c r="DM209" s="7">
        <f t="shared" si="257"/>
        <v>3807340.58</v>
      </c>
      <c r="DN209" s="7">
        <f t="shared" si="257"/>
        <v>13692135.33</v>
      </c>
      <c r="DO209" s="7">
        <f t="shared" si="257"/>
        <v>29953416.579999998</v>
      </c>
      <c r="DP209" s="7">
        <f t="shared" si="257"/>
        <v>3111315.5</v>
      </c>
      <c r="DQ209" s="7">
        <f t="shared" si="257"/>
        <v>7276419.96</v>
      </c>
      <c r="DR209" s="7">
        <f t="shared" si="257"/>
        <v>14292407.030000001</v>
      </c>
      <c r="DS209" s="7">
        <f t="shared" si="257"/>
        <v>8233997.4699999997</v>
      </c>
      <c r="DT209" s="7">
        <f t="shared" si="257"/>
        <v>2763245.47</v>
      </c>
      <c r="DU209" s="7">
        <f t="shared" si="257"/>
        <v>4344862.26</v>
      </c>
      <c r="DV209" s="7">
        <f t="shared" si="257"/>
        <v>3124528.13</v>
      </c>
      <c r="DW209" s="7">
        <f t="shared" si="257"/>
        <v>4029914.0700000003</v>
      </c>
      <c r="DX209" s="7">
        <f t="shared" si="257"/>
        <v>3117479.81</v>
      </c>
      <c r="DY209" s="7">
        <f t="shared" si="257"/>
        <v>4293922.6899999995</v>
      </c>
      <c r="DZ209" s="7">
        <f t="shared" si="257"/>
        <v>8396135.8100000005</v>
      </c>
      <c r="EA209" s="7">
        <f t="shared" ref="EA209:FX209" si="258">+EA207+EA208</f>
        <v>6568508.8700000001</v>
      </c>
      <c r="EB209" s="7">
        <f t="shared" si="258"/>
        <v>6054174.8899999997</v>
      </c>
      <c r="EC209" s="7">
        <f t="shared" si="258"/>
        <v>3648780.23</v>
      </c>
      <c r="ED209" s="7">
        <f t="shared" si="258"/>
        <v>19984637.969999999</v>
      </c>
      <c r="EE209" s="7">
        <f t="shared" si="258"/>
        <v>2818041.78</v>
      </c>
      <c r="EF209" s="7">
        <f t="shared" si="258"/>
        <v>14162030.890000001</v>
      </c>
      <c r="EG209" s="7">
        <f t="shared" si="258"/>
        <v>3388218.96</v>
      </c>
      <c r="EH209" s="7">
        <f t="shared" si="258"/>
        <v>3217534.15</v>
      </c>
      <c r="EI209" s="7">
        <f t="shared" si="258"/>
        <v>153150229.03999999</v>
      </c>
      <c r="EJ209" s="7">
        <f t="shared" si="258"/>
        <v>86731908.939999998</v>
      </c>
      <c r="EK209" s="7">
        <f t="shared" si="258"/>
        <v>6745728.2199999997</v>
      </c>
      <c r="EL209" s="7">
        <f t="shared" si="258"/>
        <v>4784837.3</v>
      </c>
      <c r="EM209" s="7">
        <f t="shared" si="258"/>
        <v>4539087.1000000006</v>
      </c>
      <c r="EN209" s="7">
        <f t="shared" si="258"/>
        <v>9878173.6999999993</v>
      </c>
      <c r="EO209" s="7">
        <f t="shared" si="258"/>
        <v>4142254.05</v>
      </c>
      <c r="EP209" s="7">
        <f t="shared" si="258"/>
        <v>4633723.1500000004</v>
      </c>
      <c r="EQ209" s="7">
        <f t="shared" si="258"/>
        <v>25786600.810000002</v>
      </c>
      <c r="ER209" s="7">
        <f t="shared" si="258"/>
        <v>4056912.55</v>
      </c>
      <c r="ES209" s="7">
        <f t="shared" si="258"/>
        <v>2465924.0299999998</v>
      </c>
      <c r="ET209" s="7">
        <f t="shared" si="258"/>
        <v>3588103.27</v>
      </c>
      <c r="EU209" s="7">
        <f t="shared" si="258"/>
        <v>6701089.7299999995</v>
      </c>
      <c r="EV209" s="7">
        <f t="shared" si="258"/>
        <v>1596672.54</v>
      </c>
      <c r="EW209" s="7">
        <f t="shared" si="258"/>
        <v>11222355.870000001</v>
      </c>
      <c r="EX209" s="7">
        <f t="shared" si="258"/>
        <v>3164375.0100000002</v>
      </c>
      <c r="EY209" s="7">
        <f t="shared" si="258"/>
        <v>2698334.93</v>
      </c>
      <c r="EZ209" s="7">
        <f t="shared" si="258"/>
        <v>2298127.4699999997</v>
      </c>
      <c r="FA209" s="7">
        <f t="shared" si="258"/>
        <v>33523774.549999997</v>
      </c>
      <c r="FB209" s="7">
        <f t="shared" si="258"/>
        <v>4114263.6</v>
      </c>
      <c r="FC209" s="7">
        <f t="shared" si="258"/>
        <v>20088977.810000002</v>
      </c>
      <c r="FD209" s="7">
        <f t="shared" si="258"/>
        <v>4473809.7299999995</v>
      </c>
      <c r="FE209" s="7">
        <f t="shared" si="258"/>
        <v>1838739.82</v>
      </c>
      <c r="FF209" s="7">
        <f t="shared" si="258"/>
        <v>3208902.23</v>
      </c>
      <c r="FG209" s="7">
        <f t="shared" si="258"/>
        <v>2367149.6</v>
      </c>
      <c r="FH209" s="7">
        <f t="shared" si="258"/>
        <v>1648743.6300000001</v>
      </c>
      <c r="FI209" s="7">
        <f t="shared" si="258"/>
        <v>17493472.280000001</v>
      </c>
      <c r="FJ209" s="7">
        <f t="shared" si="258"/>
        <v>17907851.670000002</v>
      </c>
      <c r="FK209" s="7">
        <f t="shared" si="258"/>
        <v>22673655.390000001</v>
      </c>
      <c r="FL209" s="7">
        <f t="shared" si="258"/>
        <v>62667625.640000001</v>
      </c>
      <c r="FM209" s="7">
        <f t="shared" si="258"/>
        <v>32772338.52</v>
      </c>
      <c r="FN209" s="7">
        <f t="shared" si="258"/>
        <v>204266698.75999999</v>
      </c>
      <c r="FO209" s="7">
        <f t="shared" si="258"/>
        <v>10722320.479999999</v>
      </c>
      <c r="FP209" s="7">
        <f t="shared" si="258"/>
        <v>21257731.5</v>
      </c>
      <c r="FQ209" s="7">
        <f t="shared" si="258"/>
        <v>9108633.5299999993</v>
      </c>
      <c r="FR209" s="7">
        <f t="shared" si="258"/>
        <v>2711352.46</v>
      </c>
      <c r="FS209" s="7">
        <f t="shared" si="258"/>
        <v>3048835.89</v>
      </c>
      <c r="FT209" s="7">
        <f t="shared" si="258"/>
        <v>1372966.5</v>
      </c>
      <c r="FU209" s="7">
        <f t="shared" si="258"/>
        <v>8853755.3200000003</v>
      </c>
      <c r="FV209" s="7">
        <f t="shared" si="258"/>
        <v>7092069.8600000003</v>
      </c>
      <c r="FW209" s="7">
        <f t="shared" si="258"/>
        <v>3002541.18</v>
      </c>
      <c r="FX209" s="7">
        <f t="shared" si="258"/>
        <v>1220576.27</v>
      </c>
      <c r="FZ209" s="7">
        <f>SUM(C209:FX209)</f>
        <v>8034980782.8700037</v>
      </c>
      <c r="GA209" s="60">
        <v>8035320123.6700001</v>
      </c>
      <c r="GB209" s="7">
        <f>GA209-FZ209</f>
        <v>339340.79999637604</v>
      </c>
    </row>
    <row r="210" spans="1:184" x14ac:dyDescent="0.2">
      <c r="A210" s="6" t="s">
        <v>744</v>
      </c>
      <c r="B210" s="7" t="s">
        <v>745</v>
      </c>
      <c r="C210" s="7">
        <f t="shared" ref="C210:BN210" si="259">C174</f>
        <v>21437910</v>
      </c>
      <c r="D210" s="7">
        <f t="shared" si="259"/>
        <v>85410</v>
      </c>
      <c r="E210" s="7">
        <f t="shared" si="259"/>
        <v>0</v>
      </c>
      <c r="F210" s="7">
        <f t="shared" si="259"/>
        <v>0</v>
      </c>
      <c r="G210" s="7">
        <f t="shared" si="259"/>
        <v>8541</v>
      </c>
      <c r="H210" s="7">
        <f t="shared" si="259"/>
        <v>12811.5</v>
      </c>
      <c r="I210" s="7">
        <f t="shared" si="259"/>
        <v>76869</v>
      </c>
      <c r="J210" s="7">
        <f t="shared" si="259"/>
        <v>0</v>
      </c>
      <c r="K210" s="7">
        <f t="shared" si="259"/>
        <v>0</v>
      </c>
      <c r="L210" s="7">
        <f t="shared" si="259"/>
        <v>0</v>
      </c>
      <c r="M210" s="7">
        <f t="shared" si="259"/>
        <v>0</v>
      </c>
      <c r="N210" s="7">
        <f t="shared" si="259"/>
        <v>153738</v>
      </c>
      <c r="O210" s="7">
        <f t="shared" si="259"/>
        <v>0</v>
      </c>
      <c r="P210" s="7">
        <f t="shared" si="259"/>
        <v>8541</v>
      </c>
      <c r="Q210" s="7">
        <f t="shared" si="259"/>
        <v>935239.5</v>
      </c>
      <c r="R210" s="7">
        <f t="shared" si="259"/>
        <v>38370442.5</v>
      </c>
      <c r="S210" s="7">
        <f t="shared" si="259"/>
        <v>25623</v>
      </c>
      <c r="T210" s="7">
        <f t="shared" si="259"/>
        <v>0</v>
      </c>
      <c r="U210" s="7">
        <f t="shared" si="259"/>
        <v>0</v>
      </c>
      <c r="V210" s="7">
        <f t="shared" si="259"/>
        <v>0</v>
      </c>
      <c r="W210" s="7">
        <f t="shared" si="259"/>
        <v>0</v>
      </c>
      <c r="X210" s="7">
        <f t="shared" si="259"/>
        <v>0</v>
      </c>
      <c r="Y210" s="7">
        <f t="shared" si="259"/>
        <v>15672735</v>
      </c>
      <c r="Z210" s="7">
        <f t="shared" si="259"/>
        <v>8541</v>
      </c>
      <c r="AA210" s="7">
        <f t="shared" si="259"/>
        <v>0</v>
      </c>
      <c r="AB210" s="7">
        <f t="shared" si="259"/>
        <v>7776580.5</v>
      </c>
      <c r="AC210" s="7">
        <f t="shared" si="259"/>
        <v>0</v>
      </c>
      <c r="AD210" s="7">
        <f t="shared" si="259"/>
        <v>0</v>
      </c>
      <c r="AE210" s="7">
        <f t="shared" si="259"/>
        <v>0</v>
      </c>
      <c r="AF210" s="7">
        <f t="shared" si="259"/>
        <v>0</v>
      </c>
      <c r="AG210" s="7">
        <f t="shared" si="259"/>
        <v>0</v>
      </c>
      <c r="AH210" s="7">
        <f t="shared" si="259"/>
        <v>0</v>
      </c>
      <c r="AI210" s="7">
        <f t="shared" si="259"/>
        <v>0</v>
      </c>
      <c r="AJ210" s="7">
        <f t="shared" si="259"/>
        <v>0</v>
      </c>
      <c r="AK210" s="7">
        <f t="shared" si="259"/>
        <v>0</v>
      </c>
      <c r="AL210" s="7">
        <f t="shared" si="259"/>
        <v>0</v>
      </c>
      <c r="AM210" s="7">
        <f t="shared" si="259"/>
        <v>0</v>
      </c>
      <c r="AN210" s="7">
        <f t="shared" si="259"/>
        <v>0</v>
      </c>
      <c r="AO210" s="7">
        <f t="shared" si="259"/>
        <v>0</v>
      </c>
      <c r="AP210" s="7">
        <f t="shared" si="259"/>
        <v>2750202</v>
      </c>
      <c r="AQ210" s="7">
        <f t="shared" si="259"/>
        <v>0</v>
      </c>
      <c r="AR210" s="7">
        <f t="shared" si="259"/>
        <v>9365206.5</v>
      </c>
      <c r="AS210" s="7">
        <f t="shared" si="259"/>
        <v>12811.5</v>
      </c>
      <c r="AT210" s="7">
        <f t="shared" si="259"/>
        <v>17082</v>
      </c>
      <c r="AU210" s="7">
        <f t="shared" si="259"/>
        <v>0</v>
      </c>
      <c r="AV210" s="7">
        <f t="shared" si="259"/>
        <v>0</v>
      </c>
      <c r="AW210" s="7">
        <f t="shared" si="259"/>
        <v>0</v>
      </c>
      <c r="AX210" s="7">
        <f t="shared" si="259"/>
        <v>0</v>
      </c>
      <c r="AY210" s="7">
        <f t="shared" si="259"/>
        <v>0</v>
      </c>
      <c r="AZ210" s="7">
        <f t="shared" si="259"/>
        <v>0</v>
      </c>
      <c r="BA210" s="7">
        <f t="shared" si="259"/>
        <v>0</v>
      </c>
      <c r="BB210" s="7">
        <f t="shared" si="259"/>
        <v>4270.5</v>
      </c>
      <c r="BC210" s="7">
        <f t="shared" si="259"/>
        <v>2690415</v>
      </c>
      <c r="BD210" s="7">
        <f t="shared" si="259"/>
        <v>0</v>
      </c>
      <c r="BE210" s="7">
        <f t="shared" si="259"/>
        <v>0</v>
      </c>
      <c r="BF210" s="7">
        <f t="shared" si="259"/>
        <v>7934589</v>
      </c>
      <c r="BG210" s="7">
        <f t="shared" si="259"/>
        <v>0</v>
      </c>
      <c r="BH210" s="7">
        <f t="shared" si="259"/>
        <v>213525</v>
      </c>
      <c r="BI210" s="7">
        <f t="shared" si="259"/>
        <v>59787</v>
      </c>
      <c r="BJ210" s="7">
        <f t="shared" si="259"/>
        <v>29893.5</v>
      </c>
      <c r="BK210" s="7">
        <f t="shared" si="259"/>
        <v>93404376</v>
      </c>
      <c r="BL210" s="7">
        <f t="shared" si="259"/>
        <v>68328</v>
      </c>
      <c r="BM210" s="7">
        <f t="shared" si="259"/>
        <v>17082</v>
      </c>
      <c r="BN210" s="7">
        <f t="shared" si="259"/>
        <v>42705</v>
      </c>
      <c r="BO210" s="7">
        <f t="shared" ref="BO210:DZ210" si="260">BO174</f>
        <v>0</v>
      </c>
      <c r="BP210" s="7">
        <f t="shared" si="260"/>
        <v>0</v>
      </c>
      <c r="BQ210" s="7">
        <f t="shared" si="260"/>
        <v>8541</v>
      </c>
      <c r="BR210" s="7">
        <f t="shared" si="260"/>
        <v>0</v>
      </c>
      <c r="BS210" s="7">
        <f t="shared" si="260"/>
        <v>0</v>
      </c>
      <c r="BT210" s="7">
        <f t="shared" si="260"/>
        <v>0</v>
      </c>
      <c r="BU210" s="7">
        <f t="shared" si="260"/>
        <v>0</v>
      </c>
      <c r="BV210" s="7">
        <f t="shared" si="260"/>
        <v>0</v>
      </c>
      <c r="BW210" s="7">
        <f t="shared" si="260"/>
        <v>0</v>
      </c>
      <c r="BX210" s="7">
        <f t="shared" si="260"/>
        <v>0</v>
      </c>
      <c r="BY210" s="7">
        <f t="shared" si="260"/>
        <v>0</v>
      </c>
      <c r="BZ210" s="7">
        <f t="shared" si="260"/>
        <v>0</v>
      </c>
      <c r="CA210" s="7">
        <f t="shared" si="260"/>
        <v>0</v>
      </c>
      <c r="CB210" s="7">
        <f t="shared" si="260"/>
        <v>3301096.5</v>
      </c>
      <c r="CC210" s="7">
        <f t="shared" si="260"/>
        <v>0</v>
      </c>
      <c r="CD210" s="7">
        <f t="shared" si="260"/>
        <v>0</v>
      </c>
      <c r="CE210" s="7">
        <f t="shared" si="260"/>
        <v>0</v>
      </c>
      <c r="CF210" s="7">
        <f t="shared" si="260"/>
        <v>0</v>
      </c>
      <c r="CG210" s="7">
        <f t="shared" si="260"/>
        <v>0</v>
      </c>
      <c r="CH210" s="7">
        <f t="shared" si="260"/>
        <v>0</v>
      </c>
      <c r="CI210" s="7">
        <f t="shared" si="260"/>
        <v>0</v>
      </c>
      <c r="CJ210" s="7">
        <f t="shared" si="260"/>
        <v>0</v>
      </c>
      <c r="CK210" s="7">
        <f t="shared" si="260"/>
        <v>19729710</v>
      </c>
      <c r="CL210" s="7">
        <f t="shared" si="260"/>
        <v>111033</v>
      </c>
      <c r="CM210" s="7">
        <f t="shared" si="260"/>
        <v>427050</v>
      </c>
      <c r="CN210" s="7">
        <f t="shared" si="260"/>
        <v>2771554.5</v>
      </c>
      <c r="CO210" s="7">
        <f t="shared" si="260"/>
        <v>187902</v>
      </c>
      <c r="CP210" s="7">
        <f t="shared" si="260"/>
        <v>8541</v>
      </c>
      <c r="CQ210" s="7">
        <f t="shared" si="260"/>
        <v>0</v>
      </c>
      <c r="CR210" s="7">
        <f t="shared" si="260"/>
        <v>0</v>
      </c>
      <c r="CS210" s="7">
        <f t="shared" si="260"/>
        <v>0</v>
      </c>
      <c r="CT210" s="7">
        <f t="shared" si="260"/>
        <v>0</v>
      </c>
      <c r="CU210" s="7">
        <f t="shared" si="260"/>
        <v>4432779</v>
      </c>
      <c r="CV210" s="7">
        <f t="shared" si="260"/>
        <v>0</v>
      </c>
      <c r="CW210" s="7">
        <f t="shared" si="260"/>
        <v>0</v>
      </c>
      <c r="CX210" s="7">
        <f t="shared" si="260"/>
        <v>0</v>
      </c>
      <c r="CY210" s="7">
        <f t="shared" si="260"/>
        <v>0</v>
      </c>
      <c r="CZ210" s="7">
        <f t="shared" si="260"/>
        <v>0</v>
      </c>
      <c r="DA210" s="7">
        <f t="shared" si="260"/>
        <v>0</v>
      </c>
      <c r="DB210" s="7">
        <f t="shared" si="260"/>
        <v>0</v>
      </c>
      <c r="DC210" s="7">
        <f t="shared" si="260"/>
        <v>0</v>
      </c>
      <c r="DD210" s="7">
        <f t="shared" si="260"/>
        <v>0</v>
      </c>
      <c r="DE210" s="7">
        <f t="shared" si="260"/>
        <v>0</v>
      </c>
      <c r="DF210" s="7">
        <f t="shared" si="260"/>
        <v>187902</v>
      </c>
      <c r="DG210" s="7">
        <f t="shared" si="260"/>
        <v>8541</v>
      </c>
      <c r="DH210" s="7">
        <f t="shared" si="260"/>
        <v>8541</v>
      </c>
      <c r="DI210" s="7">
        <f t="shared" si="260"/>
        <v>12811.5</v>
      </c>
      <c r="DJ210" s="7">
        <f t="shared" si="260"/>
        <v>8541</v>
      </c>
      <c r="DK210" s="7">
        <f t="shared" si="260"/>
        <v>4270.5</v>
      </c>
      <c r="DL210" s="7">
        <f t="shared" si="260"/>
        <v>0</v>
      </c>
      <c r="DM210" s="7">
        <f t="shared" si="260"/>
        <v>0</v>
      </c>
      <c r="DN210" s="7">
        <f t="shared" si="260"/>
        <v>0</v>
      </c>
      <c r="DO210" s="7">
        <f t="shared" si="260"/>
        <v>0</v>
      </c>
      <c r="DP210" s="7">
        <f t="shared" si="260"/>
        <v>0</v>
      </c>
      <c r="DQ210" s="7">
        <f t="shared" si="260"/>
        <v>0</v>
      </c>
      <c r="DR210" s="7">
        <f t="shared" si="260"/>
        <v>0</v>
      </c>
      <c r="DS210" s="7">
        <f t="shared" si="260"/>
        <v>0</v>
      </c>
      <c r="DT210" s="7">
        <f t="shared" si="260"/>
        <v>0</v>
      </c>
      <c r="DU210" s="7">
        <f t="shared" si="260"/>
        <v>0</v>
      </c>
      <c r="DV210" s="7">
        <f t="shared" si="260"/>
        <v>0</v>
      </c>
      <c r="DW210" s="7">
        <f t="shared" si="260"/>
        <v>0</v>
      </c>
      <c r="DX210" s="7">
        <f t="shared" si="260"/>
        <v>0</v>
      </c>
      <c r="DY210" s="7">
        <f t="shared" si="260"/>
        <v>0</v>
      </c>
      <c r="DZ210" s="7">
        <f t="shared" si="260"/>
        <v>8541</v>
      </c>
      <c r="EA210" s="7">
        <f t="shared" ref="EA210:FX210" si="261">EA174</f>
        <v>0</v>
      </c>
      <c r="EB210" s="7">
        <f t="shared" si="261"/>
        <v>0</v>
      </c>
      <c r="EC210" s="7">
        <f t="shared" si="261"/>
        <v>0</v>
      </c>
      <c r="ED210" s="7">
        <f t="shared" si="261"/>
        <v>0</v>
      </c>
      <c r="EE210" s="7">
        <f t="shared" si="261"/>
        <v>0</v>
      </c>
      <c r="EF210" s="7">
        <f t="shared" si="261"/>
        <v>21352.5</v>
      </c>
      <c r="EG210" s="7">
        <f t="shared" si="261"/>
        <v>0</v>
      </c>
      <c r="EH210" s="7">
        <f t="shared" si="261"/>
        <v>8541</v>
      </c>
      <c r="EI210" s="7">
        <f t="shared" si="261"/>
        <v>8541</v>
      </c>
      <c r="EJ210" s="7">
        <f t="shared" si="261"/>
        <v>2054110.5</v>
      </c>
      <c r="EK210" s="7">
        <f t="shared" si="261"/>
        <v>0</v>
      </c>
      <c r="EL210" s="7">
        <f t="shared" si="261"/>
        <v>0</v>
      </c>
      <c r="EM210" s="7">
        <f t="shared" si="261"/>
        <v>0</v>
      </c>
      <c r="EN210" s="7">
        <f t="shared" si="261"/>
        <v>999297</v>
      </c>
      <c r="EO210" s="7">
        <f t="shared" si="261"/>
        <v>0</v>
      </c>
      <c r="EP210" s="7">
        <f t="shared" si="261"/>
        <v>0</v>
      </c>
      <c r="EQ210" s="7">
        <f t="shared" si="261"/>
        <v>0</v>
      </c>
      <c r="ER210" s="7">
        <f t="shared" si="261"/>
        <v>8541</v>
      </c>
      <c r="ES210" s="7">
        <f t="shared" si="261"/>
        <v>0</v>
      </c>
      <c r="ET210" s="7">
        <f t="shared" si="261"/>
        <v>0</v>
      </c>
      <c r="EU210" s="7">
        <f t="shared" si="261"/>
        <v>0</v>
      </c>
      <c r="EV210" s="7">
        <f t="shared" si="261"/>
        <v>8541</v>
      </c>
      <c r="EW210" s="7">
        <f t="shared" si="261"/>
        <v>0</v>
      </c>
      <c r="EX210" s="7">
        <f t="shared" si="261"/>
        <v>0</v>
      </c>
      <c r="EY210" s="7">
        <f t="shared" si="261"/>
        <v>6636357</v>
      </c>
      <c r="EZ210" s="7">
        <f t="shared" si="261"/>
        <v>0</v>
      </c>
      <c r="FA210" s="7">
        <f t="shared" si="261"/>
        <v>17082</v>
      </c>
      <c r="FB210" s="7">
        <f t="shared" si="261"/>
        <v>0</v>
      </c>
      <c r="FC210" s="7">
        <f t="shared" si="261"/>
        <v>0</v>
      </c>
      <c r="FD210" s="7">
        <f t="shared" si="261"/>
        <v>0</v>
      </c>
      <c r="FE210" s="7">
        <f t="shared" si="261"/>
        <v>0</v>
      </c>
      <c r="FF210" s="7">
        <f t="shared" si="261"/>
        <v>0</v>
      </c>
      <c r="FG210" s="7">
        <f t="shared" si="261"/>
        <v>0</v>
      </c>
      <c r="FH210" s="7">
        <f t="shared" si="261"/>
        <v>0</v>
      </c>
      <c r="FI210" s="7">
        <f t="shared" si="261"/>
        <v>8541</v>
      </c>
      <c r="FJ210" s="7">
        <f t="shared" si="261"/>
        <v>0</v>
      </c>
      <c r="FK210" s="7">
        <f t="shared" si="261"/>
        <v>0</v>
      </c>
      <c r="FL210" s="7">
        <f t="shared" si="261"/>
        <v>0</v>
      </c>
      <c r="FM210" s="7">
        <f t="shared" si="261"/>
        <v>0</v>
      </c>
      <c r="FN210" s="7">
        <f t="shared" si="261"/>
        <v>68328</v>
      </c>
      <c r="FO210" s="7">
        <f t="shared" si="261"/>
        <v>0</v>
      </c>
      <c r="FP210" s="7">
        <f t="shared" si="261"/>
        <v>0</v>
      </c>
      <c r="FQ210" s="7">
        <f t="shared" si="261"/>
        <v>0</v>
      </c>
      <c r="FR210" s="7">
        <f t="shared" si="261"/>
        <v>0</v>
      </c>
      <c r="FS210" s="7">
        <f t="shared" si="261"/>
        <v>0</v>
      </c>
      <c r="FT210" s="7">
        <f t="shared" si="261"/>
        <v>0</v>
      </c>
      <c r="FU210" s="7">
        <f t="shared" si="261"/>
        <v>0</v>
      </c>
      <c r="FV210" s="7">
        <f t="shared" si="261"/>
        <v>0</v>
      </c>
      <c r="FW210" s="7">
        <f t="shared" si="261"/>
        <v>0</v>
      </c>
      <c r="FX210" s="7">
        <f t="shared" si="261"/>
        <v>0</v>
      </c>
      <c r="FZ210" s="7">
        <f>SUM(C210:FX210)</f>
        <v>242239842</v>
      </c>
    </row>
    <row r="211" spans="1:184" x14ac:dyDescent="0.2">
      <c r="A211" s="6" t="s">
        <v>746</v>
      </c>
      <c r="B211" s="7" t="s">
        <v>747</v>
      </c>
      <c r="C211" s="7">
        <f t="shared" ref="C211:BN211" si="262">C209+C210</f>
        <v>83082193.020000011</v>
      </c>
      <c r="D211" s="7">
        <f t="shared" si="262"/>
        <v>383283671.63</v>
      </c>
      <c r="E211" s="7">
        <f t="shared" si="262"/>
        <v>68298125.74000001</v>
      </c>
      <c r="F211" s="7">
        <f t="shared" si="262"/>
        <v>175308416.30999997</v>
      </c>
      <c r="G211" s="7">
        <f t="shared" si="262"/>
        <v>11040742.99</v>
      </c>
      <c r="H211" s="7">
        <f t="shared" si="262"/>
        <v>9796146.9699999988</v>
      </c>
      <c r="I211" s="7">
        <f t="shared" si="262"/>
        <v>93692923.319999993</v>
      </c>
      <c r="J211" s="7">
        <f t="shared" si="262"/>
        <v>21923572.32</v>
      </c>
      <c r="K211" s="7">
        <f t="shared" si="262"/>
        <v>3459314.1900000004</v>
      </c>
      <c r="L211" s="7">
        <f t="shared" si="262"/>
        <v>24227543.52</v>
      </c>
      <c r="M211" s="7">
        <f t="shared" si="262"/>
        <v>13756140.470000001</v>
      </c>
      <c r="N211" s="7">
        <f t="shared" si="262"/>
        <v>501774672.31999999</v>
      </c>
      <c r="O211" s="7">
        <f t="shared" si="262"/>
        <v>130437747.18000001</v>
      </c>
      <c r="P211" s="7">
        <f t="shared" si="262"/>
        <v>3429428.1</v>
      </c>
      <c r="Q211" s="7">
        <f t="shared" si="262"/>
        <v>389337229.83000004</v>
      </c>
      <c r="R211" s="7">
        <f t="shared" si="262"/>
        <v>44406551.769999996</v>
      </c>
      <c r="S211" s="7">
        <f t="shared" si="262"/>
        <v>15781259.989999998</v>
      </c>
      <c r="T211" s="7">
        <f t="shared" si="262"/>
        <v>2312704.1399999997</v>
      </c>
      <c r="U211" s="7">
        <f t="shared" si="262"/>
        <v>1059424.46</v>
      </c>
      <c r="V211" s="7">
        <f t="shared" si="262"/>
        <v>3501463.04</v>
      </c>
      <c r="W211" s="7">
        <f t="shared" si="262"/>
        <v>2212963.7199999997</v>
      </c>
      <c r="X211" s="7">
        <f t="shared" si="262"/>
        <v>948339.17</v>
      </c>
      <c r="Y211" s="7">
        <f t="shared" si="262"/>
        <v>21336209.789999999</v>
      </c>
      <c r="Z211" s="7">
        <f t="shared" si="262"/>
        <v>3050853.7600000002</v>
      </c>
      <c r="AA211" s="7">
        <f t="shared" si="262"/>
        <v>280181605.94999999</v>
      </c>
      <c r="AB211" s="7">
        <f t="shared" si="262"/>
        <v>280003796.11000001</v>
      </c>
      <c r="AC211" s="7">
        <f t="shared" si="262"/>
        <v>9466525.9900000002</v>
      </c>
      <c r="AD211" s="7">
        <f t="shared" si="262"/>
        <v>12347477.790000001</v>
      </c>
      <c r="AE211" s="7">
        <f t="shared" si="262"/>
        <v>1755830.3800000001</v>
      </c>
      <c r="AF211" s="7">
        <f t="shared" si="262"/>
        <v>2697077.98</v>
      </c>
      <c r="AG211" s="7">
        <f t="shared" si="262"/>
        <v>7261673.3600000003</v>
      </c>
      <c r="AH211" s="7">
        <f t="shared" si="262"/>
        <v>9696836.0899999999</v>
      </c>
      <c r="AI211" s="7">
        <f t="shared" si="262"/>
        <v>4008345.6599999997</v>
      </c>
      <c r="AJ211" s="7">
        <f t="shared" si="262"/>
        <v>2770744.42</v>
      </c>
      <c r="AK211" s="7">
        <f t="shared" si="262"/>
        <v>3184958.09</v>
      </c>
      <c r="AL211" s="7">
        <f t="shared" si="262"/>
        <v>3566182.55</v>
      </c>
      <c r="AM211" s="7">
        <f t="shared" si="262"/>
        <v>4622848.63</v>
      </c>
      <c r="AN211" s="7">
        <f t="shared" si="262"/>
        <v>4191227</v>
      </c>
      <c r="AO211" s="7">
        <f t="shared" si="262"/>
        <v>42793495.960000001</v>
      </c>
      <c r="AP211" s="7">
        <f t="shared" si="262"/>
        <v>859726682.28999996</v>
      </c>
      <c r="AQ211" s="7">
        <f t="shared" si="262"/>
        <v>3306838.52</v>
      </c>
      <c r="AR211" s="7">
        <f t="shared" si="262"/>
        <v>584570317.93999994</v>
      </c>
      <c r="AS211" s="7">
        <f t="shared" si="262"/>
        <v>67631158.019999996</v>
      </c>
      <c r="AT211" s="7">
        <f t="shared" si="262"/>
        <v>20762747.919999998</v>
      </c>
      <c r="AU211" s="7">
        <f t="shared" si="262"/>
        <v>3510761.73</v>
      </c>
      <c r="AV211" s="7">
        <f t="shared" si="262"/>
        <v>3908827.37</v>
      </c>
      <c r="AW211" s="7">
        <f t="shared" si="262"/>
        <v>3528261.1700000004</v>
      </c>
      <c r="AX211" s="7">
        <f t="shared" si="262"/>
        <v>1329907.71</v>
      </c>
      <c r="AY211" s="7">
        <f t="shared" si="262"/>
        <v>4872541.2699999996</v>
      </c>
      <c r="AZ211" s="7">
        <f t="shared" si="262"/>
        <v>111840437.63</v>
      </c>
      <c r="BA211" s="7">
        <f t="shared" si="262"/>
        <v>81407657.350000009</v>
      </c>
      <c r="BB211" s="7">
        <f t="shared" si="262"/>
        <v>72230724.920000002</v>
      </c>
      <c r="BC211" s="7">
        <f t="shared" si="262"/>
        <v>273664953.64999998</v>
      </c>
      <c r="BD211" s="7">
        <f t="shared" si="262"/>
        <v>45325011.18</v>
      </c>
      <c r="BE211" s="7">
        <f t="shared" si="262"/>
        <v>13255326.43</v>
      </c>
      <c r="BF211" s="7">
        <f t="shared" si="262"/>
        <v>223448633.84</v>
      </c>
      <c r="BG211" s="7">
        <f t="shared" si="262"/>
        <v>10089611.99</v>
      </c>
      <c r="BH211" s="7">
        <f t="shared" si="262"/>
        <v>6228376.1799999997</v>
      </c>
      <c r="BI211" s="7">
        <f t="shared" si="262"/>
        <v>3546544.95</v>
      </c>
      <c r="BJ211" s="7">
        <f t="shared" si="262"/>
        <v>56831460.379999995</v>
      </c>
      <c r="BK211" s="7">
        <f t="shared" si="262"/>
        <v>253501918.31999999</v>
      </c>
      <c r="BL211" s="7">
        <f t="shared" si="262"/>
        <v>2943935.77</v>
      </c>
      <c r="BM211" s="7">
        <f t="shared" si="262"/>
        <v>3581106.4099999997</v>
      </c>
      <c r="BN211" s="7">
        <f t="shared" si="262"/>
        <v>32209113</v>
      </c>
      <c r="BO211" s="7">
        <f t="shared" ref="BO211:DZ211" si="263">BO209+BO210</f>
        <v>12438423.23</v>
      </c>
      <c r="BP211" s="7">
        <f t="shared" si="263"/>
        <v>3013252.93</v>
      </c>
      <c r="BQ211" s="7">
        <f t="shared" si="263"/>
        <v>59278065.789999999</v>
      </c>
      <c r="BR211" s="7">
        <f t="shared" si="263"/>
        <v>42799388.780000001</v>
      </c>
      <c r="BS211" s="7">
        <f t="shared" si="263"/>
        <v>11964248.42</v>
      </c>
      <c r="BT211" s="7">
        <f t="shared" si="263"/>
        <v>4888254.9399999995</v>
      </c>
      <c r="BU211" s="7">
        <f t="shared" si="263"/>
        <v>4794416.83</v>
      </c>
      <c r="BV211" s="7">
        <f t="shared" si="263"/>
        <v>12186100.229999999</v>
      </c>
      <c r="BW211" s="7">
        <f t="shared" si="263"/>
        <v>18840159.990000002</v>
      </c>
      <c r="BX211" s="7">
        <f t="shared" si="263"/>
        <v>1560548.6300000001</v>
      </c>
      <c r="BY211" s="7">
        <f t="shared" si="263"/>
        <v>5650000.9699999997</v>
      </c>
      <c r="BZ211" s="7">
        <f t="shared" si="263"/>
        <v>2994285.99</v>
      </c>
      <c r="CA211" s="7">
        <f t="shared" si="263"/>
        <v>2673096.9</v>
      </c>
      <c r="CB211" s="7">
        <f t="shared" si="263"/>
        <v>744382881.95000005</v>
      </c>
      <c r="CC211" s="7">
        <f t="shared" si="263"/>
        <v>2815809.29</v>
      </c>
      <c r="CD211" s="7">
        <f t="shared" si="263"/>
        <v>947817.47</v>
      </c>
      <c r="CE211" s="7">
        <f t="shared" si="263"/>
        <v>2451173.09</v>
      </c>
      <c r="CF211" s="7">
        <f t="shared" si="263"/>
        <v>2212225.31</v>
      </c>
      <c r="CG211" s="7">
        <f t="shared" si="263"/>
        <v>2967854.6799999997</v>
      </c>
      <c r="CH211" s="7">
        <f t="shared" si="263"/>
        <v>1912192.66</v>
      </c>
      <c r="CI211" s="7">
        <f t="shared" si="263"/>
        <v>6847607.8099999996</v>
      </c>
      <c r="CJ211" s="7">
        <f t="shared" si="263"/>
        <v>9688450.4199999999</v>
      </c>
      <c r="CK211" s="7">
        <f t="shared" si="263"/>
        <v>66512848.700000003</v>
      </c>
      <c r="CL211" s="7">
        <f t="shared" si="263"/>
        <v>13404933.110000001</v>
      </c>
      <c r="CM211" s="7">
        <f t="shared" si="263"/>
        <v>8770604.8599999994</v>
      </c>
      <c r="CN211" s="7">
        <f t="shared" si="263"/>
        <v>280879534.25999999</v>
      </c>
      <c r="CO211" s="7">
        <f t="shared" si="263"/>
        <v>133879155.66</v>
      </c>
      <c r="CP211" s="7">
        <f t="shared" si="263"/>
        <v>10476187.58</v>
      </c>
      <c r="CQ211" s="7">
        <f t="shared" si="263"/>
        <v>9843380.6099999994</v>
      </c>
      <c r="CR211" s="7">
        <f t="shared" si="263"/>
        <v>3083373.04</v>
      </c>
      <c r="CS211" s="7">
        <f t="shared" si="263"/>
        <v>4053324.85</v>
      </c>
      <c r="CT211" s="7">
        <f t="shared" si="263"/>
        <v>1921789.17</v>
      </c>
      <c r="CU211" s="7">
        <f t="shared" si="263"/>
        <v>5225866.8100000005</v>
      </c>
      <c r="CV211" s="7">
        <f t="shared" si="263"/>
        <v>879868.38</v>
      </c>
      <c r="CW211" s="7">
        <f t="shared" si="263"/>
        <v>2953331.67</v>
      </c>
      <c r="CX211" s="7">
        <f t="shared" si="263"/>
        <v>4943490.8600000003</v>
      </c>
      <c r="CY211" s="7">
        <f t="shared" si="263"/>
        <v>947511.26</v>
      </c>
      <c r="CZ211" s="7">
        <f t="shared" si="263"/>
        <v>19126722.670000002</v>
      </c>
      <c r="DA211" s="7">
        <f t="shared" si="263"/>
        <v>2832604.63</v>
      </c>
      <c r="DB211" s="7">
        <f t="shared" si="263"/>
        <v>3775643.33</v>
      </c>
      <c r="DC211" s="7">
        <f t="shared" si="263"/>
        <v>2482884.71</v>
      </c>
      <c r="DD211" s="7">
        <f t="shared" si="263"/>
        <v>2639832.21</v>
      </c>
      <c r="DE211" s="7">
        <f t="shared" si="263"/>
        <v>4436975.28</v>
      </c>
      <c r="DF211" s="7">
        <f t="shared" si="263"/>
        <v>191165699.54000002</v>
      </c>
      <c r="DG211" s="7">
        <f t="shared" si="263"/>
        <v>1671919.58</v>
      </c>
      <c r="DH211" s="7">
        <f t="shared" si="263"/>
        <v>18454182.809999999</v>
      </c>
      <c r="DI211" s="7">
        <f t="shared" si="263"/>
        <v>24194053.559999999</v>
      </c>
      <c r="DJ211" s="7">
        <f t="shared" si="263"/>
        <v>6780881.8600000003</v>
      </c>
      <c r="DK211" s="7">
        <f t="shared" si="263"/>
        <v>4799617.66</v>
      </c>
      <c r="DL211" s="7">
        <f t="shared" si="263"/>
        <v>54770984.890000001</v>
      </c>
      <c r="DM211" s="7">
        <f t="shared" si="263"/>
        <v>3807340.58</v>
      </c>
      <c r="DN211" s="7">
        <f t="shared" si="263"/>
        <v>13692135.33</v>
      </c>
      <c r="DO211" s="7">
        <f t="shared" si="263"/>
        <v>29953416.579999998</v>
      </c>
      <c r="DP211" s="7">
        <f t="shared" si="263"/>
        <v>3111315.5</v>
      </c>
      <c r="DQ211" s="7">
        <f t="shared" si="263"/>
        <v>7276419.96</v>
      </c>
      <c r="DR211" s="7">
        <f t="shared" si="263"/>
        <v>14292407.030000001</v>
      </c>
      <c r="DS211" s="7">
        <f t="shared" si="263"/>
        <v>8233997.4699999997</v>
      </c>
      <c r="DT211" s="7">
        <f t="shared" si="263"/>
        <v>2763245.47</v>
      </c>
      <c r="DU211" s="7">
        <f t="shared" si="263"/>
        <v>4344862.26</v>
      </c>
      <c r="DV211" s="7">
        <f t="shared" si="263"/>
        <v>3124528.13</v>
      </c>
      <c r="DW211" s="7">
        <f t="shared" si="263"/>
        <v>4029914.0700000003</v>
      </c>
      <c r="DX211" s="7">
        <f t="shared" si="263"/>
        <v>3117479.81</v>
      </c>
      <c r="DY211" s="7">
        <f t="shared" si="263"/>
        <v>4293922.6899999995</v>
      </c>
      <c r="DZ211" s="7">
        <f t="shared" si="263"/>
        <v>8404676.8100000005</v>
      </c>
      <c r="EA211" s="7">
        <f t="shared" ref="EA211:FX211" si="264">EA209+EA210</f>
        <v>6568508.8700000001</v>
      </c>
      <c r="EB211" s="7">
        <f t="shared" si="264"/>
        <v>6054174.8899999997</v>
      </c>
      <c r="EC211" s="7">
        <f t="shared" si="264"/>
        <v>3648780.23</v>
      </c>
      <c r="ED211" s="7">
        <f t="shared" si="264"/>
        <v>19984637.969999999</v>
      </c>
      <c r="EE211" s="7">
        <f t="shared" si="264"/>
        <v>2818041.78</v>
      </c>
      <c r="EF211" s="7">
        <f t="shared" si="264"/>
        <v>14183383.390000001</v>
      </c>
      <c r="EG211" s="7">
        <f t="shared" si="264"/>
        <v>3388218.96</v>
      </c>
      <c r="EH211" s="7">
        <f t="shared" si="264"/>
        <v>3226075.15</v>
      </c>
      <c r="EI211" s="7">
        <f t="shared" si="264"/>
        <v>153158770.03999999</v>
      </c>
      <c r="EJ211" s="7">
        <f t="shared" si="264"/>
        <v>88786019.439999998</v>
      </c>
      <c r="EK211" s="7">
        <f t="shared" si="264"/>
        <v>6745728.2199999997</v>
      </c>
      <c r="EL211" s="7">
        <f t="shared" si="264"/>
        <v>4784837.3</v>
      </c>
      <c r="EM211" s="7">
        <f t="shared" si="264"/>
        <v>4539087.1000000006</v>
      </c>
      <c r="EN211" s="7">
        <f t="shared" si="264"/>
        <v>10877470.699999999</v>
      </c>
      <c r="EO211" s="7">
        <f t="shared" si="264"/>
        <v>4142254.05</v>
      </c>
      <c r="EP211" s="7">
        <f t="shared" si="264"/>
        <v>4633723.1500000004</v>
      </c>
      <c r="EQ211" s="7">
        <f t="shared" si="264"/>
        <v>25786600.810000002</v>
      </c>
      <c r="ER211" s="7">
        <f t="shared" si="264"/>
        <v>4065453.55</v>
      </c>
      <c r="ES211" s="7">
        <f t="shared" si="264"/>
        <v>2465924.0299999998</v>
      </c>
      <c r="ET211" s="7">
        <f t="shared" si="264"/>
        <v>3588103.27</v>
      </c>
      <c r="EU211" s="7">
        <f t="shared" si="264"/>
        <v>6701089.7299999995</v>
      </c>
      <c r="EV211" s="7">
        <f t="shared" si="264"/>
        <v>1605213.54</v>
      </c>
      <c r="EW211" s="7">
        <f t="shared" si="264"/>
        <v>11222355.870000001</v>
      </c>
      <c r="EX211" s="7">
        <f t="shared" si="264"/>
        <v>3164375.0100000002</v>
      </c>
      <c r="EY211" s="7">
        <f t="shared" si="264"/>
        <v>9334691.9299999997</v>
      </c>
      <c r="EZ211" s="7">
        <f t="shared" si="264"/>
        <v>2298127.4699999997</v>
      </c>
      <c r="FA211" s="7">
        <f t="shared" si="264"/>
        <v>33540856.549999997</v>
      </c>
      <c r="FB211" s="7">
        <f t="shared" si="264"/>
        <v>4114263.6</v>
      </c>
      <c r="FC211" s="7">
        <f t="shared" si="264"/>
        <v>20088977.810000002</v>
      </c>
      <c r="FD211" s="7">
        <f t="shared" si="264"/>
        <v>4473809.7299999995</v>
      </c>
      <c r="FE211" s="7">
        <f t="shared" si="264"/>
        <v>1838739.82</v>
      </c>
      <c r="FF211" s="7">
        <f t="shared" si="264"/>
        <v>3208902.23</v>
      </c>
      <c r="FG211" s="7">
        <f t="shared" si="264"/>
        <v>2367149.6</v>
      </c>
      <c r="FH211" s="7">
        <f t="shared" si="264"/>
        <v>1648743.6300000001</v>
      </c>
      <c r="FI211" s="7">
        <f t="shared" si="264"/>
        <v>17502013.280000001</v>
      </c>
      <c r="FJ211" s="7">
        <f t="shared" si="264"/>
        <v>17907851.670000002</v>
      </c>
      <c r="FK211" s="7">
        <f t="shared" si="264"/>
        <v>22673655.390000001</v>
      </c>
      <c r="FL211" s="7">
        <f t="shared" si="264"/>
        <v>62667625.640000001</v>
      </c>
      <c r="FM211" s="7">
        <f t="shared" si="264"/>
        <v>32772338.52</v>
      </c>
      <c r="FN211" s="7">
        <f t="shared" si="264"/>
        <v>204335026.75999999</v>
      </c>
      <c r="FO211" s="7">
        <f t="shared" si="264"/>
        <v>10722320.479999999</v>
      </c>
      <c r="FP211" s="7">
        <f t="shared" si="264"/>
        <v>21257731.5</v>
      </c>
      <c r="FQ211" s="7">
        <f t="shared" si="264"/>
        <v>9108633.5299999993</v>
      </c>
      <c r="FR211" s="7">
        <f t="shared" si="264"/>
        <v>2711352.46</v>
      </c>
      <c r="FS211" s="7">
        <f t="shared" si="264"/>
        <v>3048835.89</v>
      </c>
      <c r="FT211" s="7">
        <f t="shared" si="264"/>
        <v>1372966.5</v>
      </c>
      <c r="FU211" s="7">
        <f t="shared" si="264"/>
        <v>8853755.3200000003</v>
      </c>
      <c r="FV211" s="7">
        <f t="shared" si="264"/>
        <v>7092069.8600000003</v>
      </c>
      <c r="FW211" s="7">
        <f t="shared" si="264"/>
        <v>3002541.18</v>
      </c>
      <c r="FX211" s="7">
        <f t="shared" si="264"/>
        <v>1220576.27</v>
      </c>
    </row>
    <row r="212" spans="1:184" x14ac:dyDescent="0.2">
      <c r="A212" s="6" t="s">
        <v>748</v>
      </c>
      <c r="B212" s="7" t="s">
        <v>749</v>
      </c>
      <c r="C212" s="7">
        <f t="shared" ref="C212:BN212" si="265">C204</f>
        <v>78688571.829999998</v>
      </c>
      <c r="D212" s="7">
        <f t="shared" si="265"/>
        <v>371563532.95999998</v>
      </c>
      <c r="E212" s="7">
        <f t="shared" si="265"/>
        <v>63695209.969999999</v>
      </c>
      <c r="F212" s="7">
        <f t="shared" si="265"/>
        <v>172849965.21000001</v>
      </c>
      <c r="G212" s="7">
        <f t="shared" si="265"/>
        <v>10099160.369999999</v>
      </c>
      <c r="H212" s="7">
        <f t="shared" si="265"/>
        <v>9088618.0299999993</v>
      </c>
      <c r="I212" s="7">
        <f t="shared" si="265"/>
        <v>87523300.099999994</v>
      </c>
      <c r="J212" s="7">
        <f t="shared" si="265"/>
        <v>21177471.739999998</v>
      </c>
      <c r="K212" s="7">
        <f t="shared" si="265"/>
        <v>2461385.63</v>
      </c>
      <c r="L212" s="7">
        <f t="shared" si="265"/>
        <v>22253332.609999999</v>
      </c>
      <c r="M212" s="7">
        <f t="shared" si="265"/>
        <v>11438984.470000001</v>
      </c>
      <c r="N212" s="7">
        <f t="shared" si="265"/>
        <v>477532490.99000001</v>
      </c>
      <c r="O212" s="7">
        <f t="shared" si="265"/>
        <v>128407887.04000001</v>
      </c>
      <c r="P212" s="7">
        <f t="shared" si="265"/>
        <v>2030203.89</v>
      </c>
      <c r="Q212" s="7">
        <f t="shared" si="265"/>
        <v>349628292.69999999</v>
      </c>
      <c r="R212" s="7">
        <f t="shared" si="265"/>
        <v>42872070.850000001</v>
      </c>
      <c r="S212" s="7">
        <f t="shared" si="265"/>
        <v>14752353.33</v>
      </c>
      <c r="T212" s="7">
        <f t="shared" si="265"/>
        <v>1274930.51</v>
      </c>
      <c r="U212" s="7">
        <f t="shared" si="265"/>
        <v>499886.01</v>
      </c>
      <c r="V212" s="7">
        <f t="shared" si="265"/>
        <v>2561362.83</v>
      </c>
      <c r="W212" s="7">
        <f t="shared" si="265"/>
        <v>1195302.6499999999</v>
      </c>
      <c r="X212" s="7">
        <f t="shared" si="265"/>
        <v>442377</v>
      </c>
      <c r="Y212" s="7">
        <f t="shared" si="265"/>
        <v>19966446.16</v>
      </c>
      <c r="Z212" s="7">
        <f t="shared" si="265"/>
        <v>2085943.39</v>
      </c>
      <c r="AA212" s="7">
        <f t="shared" si="265"/>
        <v>271944182.72000003</v>
      </c>
      <c r="AB212" s="7">
        <f t="shared" si="265"/>
        <v>268776356.24000001</v>
      </c>
      <c r="AC212" s="7">
        <f t="shared" si="265"/>
        <v>8926283.1099999994</v>
      </c>
      <c r="AD212" s="7">
        <f t="shared" si="265"/>
        <v>11917636.380000001</v>
      </c>
      <c r="AE212" s="7">
        <f t="shared" si="265"/>
        <v>924567.93</v>
      </c>
      <c r="AF212" s="7">
        <f t="shared" si="265"/>
        <v>1548319.5</v>
      </c>
      <c r="AG212" s="7">
        <f t="shared" si="265"/>
        <v>6354303.2300000004</v>
      </c>
      <c r="AH212" s="7">
        <f t="shared" si="265"/>
        <v>9409358.7899999991</v>
      </c>
      <c r="AI212" s="7">
        <f t="shared" si="265"/>
        <v>3121412.11</v>
      </c>
      <c r="AJ212" s="7">
        <f t="shared" si="265"/>
        <v>1542126.22</v>
      </c>
      <c r="AK212" s="7">
        <f t="shared" si="265"/>
        <v>1934957</v>
      </c>
      <c r="AL212" s="7">
        <f t="shared" si="265"/>
        <v>2441036.29</v>
      </c>
      <c r="AM212" s="7">
        <f t="shared" si="265"/>
        <v>3970775.95</v>
      </c>
      <c r="AN212" s="7">
        <f t="shared" si="265"/>
        <v>3172727.84</v>
      </c>
      <c r="AO212" s="7">
        <f t="shared" si="265"/>
        <v>41860366</v>
      </c>
      <c r="AP212" s="7">
        <f t="shared" si="265"/>
        <v>794279442.52999997</v>
      </c>
      <c r="AQ212" s="7">
        <f t="shared" si="265"/>
        <v>2017239.12</v>
      </c>
      <c r="AR212" s="7">
        <f t="shared" si="265"/>
        <v>574348761.55999994</v>
      </c>
      <c r="AS212" s="7">
        <f t="shared" si="265"/>
        <v>61939398.219999999</v>
      </c>
      <c r="AT212" s="7">
        <f t="shared" si="265"/>
        <v>19930240.280000001</v>
      </c>
      <c r="AU212" s="7">
        <f t="shared" si="265"/>
        <v>2187111.89</v>
      </c>
      <c r="AV212" s="7">
        <f t="shared" si="265"/>
        <v>2667533.31</v>
      </c>
      <c r="AW212" s="7">
        <f t="shared" si="265"/>
        <v>2260546.4700000002</v>
      </c>
      <c r="AX212" s="7">
        <f t="shared" si="265"/>
        <v>592785.18000000005</v>
      </c>
      <c r="AY212" s="7">
        <f t="shared" si="265"/>
        <v>3970775.95</v>
      </c>
      <c r="AZ212" s="7">
        <f t="shared" si="265"/>
        <v>102808414.8</v>
      </c>
      <c r="BA212" s="7">
        <f t="shared" si="265"/>
        <v>81661909.450000003</v>
      </c>
      <c r="BB212" s="7">
        <f t="shared" si="265"/>
        <v>72428463.430000007</v>
      </c>
      <c r="BC212" s="7">
        <f t="shared" si="265"/>
        <v>263641529.27000001</v>
      </c>
      <c r="BD212" s="7">
        <f t="shared" si="265"/>
        <v>45767439.670000002</v>
      </c>
      <c r="BE212" s="7">
        <f t="shared" si="265"/>
        <v>12361782.890000001</v>
      </c>
      <c r="BF212" s="7">
        <f t="shared" si="265"/>
        <v>223227973.09999999</v>
      </c>
      <c r="BG212" s="7">
        <f t="shared" si="265"/>
        <v>9155434.3900000006</v>
      </c>
      <c r="BH212" s="7">
        <f t="shared" si="265"/>
        <v>5376064.5899999999</v>
      </c>
      <c r="BI212" s="7">
        <f t="shared" si="265"/>
        <v>2232742.8199999998</v>
      </c>
      <c r="BJ212" s="7">
        <f t="shared" si="265"/>
        <v>56738201.130000003</v>
      </c>
      <c r="BK212" s="7">
        <f t="shared" si="265"/>
        <v>248224824.19999999</v>
      </c>
      <c r="BL212" s="7">
        <f t="shared" si="265"/>
        <v>1685658.31</v>
      </c>
      <c r="BM212" s="7">
        <f t="shared" si="265"/>
        <v>2436884.19</v>
      </c>
      <c r="BN212" s="7">
        <f t="shared" si="265"/>
        <v>32238018.309999999</v>
      </c>
      <c r="BO212" s="7">
        <f t="shared" ref="BO212:DZ212" si="266">BO204</f>
        <v>12059197.02</v>
      </c>
      <c r="BP212" s="7">
        <f t="shared" si="266"/>
        <v>1784548.82</v>
      </c>
      <c r="BQ212" s="7">
        <f t="shared" si="266"/>
        <v>54811088.509999998</v>
      </c>
      <c r="BR212" s="7">
        <f t="shared" si="266"/>
        <v>41979807.789999999</v>
      </c>
      <c r="BS212" s="7">
        <f t="shared" si="266"/>
        <v>10686058.810000001</v>
      </c>
      <c r="BT212" s="7">
        <f t="shared" si="266"/>
        <v>3941579.07</v>
      </c>
      <c r="BU212" s="7">
        <f t="shared" si="266"/>
        <v>3786747.12</v>
      </c>
      <c r="BV212" s="7">
        <f t="shared" si="266"/>
        <v>11552232.98</v>
      </c>
      <c r="BW212" s="7">
        <f t="shared" si="266"/>
        <v>18175501.420000002</v>
      </c>
      <c r="BX212" s="7">
        <f t="shared" si="266"/>
        <v>715765.99</v>
      </c>
      <c r="BY212" s="7">
        <f t="shared" si="266"/>
        <v>4658229.8099999996</v>
      </c>
      <c r="BZ212" s="7">
        <f t="shared" si="266"/>
        <v>1909299.13</v>
      </c>
      <c r="CA212" s="7">
        <f t="shared" si="266"/>
        <v>1450996.56</v>
      </c>
      <c r="CB212" s="7">
        <f t="shared" si="266"/>
        <v>723071479.10000002</v>
      </c>
      <c r="CC212" s="7">
        <f t="shared" si="266"/>
        <v>1729694.07</v>
      </c>
      <c r="CD212" s="7">
        <f t="shared" si="266"/>
        <v>447685.52</v>
      </c>
      <c r="CE212" s="7">
        <f t="shared" si="266"/>
        <v>1396141.81</v>
      </c>
      <c r="CF212" s="7">
        <f t="shared" si="266"/>
        <v>1247503.1399999999</v>
      </c>
      <c r="CG212" s="7">
        <f t="shared" si="266"/>
        <v>1884526.02</v>
      </c>
      <c r="CH212" s="7">
        <f t="shared" si="266"/>
        <v>980307.43</v>
      </c>
      <c r="CI212" s="7">
        <f t="shared" si="266"/>
        <v>6408273.2199999997</v>
      </c>
      <c r="CJ212" s="7">
        <f t="shared" si="266"/>
        <v>8825421.1500000004</v>
      </c>
      <c r="CK212" s="7">
        <f t="shared" si="266"/>
        <v>63880704.109999999</v>
      </c>
      <c r="CL212" s="7">
        <f t="shared" si="266"/>
        <v>12287017.550000001</v>
      </c>
      <c r="CM212" s="7">
        <f t="shared" si="266"/>
        <v>7514814.29</v>
      </c>
      <c r="CN212" s="7">
        <f t="shared" si="266"/>
        <v>284882445.43000001</v>
      </c>
      <c r="CO212" s="7">
        <f t="shared" si="266"/>
        <v>135085459.63</v>
      </c>
      <c r="CP212" s="7">
        <f t="shared" si="266"/>
        <v>9439133.8900000006</v>
      </c>
      <c r="CQ212" s="7">
        <f t="shared" si="266"/>
        <v>8547608.3900000006</v>
      </c>
      <c r="CR212" s="7">
        <f t="shared" si="266"/>
        <v>1835864.55</v>
      </c>
      <c r="CS212" s="7">
        <f t="shared" si="266"/>
        <v>3174497.35</v>
      </c>
      <c r="CT212" s="7">
        <f t="shared" si="266"/>
        <v>974114.15</v>
      </c>
      <c r="CU212" s="7">
        <f t="shared" si="266"/>
        <v>5095459.75</v>
      </c>
      <c r="CV212" s="7">
        <f t="shared" si="266"/>
        <v>442377</v>
      </c>
      <c r="CW212" s="7">
        <f t="shared" si="266"/>
        <v>1774816.52</v>
      </c>
      <c r="CX212" s="7">
        <f t="shared" si="266"/>
        <v>4263629.53</v>
      </c>
      <c r="CY212" s="7">
        <f t="shared" si="266"/>
        <v>442377</v>
      </c>
      <c r="CZ212" s="7">
        <f t="shared" si="266"/>
        <v>18877111.34</v>
      </c>
      <c r="DA212" s="7">
        <f t="shared" si="266"/>
        <v>1689880.14</v>
      </c>
      <c r="DB212" s="7">
        <f t="shared" si="266"/>
        <v>2751584.94</v>
      </c>
      <c r="DC212" s="7">
        <f t="shared" si="266"/>
        <v>1366944.93</v>
      </c>
      <c r="DD212" s="7">
        <f t="shared" si="266"/>
        <v>1459844.1</v>
      </c>
      <c r="DE212" s="7">
        <f t="shared" si="266"/>
        <v>3612450.58</v>
      </c>
      <c r="DF212" s="7">
        <f t="shared" si="266"/>
        <v>194590474.65000001</v>
      </c>
      <c r="DG212" s="7">
        <f t="shared" si="266"/>
        <v>803050.09</v>
      </c>
      <c r="DH212" s="7">
        <f t="shared" si="266"/>
        <v>18620226.140000001</v>
      </c>
      <c r="DI212" s="7">
        <f t="shared" si="266"/>
        <v>23907362.780000001</v>
      </c>
      <c r="DJ212" s="7">
        <f t="shared" si="266"/>
        <v>5937277.5499999998</v>
      </c>
      <c r="DK212" s="7">
        <f t="shared" si="266"/>
        <v>4112183.32</v>
      </c>
      <c r="DL212" s="7">
        <f t="shared" si="266"/>
        <v>52321697.299999997</v>
      </c>
      <c r="DM212" s="7">
        <f t="shared" si="266"/>
        <v>2303899.42</v>
      </c>
      <c r="DN212" s="7">
        <f t="shared" si="266"/>
        <v>12797081.859999999</v>
      </c>
      <c r="DO212" s="7">
        <f t="shared" si="266"/>
        <v>28925262.52</v>
      </c>
      <c r="DP212" s="7">
        <f t="shared" si="266"/>
        <v>1818169.47</v>
      </c>
      <c r="DQ212" s="7">
        <f t="shared" si="266"/>
        <v>6520636.9800000004</v>
      </c>
      <c r="DR212" s="7">
        <f t="shared" si="266"/>
        <v>12933333.970000001</v>
      </c>
      <c r="DS212" s="7">
        <f t="shared" si="266"/>
        <v>7158544.6100000003</v>
      </c>
      <c r="DT212" s="7">
        <f t="shared" si="266"/>
        <v>1468691.64</v>
      </c>
      <c r="DU212" s="7">
        <f t="shared" si="266"/>
        <v>3435499.78</v>
      </c>
      <c r="DV212" s="7">
        <f t="shared" si="266"/>
        <v>1961499.62</v>
      </c>
      <c r="DW212" s="7">
        <f t="shared" si="266"/>
        <v>3032051.96</v>
      </c>
      <c r="DX212" s="7">
        <f t="shared" si="266"/>
        <v>1570438.35</v>
      </c>
      <c r="DY212" s="7">
        <f t="shared" si="266"/>
        <v>2950654.59</v>
      </c>
      <c r="DZ212" s="7">
        <f t="shared" si="266"/>
        <v>7389158.8700000001</v>
      </c>
      <c r="EA212" s="7">
        <f t="shared" ref="EA212:FX212" si="267">EA204</f>
        <v>5604031.8399999999</v>
      </c>
      <c r="EB212" s="7">
        <f t="shared" si="267"/>
        <v>5370456.7800000003</v>
      </c>
      <c r="EC212" s="7">
        <f t="shared" si="267"/>
        <v>2832097.55</v>
      </c>
      <c r="ED212" s="7">
        <f t="shared" si="267"/>
        <v>14678953.609999999</v>
      </c>
      <c r="EE212" s="7">
        <f t="shared" si="267"/>
        <v>1674839.32</v>
      </c>
      <c r="EF212" s="7">
        <f t="shared" si="267"/>
        <v>13421836.58</v>
      </c>
      <c r="EG212" s="7">
        <f t="shared" si="267"/>
        <v>2547206.77</v>
      </c>
      <c r="EH212" s="7">
        <f t="shared" si="267"/>
        <v>2260239.9300000002</v>
      </c>
      <c r="EI212" s="7">
        <f t="shared" si="267"/>
        <v>142725554.47999999</v>
      </c>
      <c r="EJ212" s="7">
        <f t="shared" si="267"/>
        <v>89860636.480000004</v>
      </c>
      <c r="EK212" s="7">
        <f t="shared" si="267"/>
        <v>6210973.0800000001</v>
      </c>
      <c r="EL212" s="7">
        <f t="shared" si="267"/>
        <v>4289287.3899999997</v>
      </c>
      <c r="EM212" s="7">
        <f t="shared" si="267"/>
        <v>3847795.15</v>
      </c>
      <c r="EN212" s="7">
        <f t="shared" si="267"/>
        <v>10085720.58</v>
      </c>
      <c r="EO212" s="7">
        <f t="shared" si="267"/>
        <v>3278013.57</v>
      </c>
      <c r="EP212" s="7">
        <f t="shared" si="267"/>
        <v>3490354.53</v>
      </c>
      <c r="EQ212" s="7">
        <f t="shared" si="267"/>
        <v>24547499.73</v>
      </c>
      <c r="ER212" s="7">
        <f t="shared" si="267"/>
        <v>2789322.82</v>
      </c>
      <c r="ES212" s="7">
        <f t="shared" si="267"/>
        <v>1347480.34</v>
      </c>
      <c r="ET212" s="7">
        <f t="shared" si="267"/>
        <v>1981848.96</v>
      </c>
      <c r="EU212" s="7">
        <f t="shared" si="267"/>
        <v>5520864.96</v>
      </c>
      <c r="EV212" s="7">
        <f t="shared" si="267"/>
        <v>734039.28</v>
      </c>
      <c r="EW212" s="7">
        <f t="shared" si="267"/>
        <v>8031796.8099999996</v>
      </c>
      <c r="EX212" s="7">
        <f t="shared" si="267"/>
        <v>1783664.06</v>
      </c>
      <c r="EY212" s="7">
        <f t="shared" si="267"/>
        <v>8894249.2100000009</v>
      </c>
      <c r="EZ212" s="7">
        <f t="shared" si="267"/>
        <v>1250157.3999999999</v>
      </c>
      <c r="FA212" s="7">
        <f t="shared" si="267"/>
        <v>30667614.82</v>
      </c>
      <c r="FB212" s="7">
        <f t="shared" si="267"/>
        <v>3070981.13</v>
      </c>
      <c r="FC212" s="7">
        <f t="shared" si="267"/>
        <v>19785753.699999999</v>
      </c>
      <c r="FD212" s="7">
        <f t="shared" si="267"/>
        <v>3578829.93</v>
      </c>
      <c r="FE212" s="7">
        <f t="shared" si="267"/>
        <v>911296.62</v>
      </c>
      <c r="FF212" s="7">
        <f t="shared" si="267"/>
        <v>1988042.24</v>
      </c>
      <c r="FG212" s="7">
        <f t="shared" si="267"/>
        <v>1229808.06</v>
      </c>
      <c r="FH212" s="7">
        <f t="shared" si="267"/>
        <v>803356.63</v>
      </c>
      <c r="FI212" s="7">
        <f t="shared" si="267"/>
        <v>16731276.35</v>
      </c>
      <c r="FJ212" s="7">
        <f t="shared" si="267"/>
        <v>17861413.75</v>
      </c>
      <c r="FK212" s="7">
        <f t="shared" si="267"/>
        <v>22300224.57</v>
      </c>
      <c r="FL212" s="7">
        <f t="shared" si="267"/>
        <v>64968370.969999999</v>
      </c>
      <c r="FM212" s="7">
        <f t="shared" si="267"/>
        <v>33437507.920000002</v>
      </c>
      <c r="FN212" s="7">
        <f t="shared" si="267"/>
        <v>196556265.83000001</v>
      </c>
      <c r="FO212" s="7">
        <f t="shared" si="267"/>
        <v>10014530.529999999</v>
      </c>
      <c r="FP212" s="7">
        <f t="shared" si="267"/>
        <v>19983053.84</v>
      </c>
      <c r="FQ212" s="7">
        <f t="shared" si="267"/>
        <v>8398969.7200000007</v>
      </c>
      <c r="FR212" s="7">
        <f t="shared" si="267"/>
        <v>1537702.45</v>
      </c>
      <c r="FS212" s="7">
        <f t="shared" si="267"/>
        <v>1862407.17</v>
      </c>
      <c r="FT212" s="7">
        <f t="shared" si="267"/>
        <v>638792.39</v>
      </c>
      <c r="FU212" s="7">
        <f t="shared" si="267"/>
        <v>7644274.5599999996</v>
      </c>
      <c r="FV212" s="7">
        <f t="shared" si="267"/>
        <v>6374652.5700000003</v>
      </c>
      <c r="FW212" s="7">
        <f t="shared" si="267"/>
        <v>1747389.15</v>
      </c>
      <c r="FX212" s="7">
        <f t="shared" si="267"/>
        <v>535276.17000000004</v>
      </c>
      <c r="FZ212" s="7">
        <f>SUM(C212:FX212)</f>
        <v>7875256792.050005</v>
      </c>
    </row>
    <row r="213" spans="1:184" x14ac:dyDescent="0.2">
      <c r="A213" s="6" t="s">
        <v>750</v>
      </c>
      <c r="B213" s="7" t="s">
        <v>751</v>
      </c>
      <c r="C213" s="7">
        <f t="shared" ref="C213:BN213" si="268">IF(C188&gt;0,C188,999999999.99)</f>
        <v>166798263.72999999</v>
      </c>
      <c r="D213" s="7">
        <f t="shared" si="268"/>
        <v>999999999.99000001</v>
      </c>
      <c r="E213" s="7">
        <f t="shared" si="268"/>
        <v>156727777.28</v>
      </c>
      <c r="F213" s="7">
        <f t="shared" si="268"/>
        <v>999999999.99000001</v>
      </c>
      <c r="G213" s="7">
        <f t="shared" si="268"/>
        <v>999999999.99000001</v>
      </c>
      <c r="H213" s="7">
        <f t="shared" si="268"/>
        <v>999999999.99000001</v>
      </c>
      <c r="I213" s="7">
        <f t="shared" si="268"/>
        <v>255716239.06999999</v>
      </c>
      <c r="J213" s="7">
        <f t="shared" si="268"/>
        <v>32441935.030000001</v>
      </c>
      <c r="K213" s="7">
        <f t="shared" si="268"/>
        <v>999999999.99000001</v>
      </c>
      <c r="L213" s="7">
        <f t="shared" si="268"/>
        <v>35374329.869999997</v>
      </c>
      <c r="M213" s="7">
        <f t="shared" si="268"/>
        <v>16767318.140000001</v>
      </c>
      <c r="N213" s="7">
        <f t="shared" si="268"/>
        <v>999999999.99000001</v>
      </c>
      <c r="O213" s="7">
        <f t="shared" si="268"/>
        <v>999999999.99000001</v>
      </c>
      <c r="P213" s="7">
        <f t="shared" si="268"/>
        <v>999999999.99000001</v>
      </c>
      <c r="Q213" s="7">
        <f t="shared" si="268"/>
        <v>3208166948.4699998</v>
      </c>
      <c r="R213" s="7">
        <f t="shared" si="268"/>
        <v>999999999.99000001</v>
      </c>
      <c r="S213" s="7">
        <f t="shared" si="268"/>
        <v>20382009.34</v>
      </c>
      <c r="T213" s="7">
        <f t="shared" si="268"/>
        <v>999999999.99000001</v>
      </c>
      <c r="U213" s="7">
        <f t="shared" si="268"/>
        <v>999999999.99000001</v>
      </c>
      <c r="V213" s="7">
        <f t="shared" si="268"/>
        <v>999999999.99000001</v>
      </c>
      <c r="W213" s="7">
        <f t="shared" si="268"/>
        <v>999999999.99000001</v>
      </c>
      <c r="X213" s="7">
        <f t="shared" si="268"/>
        <v>999999999.99000001</v>
      </c>
      <c r="Y213" s="7">
        <f t="shared" si="268"/>
        <v>21903281.440000001</v>
      </c>
      <c r="Z213" s="7">
        <f t="shared" si="268"/>
        <v>999999999.99000001</v>
      </c>
      <c r="AA213" s="7">
        <f t="shared" si="268"/>
        <v>999999999.99000001</v>
      </c>
      <c r="AB213" s="7">
        <f t="shared" si="268"/>
        <v>999999999.99000001</v>
      </c>
      <c r="AC213" s="7">
        <f t="shared" si="268"/>
        <v>999999999.99000001</v>
      </c>
      <c r="AD213" s="7">
        <f t="shared" si="268"/>
        <v>999999999.99000001</v>
      </c>
      <c r="AE213" s="7">
        <f t="shared" si="268"/>
        <v>999999999.99000001</v>
      </c>
      <c r="AF213" s="7">
        <f t="shared" si="268"/>
        <v>999999999.99000001</v>
      </c>
      <c r="AG213" s="7">
        <f t="shared" si="268"/>
        <v>999999999.99000001</v>
      </c>
      <c r="AH213" s="7">
        <f t="shared" si="268"/>
        <v>11368591.25</v>
      </c>
      <c r="AI213" s="7">
        <f t="shared" si="268"/>
        <v>999999999.99000001</v>
      </c>
      <c r="AJ213" s="7">
        <f t="shared" si="268"/>
        <v>999999999.99000001</v>
      </c>
      <c r="AK213" s="7">
        <f t="shared" si="268"/>
        <v>999999999.99000001</v>
      </c>
      <c r="AL213" s="7">
        <f t="shared" si="268"/>
        <v>999999999.99000001</v>
      </c>
      <c r="AM213" s="7">
        <f t="shared" si="268"/>
        <v>999999999.99000001</v>
      </c>
      <c r="AN213" s="7">
        <f t="shared" si="268"/>
        <v>999999999.99000001</v>
      </c>
      <c r="AO213" s="7">
        <f t="shared" si="268"/>
        <v>76008951.299999997</v>
      </c>
      <c r="AP213" s="7">
        <f t="shared" si="268"/>
        <v>12604535270.73</v>
      </c>
      <c r="AQ213" s="7">
        <f t="shared" si="268"/>
        <v>999999999.99000001</v>
      </c>
      <c r="AR213" s="7">
        <f t="shared" si="268"/>
        <v>999999999.99000001</v>
      </c>
      <c r="AS213" s="7">
        <f t="shared" si="268"/>
        <v>999999999.99000001</v>
      </c>
      <c r="AT213" s="7">
        <f t="shared" si="268"/>
        <v>999999999.99000001</v>
      </c>
      <c r="AU213" s="7">
        <f t="shared" si="268"/>
        <v>999999999.99000001</v>
      </c>
      <c r="AV213" s="7">
        <f t="shared" si="268"/>
        <v>999999999.99000001</v>
      </c>
      <c r="AW213" s="7">
        <f t="shared" si="268"/>
        <v>999999999.99000001</v>
      </c>
      <c r="AX213" s="7">
        <f t="shared" si="268"/>
        <v>999999999.99000001</v>
      </c>
      <c r="AY213" s="7">
        <f t="shared" si="268"/>
        <v>999999999.99000001</v>
      </c>
      <c r="AZ213" s="7">
        <f t="shared" si="268"/>
        <v>365017649.48000002</v>
      </c>
      <c r="BA213" s="7">
        <f t="shared" si="268"/>
        <v>176985886.31</v>
      </c>
      <c r="BB213" s="7">
        <f t="shared" si="268"/>
        <v>999999999.99000001</v>
      </c>
      <c r="BC213" s="7">
        <f t="shared" si="268"/>
        <v>1394178173.4200001</v>
      </c>
      <c r="BD213" s="7">
        <f t="shared" si="268"/>
        <v>999999999.99000001</v>
      </c>
      <c r="BE213" s="7">
        <f t="shared" si="268"/>
        <v>999999999.99000001</v>
      </c>
      <c r="BF213" s="7">
        <f t="shared" si="268"/>
        <v>999999999.99000001</v>
      </c>
      <c r="BG213" s="7">
        <f t="shared" si="268"/>
        <v>11789186.9</v>
      </c>
      <c r="BH213" s="7">
        <f t="shared" si="268"/>
        <v>999999999.99000001</v>
      </c>
      <c r="BI213" s="7">
        <f t="shared" si="268"/>
        <v>999999999.99000001</v>
      </c>
      <c r="BJ213" s="7">
        <f t="shared" si="268"/>
        <v>999999999.99000001</v>
      </c>
      <c r="BK213" s="7">
        <f t="shared" si="268"/>
        <v>999999999.99000001</v>
      </c>
      <c r="BL213" s="7">
        <f t="shared" si="268"/>
        <v>999999999.99000001</v>
      </c>
      <c r="BM213" s="7">
        <f t="shared" si="268"/>
        <v>999999999.99000001</v>
      </c>
      <c r="BN213" s="7">
        <f t="shared" si="268"/>
        <v>52051206.390000001</v>
      </c>
      <c r="BO213" s="7">
        <f t="shared" ref="BO213:DZ213" si="269">IF(BO188&gt;0,BO188,999999999.99)</f>
        <v>15135400.42</v>
      </c>
      <c r="BP213" s="7">
        <f t="shared" si="269"/>
        <v>999999999.99000001</v>
      </c>
      <c r="BQ213" s="7">
        <f t="shared" si="269"/>
        <v>999999999.99000001</v>
      </c>
      <c r="BR213" s="7">
        <f t="shared" si="269"/>
        <v>72205255.120000005</v>
      </c>
      <c r="BS213" s="7">
        <f t="shared" si="269"/>
        <v>14382535.26</v>
      </c>
      <c r="BT213" s="7">
        <f t="shared" si="269"/>
        <v>999999999.99000001</v>
      </c>
      <c r="BU213" s="7">
        <f t="shared" si="269"/>
        <v>999999999.99000001</v>
      </c>
      <c r="BV213" s="7">
        <f t="shared" si="269"/>
        <v>999999999.99000001</v>
      </c>
      <c r="BW213" s="7">
        <f t="shared" si="269"/>
        <v>999999999.99000001</v>
      </c>
      <c r="BX213" s="7">
        <f t="shared" si="269"/>
        <v>999999999.99000001</v>
      </c>
      <c r="BY213" s="7">
        <f t="shared" si="269"/>
        <v>5472832.6200000001</v>
      </c>
      <c r="BZ213" s="7">
        <f t="shared" si="269"/>
        <v>999999999.99000001</v>
      </c>
      <c r="CA213" s="7">
        <f t="shared" si="269"/>
        <v>999999999.99000001</v>
      </c>
      <c r="CB213" s="7">
        <f t="shared" si="269"/>
        <v>999999999.99000001</v>
      </c>
      <c r="CC213" s="7">
        <f t="shared" si="269"/>
        <v>999999999.99000001</v>
      </c>
      <c r="CD213" s="7">
        <f t="shared" si="269"/>
        <v>999999999.99000001</v>
      </c>
      <c r="CE213" s="7">
        <f t="shared" si="269"/>
        <v>999999999.99000001</v>
      </c>
      <c r="CF213" s="7">
        <f t="shared" si="269"/>
        <v>999999999.99000001</v>
      </c>
      <c r="CG213" s="7">
        <f t="shared" si="269"/>
        <v>999999999.99000001</v>
      </c>
      <c r="CH213" s="7">
        <f t="shared" si="269"/>
        <v>999999999.99000001</v>
      </c>
      <c r="CI213" s="7">
        <f t="shared" si="269"/>
        <v>7343452.8200000003</v>
      </c>
      <c r="CJ213" s="7">
        <f t="shared" si="269"/>
        <v>11201139.15</v>
      </c>
      <c r="CK213" s="7">
        <f t="shared" si="269"/>
        <v>999999999.99000001</v>
      </c>
      <c r="CL213" s="7">
        <f t="shared" si="269"/>
        <v>999999999.99000001</v>
      </c>
      <c r="CM213" s="7">
        <f t="shared" si="269"/>
        <v>9604807.7300000004</v>
      </c>
      <c r="CN213" s="7">
        <f t="shared" si="269"/>
        <v>999999999.99000001</v>
      </c>
      <c r="CO213" s="7">
        <f t="shared" si="269"/>
        <v>999999999.99000001</v>
      </c>
      <c r="CP213" s="7">
        <f t="shared" si="269"/>
        <v>12199781.710000001</v>
      </c>
      <c r="CQ213" s="7">
        <f t="shared" si="269"/>
        <v>11135585.640000001</v>
      </c>
      <c r="CR213" s="7">
        <f t="shared" si="269"/>
        <v>999999999.99000001</v>
      </c>
      <c r="CS213" s="7">
        <f t="shared" si="269"/>
        <v>999999999.99000001</v>
      </c>
      <c r="CT213" s="7">
        <f t="shared" si="269"/>
        <v>999999999.99000001</v>
      </c>
      <c r="CU213" s="7">
        <f t="shared" si="269"/>
        <v>999999999.99000001</v>
      </c>
      <c r="CV213" s="7">
        <f t="shared" si="269"/>
        <v>999999999.99000001</v>
      </c>
      <c r="CW213" s="7">
        <f t="shared" si="269"/>
        <v>999999999.99000001</v>
      </c>
      <c r="CX213" s="7">
        <f t="shared" si="269"/>
        <v>4965404.63</v>
      </c>
      <c r="CY213" s="7">
        <f t="shared" si="269"/>
        <v>999999999.99000001</v>
      </c>
      <c r="CZ213" s="7">
        <f t="shared" si="269"/>
        <v>25830427.800000001</v>
      </c>
      <c r="DA213" s="7">
        <f t="shared" si="269"/>
        <v>999999999.99000001</v>
      </c>
      <c r="DB213" s="7">
        <f t="shared" si="269"/>
        <v>999999999.99000001</v>
      </c>
      <c r="DC213" s="7">
        <f t="shared" si="269"/>
        <v>999999999.99000001</v>
      </c>
      <c r="DD213" s="7">
        <f t="shared" si="269"/>
        <v>999999999.99000001</v>
      </c>
      <c r="DE213" s="7">
        <f t="shared" si="269"/>
        <v>999999999.99000001</v>
      </c>
      <c r="DF213" s="7">
        <f t="shared" si="269"/>
        <v>753208275.90999997</v>
      </c>
      <c r="DG213" s="7">
        <f t="shared" si="269"/>
        <v>999999999.99000001</v>
      </c>
      <c r="DH213" s="7">
        <f t="shared" si="269"/>
        <v>24616220.530000001</v>
      </c>
      <c r="DI213" s="7">
        <f t="shared" si="269"/>
        <v>36131477.579999998</v>
      </c>
      <c r="DJ213" s="7">
        <f t="shared" si="269"/>
        <v>7162126.7599999998</v>
      </c>
      <c r="DK213" s="7">
        <f t="shared" si="269"/>
        <v>4798652.8600000003</v>
      </c>
      <c r="DL213" s="7">
        <f t="shared" si="269"/>
        <v>105818069.16</v>
      </c>
      <c r="DM213" s="7">
        <f t="shared" si="269"/>
        <v>999999999.99000001</v>
      </c>
      <c r="DN213" s="7">
        <f t="shared" si="269"/>
        <v>16844213.359999999</v>
      </c>
      <c r="DO213" s="7">
        <f t="shared" si="269"/>
        <v>47273707.909999996</v>
      </c>
      <c r="DP213" s="7">
        <f t="shared" si="269"/>
        <v>999999999.99000001</v>
      </c>
      <c r="DQ213" s="7">
        <f t="shared" si="269"/>
        <v>999999999.99000001</v>
      </c>
      <c r="DR213" s="7">
        <f t="shared" si="269"/>
        <v>18136377.73</v>
      </c>
      <c r="DS213" s="7">
        <f t="shared" si="269"/>
        <v>8934267.9900000002</v>
      </c>
      <c r="DT213" s="7">
        <f t="shared" si="269"/>
        <v>999999999.99000001</v>
      </c>
      <c r="DU213" s="7">
        <f t="shared" si="269"/>
        <v>999999999.99000001</v>
      </c>
      <c r="DV213" s="7">
        <f t="shared" si="269"/>
        <v>999999999.99000001</v>
      </c>
      <c r="DW213" s="7">
        <f t="shared" si="269"/>
        <v>999999999.99000001</v>
      </c>
      <c r="DX213" s="7">
        <f t="shared" si="269"/>
        <v>999999999.99000001</v>
      </c>
      <c r="DY213" s="7">
        <f t="shared" si="269"/>
        <v>999999999.99000001</v>
      </c>
      <c r="DZ213" s="7">
        <f t="shared" si="269"/>
        <v>999999999.99000001</v>
      </c>
      <c r="EA213" s="7">
        <f t="shared" ref="EA213:FX213" si="270">IF(EA188&gt;0,EA188,999999999.99)</f>
        <v>999999999.99000001</v>
      </c>
      <c r="EB213" s="7">
        <f t="shared" si="270"/>
        <v>6283154.3300000001</v>
      </c>
      <c r="EC213" s="7">
        <f t="shared" si="270"/>
        <v>999999999.99000001</v>
      </c>
      <c r="ED213" s="7">
        <f t="shared" si="270"/>
        <v>999999999.99000001</v>
      </c>
      <c r="EE213" s="7">
        <f t="shared" si="270"/>
        <v>999999999.99000001</v>
      </c>
      <c r="EF213" s="7">
        <f t="shared" si="270"/>
        <v>18069597.140000001</v>
      </c>
      <c r="EG213" s="7">
        <f t="shared" si="270"/>
        <v>999999999.99000001</v>
      </c>
      <c r="EH213" s="7">
        <f t="shared" si="270"/>
        <v>999999999.99000001</v>
      </c>
      <c r="EI213" s="7">
        <f t="shared" si="270"/>
        <v>634023742.11000001</v>
      </c>
      <c r="EJ213" s="7">
        <f t="shared" si="270"/>
        <v>200547724.38999999</v>
      </c>
      <c r="EK213" s="7">
        <f t="shared" si="270"/>
        <v>999999999.99000001</v>
      </c>
      <c r="EL213" s="7">
        <f t="shared" si="270"/>
        <v>999999999.99000001</v>
      </c>
      <c r="EM213" s="7">
        <f t="shared" si="270"/>
        <v>999999999.99000001</v>
      </c>
      <c r="EN213" s="7">
        <f t="shared" si="270"/>
        <v>12742525.460000001</v>
      </c>
      <c r="EO213" s="7">
        <f t="shared" si="270"/>
        <v>999999999.99000001</v>
      </c>
      <c r="EP213" s="7">
        <f t="shared" si="270"/>
        <v>999999999.99000001</v>
      </c>
      <c r="EQ213" s="7">
        <f t="shared" si="270"/>
        <v>999999999.99000001</v>
      </c>
      <c r="ER213" s="7">
        <f t="shared" si="270"/>
        <v>999999999.99000001</v>
      </c>
      <c r="ES213" s="7">
        <f t="shared" si="270"/>
        <v>999999999.99000001</v>
      </c>
      <c r="ET213" s="7">
        <f t="shared" si="270"/>
        <v>999999999.99000001</v>
      </c>
      <c r="EU213" s="7">
        <f t="shared" si="270"/>
        <v>6651736.1100000003</v>
      </c>
      <c r="EV213" s="7">
        <f t="shared" si="270"/>
        <v>999999999.99000001</v>
      </c>
      <c r="EW213" s="7">
        <f t="shared" si="270"/>
        <v>999999999.99000001</v>
      </c>
      <c r="EX213" s="7">
        <f t="shared" si="270"/>
        <v>999999999.99000001</v>
      </c>
      <c r="EY213" s="7">
        <f t="shared" si="270"/>
        <v>9374305.7100000009</v>
      </c>
      <c r="EZ213" s="7">
        <f t="shared" si="270"/>
        <v>999999999.99000001</v>
      </c>
      <c r="FA213" s="7">
        <f t="shared" si="270"/>
        <v>999999999.99000001</v>
      </c>
      <c r="FB213" s="7">
        <f t="shared" si="270"/>
        <v>999999999.99000001</v>
      </c>
      <c r="FC213" s="7">
        <f t="shared" si="270"/>
        <v>999999999.99000001</v>
      </c>
      <c r="FD213" s="7">
        <f t="shared" si="270"/>
        <v>999999999.99000001</v>
      </c>
      <c r="FE213" s="7">
        <f t="shared" si="270"/>
        <v>999999999.99000001</v>
      </c>
      <c r="FF213" s="7">
        <f t="shared" si="270"/>
        <v>999999999.99000001</v>
      </c>
      <c r="FG213" s="7">
        <f t="shared" si="270"/>
        <v>999999999.99000001</v>
      </c>
      <c r="FH213" s="7">
        <f t="shared" si="270"/>
        <v>999999999.99000001</v>
      </c>
      <c r="FI213" s="7">
        <f t="shared" si="270"/>
        <v>23241768.050000001</v>
      </c>
      <c r="FJ213" s="7">
        <f t="shared" si="270"/>
        <v>999999999.99000001</v>
      </c>
      <c r="FK213" s="7">
        <f t="shared" si="270"/>
        <v>31553127.510000002</v>
      </c>
      <c r="FL213" s="7">
        <f t="shared" si="270"/>
        <v>999999999.99000001</v>
      </c>
      <c r="FM213" s="7">
        <f t="shared" si="270"/>
        <v>999999999.99000001</v>
      </c>
      <c r="FN213" s="7">
        <f t="shared" si="270"/>
        <v>968524489.99000001</v>
      </c>
      <c r="FO213" s="7">
        <f t="shared" si="270"/>
        <v>12621790.91</v>
      </c>
      <c r="FP213" s="7">
        <f t="shared" si="270"/>
        <v>30251302.52</v>
      </c>
      <c r="FQ213" s="7">
        <f t="shared" si="270"/>
        <v>10365273.880000001</v>
      </c>
      <c r="FR213" s="7">
        <f t="shared" si="270"/>
        <v>999999999.99000001</v>
      </c>
      <c r="FS213" s="7">
        <f t="shared" si="270"/>
        <v>999999999.99000001</v>
      </c>
      <c r="FT213" s="7">
        <f t="shared" si="270"/>
        <v>999999999.99000001</v>
      </c>
      <c r="FU213" s="7">
        <f t="shared" si="270"/>
        <v>9894953.1500000004</v>
      </c>
      <c r="FV213" s="7">
        <f t="shared" si="270"/>
        <v>7593604.5800000001</v>
      </c>
      <c r="FW213" s="7">
        <f t="shared" si="270"/>
        <v>999999999.99000001</v>
      </c>
      <c r="FX213" s="7">
        <f t="shared" si="270"/>
        <v>999999999.99000001</v>
      </c>
    </row>
    <row r="214" spans="1:184" x14ac:dyDescent="0.2">
      <c r="B214" s="7" t="s">
        <v>752</v>
      </c>
    </row>
    <row r="215" spans="1:184" x14ac:dyDescent="0.2">
      <c r="B215" s="7" t="s">
        <v>753</v>
      </c>
    </row>
    <row r="216" spans="1:184" x14ac:dyDescent="0.2">
      <c r="A216" s="6" t="s">
        <v>754</v>
      </c>
      <c r="B216" s="7" t="s">
        <v>755</v>
      </c>
      <c r="C216" s="7">
        <f t="shared" ref="C216:BN216" si="271">MIN(C213,MAX(C211,C212))</f>
        <v>83082193.020000011</v>
      </c>
      <c r="D216" s="7">
        <f t="shared" si="271"/>
        <v>383283671.63</v>
      </c>
      <c r="E216" s="7">
        <f t="shared" si="271"/>
        <v>68298125.74000001</v>
      </c>
      <c r="F216" s="7">
        <f t="shared" si="271"/>
        <v>175308416.30999997</v>
      </c>
      <c r="G216" s="7">
        <f t="shared" si="271"/>
        <v>11040742.99</v>
      </c>
      <c r="H216" s="7">
        <f t="shared" si="271"/>
        <v>9796146.9699999988</v>
      </c>
      <c r="I216" s="7">
        <f t="shared" si="271"/>
        <v>93692923.319999993</v>
      </c>
      <c r="J216" s="7">
        <f t="shared" si="271"/>
        <v>21923572.32</v>
      </c>
      <c r="K216" s="7">
        <f t="shared" si="271"/>
        <v>3459314.1900000004</v>
      </c>
      <c r="L216" s="7">
        <f t="shared" si="271"/>
        <v>24227543.52</v>
      </c>
      <c r="M216" s="7">
        <f t="shared" si="271"/>
        <v>13756140.470000001</v>
      </c>
      <c r="N216" s="7">
        <f t="shared" si="271"/>
        <v>501774672.31999999</v>
      </c>
      <c r="O216" s="7">
        <f t="shared" si="271"/>
        <v>130437747.18000001</v>
      </c>
      <c r="P216" s="7">
        <f t="shared" si="271"/>
        <v>3429428.1</v>
      </c>
      <c r="Q216" s="7">
        <f t="shared" si="271"/>
        <v>389337229.83000004</v>
      </c>
      <c r="R216" s="7">
        <f t="shared" si="271"/>
        <v>44406551.769999996</v>
      </c>
      <c r="S216" s="7">
        <f t="shared" si="271"/>
        <v>15781259.989999998</v>
      </c>
      <c r="T216" s="7">
        <f t="shared" si="271"/>
        <v>2312704.1399999997</v>
      </c>
      <c r="U216" s="7">
        <f t="shared" si="271"/>
        <v>1059424.46</v>
      </c>
      <c r="V216" s="7">
        <f t="shared" si="271"/>
        <v>3501463.04</v>
      </c>
      <c r="W216" s="7">
        <f t="shared" si="271"/>
        <v>2212963.7199999997</v>
      </c>
      <c r="X216" s="7">
        <f t="shared" si="271"/>
        <v>948339.17</v>
      </c>
      <c r="Y216" s="7">
        <f t="shared" si="271"/>
        <v>21336209.789999999</v>
      </c>
      <c r="Z216" s="7">
        <f t="shared" si="271"/>
        <v>3050853.7600000002</v>
      </c>
      <c r="AA216" s="7">
        <f t="shared" si="271"/>
        <v>280181605.94999999</v>
      </c>
      <c r="AB216" s="7">
        <f t="shared" si="271"/>
        <v>280003796.11000001</v>
      </c>
      <c r="AC216" s="7">
        <f t="shared" si="271"/>
        <v>9466525.9900000002</v>
      </c>
      <c r="AD216" s="7">
        <f t="shared" si="271"/>
        <v>12347477.790000001</v>
      </c>
      <c r="AE216" s="7">
        <f t="shared" si="271"/>
        <v>1755830.3800000001</v>
      </c>
      <c r="AF216" s="7">
        <f t="shared" si="271"/>
        <v>2697077.98</v>
      </c>
      <c r="AG216" s="7">
        <f t="shared" si="271"/>
        <v>7261673.3600000003</v>
      </c>
      <c r="AH216" s="7">
        <f t="shared" si="271"/>
        <v>9696836.0899999999</v>
      </c>
      <c r="AI216" s="7">
        <f t="shared" si="271"/>
        <v>4008345.6599999997</v>
      </c>
      <c r="AJ216" s="7">
        <f t="shared" si="271"/>
        <v>2770744.42</v>
      </c>
      <c r="AK216" s="7">
        <f t="shared" si="271"/>
        <v>3184958.09</v>
      </c>
      <c r="AL216" s="7">
        <f t="shared" si="271"/>
        <v>3566182.55</v>
      </c>
      <c r="AM216" s="7">
        <f t="shared" si="271"/>
        <v>4622848.63</v>
      </c>
      <c r="AN216" s="7">
        <f t="shared" si="271"/>
        <v>4191227</v>
      </c>
      <c r="AO216" s="7">
        <f t="shared" si="271"/>
        <v>42793495.960000001</v>
      </c>
      <c r="AP216" s="7">
        <f t="shared" si="271"/>
        <v>859726682.28999996</v>
      </c>
      <c r="AQ216" s="7">
        <f t="shared" si="271"/>
        <v>3306838.52</v>
      </c>
      <c r="AR216" s="7">
        <f t="shared" si="271"/>
        <v>584570317.93999994</v>
      </c>
      <c r="AS216" s="7">
        <f t="shared" si="271"/>
        <v>67631158.019999996</v>
      </c>
      <c r="AT216" s="7">
        <f t="shared" si="271"/>
        <v>20762747.919999998</v>
      </c>
      <c r="AU216" s="7">
        <f t="shared" si="271"/>
        <v>3510761.73</v>
      </c>
      <c r="AV216" s="7">
        <f t="shared" si="271"/>
        <v>3908827.37</v>
      </c>
      <c r="AW216" s="7">
        <f t="shared" si="271"/>
        <v>3528261.1700000004</v>
      </c>
      <c r="AX216" s="7">
        <f t="shared" si="271"/>
        <v>1329907.71</v>
      </c>
      <c r="AY216" s="7">
        <f t="shared" si="271"/>
        <v>4872541.2699999996</v>
      </c>
      <c r="AZ216" s="7">
        <f t="shared" si="271"/>
        <v>111840437.63</v>
      </c>
      <c r="BA216" s="7">
        <f t="shared" si="271"/>
        <v>81661909.450000003</v>
      </c>
      <c r="BB216" s="7">
        <f t="shared" si="271"/>
        <v>72428463.430000007</v>
      </c>
      <c r="BC216" s="7">
        <f t="shared" si="271"/>
        <v>273664953.64999998</v>
      </c>
      <c r="BD216" s="7">
        <f t="shared" si="271"/>
        <v>45767439.670000002</v>
      </c>
      <c r="BE216" s="7">
        <f t="shared" si="271"/>
        <v>13255326.43</v>
      </c>
      <c r="BF216" s="7">
        <f t="shared" si="271"/>
        <v>223448633.84</v>
      </c>
      <c r="BG216" s="7">
        <f t="shared" si="271"/>
        <v>10089611.99</v>
      </c>
      <c r="BH216" s="7">
        <f t="shared" si="271"/>
        <v>6228376.1799999997</v>
      </c>
      <c r="BI216" s="7">
        <f t="shared" si="271"/>
        <v>3546544.95</v>
      </c>
      <c r="BJ216" s="7">
        <f t="shared" si="271"/>
        <v>56831460.379999995</v>
      </c>
      <c r="BK216" s="7">
        <f t="shared" si="271"/>
        <v>253501918.31999999</v>
      </c>
      <c r="BL216" s="7">
        <f t="shared" si="271"/>
        <v>2943935.77</v>
      </c>
      <c r="BM216" s="7">
        <f t="shared" si="271"/>
        <v>3581106.4099999997</v>
      </c>
      <c r="BN216" s="7">
        <f t="shared" si="271"/>
        <v>32238018.309999999</v>
      </c>
      <c r="BO216" s="7">
        <f t="shared" ref="BO216:DZ216" si="272">MIN(BO213,MAX(BO211,BO212))</f>
        <v>12438423.23</v>
      </c>
      <c r="BP216" s="7">
        <f t="shared" si="272"/>
        <v>3013252.93</v>
      </c>
      <c r="BQ216" s="7">
        <f t="shared" si="272"/>
        <v>59278065.789999999</v>
      </c>
      <c r="BR216" s="7">
        <f t="shared" si="272"/>
        <v>42799388.780000001</v>
      </c>
      <c r="BS216" s="7">
        <f t="shared" si="272"/>
        <v>11964248.42</v>
      </c>
      <c r="BT216" s="7">
        <f t="shared" si="272"/>
        <v>4888254.9399999995</v>
      </c>
      <c r="BU216" s="7">
        <f t="shared" si="272"/>
        <v>4794416.83</v>
      </c>
      <c r="BV216" s="7">
        <f t="shared" si="272"/>
        <v>12186100.229999999</v>
      </c>
      <c r="BW216" s="7">
        <f t="shared" si="272"/>
        <v>18840159.990000002</v>
      </c>
      <c r="BX216" s="7">
        <f t="shared" si="272"/>
        <v>1560548.6300000001</v>
      </c>
      <c r="BY216" s="7">
        <f t="shared" si="272"/>
        <v>5472832.6200000001</v>
      </c>
      <c r="BZ216" s="7">
        <f t="shared" si="272"/>
        <v>2994285.99</v>
      </c>
      <c r="CA216" s="7">
        <f t="shared" si="272"/>
        <v>2673096.9</v>
      </c>
      <c r="CB216" s="7">
        <f t="shared" si="272"/>
        <v>744382881.95000005</v>
      </c>
      <c r="CC216" s="7">
        <f t="shared" si="272"/>
        <v>2815809.29</v>
      </c>
      <c r="CD216" s="7">
        <f t="shared" si="272"/>
        <v>947817.47</v>
      </c>
      <c r="CE216" s="7">
        <f t="shared" si="272"/>
        <v>2451173.09</v>
      </c>
      <c r="CF216" s="7">
        <f t="shared" si="272"/>
        <v>2212225.31</v>
      </c>
      <c r="CG216" s="7">
        <f t="shared" si="272"/>
        <v>2967854.6799999997</v>
      </c>
      <c r="CH216" s="7">
        <f t="shared" si="272"/>
        <v>1912192.66</v>
      </c>
      <c r="CI216" s="7">
        <f t="shared" si="272"/>
        <v>6847607.8099999996</v>
      </c>
      <c r="CJ216" s="7">
        <f t="shared" si="272"/>
        <v>9688450.4199999999</v>
      </c>
      <c r="CK216" s="7">
        <f t="shared" si="272"/>
        <v>66512848.700000003</v>
      </c>
      <c r="CL216" s="7">
        <f t="shared" si="272"/>
        <v>13404933.110000001</v>
      </c>
      <c r="CM216" s="7">
        <f t="shared" si="272"/>
        <v>8770604.8599999994</v>
      </c>
      <c r="CN216" s="7">
        <f t="shared" si="272"/>
        <v>284882445.43000001</v>
      </c>
      <c r="CO216" s="7">
        <f t="shared" si="272"/>
        <v>135085459.63</v>
      </c>
      <c r="CP216" s="7">
        <f t="shared" si="272"/>
        <v>10476187.58</v>
      </c>
      <c r="CQ216" s="7">
        <f t="shared" si="272"/>
        <v>9843380.6099999994</v>
      </c>
      <c r="CR216" s="7">
        <f t="shared" si="272"/>
        <v>3083373.04</v>
      </c>
      <c r="CS216" s="7">
        <f t="shared" si="272"/>
        <v>4053324.85</v>
      </c>
      <c r="CT216" s="7">
        <f t="shared" si="272"/>
        <v>1921789.17</v>
      </c>
      <c r="CU216" s="7">
        <f t="shared" si="272"/>
        <v>5225866.8100000005</v>
      </c>
      <c r="CV216" s="7">
        <f t="shared" si="272"/>
        <v>879868.38</v>
      </c>
      <c r="CW216" s="7">
        <f t="shared" si="272"/>
        <v>2953331.67</v>
      </c>
      <c r="CX216" s="7">
        <f t="shared" si="272"/>
        <v>4943490.8600000003</v>
      </c>
      <c r="CY216" s="7">
        <f t="shared" si="272"/>
        <v>947511.26</v>
      </c>
      <c r="CZ216" s="7">
        <f t="shared" si="272"/>
        <v>19126722.670000002</v>
      </c>
      <c r="DA216" s="7">
        <f t="shared" si="272"/>
        <v>2832604.63</v>
      </c>
      <c r="DB216" s="7">
        <f t="shared" si="272"/>
        <v>3775643.33</v>
      </c>
      <c r="DC216" s="7">
        <f t="shared" si="272"/>
        <v>2482884.71</v>
      </c>
      <c r="DD216" s="7">
        <f t="shared" si="272"/>
        <v>2639832.21</v>
      </c>
      <c r="DE216" s="7">
        <f t="shared" si="272"/>
        <v>4436975.28</v>
      </c>
      <c r="DF216" s="7">
        <f t="shared" si="272"/>
        <v>194590474.65000001</v>
      </c>
      <c r="DG216" s="7">
        <f t="shared" si="272"/>
        <v>1671919.58</v>
      </c>
      <c r="DH216" s="7">
        <f t="shared" si="272"/>
        <v>18620226.140000001</v>
      </c>
      <c r="DI216" s="7">
        <f t="shared" si="272"/>
        <v>24194053.559999999</v>
      </c>
      <c r="DJ216" s="7">
        <f t="shared" si="272"/>
        <v>6780881.8600000003</v>
      </c>
      <c r="DK216" s="7">
        <f t="shared" si="272"/>
        <v>4798652.8600000003</v>
      </c>
      <c r="DL216" s="7">
        <f t="shared" si="272"/>
        <v>54770984.890000001</v>
      </c>
      <c r="DM216" s="7">
        <f t="shared" si="272"/>
        <v>3807340.58</v>
      </c>
      <c r="DN216" s="7">
        <f t="shared" si="272"/>
        <v>13692135.33</v>
      </c>
      <c r="DO216" s="7">
        <f t="shared" si="272"/>
        <v>29953416.579999998</v>
      </c>
      <c r="DP216" s="7">
        <f t="shared" si="272"/>
        <v>3111315.5</v>
      </c>
      <c r="DQ216" s="7">
        <f t="shared" si="272"/>
        <v>7276419.96</v>
      </c>
      <c r="DR216" s="7">
        <f t="shared" si="272"/>
        <v>14292407.030000001</v>
      </c>
      <c r="DS216" s="7">
        <f t="shared" si="272"/>
        <v>8233997.4699999997</v>
      </c>
      <c r="DT216" s="7">
        <f t="shared" si="272"/>
        <v>2763245.47</v>
      </c>
      <c r="DU216" s="7">
        <f t="shared" si="272"/>
        <v>4344862.26</v>
      </c>
      <c r="DV216" s="7">
        <f t="shared" si="272"/>
        <v>3124528.13</v>
      </c>
      <c r="DW216" s="7">
        <f t="shared" si="272"/>
        <v>4029914.0700000003</v>
      </c>
      <c r="DX216" s="7">
        <f t="shared" si="272"/>
        <v>3117479.81</v>
      </c>
      <c r="DY216" s="7">
        <f t="shared" si="272"/>
        <v>4293922.6899999995</v>
      </c>
      <c r="DZ216" s="7">
        <f t="shared" si="272"/>
        <v>8404676.8100000005</v>
      </c>
      <c r="EA216" s="7">
        <f t="shared" ref="EA216:FX216" si="273">MIN(EA213,MAX(EA211,EA212))</f>
        <v>6568508.8700000001</v>
      </c>
      <c r="EB216" s="7">
        <f t="shared" si="273"/>
        <v>6054174.8899999997</v>
      </c>
      <c r="EC216" s="7">
        <f t="shared" si="273"/>
        <v>3648780.23</v>
      </c>
      <c r="ED216" s="7">
        <f t="shared" si="273"/>
        <v>19984637.969999999</v>
      </c>
      <c r="EE216" s="7">
        <f t="shared" si="273"/>
        <v>2818041.78</v>
      </c>
      <c r="EF216" s="7">
        <f t="shared" si="273"/>
        <v>14183383.390000001</v>
      </c>
      <c r="EG216" s="7">
        <f t="shared" si="273"/>
        <v>3388218.96</v>
      </c>
      <c r="EH216" s="7">
        <f t="shared" si="273"/>
        <v>3226075.15</v>
      </c>
      <c r="EI216" s="7">
        <f t="shared" si="273"/>
        <v>153158770.03999999</v>
      </c>
      <c r="EJ216" s="7">
        <f t="shared" si="273"/>
        <v>89860636.480000004</v>
      </c>
      <c r="EK216" s="7">
        <f t="shared" si="273"/>
        <v>6745728.2199999997</v>
      </c>
      <c r="EL216" s="7">
        <f t="shared" si="273"/>
        <v>4784837.3</v>
      </c>
      <c r="EM216" s="7">
        <f t="shared" si="273"/>
        <v>4539087.1000000006</v>
      </c>
      <c r="EN216" s="7">
        <f t="shared" si="273"/>
        <v>10877470.699999999</v>
      </c>
      <c r="EO216" s="7">
        <f t="shared" si="273"/>
        <v>4142254.05</v>
      </c>
      <c r="EP216" s="7">
        <f t="shared" si="273"/>
        <v>4633723.1500000004</v>
      </c>
      <c r="EQ216" s="7">
        <f t="shared" si="273"/>
        <v>25786600.810000002</v>
      </c>
      <c r="ER216" s="7">
        <f t="shared" si="273"/>
        <v>4065453.55</v>
      </c>
      <c r="ES216" s="7">
        <f t="shared" si="273"/>
        <v>2465924.0299999998</v>
      </c>
      <c r="ET216" s="7">
        <f t="shared" si="273"/>
        <v>3588103.27</v>
      </c>
      <c r="EU216" s="7">
        <f t="shared" si="273"/>
        <v>6651736.1100000003</v>
      </c>
      <c r="EV216" s="7">
        <f t="shared" si="273"/>
        <v>1605213.54</v>
      </c>
      <c r="EW216" s="7">
        <f t="shared" si="273"/>
        <v>11222355.870000001</v>
      </c>
      <c r="EX216" s="7">
        <f t="shared" si="273"/>
        <v>3164375.0100000002</v>
      </c>
      <c r="EY216" s="7">
        <f t="shared" si="273"/>
        <v>9334691.9299999997</v>
      </c>
      <c r="EZ216" s="7">
        <f t="shared" si="273"/>
        <v>2298127.4699999997</v>
      </c>
      <c r="FA216" s="7">
        <f t="shared" si="273"/>
        <v>33540856.549999997</v>
      </c>
      <c r="FB216" s="7">
        <f t="shared" si="273"/>
        <v>4114263.6</v>
      </c>
      <c r="FC216" s="7">
        <f t="shared" si="273"/>
        <v>20088977.810000002</v>
      </c>
      <c r="FD216" s="7">
        <f t="shared" si="273"/>
        <v>4473809.7299999995</v>
      </c>
      <c r="FE216" s="7">
        <f t="shared" si="273"/>
        <v>1838739.82</v>
      </c>
      <c r="FF216" s="7">
        <f t="shared" si="273"/>
        <v>3208902.23</v>
      </c>
      <c r="FG216" s="7">
        <f t="shared" si="273"/>
        <v>2367149.6</v>
      </c>
      <c r="FH216" s="7">
        <f t="shared" si="273"/>
        <v>1648743.6300000001</v>
      </c>
      <c r="FI216" s="7">
        <f t="shared" si="273"/>
        <v>17502013.280000001</v>
      </c>
      <c r="FJ216" s="7">
        <f t="shared" si="273"/>
        <v>17907851.670000002</v>
      </c>
      <c r="FK216" s="7">
        <f t="shared" si="273"/>
        <v>22673655.390000001</v>
      </c>
      <c r="FL216" s="7">
        <f t="shared" si="273"/>
        <v>64968370.969999999</v>
      </c>
      <c r="FM216" s="7">
        <f t="shared" si="273"/>
        <v>33437507.920000002</v>
      </c>
      <c r="FN216" s="7">
        <f t="shared" si="273"/>
        <v>204335026.75999999</v>
      </c>
      <c r="FO216" s="7">
        <f t="shared" si="273"/>
        <v>10722320.479999999</v>
      </c>
      <c r="FP216" s="7">
        <f t="shared" si="273"/>
        <v>21257731.5</v>
      </c>
      <c r="FQ216" s="7">
        <f t="shared" si="273"/>
        <v>9108633.5299999993</v>
      </c>
      <c r="FR216" s="7">
        <f t="shared" si="273"/>
        <v>2711352.46</v>
      </c>
      <c r="FS216" s="7">
        <f t="shared" si="273"/>
        <v>3048835.89</v>
      </c>
      <c r="FT216" s="7">
        <f t="shared" si="273"/>
        <v>1372966.5</v>
      </c>
      <c r="FU216" s="7">
        <f t="shared" si="273"/>
        <v>8853755.3200000003</v>
      </c>
      <c r="FV216" s="7">
        <f t="shared" si="273"/>
        <v>7092069.8600000003</v>
      </c>
      <c r="FW216" s="7">
        <f t="shared" si="273"/>
        <v>3002541.18</v>
      </c>
      <c r="FX216" s="7">
        <f t="shared" si="273"/>
        <v>1220576.27</v>
      </c>
    </row>
    <row r="217" spans="1:184" x14ac:dyDescent="0.2">
      <c r="B217" s="7" t="s">
        <v>756</v>
      </c>
    </row>
    <row r="218" spans="1:184" x14ac:dyDescent="0.2">
      <c r="A218" s="67" t="s">
        <v>757</v>
      </c>
      <c r="B218" s="68" t="s">
        <v>758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Z218" s="7">
        <f>SUM(C218:FX218)</f>
        <v>0</v>
      </c>
    </row>
    <row r="219" spans="1:184" x14ac:dyDescent="0.2">
      <c r="A219" s="68"/>
      <c r="B219" s="68" t="s">
        <v>759</v>
      </c>
    </row>
    <row r="220" spans="1:184" x14ac:dyDescent="0.2">
      <c r="A220" s="6" t="s">
        <v>760</v>
      </c>
      <c r="B220" s="7" t="s">
        <v>761</v>
      </c>
      <c r="C220" s="7">
        <f t="shared" ref="C220:BN220" si="274">+C196</f>
        <v>81228968.109999999</v>
      </c>
      <c r="D220" s="7">
        <f t="shared" si="274"/>
        <v>385052118.36000001</v>
      </c>
      <c r="E220" s="7">
        <f t="shared" si="274"/>
        <v>71727150</v>
      </c>
      <c r="F220" s="7">
        <f t="shared" si="274"/>
        <v>178548286.53999999</v>
      </c>
      <c r="G220" s="7">
        <f t="shared" si="274"/>
        <v>10441404.25</v>
      </c>
      <c r="H220" s="7">
        <f t="shared" si="274"/>
        <v>9962511.5299999993</v>
      </c>
      <c r="I220" s="7">
        <f t="shared" si="274"/>
        <v>96193794.400000006</v>
      </c>
      <c r="J220" s="7">
        <f t="shared" si="274"/>
        <v>21905348.210000001</v>
      </c>
      <c r="K220" s="7">
        <f t="shared" si="274"/>
        <v>3503377.12</v>
      </c>
      <c r="L220" s="7">
        <f t="shared" si="274"/>
        <v>24134825.02</v>
      </c>
      <c r="M220" s="7">
        <f t="shared" si="274"/>
        <v>14126253.189999999</v>
      </c>
      <c r="N220" s="7">
        <f t="shared" si="274"/>
        <v>503084098.29000002</v>
      </c>
      <c r="O220" s="7">
        <f t="shared" si="274"/>
        <v>129182267.48</v>
      </c>
      <c r="P220" s="7">
        <f t="shared" si="274"/>
        <v>3102540.32</v>
      </c>
      <c r="Q220" s="7">
        <f t="shared" si="274"/>
        <v>380472608.52999997</v>
      </c>
      <c r="R220" s="7">
        <f t="shared" si="274"/>
        <v>57503125.68</v>
      </c>
      <c r="S220" s="7">
        <f t="shared" si="274"/>
        <v>15919397.029999999</v>
      </c>
      <c r="T220" s="7">
        <f t="shared" si="274"/>
        <v>2385401.62</v>
      </c>
      <c r="U220" s="7">
        <f t="shared" si="274"/>
        <v>1045446.21</v>
      </c>
      <c r="V220" s="7">
        <f t="shared" si="274"/>
        <v>3539163.07</v>
      </c>
      <c r="W220" s="7">
        <f t="shared" si="274"/>
        <v>1570300.25</v>
      </c>
      <c r="X220" s="7">
        <f t="shared" si="274"/>
        <v>942666.21</v>
      </c>
      <c r="Y220" s="7">
        <f t="shared" si="274"/>
        <v>23268280.02</v>
      </c>
      <c r="Z220" s="7">
        <f t="shared" si="274"/>
        <v>3110814.03</v>
      </c>
      <c r="AA220" s="7">
        <f t="shared" si="274"/>
        <v>276395584.42000002</v>
      </c>
      <c r="AB220" s="7">
        <f t="shared" si="274"/>
        <v>278063338.00999999</v>
      </c>
      <c r="AC220" s="7">
        <f t="shared" si="274"/>
        <v>9349073.6899999995</v>
      </c>
      <c r="AD220" s="7">
        <f t="shared" si="274"/>
        <v>11860003.15</v>
      </c>
      <c r="AE220" s="7">
        <f t="shared" si="274"/>
        <v>1748313.22</v>
      </c>
      <c r="AF220" s="7">
        <f t="shared" si="274"/>
        <v>2578948.0299999998</v>
      </c>
      <c r="AG220" s="7">
        <f t="shared" si="274"/>
        <v>7239327.4500000002</v>
      </c>
      <c r="AH220" s="7">
        <f t="shared" si="274"/>
        <v>9616546.1199999992</v>
      </c>
      <c r="AI220" s="7">
        <f t="shared" si="274"/>
        <v>4015219.87</v>
      </c>
      <c r="AJ220" s="7">
        <f t="shared" si="274"/>
        <v>2691357.56</v>
      </c>
      <c r="AK220" s="7">
        <f t="shared" si="274"/>
        <v>3135814.34</v>
      </c>
      <c r="AL220" s="7">
        <f t="shared" si="274"/>
        <v>3659599.05</v>
      </c>
      <c r="AM220" s="7">
        <f t="shared" si="274"/>
        <v>4695121.1900000004</v>
      </c>
      <c r="AN220" s="7">
        <f t="shared" si="274"/>
        <v>4060473.65</v>
      </c>
      <c r="AO220" s="7">
        <f t="shared" si="274"/>
        <v>42486584.409999996</v>
      </c>
      <c r="AP220" s="7">
        <f t="shared" si="274"/>
        <v>853567391.79999995</v>
      </c>
      <c r="AQ220" s="7">
        <f t="shared" si="274"/>
        <v>3227051.4</v>
      </c>
      <c r="AR220" s="7">
        <f t="shared" si="274"/>
        <v>584750180.75</v>
      </c>
      <c r="AS220" s="7">
        <f t="shared" si="274"/>
        <v>69178750.469999999</v>
      </c>
      <c r="AT220" s="7">
        <f t="shared" si="274"/>
        <v>20741743.539999999</v>
      </c>
      <c r="AU220" s="7">
        <f t="shared" si="274"/>
        <v>3440464.53</v>
      </c>
      <c r="AV220" s="7">
        <f t="shared" si="274"/>
        <v>3667048.12</v>
      </c>
      <c r="AW220" s="7">
        <f t="shared" si="274"/>
        <v>3662118.9</v>
      </c>
      <c r="AX220" s="7">
        <f t="shared" si="274"/>
        <v>1367522.6</v>
      </c>
      <c r="AY220" s="7">
        <f t="shared" si="274"/>
        <v>4795278.5199999996</v>
      </c>
      <c r="AZ220" s="7">
        <f t="shared" si="274"/>
        <v>110489862.70999999</v>
      </c>
      <c r="BA220" s="7">
        <f t="shared" si="274"/>
        <v>80891968.480000004</v>
      </c>
      <c r="BB220" s="7">
        <f t="shared" si="274"/>
        <v>70602530.959999993</v>
      </c>
      <c r="BC220" s="7">
        <f t="shared" si="274"/>
        <v>273750272.27999997</v>
      </c>
      <c r="BD220" s="7">
        <f t="shared" si="274"/>
        <v>45869581.289999999</v>
      </c>
      <c r="BE220" s="7">
        <f t="shared" si="274"/>
        <v>13583987.130000001</v>
      </c>
      <c r="BF220" s="7">
        <f t="shared" si="274"/>
        <v>223125638.99000001</v>
      </c>
      <c r="BG220" s="7">
        <f t="shared" si="274"/>
        <v>10039356.52</v>
      </c>
      <c r="BH220" s="7">
        <f t="shared" si="274"/>
        <v>6067799.3099999996</v>
      </c>
      <c r="BI220" s="7">
        <f t="shared" si="274"/>
        <v>3482362.63</v>
      </c>
      <c r="BJ220" s="7">
        <f t="shared" si="274"/>
        <v>58330049.109999999</v>
      </c>
      <c r="BK220" s="7">
        <f t="shared" si="274"/>
        <v>245448428.21000001</v>
      </c>
      <c r="BL220" s="7">
        <f t="shared" si="274"/>
        <v>2804837.6</v>
      </c>
      <c r="BM220" s="7">
        <f t="shared" si="274"/>
        <v>3603876.3</v>
      </c>
      <c r="BN220" s="7">
        <f t="shared" si="274"/>
        <v>32176482.57</v>
      </c>
      <c r="BO220" s="7">
        <f t="shared" ref="BO220:DZ220" si="275">+BO196</f>
        <v>12610488.560000001</v>
      </c>
      <c r="BP220" s="7">
        <f t="shared" si="275"/>
        <v>2857363.95</v>
      </c>
      <c r="BQ220" s="7">
        <f t="shared" si="275"/>
        <v>59717909.520000003</v>
      </c>
      <c r="BR220" s="7">
        <f t="shared" si="275"/>
        <v>42461447.740000002</v>
      </c>
      <c r="BS220" s="7">
        <f t="shared" si="275"/>
        <v>11112512.27</v>
      </c>
      <c r="BT220" s="7">
        <f t="shared" si="275"/>
        <v>4767307.9800000004</v>
      </c>
      <c r="BU220" s="7">
        <f t="shared" si="275"/>
        <v>4647622.12</v>
      </c>
      <c r="BV220" s="7">
        <f t="shared" si="275"/>
        <v>12472126.859999999</v>
      </c>
      <c r="BW220" s="7">
        <f t="shared" si="275"/>
        <v>19006543.59</v>
      </c>
      <c r="BX220" s="7">
        <f t="shared" si="275"/>
        <v>1545022.38</v>
      </c>
      <c r="BY220" s="7">
        <f t="shared" si="275"/>
        <v>5395653.7599999998</v>
      </c>
      <c r="BZ220" s="7">
        <f t="shared" si="275"/>
        <v>3047822.66</v>
      </c>
      <c r="CA220" s="7">
        <f t="shared" si="275"/>
        <v>2642476.9</v>
      </c>
      <c r="CB220" s="7">
        <f t="shared" si="275"/>
        <v>742496957.95000005</v>
      </c>
      <c r="CC220" s="7">
        <f t="shared" si="275"/>
        <v>2885067.36</v>
      </c>
      <c r="CD220" s="7">
        <f t="shared" si="275"/>
        <v>938211.56</v>
      </c>
      <c r="CE220" s="7">
        <f t="shared" si="275"/>
        <v>2444450.88</v>
      </c>
      <c r="CF220" s="7">
        <f t="shared" si="275"/>
        <v>2246989.12</v>
      </c>
      <c r="CG220" s="7">
        <f t="shared" si="275"/>
        <v>2965639.68</v>
      </c>
      <c r="CH220" s="7">
        <f t="shared" si="275"/>
        <v>1766678.85</v>
      </c>
      <c r="CI220" s="7">
        <f t="shared" si="275"/>
        <v>7007014.4900000002</v>
      </c>
      <c r="CJ220" s="7">
        <f t="shared" si="275"/>
        <v>9358596.4600000009</v>
      </c>
      <c r="CK220" s="7">
        <f t="shared" si="275"/>
        <v>65985801.329999998</v>
      </c>
      <c r="CL220" s="7">
        <f t="shared" si="275"/>
        <v>13506494.630000001</v>
      </c>
      <c r="CM220" s="7">
        <f t="shared" si="275"/>
        <v>8694833.5399999991</v>
      </c>
      <c r="CN220" s="7">
        <f t="shared" si="275"/>
        <v>282739636.38</v>
      </c>
      <c r="CO220" s="7">
        <f t="shared" si="275"/>
        <v>134356274.44999999</v>
      </c>
      <c r="CP220" s="7">
        <f t="shared" si="275"/>
        <v>10321850.07</v>
      </c>
      <c r="CQ220" s="7">
        <f t="shared" si="275"/>
        <v>9598087.3599999994</v>
      </c>
      <c r="CR220" s="7">
        <f t="shared" si="275"/>
        <v>3089877.18</v>
      </c>
      <c r="CS220" s="7">
        <f t="shared" si="275"/>
        <v>3945906.89</v>
      </c>
      <c r="CT220" s="7">
        <f t="shared" si="275"/>
        <v>1827916.49</v>
      </c>
      <c r="CU220" s="7">
        <f t="shared" si="275"/>
        <v>5506844.3200000003</v>
      </c>
      <c r="CV220" s="7">
        <f t="shared" si="275"/>
        <v>899543.77</v>
      </c>
      <c r="CW220" s="7">
        <f t="shared" si="275"/>
        <v>2874193.68</v>
      </c>
      <c r="CX220" s="7">
        <f t="shared" si="275"/>
        <v>4883213.7</v>
      </c>
      <c r="CY220" s="7">
        <f t="shared" si="275"/>
        <v>969980.56</v>
      </c>
      <c r="CZ220" s="7">
        <f t="shared" si="275"/>
        <v>19474879.359999999</v>
      </c>
      <c r="DA220" s="7">
        <f t="shared" si="275"/>
        <v>2767578.61</v>
      </c>
      <c r="DB220" s="7">
        <f t="shared" si="275"/>
        <v>3838238.79</v>
      </c>
      <c r="DC220" s="7">
        <f t="shared" si="275"/>
        <v>2480807.84</v>
      </c>
      <c r="DD220" s="7">
        <f t="shared" si="275"/>
        <v>2683918.2000000002</v>
      </c>
      <c r="DE220" s="7">
        <f t="shared" si="275"/>
        <v>4357613.76</v>
      </c>
      <c r="DF220" s="7">
        <f t="shared" si="275"/>
        <v>192571788.16999999</v>
      </c>
      <c r="DG220" s="7">
        <f t="shared" si="275"/>
        <v>1723340.69</v>
      </c>
      <c r="DH220" s="7">
        <f t="shared" si="275"/>
        <v>19039930.760000002</v>
      </c>
      <c r="DI220" s="7">
        <f t="shared" si="275"/>
        <v>24482710.510000002</v>
      </c>
      <c r="DJ220" s="7">
        <f t="shared" si="275"/>
        <v>6737992.5800000001</v>
      </c>
      <c r="DK220" s="7">
        <f t="shared" si="275"/>
        <v>4695988.18</v>
      </c>
      <c r="DL220" s="7">
        <f t="shared" si="275"/>
        <v>55061924.719999999</v>
      </c>
      <c r="DM220" s="7">
        <f t="shared" si="275"/>
        <v>3902664.76</v>
      </c>
      <c r="DN220" s="7">
        <f t="shared" si="275"/>
        <v>13901860.630000001</v>
      </c>
      <c r="DO220" s="7">
        <f t="shared" si="275"/>
        <v>30802459.199999999</v>
      </c>
      <c r="DP220" s="7">
        <f t="shared" si="275"/>
        <v>3088792.95</v>
      </c>
      <c r="DQ220" s="7">
        <f t="shared" si="275"/>
        <v>7090966.0899999999</v>
      </c>
      <c r="DR220" s="7">
        <f t="shared" si="275"/>
        <v>14032374.24</v>
      </c>
      <c r="DS220" s="7">
        <f t="shared" si="275"/>
        <v>8302421.5300000003</v>
      </c>
      <c r="DT220" s="7">
        <f t="shared" si="275"/>
        <v>2404219.83</v>
      </c>
      <c r="DU220" s="7">
        <f t="shared" si="275"/>
        <v>4371981.46</v>
      </c>
      <c r="DV220" s="7">
        <f t="shared" si="275"/>
        <v>3064798.86</v>
      </c>
      <c r="DW220" s="7">
        <f t="shared" si="275"/>
        <v>3984583.72</v>
      </c>
      <c r="DX220" s="7">
        <f t="shared" si="275"/>
        <v>3150350.54</v>
      </c>
      <c r="DY220" s="7">
        <f t="shared" si="275"/>
        <v>4422345.54</v>
      </c>
      <c r="DZ220" s="7">
        <f t="shared" si="275"/>
        <v>8330984.3099999996</v>
      </c>
      <c r="EA220" s="7">
        <f t="shared" ref="EA220:FX220" si="276">+EA196</f>
        <v>6611917.1100000003</v>
      </c>
      <c r="EB220" s="7">
        <f t="shared" si="276"/>
        <v>5916169.3499999996</v>
      </c>
      <c r="EC220" s="7">
        <f t="shared" si="276"/>
        <v>3720992.11</v>
      </c>
      <c r="ED220" s="7">
        <f t="shared" si="276"/>
        <v>20031358.68</v>
      </c>
      <c r="EE220" s="7">
        <f t="shared" si="276"/>
        <v>2795878.68</v>
      </c>
      <c r="EF220" s="7">
        <f t="shared" si="276"/>
        <v>14069286</v>
      </c>
      <c r="EG220" s="7">
        <f t="shared" si="276"/>
        <v>3381369.1</v>
      </c>
      <c r="EH220" s="7">
        <f t="shared" si="276"/>
        <v>3297005.13</v>
      </c>
      <c r="EI220" s="7">
        <f t="shared" si="276"/>
        <v>154687651.37</v>
      </c>
      <c r="EJ220" s="7">
        <f t="shared" si="276"/>
        <v>85997298.150000006</v>
      </c>
      <c r="EK220" s="7">
        <f t="shared" si="276"/>
        <v>6816815.8499999996</v>
      </c>
      <c r="EL220" s="7">
        <f t="shared" si="276"/>
        <v>4736588.58</v>
      </c>
      <c r="EM220" s="7">
        <f t="shared" si="276"/>
        <v>4512720.33</v>
      </c>
      <c r="EN220" s="7">
        <f t="shared" si="276"/>
        <v>10789017.73</v>
      </c>
      <c r="EO220" s="7">
        <f t="shared" si="276"/>
        <v>4035775.01</v>
      </c>
      <c r="EP220" s="7">
        <f t="shared" si="276"/>
        <v>4591990.22</v>
      </c>
      <c r="EQ220" s="7">
        <f t="shared" si="276"/>
        <v>25925652.379999999</v>
      </c>
      <c r="ER220" s="7">
        <f t="shared" si="276"/>
        <v>4122944.16</v>
      </c>
      <c r="ES220" s="7">
        <f t="shared" si="276"/>
        <v>2186588.59</v>
      </c>
      <c r="ET220" s="7">
        <f t="shared" si="276"/>
        <v>3578341.72</v>
      </c>
      <c r="EU220" s="7">
        <f t="shared" si="276"/>
        <v>6766058.6600000001</v>
      </c>
      <c r="EV220" s="7">
        <f t="shared" si="276"/>
        <v>1371750.97</v>
      </c>
      <c r="EW220" s="7">
        <f t="shared" si="276"/>
        <v>11458673.050000001</v>
      </c>
      <c r="EX220" s="7">
        <f t="shared" si="276"/>
        <v>3072053.25</v>
      </c>
      <c r="EY220" s="7">
        <f t="shared" si="276"/>
        <v>6257672.9400000004</v>
      </c>
      <c r="EZ220" s="7">
        <f t="shared" si="276"/>
        <v>2202412.9500000002</v>
      </c>
      <c r="FA220" s="7">
        <f t="shared" si="276"/>
        <v>33799172.210000001</v>
      </c>
      <c r="FB220" s="7">
        <f t="shared" si="276"/>
        <v>4220495.16</v>
      </c>
      <c r="FC220" s="7">
        <f t="shared" si="276"/>
        <v>20242450.949999999</v>
      </c>
      <c r="FD220" s="7">
        <f t="shared" si="276"/>
        <v>4522348.21</v>
      </c>
      <c r="FE220" s="7">
        <f t="shared" si="276"/>
        <v>1826212.4</v>
      </c>
      <c r="FF220" s="7">
        <f t="shared" si="276"/>
        <v>3219310.98</v>
      </c>
      <c r="FG220" s="7">
        <f t="shared" si="276"/>
        <v>2270553.6</v>
      </c>
      <c r="FH220" s="7">
        <f t="shared" si="276"/>
        <v>1653410.48</v>
      </c>
      <c r="FI220" s="7">
        <f t="shared" si="276"/>
        <v>17327153.559999999</v>
      </c>
      <c r="FJ220" s="7">
        <f t="shared" si="276"/>
        <v>17643145.5</v>
      </c>
      <c r="FK220" s="7">
        <f t="shared" si="276"/>
        <v>21773477.800000001</v>
      </c>
      <c r="FL220" s="7">
        <f t="shared" si="276"/>
        <v>63741958.329999998</v>
      </c>
      <c r="FM220" s="7">
        <f t="shared" si="276"/>
        <v>33905932.869999997</v>
      </c>
      <c r="FN220" s="7">
        <f t="shared" si="276"/>
        <v>203887688.16999999</v>
      </c>
      <c r="FO220" s="7">
        <f t="shared" si="276"/>
        <v>10653486.25</v>
      </c>
      <c r="FP220" s="7">
        <f t="shared" si="276"/>
        <v>22376867.079999998</v>
      </c>
      <c r="FQ220" s="7">
        <f t="shared" si="276"/>
        <v>9164539.6300000008</v>
      </c>
      <c r="FR220" s="7">
        <f t="shared" si="276"/>
        <v>2681930.27</v>
      </c>
      <c r="FS220" s="7">
        <f t="shared" si="276"/>
        <v>2932831.33</v>
      </c>
      <c r="FT220" s="7">
        <f t="shared" si="276"/>
        <v>1396928.84</v>
      </c>
      <c r="FU220" s="7">
        <f t="shared" si="276"/>
        <v>8452844.1699999999</v>
      </c>
      <c r="FV220" s="7">
        <f t="shared" si="276"/>
        <v>6970551.2400000002</v>
      </c>
      <c r="FW220" s="7">
        <f t="shared" si="276"/>
        <v>3005672.84</v>
      </c>
      <c r="FX220" s="7">
        <f t="shared" si="276"/>
        <v>1206552.83</v>
      </c>
      <c r="FZ220" s="7">
        <f>SUM(C220:FX220)</f>
        <v>8268381405.9400005</v>
      </c>
    </row>
    <row r="221" spans="1:184" x14ac:dyDescent="0.2">
      <c r="A221" s="67" t="s">
        <v>762</v>
      </c>
      <c r="B221" s="68" t="s">
        <v>737</v>
      </c>
      <c r="C221" s="7">
        <f t="shared" ref="C221:BN221" si="277">MIN(C216,C220)</f>
        <v>81228968.109999999</v>
      </c>
      <c r="D221" s="7">
        <f t="shared" si="277"/>
        <v>383283671.63</v>
      </c>
      <c r="E221" s="7">
        <f t="shared" si="277"/>
        <v>68298125.74000001</v>
      </c>
      <c r="F221" s="7">
        <f t="shared" si="277"/>
        <v>175308416.30999997</v>
      </c>
      <c r="G221" s="7">
        <f t="shared" si="277"/>
        <v>10441404.25</v>
      </c>
      <c r="H221" s="7">
        <f t="shared" si="277"/>
        <v>9796146.9699999988</v>
      </c>
      <c r="I221" s="7">
        <f t="shared" si="277"/>
        <v>93692923.319999993</v>
      </c>
      <c r="J221" s="7">
        <f t="shared" si="277"/>
        <v>21905348.210000001</v>
      </c>
      <c r="K221" s="7">
        <f t="shared" si="277"/>
        <v>3459314.1900000004</v>
      </c>
      <c r="L221" s="7">
        <f t="shared" si="277"/>
        <v>24134825.02</v>
      </c>
      <c r="M221" s="7">
        <f t="shared" si="277"/>
        <v>13756140.470000001</v>
      </c>
      <c r="N221" s="7">
        <f t="shared" si="277"/>
        <v>501774672.31999999</v>
      </c>
      <c r="O221" s="7">
        <f t="shared" si="277"/>
        <v>129182267.48</v>
      </c>
      <c r="P221" s="7">
        <f t="shared" si="277"/>
        <v>3102540.32</v>
      </c>
      <c r="Q221" s="7">
        <f t="shared" si="277"/>
        <v>380472608.52999997</v>
      </c>
      <c r="R221" s="7">
        <f t="shared" si="277"/>
        <v>44406551.769999996</v>
      </c>
      <c r="S221" s="7">
        <f t="shared" si="277"/>
        <v>15781259.989999998</v>
      </c>
      <c r="T221" s="7">
        <f t="shared" si="277"/>
        <v>2312704.1399999997</v>
      </c>
      <c r="U221" s="7">
        <f t="shared" si="277"/>
        <v>1045446.21</v>
      </c>
      <c r="V221" s="7">
        <f t="shared" si="277"/>
        <v>3501463.04</v>
      </c>
      <c r="W221" s="7">
        <f t="shared" si="277"/>
        <v>1570300.25</v>
      </c>
      <c r="X221" s="7">
        <f t="shared" si="277"/>
        <v>942666.21</v>
      </c>
      <c r="Y221" s="7">
        <f t="shared" si="277"/>
        <v>21336209.789999999</v>
      </c>
      <c r="Z221" s="7">
        <f t="shared" si="277"/>
        <v>3050853.7600000002</v>
      </c>
      <c r="AA221" s="7">
        <f t="shared" si="277"/>
        <v>276395584.42000002</v>
      </c>
      <c r="AB221" s="7">
        <f t="shared" si="277"/>
        <v>278063338.00999999</v>
      </c>
      <c r="AC221" s="7">
        <f t="shared" si="277"/>
        <v>9349073.6899999995</v>
      </c>
      <c r="AD221" s="7">
        <f t="shared" si="277"/>
        <v>11860003.15</v>
      </c>
      <c r="AE221" s="7">
        <f t="shared" si="277"/>
        <v>1748313.22</v>
      </c>
      <c r="AF221" s="7">
        <f t="shared" si="277"/>
        <v>2578948.0299999998</v>
      </c>
      <c r="AG221" s="7">
        <f t="shared" si="277"/>
        <v>7239327.4500000002</v>
      </c>
      <c r="AH221" s="7">
        <f t="shared" si="277"/>
        <v>9616546.1199999992</v>
      </c>
      <c r="AI221" s="7">
        <f t="shared" si="277"/>
        <v>4008345.6599999997</v>
      </c>
      <c r="AJ221" s="7">
        <f t="shared" si="277"/>
        <v>2691357.56</v>
      </c>
      <c r="AK221" s="7">
        <f t="shared" si="277"/>
        <v>3135814.34</v>
      </c>
      <c r="AL221" s="7">
        <f t="shared" si="277"/>
        <v>3566182.55</v>
      </c>
      <c r="AM221" s="7">
        <f t="shared" si="277"/>
        <v>4622848.63</v>
      </c>
      <c r="AN221" s="7">
        <f t="shared" si="277"/>
        <v>4060473.65</v>
      </c>
      <c r="AO221" s="7">
        <f t="shared" si="277"/>
        <v>42486584.409999996</v>
      </c>
      <c r="AP221" s="7">
        <f t="shared" si="277"/>
        <v>853567391.79999995</v>
      </c>
      <c r="AQ221" s="7">
        <f t="shared" si="277"/>
        <v>3227051.4</v>
      </c>
      <c r="AR221" s="7">
        <f t="shared" si="277"/>
        <v>584570317.93999994</v>
      </c>
      <c r="AS221" s="7">
        <f t="shared" si="277"/>
        <v>67631158.019999996</v>
      </c>
      <c r="AT221" s="7">
        <f t="shared" si="277"/>
        <v>20741743.539999999</v>
      </c>
      <c r="AU221" s="7">
        <f t="shared" si="277"/>
        <v>3440464.53</v>
      </c>
      <c r="AV221" s="7">
        <f t="shared" si="277"/>
        <v>3667048.12</v>
      </c>
      <c r="AW221" s="7">
        <f t="shared" si="277"/>
        <v>3528261.1700000004</v>
      </c>
      <c r="AX221" s="7">
        <f t="shared" si="277"/>
        <v>1329907.71</v>
      </c>
      <c r="AY221" s="7">
        <f t="shared" si="277"/>
        <v>4795278.5199999996</v>
      </c>
      <c r="AZ221" s="7">
        <f t="shared" si="277"/>
        <v>110489862.70999999</v>
      </c>
      <c r="BA221" s="7">
        <f t="shared" si="277"/>
        <v>80891968.480000004</v>
      </c>
      <c r="BB221" s="7">
        <f t="shared" si="277"/>
        <v>70602530.959999993</v>
      </c>
      <c r="BC221" s="7">
        <f t="shared" si="277"/>
        <v>273664953.64999998</v>
      </c>
      <c r="BD221" s="7">
        <f t="shared" si="277"/>
        <v>45767439.670000002</v>
      </c>
      <c r="BE221" s="7">
        <f t="shared" si="277"/>
        <v>13255326.43</v>
      </c>
      <c r="BF221" s="7">
        <f t="shared" si="277"/>
        <v>223125638.99000001</v>
      </c>
      <c r="BG221" s="7">
        <f t="shared" si="277"/>
        <v>10039356.52</v>
      </c>
      <c r="BH221" s="7">
        <f t="shared" si="277"/>
        <v>6067799.3099999996</v>
      </c>
      <c r="BI221" s="7">
        <f t="shared" si="277"/>
        <v>3482362.63</v>
      </c>
      <c r="BJ221" s="7">
        <f t="shared" si="277"/>
        <v>56831460.379999995</v>
      </c>
      <c r="BK221" s="7">
        <f t="shared" si="277"/>
        <v>245448428.21000001</v>
      </c>
      <c r="BL221" s="7">
        <f t="shared" si="277"/>
        <v>2804837.6</v>
      </c>
      <c r="BM221" s="7">
        <f t="shared" si="277"/>
        <v>3581106.4099999997</v>
      </c>
      <c r="BN221" s="7">
        <f t="shared" si="277"/>
        <v>32176482.57</v>
      </c>
      <c r="BO221" s="7">
        <f t="shared" ref="BO221:DZ221" si="278">MIN(BO216,BO220)</f>
        <v>12438423.23</v>
      </c>
      <c r="BP221" s="7">
        <f t="shared" si="278"/>
        <v>2857363.95</v>
      </c>
      <c r="BQ221" s="7">
        <f t="shared" si="278"/>
        <v>59278065.789999999</v>
      </c>
      <c r="BR221" s="7">
        <f t="shared" si="278"/>
        <v>42461447.740000002</v>
      </c>
      <c r="BS221" s="7">
        <f t="shared" si="278"/>
        <v>11112512.27</v>
      </c>
      <c r="BT221" s="7">
        <f t="shared" si="278"/>
        <v>4767307.9800000004</v>
      </c>
      <c r="BU221" s="7">
        <f t="shared" si="278"/>
        <v>4647622.12</v>
      </c>
      <c r="BV221" s="7">
        <f t="shared" si="278"/>
        <v>12186100.229999999</v>
      </c>
      <c r="BW221" s="7">
        <f t="shared" si="278"/>
        <v>18840159.990000002</v>
      </c>
      <c r="BX221" s="7">
        <f t="shared" si="278"/>
        <v>1545022.38</v>
      </c>
      <c r="BY221" s="7">
        <f t="shared" si="278"/>
        <v>5395653.7599999998</v>
      </c>
      <c r="BZ221" s="7">
        <f t="shared" si="278"/>
        <v>2994285.99</v>
      </c>
      <c r="CA221" s="7">
        <f t="shared" si="278"/>
        <v>2642476.9</v>
      </c>
      <c r="CB221" s="7">
        <f t="shared" si="278"/>
        <v>742496957.95000005</v>
      </c>
      <c r="CC221" s="7">
        <f t="shared" si="278"/>
        <v>2815809.29</v>
      </c>
      <c r="CD221" s="7">
        <f t="shared" si="278"/>
        <v>938211.56</v>
      </c>
      <c r="CE221" s="7">
        <f t="shared" si="278"/>
        <v>2444450.88</v>
      </c>
      <c r="CF221" s="7">
        <f t="shared" si="278"/>
        <v>2212225.31</v>
      </c>
      <c r="CG221" s="7">
        <f t="shared" si="278"/>
        <v>2965639.68</v>
      </c>
      <c r="CH221" s="7">
        <f t="shared" si="278"/>
        <v>1766678.85</v>
      </c>
      <c r="CI221" s="7">
        <f t="shared" si="278"/>
        <v>6847607.8099999996</v>
      </c>
      <c r="CJ221" s="7">
        <f t="shared" si="278"/>
        <v>9358596.4600000009</v>
      </c>
      <c r="CK221" s="7">
        <f t="shared" si="278"/>
        <v>65985801.329999998</v>
      </c>
      <c r="CL221" s="7">
        <f t="shared" si="278"/>
        <v>13404933.110000001</v>
      </c>
      <c r="CM221" s="7">
        <f t="shared" si="278"/>
        <v>8694833.5399999991</v>
      </c>
      <c r="CN221" s="7">
        <f t="shared" si="278"/>
        <v>282739636.38</v>
      </c>
      <c r="CO221" s="7">
        <f t="shared" si="278"/>
        <v>134356274.44999999</v>
      </c>
      <c r="CP221" s="7">
        <f t="shared" si="278"/>
        <v>10321850.07</v>
      </c>
      <c r="CQ221" s="7">
        <f t="shared" si="278"/>
        <v>9598087.3599999994</v>
      </c>
      <c r="CR221" s="7">
        <f t="shared" si="278"/>
        <v>3083373.04</v>
      </c>
      <c r="CS221" s="7">
        <f t="shared" si="278"/>
        <v>3945906.89</v>
      </c>
      <c r="CT221" s="7">
        <f t="shared" si="278"/>
        <v>1827916.49</v>
      </c>
      <c r="CU221" s="7">
        <f t="shared" si="278"/>
        <v>5225866.8100000005</v>
      </c>
      <c r="CV221" s="7">
        <f t="shared" si="278"/>
        <v>879868.38</v>
      </c>
      <c r="CW221" s="7">
        <f t="shared" si="278"/>
        <v>2874193.68</v>
      </c>
      <c r="CX221" s="7">
        <f t="shared" si="278"/>
        <v>4883213.7</v>
      </c>
      <c r="CY221" s="7">
        <f t="shared" si="278"/>
        <v>947511.26</v>
      </c>
      <c r="CZ221" s="7">
        <f t="shared" si="278"/>
        <v>19126722.670000002</v>
      </c>
      <c r="DA221" s="7">
        <f t="shared" si="278"/>
        <v>2767578.61</v>
      </c>
      <c r="DB221" s="7">
        <f t="shared" si="278"/>
        <v>3775643.33</v>
      </c>
      <c r="DC221" s="7">
        <f t="shared" si="278"/>
        <v>2480807.84</v>
      </c>
      <c r="DD221" s="7">
        <f t="shared" si="278"/>
        <v>2639832.21</v>
      </c>
      <c r="DE221" s="7">
        <f t="shared" si="278"/>
        <v>4357613.76</v>
      </c>
      <c r="DF221" s="7">
        <f t="shared" si="278"/>
        <v>192571788.16999999</v>
      </c>
      <c r="DG221" s="7">
        <f t="shared" si="278"/>
        <v>1671919.58</v>
      </c>
      <c r="DH221" s="7">
        <f t="shared" si="278"/>
        <v>18620226.140000001</v>
      </c>
      <c r="DI221" s="7">
        <f t="shared" si="278"/>
        <v>24194053.559999999</v>
      </c>
      <c r="DJ221" s="7">
        <f t="shared" si="278"/>
        <v>6737992.5800000001</v>
      </c>
      <c r="DK221" s="7">
        <f t="shared" si="278"/>
        <v>4695988.18</v>
      </c>
      <c r="DL221" s="7">
        <f t="shared" si="278"/>
        <v>54770984.890000001</v>
      </c>
      <c r="DM221" s="7">
        <f t="shared" si="278"/>
        <v>3807340.58</v>
      </c>
      <c r="DN221" s="7">
        <f t="shared" si="278"/>
        <v>13692135.33</v>
      </c>
      <c r="DO221" s="7">
        <f t="shared" si="278"/>
        <v>29953416.579999998</v>
      </c>
      <c r="DP221" s="7">
        <f t="shared" si="278"/>
        <v>3088792.95</v>
      </c>
      <c r="DQ221" s="7">
        <f t="shared" si="278"/>
        <v>7090966.0899999999</v>
      </c>
      <c r="DR221" s="7">
        <f t="shared" si="278"/>
        <v>14032374.24</v>
      </c>
      <c r="DS221" s="7">
        <f t="shared" si="278"/>
        <v>8233997.4699999997</v>
      </c>
      <c r="DT221" s="7">
        <f t="shared" si="278"/>
        <v>2404219.83</v>
      </c>
      <c r="DU221" s="7">
        <f t="shared" si="278"/>
        <v>4344862.26</v>
      </c>
      <c r="DV221" s="7">
        <f t="shared" si="278"/>
        <v>3064798.86</v>
      </c>
      <c r="DW221" s="7">
        <f t="shared" si="278"/>
        <v>3984583.72</v>
      </c>
      <c r="DX221" s="7">
        <f t="shared" si="278"/>
        <v>3117479.81</v>
      </c>
      <c r="DY221" s="7">
        <f t="shared" si="278"/>
        <v>4293922.6899999995</v>
      </c>
      <c r="DZ221" s="7">
        <f t="shared" si="278"/>
        <v>8330984.3099999996</v>
      </c>
      <c r="EA221" s="7">
        <f t="shared" ref="EA221:FX221" si="279">MIN(EA216,EA220)</f>
        <v>6568508.8700000001</v>
      </c>
      <c r="EB221" s="7">
        <f t="shared" si="279"/>
        <v>5916169.3499999996</v>
      </c>
      <c r="EC221" s="7">
        <f t="shared" si="279"/>
        <v>3648780.23</v>
      </c>
      <c r="ED221" s="7">
        <f t="shared" si="279"/>
        <v>19984637.969999999</v>
      </c>
      <c r="EE221" s="7">
        <f t="shared" si="279"/>
        <v>2795878.68</v>
      </c>
      <c r="EF221" s="7">
        <f t="shared" si="279"/>
        <v>14069286</v>
      </c>
      <c r="EG221" s="7">
        <f t="shared" si="279"/>
        <v>3381369.1</v>
      </c>
      <c r="EH221" s="7">
        <f t="shared" si="279"/>
        <v>3226075.15</v>
      </c>
      <c r="EI221" s="7">
        <f t="shared" si="279"/>
        <v>153158770.03999999</v>
      </c>
      <c r="EJ221" s="7">
        <f t="shared" si="279"/>
        <v>85997298.150000006</v>
      </c>
      <c r="EK221" s="7">
        <f t="shared" si="279"/>
        <v>6745728.2199999997</v>
      </c>
      <c r="EL221" s="7">
        <f t="shared" si="279"/>
        <v>4736588.58</v>
      </c>
      <c r="EM221" s="7">
        <f t="shared" si="279"/>
        <v>4512720.33</v>
      </c>
      <c r="EN221" s="7">
        <f t="shared" si="279"/>
        <v>10789017.73</v>
      </c>
      <c r="EO221" s="7">
        <f t="shared" si="279"/>
        <v>4035775.01</v>
      </c>
      <c r="EP221" s="7">
        <f t="shared" si="279"/>
        <v>4591990.22</v>
      </c>
      <c r="EQ221" s="7">
        <f t="shared" si="279"/>
        <v>25786600.810000002</v>
      </c>
      <c r="ER221" s="7">
        <f t="shared" si="279"/>
        <v>4065453.55</v>
      </c>
      <c r="ES221" s="7">
        <f t="shared" si="279"/>
        <v>2186588.59</v>
      </c>
      <c r="ET221" s="7">
        <f t="shared" si="279"/>
        <v>3578341.72</v>
      </c>
      <c r="EU221" s="7">
        <f t="shared" si="279"/>
        <v>6651736.1100000003</v>
      </c>
      <c r="EV221" s="7">
        <f t="shared" si="279"/>
        <v>1371750.97</v>
      </c>
      <c r="EW221" s="7">
        <f t="shared" si="279"/>
        <v>11222355.870000001</v>
      </c>
      <c r="EX221" s="7">
        <f t="shared" si="279"/>
        <v>3072053.25</v>
      </c>
      <c r="EY221" s="7">
        <f t="shared" si="279"/>
        <v>6257672.9400000004</v>
      </c>
      <c r="EZ221" s="7">
        <f t="shared" si="279"/>
        <v>2202412.9500000002</v>
      </c>
      <c r="FA221" s="7">
        <f t="shared" si="279"/>
        <v>33540856.549999997</v>
      </c>
      <c r="FB221" s="7">
        <f t="shared" si="279"/>
        <v>4114263.6</v>
      </c>
      <c r="FC221" s="7">
        <f t="shared" si="279"/>
        <v>20088977.810000002</v>
      </c>
      <c r="FD221" s="7">
        <f t="shared" si="279"/>
        <v>4473809.7299999995</v>
      </c>
      <c r="FE221" s="7">
        <f t="shared" si="279"/>
        <v>1826212.4</v>
      </c>
      <c r="FF221" s="7">
        <f t="shared" si="279"/>
        <v>3208902.23</v>
      </c>
      <c r="FG221" s="7">
        <f t="shared" si="279"/>
        <v>2270553.6</v>
      </c>
      <c r="FH221" s="7">
        <f t="shared" si="279"/>
        <v>1648743.6300000001</v>
      </c>
      <c r="FI221" s="7">
        <f t="shared" si="279"/>
        <v>17327153.559999999</v>
      </c>
      <c r="FJ221" s="7">
        <f t="shared" si="279"/>
        <v>17643145.5</v>
      </c>
      <c r="FK221" s="7">
        <f t="shared" si="279"/>
        <v>21773477.800000001</v>
      </c>
      <c r="FL221" s="7">
        <f t="shared" si="279"/>
        <v>63741958.329999998</v>
      </c>
      <c r="FM221" s="7">
        <f t="shared" si="279"/>
        <v>33437507.920000002</v>
      </c>
      <c r="FN221" s="7">
        <f t="shared" si="279"/>
        <v>203887688.16999999</v>
      </c>
      <c r="FO221" s="7">
        <f t="shared" si="279"/>
        <v>10653486.25</v>
      </c>
      <c r="FP221" s="7">
        <f t="shared" si="279"/>
        <v>21257731.5</v>
      </c>
      <c r="FQ221" s="7">
        <f t="shared" si="279"/>
        <v>9108633.5299999993</v>
      </c>
      <c r="FR221" s="7">
        <f t="shared" si="279"/>
        <v>2681930.27</v>
      </c>
      <c r="FS221" s="7">
        <f t="shared" si="279"/>
        <v>2932831.33</v>
      </c>
      <c r="FT221" s="7">
        <f t="shared" si="279"/>
        <v>1372966.5</v>
      </c>
      <c r="FU221" s="7">
        <f t="shared" si="279"/>
        <v>8452844.1699999999</v>
      </c>
      <c r="FV221" s="7">
        <f t="shared" si="279"/>
        <v>6970551.2400000002</v>
      </c>
      <c r="FW221" s="7">
        <f t="shared" si="279"/>
        <v>3002541.18</v>
      </c>
      <c r="FX221" s="7">
        <f t="shared" si="279"/>
        <v>1206552.83</v>
      </c>
      <c r="FZ221" s="7">
        <f>SUM(C221:FX221)</f>
        <v>8226745539.0600033</v>
      </c>
    </row>
    <row r="222" spans="1:184" x14ac:dyDescent="0.2">
      <c r="B222" s="7" t="s">
        <v>763</v>
      </c>
    </row>
    <row r="223" spans="1:184" x14ac:dyDescent="0.2">
      <c r="A223" s="6" t="s">
        <v>764</v>
      </c>
      <c r="B223" s="7" t="s">
        <v>765</v>
      </c>
      <c r="C223" s="7">
        <f t="shared" ref="C223:BN223" si="280">ROUND(C221/C103,2)</f>
        <v>9044.74</v>
      </c>
      <c r="D223" s="7">
        <f t="shared" si="280"/>
        <v>9126.5400000000009</v>
      </c>
      <c r="E223" s="7">
        <f t="shared" si="280"/>
        <v>9486.9</v>
      </c>
      <c r="F223" s="7">
        <f t="shared" si="280"/>
        <v>8973.3799999999992</v>
      </c>
      <c r="G223" s="7">
        <f t="shared" si="280"/>
        <v>9147.09</v>
      </c>
      <c r="H223" s="7">
        <f t="shared" si="280"/>
        <v>9535.82</v>
      </c>
      <c r="I223" s="7">
        <f t="shared" si="280"/>
        <v>9470.92</v>
      </c>
      <c r="J223" s="7">
        <f t="shared" si="280"/>
        <v>9151.6299999999992</v>
      </c>
      <c r="K223" s="7">
        <f t="shared" si="280"/>
        <v>12434.63</v>
      </c>
      <c r="L223" s="7">
        <f t="shared" si="280"/>
        <v>9595.59</v>
      </c>
      <c r="M223" s="7">
        <f t="shared" si="280"/>
        <v>10639.76</v>
      </c>
      <c r="N223" s="7">
        <f t="shared" si="280"/>
        <v>9296.58</v>
      </c>
      <c r="O223" s="7">
        <f t="shared" si="280"/>
        <v>8900.9</v>
      </c>
      <c r="P223" s="7">
        <f t="shared" si="280"/>
        <v>13518.69</v>
      </c>
      <c r="Q223" s="7">
        <f t="shared" si="280"/>
        <v>9627.15</v>
      </c>
      <c r="R223" s="7">
        <f t="shared" si="280"/>
        <v>8879</v>
      </c>
      <c r="S223" s="7">
        <f t="shared" si="280"/>
        <v>9464.02</v>
      </c>
      <c r="T223" s="7">
        <f t="shared" si="280"/>
        <v>16049.3</v>
      </c>
      <c r="U223" s="7">
        <f t="shared" si="280"/>
        <v>18503.47</v>
      </c>
      <c r="V223" s="7">
        <f t="shared" si="280"/>
        <v>12094.86</v>
      </c>
      <c r="W223" s="7">
        <f t="shared" si="280"/>
        <v>11623.24</v>
      </c>
      <c r="X223" s="7">
        <f t="shared" si="280"/>
        <v>18853.32</v>
      </c>
      <c r="Y223" s="7">
        <f t="shared" si="280"/>
        <v>9195.4500000000007</v>
      </c>
      <c r="Z223" s="7">
        <f t="shared" si="280"/>
        <v>12938.31</v>
      </c>
      <c r="AA223" s="7">
        <f t="shared" si="280"/>
        <v>8992.36</v>
      </c>
      <c r="AB223" s="7">
        <f t="shared" si="280"/>
        <v>9143.75</v>
      </c>
      <c r="AC223" s="7">
        <f t="shared" si="280"/>
        <v>9266.6</v>
      </c>
      <c r="AD223" s="7">
        <f t="shared" si="280"/>
        <v>8804.75</v>
      </c>
      <c r="AE223" s="7">
        <f t="shared" si="280"/>
        <v>16730.27</v>
      </c>
      <c r="AF223" s="7">
        <f t="shared" si="280"/>
        <v>14736.85</v>
      </c>
      <c r="AG223" s="7">
        <f t="shared" si="280"/>
        <v>10079.82</v>
      </c>
      <c r="AH223" s="7">
        <f t="shared" si="280"/>
        <v>9042.36</v>
      </c>
      <c r="AI223" s="7">
        <f t="shared" si="280"/>
        <v>11361.52</v>
      </c>
      <c r="AJ223" s="7">
        <f t="shared" si="280"/>
        <v>15440.95</v>
      </c>
      <c r="AK223" s="7">
        <f t="shared" si="280"/>
        <v>14338.43</v>
      </c>
      <c r="AL223" s="7">
        <f t="shared" si="280"/>
        <v>12925.63</v>
      </c>
      <c r="AM223" s="7">
        <f t="shared" si="280"/>
        <v>10300.459999999999</v>
      </c>
      <c r="AN223" s="7">
        <f t="shared" si="280"/>
        <v>11323.13</v>
      </c>
      <c r="AO223" s="7">
        <f t="shared" si="280"/>
        <v>8979.9</v>
      </c>
      <c r="AP223" s="7">
        <f t="shared" si="280"/>
        <v>9506.77</v>
      </c>
      <c r="AQ223" s="7">
        <f t="shared" si="280"/>
        <v>14153.73</v>
      </c>
      <c r="AR223" s="7">
        <f t="shared" si="280"/>
        <v>8999.73</v>
      </c>
      <c r="AS223" s="7">
        <f t="shared" si="280"/>
        <v>9660.49</v>
      </c>
      <c r="AT223" s="7">
        <f t="shared" si="280"/>
        <v>9207.5</v>
      </c>
      <c r="AU223" s="7">
        <f t="shared" si="280"/>
        <v>13917.74</v>
      </c>
      <c r="AV223" s="7">
        <f t="shared" si="280"/>
        <v>12162.68</v>
      </c>
      <c r="AW223" s="7">
        <f t="shared" si="280"/>
        <v>13809.24</v>
      </c>
      <c r="AX223" s="7">
        <f t="shared" si="280"/>
        <v>19849.37</v>
      </c>
      <c r="AY223" s="7">
        <f t="shared" si="280"/>
        <v>10684.67</v>
      </c>
      <c r="AZ223" s="7">
        <f t="shared" si="280"/>
        <v>9508.59</v>
      </c>
      <c r="BA223" s="7">
        <f t="shared" si="280"/>
        <v>8764.1200000000008</v>
      </c>
      <c r="BB223" s="7">
        <f t="shared" si="280"/>
        <v>8624.4699999999993</v>
      </c>
      <c r="BC223" s="7">
        <f t="shared" si="280"/>
        <v>9180.5499999999993</v>
      </c>
      <c r="BD223" s="7">
        <f t="shared" si="280"/>
        <v>8847.5400000000009</v>
      </c>
      <c r="BE223" s="7">
        <f t="shared" si="280"/>
        <v>9487.06</v>
      </c>
      <c r="BF223" s="7">
        <f t="shared" si="280"/>
        <v>8832.2199999999993</v>
      </c>
      <c r="BG223" s="7">
        <f t="shared" si="280"/>
        <v>9701.74</v>
      </c>
      <c r="BH223" s="7">
        <f t="shared" si="280"/>
        <v>9971.73</v>
      </c>
      <c r="BI223" s="7">
        <f t="shared" si="280"/>
        <v>13786.08</v>
      </c>
      <c r="BJ223" s="7">
        <f t="shared" si="280"/>
        <v>8861.91</v>
      </c>
      <c r="BK223" s="7">
        <f t="shared" si="280"/>
        <v>8632</v>
      </c>
      <c r="BL223" s="7">
        <f t="shared" si="280"/>
        <v>14700.41</v>
      </c>
      <c r="BM223" s="7">
        <f t="shared" si="280"/>
        <v>12998.57</v>
      </c>
      <c r="BN223" s="7">
        <f t="shared" si="280"/>
        <v>8830.23</v>
      </c>
      <c r="BO223" s="7">
        <f t="shared" ref="BO223:DZ223" si="281">ROUND(BO221/BO103,2)</f>
        <v>9125.77</v>
      </c>
      <c r="BP223" s="7">
        <f t="shared" si="281"/>
        <v>14166.41</v>
      </c>
      <c r="BQ223" s="7">
        <f t="shared" si="281"/>
        <v>9568.5400000000009</v>
      </c>
      <c r="BR223" s="7">
        <f t="shared" si="281"/>
        <v>8949.0499999999993</v>
      </c>
      <c r="BS223" s="7">
        <f t="shared" si="281"/>
        <v>9200.6200000000008</v>
      </c>
      <c r="BT223" s="7">
        <f t="shared" si="281"/>
        <v>10701.03</v>
      </c>
      <c r="BU223" s="7">
        <f t="shared" si="281"/>
        <v>10858.93</v>
      </c>
      <c r="BV223" s="7">
        <f t="shared" si="281"/>
        <v>9333</v>
      </c>
      <c r="BW223" s="7">
        <f t="shared" si="281"/>
        <v>9171.09</v>
      </c>
      <c r="BX223" s="7">
        <f t="shared" si="281"/>
        <v>19097.93</v>
      </c>
      <c r="BY223" s="7">
        <f t="shared" si="281"/>
        <v>10248.16</v>
      </c>
      <c r="BZ223" s="7">
        <f t="shared" si="281"/>
        <v>13875.28</v>
      </c>
      <c r="CA223" s="7">
        <f t="shared" si="281"/>
        <v>16112.66</v>
      </c>
      <c r="CB223" s="7">
        <f t="shared" si="281"/>
        <v>9083.74</v>
      </c>
      <c r="CC223" s="7">
        <f t="shared" si="281"/>
        <v>14403.12</v>
      </c>
      <c r="CD223" s="7">
        <f t="shared" si="281"/>
        <v>18541.73</v>
      </c>
      <c r="CE223" s="7">
        <f t="shared" si="281"/>
        <v>15490.82</v>
      </c>
      <c r="CF223" s="7">
        <f t="shared" si="281"/>
        <v>15689.54</v>
      </c>
      <c r="CG223" s="7">
        <f t="shared" si="281"/>
        <v>13923.19</v>
      </c>
      <c r="CH223" s="7">
        <f t="shared" si="281"/>
        <v>15944.75</v>
      </c>
      <c r="CI223" s="7">
        <f t="shared" si="281"/>
        <v>9454.1</v>
      </c>
      <c r="CJ223" s="7">
        <f t="shared" si="281"/>
        <v>9382.0499999999993</v>
      </c>
      <c r="CK223" s="7">
        <f t="shared" si="281"/>
        <v>9038.9</v>
      </c>
      <c r="CL223" s="7">
        <f t="shared" si="281"/>
        <v>9649.39</v>
      </c>
      <c r="CM223" s="7">
        <f t="shared" si="281"/>
        <v>10216</v>
      </c>
      <c r="CN223" s="7">
        <f t="shared" si="281"/>
        <v>8777.93</v>
      </c>
      <c r="CO223" s="7">
        <f t="shared" si="281"/>
        <v>8799.34</v>
      </c>
      <c r="CP223" s="7">
        <f t="shared" si="281"/>
        <v>9674.6200000000008</v>
      </c>
      <c r="CQ223" s="7">
        <f t="shared" si="281"/>
        <v>9934.8799999999992</v>
      </c>
      <c r="CR223" s="7">
        <f t="shared" si="281"/>
        <v>14859.63</v>
      </c>
      <c r="CS223" s="7">
        <f t="shared" si="281"/>
        <v>10997.51</v>
      </c>
      <c r="CT223" s="7">
        <f t="shared" si="281"/>
        <v>16602.330000000002</v>
      </c>
      <c r="CU223" s="7">
        <f t="shared" si="281"/>
        <v>8799.24</v>
      </c>
      <c r="CV223" s="7">
        <f t="shared" si="281"/>
        <v>17597.37</v>
      </c>
      <c r="CW223" s="7">
        <f t="shared" si="281"/>
        <v>14327.98</v>
      </c>
      <c r="CX223" s="7">
        <f t="shared" si="281"/>
        <v>10133.25</v>
      </c>
      <c r="CY223" s="7">
        <f t="shared" si="281"/>
        <v>18950.23</v>
      </c>
      <c r="CZ223" s="7">
        <f t="shared" si="281"/>
        <v>8964.5300000000007</v>
      </c>
      <c r="DA223" s="7">
        <f t="shared" si="281"/>
        <v>14489.94</v>
      </c>
      <c r="DB223" s="7">
        <f t="shared" si="281"/>
        <v>12140.33</v>
      </c>
      <c r="DC223" s="7">
        <f t="shared" si="281"/>
        <v>16057.01</v>
      </c>
      <c r="DD223" s="7">
        <f t="shared" si="281"/>
        <v>15998.98</v>
      </c>
      <c r="DE223" s="7">
        <f t="shared" si="281"/>
        <v>10672.58</v>
      </c>
      <c r="DF223" s="7">
        <f t="shared" si="281"/>
        <v>8755.4500000000007</v>
      </c>
      <c r="DG223" s="7">
        <f t="shared" si="281"/>
        <v>18413.21</v>
      </c>
      <c r="DH223" s="7">
        <f t="shared" si="281"/>
        <v>8847.39</v>
      </c>
      <c r="DI223" s="7">
        <f t="shared" si="281"/>
        <v>8953.4699999999993</v>
      </c>
      <c r="DJ223" s="7">
        <f t="shared" si="281"/>
        <v>10040.219999999999</v>
      </c>
      <c r="DK223" s="7">
        <f t="shared" si="281"/>
        <v>10103.24</v>
      </c>
      <c r="DL223" s="7">
        <f t="shared" si="281"/>
        <v>9261.7099999999991</v>
      </c>
      <c r="DM223" s="7">
        <f t="shared" si="281"/>
        <v>14621.12</v>
      </c>
      <c r="DN223" s="7">
        <f t="shared" si="281"/>
        <v>9466.35</v>
      </c>
      <c r="DO223" s="7">
        <f t="shared" si="281"/>
        <v>9162.0300000000007</v>
      </c>
      <c r="DP223" s="7">
        <f t="shared" si="281"/>
        <v>15030.62</v>
      </c>
      <c r="DQ223" s="7">
        <f t="shared" si="281"/>
        <v>9621.39</v>
      </c>
      <c r="DR223" s="7">
        <f t="shared" si="281"/>
        <v>9599.3799999999992</v>
      </c>
      <c r="DS223" s="7">
        <f t="shared" si="281"/>
        <v>10176.74</v>
      </c>
      <c r="DT223" s="7">
        <f t="shared" si="281"/>
        <v>14483.25</v>
      </c>
      <c r="DU223" s="7">
        <f t="shared" si="281"/>
        <v>11189.45</v>
      </c>
      <c r="DV223" s="7">
        <f t="shared" si="281"/>
        <v>13824.08</v>
      </c>
      <c r="DW223" s="7">
        <f t="shared" si="281"/>
        <v>11627.03</v>
      </c>
      <c r="DX223" s="7">
        <f t="shared" si="281"/>
        <v>17563.27</v>
      </c>
      <c r="DY223" s="7">
        <f t="shared" si="281"/>
        <v>12875.33</v>
      </c>
      <c r="DZ223" s="7">
        <f t="shared" si="281"/>
        <v>9974.84</v>
      </c>
      <c r="EA223" s="7">
        <f t="shared" ref="EA223:FX223" si="282">ROUND(EA221/EA103,2)</f>
        <v>10370.24</v>
      </c>
      <c r="EB223" s="7">
        <f t="shared" si="282"/>
        <v>9746.57</v>
      </c>
      <c r="EC223" s="7">
        <f t="shared" si="282"/>
        <v>11398.88</v>
      </c>
      <c r="ED223" s="7">
        <f t="shared" si="282"/>
        <v>12045.47</v>
      </c>
      <c r="EE223" s="7">
        <f t="shared" si="282"/>
        <v>14769.57</v>
      </c>
      <c r="EF223" s="7">
        <f t="shared" si="282"/>
        <v>9273.7999999999993</v>
      </c>
      <c r="EG223" s="7">
        <f t="shared" si="282"/>
        <v>11744.94</v>
      </c>
      <c r="EH223" s="7">
        <f t="shared" si="282"/>
        <v>12626.52</v>
      </c>
      <c r="EI223" s="7">
        <f t="shared" si="282"/>
        <v>9494.27</v>
      </c>
      <c r="EJ223" s="7">
        <f t="shared" si="282"/>
        <v>8460.2199999999993</v>
      </c>
      <c r="EK223" s="7">
        <f t="shared" si="282"/>
        <v>9609.2999999999993</v>
      </c>
      <c r="EL223" s="7">
        <f t="shared" si="282"/>
        <v>9770.19</v>
      </c>
      <c r="EM223" s="7">
        <f t="shared" si="282"/>
        <v>10376.459999999999</v>
      </c>
      <c r="EN223" s="7">
        <f t="shared" si="282"/>
        <v>9430.9599999999991</v>
      </c>
      <c r="EO223" s="7">
        <f t="shared" si="282"/>
        <v>10892.78</v>
      </c>
      <c r="EP223" s="7">
        <f t="shared" si="282"/>
        <v>11640.03</v>
      </c>
      <c r="EQ223" s="7">
        <f t="shared" si="282"/>
        <v>9294.14</v>
      </c>
      <c r="ER223" s="7">
        <f t="shared" si="282"/>
        <v>12893.92</v>
      </c>
      <c r="ES223" s="7">
        <f t="shared" si="282"/>
        <v>14357.11</v>
      </c>
      <c r="ET223" s="7">
        <f t="shared" si="282"/>
        <v>15974.74</v>
      </c>
      <c r="EU223" s="7">
        <f t="shared" si="282"/>
        <v>10659.83</v>
      </c>
      <c r="EV223" s="7">
        <f t="shared" si="282"/>
        <v>16527.12</v>
      </c>
      <c r="EW223" s="7">
        <f t="shared" si="282"/>
        <v>12362.15</v>
      </c>
      <c r="EX223" s="7">
        <f t="shared" si="282"/>
        <v>15238.36</v>
      </c>
      <c r="EY223" s="7">
        <f t="shared" si="282"/>
        <v>6062.46</v>
      </c>
      <c r="EZ223" s="7">
        <f t="shared" si="282"/>
        <v>15586.79</v>
      </c>
      <c r="FA223" s="7">
        <f t="shared" si="282"/>
        <v>9676.27</v>
      </c>
      <c r="FB223" s="7">
        <f t="shared" si="282"/>
        <v>11853.25</v>
      </c>
      <c r="FC223" s="7">
        <f t="shared" si="282"/>
        <v>8983.1299999999992</v>
      </c>
      <c r="FD223" s="7">
        <f t="shared" si="282"/>
        <v>11060.1</v>
      </c>
      <c r="FE223" s="7">
        <f t="shared" si="282"/>
        <v>17730.22</v>
      </c>
      <c r="FF223" s="7">
        <f t="shared" si="282"/>
        <v>14280.83</v>
      </c>
      <c r="FG223" s="7">
        <f t="shared" si="282"/>
        <v>16334.92</v>
      </c>
      <c r="FH223" s="7">
        <f t="shared" si="282"/>
        <v>18157.97</v>
      </c>
      <c r="FI223" s="7">
        <f t="shared" si="282"/>
        <v>9162.4699999999993</v>
      </c>
      <c r="FJ223" s="7">
        <f t="shared" si="282"/>
        <v>8739.42</v>
      </c>
      <c r="FK223" s="7">
        <f t="shared" si="282"/>
        <v>8638.5499999999993</v>
      </c>
      <c r="FL223" s="7">
        <f t="shared" si="282"/>
        <v>8680.52</v>
      </c>
      <c r="FM223" s="7">
        <f t="shared" si="282"/>
        <v>8847.5400000000009</v>
      </c>
      <c r="FN223" s="7">
        <f t="shared" si="282"/>
        <v>9177.43</v>
      </c>
      <c r="FO223" s="7">
        <f t="shared" si="282"/>
        <v>9412.0400000000009</v>
      </c>
      <c r="FP223" s="7">
        <f t="shared" si="282"/>
        <v>9411.91</v>
      </c>
      <c r="FQ223" s="7">
        <f t="shared" si="282"/>
        <v>9595.11</v>
      </c>
      <c r="FR223" s="7">
        <f t="shared" si="282"/>
        <v>15431.13</v>
      </c>
      <c r="FS223" s="7">
        <f t="shared" si="282"/>
        <v>13932.69</v>
      </c>
      <c r="FT223" s="7">
        <f t="shared" si="282"/>
        <v>19016.16</v>
      </c>
      <c r="FU223" s="7">
        <f t="shared" si="282"/>
        <v>9783.3799999999992</v>
      </c>
      <c r="FV223" s="7">
        <f t="shared" si="282"/>
        <v>9674.6</v>
      </c>
      <c r="FW223" s="7">
        <f t="shared" si="282"/>
        <v>15202.74</v>
      </c>
      <c r="FX223" s="7">
        <f t="shared" si="282"/>
        <v>19943.02</v>
      </c>
      <c r="FZ223" s="7">
        <f>FZ221/FZ103</f>
        <v>9232.2315725152639</v>
      </c>
    </row>
    <row r="224" spans="1:184" x14ac:dyDescent="0.2">
      <c r="B224" s="7" t="s">
        <v>766</v>
      </c>
      <c r="DK224" s="7">
        <f>DK221-DK210</f>
        <v>4691717.68</v>
      </c>
    </row>
    <row r="225" spans="1:183" x14ac:dyDescent="0.2">
      <c r="A225" s="6" t="s">
        <v>603</v>
      </c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61"/>
      <c r="BN225" s="61"/>
      <c r="BO225" s="61"/>
      <c r="BP225" s="61"/>
      <c r="BQ225" s="61"/>
      <c r="BR225" s="61"/>
      <c r="BS225" s="61"/>
      <c r="BT225" s="61"/>
      <c r="BU225" s="61"/>
      <c r="BV225" s="61"/>
      <c r="BW225" s="61"/>
      <c r="BX225" s="61"/>
      <c r="BY225" s="61"/>
      <c r="BZ225" s="61"/>
      <c r="CA225" s="61"/>
      <c r="CB225" s="61"/>
      <c r="CC225" s="61"/>
      <c r="CD225" s="61"/>
      <c r="CE225" s="61"/>
      <c r="CF225" s="61"/>
      <c r="CG225" s="61"/>
      <c r="CH225" s="61"/>
      <c r="CI225" s="61"/>
      <c r="CJ225" s="61"/>
      <c r="CK225" s="61"/>
      <c r="CL225" s="61"/>
      <c r="CM225" s="61"/>
      <c r="CN225" s="61"/>
      <c r="CO225" s="61"/>
      <c r="CP225" s="61"/>
      <c r="CQ225" s="61"/>
      <c r="CR225" s="61"/>
      <c r="CS225" s="61"/>
      <c r="CT225" s="61"/>
      <c r="CU225" s="61"/>
      <c r="CV225" s="61"/>
      <c r="CW225" s="61"/>
      <c r="CX225" s="61"/>
      <c r="CY225" s="61"/>
      <c r="CZ225" s="61"/>
      <c r="DA225" s="61"/>
      <c r="DB225" s="61"/>
      <c r="DC225" s="61"/>
      <c r="DD225" s="61"/>
      <c r="DE225" s="61"/>
      <c r="DF225" s="61"/>
      <c r="DG225" s="61"/>
      <c r="DH225" s="61"/>
      <c r="DI225" s="61"/>
      <c r="DJ225" s="61"/>
      <c r="DK225" s="61"/>
      <c r="DL225" s="61"/>
      <c r="DM225" s="61"/>
      <c r="DN225" s="61"/>
      <c r="DO225" s="61"/>
      <c r="DP225" s="61"/>
      <c r="DQ225" s="61"/>
      <c r="DR225" s="61"/>
      <c r="DS225" s="61"/>
      <c r="DT225" s="61"/>
      <c r="DU225" s="61"/>
      <c r="DV225" s="61"/>
      <c r="DW225" s="61"/>
      <c r="DX225" s="61"/>
      <c r="DY225" s="61"/>
      <c r="DZ225" s="61"/>
      <c r="EA225" s="61"/>
      <c r="EB225" s="61"/>
      <c r="EC225" s="61"/>
      <c r="ED225" s="61"/>
      <c r="EE225" s="61"/>
      <c r="EF225" s="61"/>
      <c r="EG225" s="61"/>
      <c r="EH225" s="61"/>
      <c r="EI225" s="61"/>
      <c r="EJ225" s="61"/>
      <c r="EK225" s="61"/>
      <c r="EL225" s="61"/>
      <c r="EM225" s="61"/>
      <c r="EN225" s="61"/>
      <c r="EO225" s="61"/>
      <c r="EP225" s="61"/>
      <c r="EQ225" s="61"/>
      <c r="ER225" s="61"/>
      <c r="ES225" s="61"/>
      <c r="ET225" s="61"/>
      <c r="EU225" s="61"/>
      <c r="EV225" s="61"/>
      <c r="EW225" s="61"/>
      <c r="EX225" s="61"/>
      <c r="EY225" s="61"/>
      <c r="EZ225" s="61"/>
      <c r="FA225" s="61"/>
      <c r="FB225" s="61"/>
      <c r="FC225" s="61"/>
      <c r="FD225" s="61"/>
      <c r="FE225" s="61"/>
      <c r="FF225" s="61"/>
      <c r="FG225" s="61"/>
      <c r="FH225" s="61"/>
      <c r="FI225" s="61"/>
      <c r="FJ225" s="61"/>
      <c r="FK225" s="61"/>
      <c r="FL225" s="61"/>
      <c r="FM225" s="61"/>
      <c r="FN225" s="61"/>
      <c r="FO225" s="61"/>
      <c r="FP225" s="61"/>
      <c r="FQ225" s="61"/>
      <c r="FR225" s="61"/>
      <c r="FS225" s="61"/>
      <c r="FT225" s="61"/>
      <c r="FU225" s="61"/>
      <c r="FV225" s="61"/>
      <c r="FW225" s="61"/>
      <c r="FX225" s="61"/>
    </row>
    <row r="226" spans="1:183" ht="31.5" x14ac:dyDescent="0.25">
      <c r="A226" s="6" t="s">
        <v>603</v>
      </c>
      <c r="B226" s="12" t="s">
        <v>767</v>
      </c>
    </row>
    <row r="227" spans="1:183" x14ac:dyDescent="0.2">
      <c r="A227" s="6" t="s">
        <v>768</v>
      </c>
      <c r="B227" s="7" t="s">
        <v>769</v>
      </c>
      <c r="FY227" s="61"/>
    </row>
    <row r="228" spans="1:183" x14ac:dyDescent="0.2">
      <c r="B228" s="7" t="s">
        <v>770</v>
      </c>
      <c r="FZ228" s="7">
        <f>SUM(C226:FX226)</f>
        <v>0</v>
      </c>
    </row>
    <row r="229" spans="1:183" x14ac:dyDescent="0.2">
      <c r="A229" s="67" t="s">
        <v>771</v>
      </c>
      <c r="B229" s="68" t="s">
        <v>772</v>
      </c>
      <c r="C229" s="7">
        <f t="shared" ref="C229:BN229" si="283">IF((AND(C$196=C$221,C$73&lt;&gt;888888888.88))=TRUE(),C216,0)</f>
        <v>83082193.020000011</v>
      </c>
      <c r="D229" s="7">
        <f t="shared" si="283"/>
        <v>0</v>
      </c>
      <c r="E229" s="7">
        <f t="shared" si="283"/>
        <v>0</v>
      </c>
      <c r="F229" s="7">
        <f t="shared" si="283"/>
        <v>0</v>
      </c>
      <c r="G229" s="7">
        <f t="shared" si="283"/>
        <v>11040742.99</v>
      </c>
      <c r="H229" s="7">
        <f t="shared" si="283"/>
        <v>0</v>
      </c>
      <c r="I229" s="7">
        <f t="shared" si="283"/>
        <v>0</v>
      </c>
      <c r="J229" s="7">
        <f t="shared" si="283"/>
        <v>21923572.32</v>
      </c>
      <c r="K229" s="7">
        <f t="shared" si="283"/>
        <v>0</v>
      </c>
      <c r="L229" s="7">
        <f t="shared" si="283"/>
        <v>24227543.52</v>
      </c>
      <c r="M229" s="7">
        <f t="shared" si="283"/>
        <v>0</v>
      </c>
      <c r="N229" s="7">
        <f t="shared" si="283"/>
        <v>0</v>
      </c>
      <c r="O229" s="7">
        <f t="shared" si="283"/>
        <v>130437747.18000001</v>
      </c>
      <c r="P229" s="7">
        <f t="shared" si="283"/>
        <v>3429428.1</v>
      </c>
      <c r="Q229" s="7">
        <f t="shared" si="283"/>
        <v>389337229.83000004</v>
      </c>
      <c r="R229" s="7">
        <f t="shared" si="283"/>
        <v>0</v>
      </c>
      <c r="S229" s="7">
        <f t="shared" si="283"/>
        <v>0</v>
      </c>
      <c r="T229" s="7">
        <f t="shared" si="283"/>
        <v>0</v>
      </c>
      <c r="U229" s="7">
        <f t="shared" si="283"/>
        <v>1059424.46</v>
      </c>
      <c r="V229" s="7">
        <f t="shared" si="283"/>
        <v>0</v>
      </c>
      <c r="W229" s="7">
        <f t="shared" si="283"/>
        <v>2212963.7199999997</v>
      </c>
      <c r="X229" s="7">
        <f t="shared" si="283"/>
        <v>948339.17</v>
      </c>
      <c r="Y229" s="7">
        <f t="shared" si="283"/>
        <v>0</v>
      </c>
      <c r="Z229" s="7">
        <f t="shared" si="283"/>
        <v>0</v>
      </c>
      <c r="AA229" s="7">
        <f t="shared" si="283"/>
        <v>280181605.94999999</v>
      </c>
      <c r="AB229" s="7">
        <f t="shared" si="283"/>
        <v>280003796.11000001</v>
      </c>
      <c r="AC229" s="7">
        <f t="shared" si="283"/>
        <v>9466525.9900000002</v>
      </c>
      <c r="AD229" s="7">
        <f t="shared" si="283"/>
        <v>12347477.790000001</v>
      </c>
      <c r="AE229" s="7">
        <f t="shared" si="283"/>
        <v>1755830.3800000001</v>
      </c>
      <c r="AF229" s="7">
        <f t="shared" si="283"/>
        <v>2697077.98</v>
      </c>
      <c r="AG229" s="7">
        <f t="shared" si="283"/>
        <v>7261673.3600000003</v>
      </c>
      <c r="AH229" s="7">
        <f t="shared" si="283"/>
        <v>9696836.0899999999</v>
      </c>
      <c r="AI229" s="7">
        <f t="shared" si="283"/>
        <v>0</v>
      </c>
      <c r="AJ229" s="7">
        <f t="shared" si="283"/>
        <v>2770744.42</v>
      </c>
      <c r="AK229" s="7">
        <f t="shared" si="283"/>
        <v>3184958.09</v>
      </c>
      <c r="AL229" s="7">
        <f t="shared" si="283"/>
        <v>0</v>
      </c>
      <c r="AM229" s="7">
        <f t="shared" si="283"/>
        <v>0</v>
      </c>
      <c r="AN229" s="7">
        <f t="shared" si="283"/>
        <v>4191227</v>
      </c>
      <c r="AO229" s="7">
        <f t="shared" si="283"/>
        <v>42793495.960000001</v>
      </c>
      <c r="AP229" s="7">
        <f t="shared" si="283"/>
        <v>859726682.28999996</v>
      </c>
      <c r="AQ229" s="7">
        <f t="shared" si="283"/>
        <v>3306838.52</v>
      </c>
      <c r="AR229" s="7">
        <f t="shared" si="283"/>
        <v>0</v>
      </c>
      <c r="AS229" s="7">
        <f t="shared" si="283"/>
        <v>0</v>
      </c>
      <c r="AT229" s="7">
        <f t="shared" si="283"/>
        <v>20762747.919999998</v>
      </c>
      <c r="AU229" s="7">
        <f t="shared" si="283"/>
        <v>3510761.73</v>
      </c>
      <c r="AV229" s="7">
        <f t="shared" si="283"/>
        <v>3908827.37</v>
      </c>
      <c r="AW229" s="7">
        <f t="shared" si="283"/>
        <v>0</v>
      </c>
      <c r="AX229" s="7">
        <f t="shared" si="283"/>
        <v>0</v>
      </c>
      <c r="AY229" s="7">
        <f t="shared" si="283"/>
        <v>4872541.2699999996</v>
      </c>
      <c r="AZ229" s="7">
        <f t="shared" si="283"/>
        <v>111840437.63</v>
      </c>
      <c r="BA229" s="7">
        <f t="shared" si="283"/>
        <v>81661909.450000003</v>
      </c>
      <c r="BB229" s="7">
        <f t="shared" si="283"/>
        <v>72428463.430000007</v>
      </c>
      <c r="BC229" s="7">
        <f t="shared" si="283"/>
        <v>0</v>
      </c>
      <c r="BD229" s="7">
        <f t="shared" si="283"/>
        <v>0</v>
      </c>
      <c r="BE229" s="7">
        <f t="shared" si="283"/>
        <v>0</v>
      </c>
      <c r="BF229" s="7">
        <f t="shared" si="283"/>
        <v>223448633.84</v>
      </c>
      <c r="BG229" s="7">
        <f t="shared" si="283"/>
        <v>10089611.99</v>
      </c>
      <c r="BH229" s="7">
        <f t="shared" si="283"/>
        <v>6228376.1799999997</v>
      </c>
      <c r="BI229" s="7">
        <f t="shared" si="283"/>
        <v>3546544.95</v>
      </c>
      <c r="BJ229" s="7">
        <f t="shared" si="283"/>
        <v>0</v>
      </c>
      <c r="BK229" s="7">
        <f t="shared" si="283"/>
        <v>253501918.31999999</v>
      </c>
      <c r="BL229" s="7">
        <f t="shared" si="283"/>
        <v>2943935.77</v>
      </c>
      <c r="BM229" s="7">
        <f t="shared" si="283"/>
        <v>0</v>
      </c>
      <c r="BN229" s="7">
        <f t="shared" si="283"/>
        <v>32238018.309999999</v>
      </c>
      <c r="BO229" s="7">
        <f t="shared" ref="BO229:DZ229" si="284">IF((AND(BO$196=BO$221,BO$73&lt;&gt;888888888.88))=TRUE(),BO216,0)</f>
        <v>0</v>
      </c>
      <c r="BP229" s="7">
        <f t="shared" si="284"/>
        <v>3013252.93</v>
      </c>
      <c r="BQ229" s="7">
        <f t="shared" si="284"/>
        <v>0</v>
      </c>
      <c r="BR229" s="7">
        <f t="shared" si="284"/>
        <v>42799388.780000001</v>
      </c>
      <c r="BS229" s="7">
        <f t="shared" si="284"/>
        <v>11964248.42</v>
      </c>
      <c r="BT229" s="7">
        <f t="shared" si="284"/>
        <v>4888254.9399999995</v>
      </c>
      <c r="BU229" s="7">
        <f t="shared" si="284"/>
        <v>4794416.83</v>
      </c>
      <c r="BV229" s="7">
        <f t="shared" si="284"/>
        <v>0</v>
      </c>
      <c r="BW229" s="7">
        <f t="shared" si="284"/>
        <v>0</v>
      </c>
      <c r="BX229" s="7">
        <f t="shared" si="284"/>
        <v>1560548.6300000001</v>
      </c>
      <c r="BY229" s="7">
        <f t="shared" si="284"/>
        <v>5472832.6200000001</v>
      </c>
      <c r="BZ229" s="7">
        <f t="shared" si="284"/>
        <v>0</v>
      </c>
      <c r="CA229" s="7">
        <f t="shared" si="284"/>
        <v>2673096.9</v>
      </c>
      <c r="CB229" s="7">
        <f t="shared" si="284"/>
        <v>744382881.95000005</v>
      </c>
      <c r="CC229" s="7">
        <f t="shared" si="284"/>
        <v>0</v>
      </c>
      <c r="CD229" s="7">
        <f t="shared" si="284"/>
        <v>947817.47</v>
      </c>
      <c r="CE229" s="7">
        <f t="shared" si="284"/>
        <v>2451173.09</v>
      </c>
      <c r="CF229" s="7">
        <f t="shared" si="284"/>
        <v>0</v>
      </c>
      <c r="CG229" s="7">
        <f t="shared" si="284"/>
        <v>2967854.6799999997</v>
      </c>
      <c r="CH229" s="7">
        <f t="shared" si="284"/>
        <v>1912192.66</v>
      </c>
      <c r="CI229" s="7">
        <f t="shared" si="284"/>
        <v>0</v>
      </c>
      <c r="CJ229" s="7">
        <f t="shared" si="284"/>
        <v>9688450.4199999999</v>
      </c>
      <c r="CK229" s="7">
        <f t="shared" si="284"/>
        <v>66512848.700000003</v>
      </c>
      <c r="CL229" s="7">
        <f t="shared" si="284"/>
        <v>0</v>
      </c>
      <c r="CM229" s="7">
        <f t="shared" si="284"/>
        <v>8770604.8599999994</v>
      </c>
      <c r="CN229" s="7">
        <f t="shared" si="284"/>
        <v>284882445.43000001</v>
      </c>
      <c r="CO229" s="7">
        <f t="shared" si="284"/>
        <v>135085459.63</v>
      </c>
      <c r="CP229" s="7">
        <f t="shared" si="284"/>
        <v>10476187.58</v>
      </c>
      <c r="CQ229" s="7">
        <f t="shared" si="284"/>
        <v>9843380.6099999994</v>
      </c>
      <c r="CR229" s="7">
        <f t="shared" si="284"/>
        <v>0</v>
      </c>
      <c r="CS229" s="7">
        <f t="shared" si="284"/>
        <v>4053324.85</v>
      </c>
      <c r="CT229" s="7">
        <f t="shared" si="284"/>
        <v>1921789.17</v>
      </c>
      <c r="CU229" s="7">
        <f t="shared" si="284"/>
        <v>0</v>
      </c>
      <c r="CV229" s="7">
        <f t="shared" si="284"/>
        <v>0</v>
      </c>
      <c r="CW229" s="7">
        <f t="shared" si="284"/>
        <v>2953331.67</v>
      </c>
      <c r="CX229" s="7">
        <f t="shared" si="284"/>
        <v>4943490.8600000003</v>
      </c>
      <c r="CY229" s="7">
        <f t="shared" si="284"/>
        <v>0</v>
      </c>
      <c r="CZ229" s="7">
        <f t="shared" si="284"/>
        <v>0</v>
      </c>
      <c r="DA229" s="7">
        <f t="shared" si="284"/>
        <v>2832604.63</v>
      </c>
      <c r="DB229" s="7">
        <f t="shared" si="284"/>
        <v>0</v>
      </c>
      <c r="DC229" s="7">
        <f t="shared" si="284"/>
        <v>2482884.71</v>
      </c>
      <c r="DD229" s="7">
        <f t="shared" si="284"/>
        <v>0</v>
      </c>
      <c r="DE229" s="7">
        <f t="shared" si="284"/>
        <v>4436975.28</v>
      </c>
      <c r="DF229" s="7">
        <f t="shared" si="284"/>
        <v>194590474.65000001</v>
      </c>
      <c r="DG229" s="7">
        <f t="shared" si="284"/>
        <v>0</v>
      </c>
      <c r="DH229" s="7">
        <f t="shared" si="284"/>
        <v>0</v>
      </c>
      <c r="DI229" s="7">
        <f t="shared" si="284"/>
        <v>0</v>
      </c>
      <c r="DJ229" s="7">
        <f t="shared" si="284"/>
        <v>6780881.8600000003</v>
      </c>
      <c r="DK229" s="7">
        <f t="shared" si="284"/>
        <v>4798652.8600000003</v>
      </c>
      <c r="DL229" s="7">
        <f t="shared" si="284"/>
        <v>0</v>
      </c>
      <c r="DM229" s="7">
        <f t="shared" si="284"/>
        <v>0</v>
      </c>
      <c r="DN229" s="7">
        <f t="shared" si="284"/>
        <v>0</v>
      </c>
      <c r="DO229" s="7">
        <f t="shared" si="284"/>
        <v>0</v>
      </c>
      <c r="DP229" s="7">
        <f t="shared" si="284"/>
        <v>3111315.5</v>
      </c>
      <c r="DQ229" s="7">
        <f t="shared" si="284"/>
        <v>7276419.96</v>
      </c>
      <c r="DR229" s="7">
        <f t="shared" si="284"/>
        <v>14292407.030000001</v>
      </c>
      <c r="DS229" s="7">
        <f t="shared" si="284"/>
        <v>0</v>
      </c>
      <c r="DT229" s="7">
        <f t="shared" si="284"/>
        <v>2763245.47</v>
      </c>
      <c r="DU229" s="7">
        <f t="shared" si="284"/>
        <v>0</v>
      </c>
      <c r="DV229" s="7">
        <f t="shared" si="284"/>
        <v>3124528.13</v>
      </c>
      <c r="DW229" s="7">
        <f t="shared" si="284"/>
        <v>4029914.0700000003</v>
      </c>
      <c r="DX229" s="7">
        <f t="shared" si="284"/>
        <v>0</v>
      </c>
      <c r="DY229" s="7">
        <f t="shared" si="284"/>
        <v>0</v>
      </c>
      <c r="DZ229" s="7">
        <f t="shared" si="284"/>
        <v>8404676.8100000005</v>
      </c>
      <c r="EA229" s="7">
        <f t="shared" ref="EA229:FX229" si="285">IF((AND(EA$196=EA$221,EA$73&lt;&gt;888888888.88))=TRUE(),EA216,0)</f>
        <v>0</v>
      </c>
      <c r="EB229" s="7">
        <f t="shared" si="285"/>
        <v>6054174.8899999997</v>
      </c>
      <c r="EC229" s="7">
        <f t="shared" si="285"/>
        <v>0</v>
      </c>
      <c r="ED229" s="7">
        <f t="shared" si="285"/>
        <v>0</v>
      </c>
      <c r="EE229" s="7">
        <f t="shared" si="285"/>
        <v>2818041.78</v>
      </c>
      <c r="EF229" s="7">
        <f t="shared" si="285"/>
        <v>14183383.390000001</v>
      </c>
      <c r="EG229" s="7">
        <f t="shared" si="285"/>
        <v>3388218.96</v>
      </c>
      <c r="EH229" s="7">
        <f t="shared" si="285"/>
        <v>0</v>
      </c>
      <c r="EI229" s="7">
        <f t="shared" si="285"/>
        <v>0</v>
      </c>
      <c r="EJ229" s="7">
        <f t="shared" si="285"/>
        <v>89860636.480000004</v>
      </c>
      <c r="EK229" s="7">
        <f t="shared" si="285"/>
        <v>0</v>
      </c>
      <c r="EL229" s="7">
        <f t="shared" si="285"/>
        <v>4784837.3</v>
      </c>
      <c r="EM229" s="7">
        <f t="shared" si="285"/>
        <v>4539087.1000000006</v>
      </c>
      <c r="EN229" s="7">
        <f t="shared" si="285"/>
        <v>10877470.699999999</v>
      </c>
      <c r="EO229" s="7">
        <f t="shared" si="285"/>
        <v>4142254.05</v>
      </c>
      <c r="EP229" s="7">
        <f t="shared" si="285"/>
        <v>4633723.1500000004</v>
      </c>
      <c r="EQ229" s="7">
        <f t="shared" si="285"/>
        <v>0</v>
      </c>
      <c r="ER229" s="7">
        <f t="shared" si="285"/>
        <v>0</v>
      </c>
      <c r="ES229" s="7">
        <f t="shared" si="285"/>
        <v>2465924.0299999998</v>
      </c>
      <c r="ET229" s="7">
        <f t="shared" si="285"/>
        <v>3588103.27</v>
      </c>
      <c r="EU229" s="7">
        <f t="shared" si="285"/>
        <v>0</v>
      </c>
      <c r="EV229" s="7">
        <f t="shared" si="285"/>
        <v>1605213.54</v>
      </c>
      <c r="EW229" s="7">
        <f t="shared" si="285"/>
        <v>0</v>
      </c>
      <c r="EX229" s="7">
        <f t="shared" si="285"/>
        <v>3164375.0100000002</v>
      </c>
      <c r="EY229" s="7">
        <f t="shared" si="285"/>
        <v>9334691.9299999997</v>
      </c>
      <c r="EZ229" s="7">
        <f t="shared" si="285"/>
        <v>2298127.4699999997</v>
      </c>
      <c r="FA229" s="7">
        <f t="shared" si="285"/>
        <v>0</v>
      </c>
      <c r="FB229" s="7">
        <f t="shared" si="285"/>
        <v>0</v>
      </c>
      <c r="FC229" s="7">
        <f t="shared" si="285"/>
        <v>0</v>
      </c>
      <c r="FD229" s="7">
        <f t="shared" si="285"/>
        <v>0</v>
      </c>
      <c r="FE229" s="7">
        <f t="shared" si="285"/>
        <v>1838739.82</v>
      </c>
      <c r="FF229" s="7">
        <f t="shared" si="285"/>
        <v>0</v>
      </c>
      <c r="FG229" s="7">
        <f t="shared" si="285"/>
        <v>2367149.6</v>
      </c>
      <c r="FH229" s="7">
        <f t="shared" si="285"/>
        <v>0</v>
      </c>
      <c r="FI229" s="7">
        <f t="shared" si="285"/>
        <v>17502013.280000001</v>
      </c>
      <c r="FJ229" s="7">
        <f t="shared" si="285"/>
        <v>17907851.670000002</v>
      </c>
      <c r="FK229" s="7">
        <f t="shared" si="285"/>
        <v>22673655.390000001</v>
      </c>
      <c r="FL229" s="7">
        <f t="shared" si="285"/>
        <v>64968370.969999999</v>
      </c>
      <c r="FM229" s="7">
        <f t="shared" si="285"/>
        <v>0</v>
      </c>
      <c r="FN229" s="7">
        <f t="shared" si="285"/>
        <v>204335026.75999999</v>
      </c>
      <c r="FO229" s="7">
        <f t="shared" si="285"/>
        <v>10722320.479999999</v>
      </c>
      <c r="FP229" s="7">
        <f t="shared" si="285"/>
        <v>0</v>
      </c>
      <c r="FQ229" s="7">
        <f t="shared" si="285"/>
        <v>0</v>
      </c>
      <c r="FR229" s="7">
        <f t="shared" si="285"/>
        <v>2711352.46</v>
      </c>
      <c r="FS229" s="7">
        <f t="shared" si="285"/>
        <v>3048835.89</v>
      </c>
      <c r="FT229" s="7">
        <f t="shared" si="285"/>
        <v>0</v>
      </c>
      <c r="FU229" s="7">
        <f t="shared" si="285"/>
        <v>8853755.3200000003</v>
      </c>
      <c r="FV229" s="7">
        <f t="shared" si="285"/>
        <v>7092069.8600000003</v>
      </c>
      <c r="FW229" s="7">
        <f t="shared" si="285"/>
        <v>0</v>
      </c>
      <c r="FX229" s="7">
        <f t="shared" si="285"/>
        <v>1220576.27</v>
      </c>
    </row>
    <row r="230" spans="1:183" x14ac:dyDescent="0.2">
      <c r="A230" s="68"/>
      <c r="B230" s="68" t="s">
        <v>773</v>
      </c>
    </row>
    <row r="231" spans="1:183" x14ac:dyDescent="0.2">
      <c r="A231" s="6" t="s">
        <v>774</v>
      </c>
      <c r="B231" s="7" t="s">
        <v>775</v>
      </c>
      <c r="C231" s="7">
        <f t="shared" ref="C231:BN231" si="286">IF(C196=C221,C196,0)</f>
        <v>81228968.109999999</v>
      </c>
      <c r="D231" s="7">
        <f t="shared" si="286"/>
        <v>0</v>
      </c>
      <c r="E231" s="7">
        <f t="shared" si="286"/>
        <v>0</v>
      </c>
      <c r="F231" s="7">
        <f t="shared" si="286"/>
        <v>0</v>
      </c>
      <c r="G231" s="7">
        <f t="shared" si="286"/>
        <v>10441404.25</v>
      </c>
      <c r="H231" s="7">
        <f t="shared" si="286"/>
        <v>0</v>
      </c>
      <c r="I231" s="7">
        <f t="shared" si="286"/>
        <v>0</v>
      </c>
      <c r="J231" s="7">
        <f t="shared" si="286"/>
        <v>21905348.210000001</v>
      </c>
      <c r="K231" s="7">
        <f t="shared" si="286"/>
        <v>0</v>
      </c>
      <c r="L231" s="7">
        <f t="shared" si="286"/>
        <v>24134825.02</v>
      </c>
      <c r="M231" s="7">
        <f t="shared" si="286"/>
        <v>0</v>
      </c>
      <c r="N231" s="7">
        <f t="shared" si="286"/>
        <v>0</v>
      </c>
      <c r="O231" s="7">
        <f t="shared" si="286"/>
        <v>129182267.48</v>
      </c>
      <c r="P231" s="7">
        <f t="shared" si="286"/>
        <v>3102540.32</v>
      </c>
      <c r="Q231" s="7">
        <f t="shared" si="286"/>
        <v>380472608.52999997</v>
      </c>
      <c r="R231" s="7">
        <f t="shared" si="286"/>
        <v>0</v>
      </c>
      <c r="S231" s="7">
        <f t="shared" si="286"/>
        <v>0</v>
      </c>
      <c r="T231" s="7">
        <f t="shared" si="286"/>
        <v>0</v>
      </c>
      <c r="U231" s="7">
        <f t="shared" si="286"/>
        <v>1045446.21</v>
      </c>
      <c r="V231" s="7">
        <f t="shared" si="286"/>
        <v>0</v>
      </c>
      <c r="W231" s="7">
        <f t="shared" si="286"/>
        <v>1570300.25</v>
      </c>
      <c r="X231" s="7">
        <f t="shared" si="286"/>
        <v>942666.21</v>
      </c>
      <c r="Y231" s="7">
        <f t="shared" si="286"/>
        <v>0</v>
      </c>
      <c r="Z231" s="7">
        <f t="shared" si="286"/>
        <v>0</v>
      </c>
      <c r="AA231" s="7">
        <f t="shared" si="286"/>
        <v>276395584.42000002</v>
      </c>
      <c r="AB231" s="7">
        <f t="shared" si="286"/>
        <v>278063338.00999999</v>
      </c>
      <c r="AC231" s="7">
        <f t="shared" si="286"/>
        <v>9349073.6899999995</v>
      </c>
      <c r="AD231" s="7">
        <f t="shared" si="286"/>
        <v>11860003.15</v>
      </c>
      <c r="AE231" s="7">
        <f t="shared" si="286"/>
        <v>1748313.22</v>
      </c>
      <c r="AF231" s="7">
        <f t="shared" si="286"/>
        <v>2578948.0299999998</v>
      </c>
      <c r="AG231" s="7">
        <f t="shared" si="286"/>
        <v>7239327.4500000002</v>
      </c>
      <c r="AH231" s="7">
        <f t="shared" si="286"/>
        <v>9616546.1199999992</v>
      </c>
      <c r="AI231" s="7">
        <f t="shared" si="286"/>
        <v>0</v>
      </c>
      <c r="AJ231" s="7">
        <f t="shared" si="286"/>
        <v>2691357.56</v>
      </c>
      <c r="AK231" s="7">
        <f t="shared" si="286"/>
        <v>3135814.34</v>
      </c>
      <c r="AL231" s="7">
        <f t="shared" si="286"/>
        <v>0</v>
      </c>
      <c r="AM231" s="7">
        <f t="shared" si="286"/>
        <v>0</v>
      </c>
      <c r="AN231" s="7">
        <f t="shared" si="286"/>
        <v>4060473.65</v>
      </c>
      <c r="AO231" s="7">
        <f t="shared" si="286"/>
        <v>42486584.409999996</v>
      </c>
      <c r="AP231" s="7">
        <f t="shared" si="286"/>
        <v>853567391.79999995</v>
      </c>
      <c r="AQ231" s="7">
        <f t="shared" si="286"/>
        <v>3227051.4</v>
      </c>
      <c r="AR231" s="7">
        <f t="shared" si="286"/>
        <v>0</v>
      </c>
      <c r="AS231" s="7">
        <f t="shared" si="286"/>
        <v>0</v>
      </c>
      <c r="AT231" s="7">
        <f t="shared" si="286"/>
        <v>20741743.539999999</v>
      </c>
      <c r="AU231" s="7">
        <f t="shared" si="286"/>
        <v>3440464.53</v>
      </c>
      <c r="AV231" s="7">
        <f t="shared" si="286"/>
        <v>3667048.12</v>
      </c>
      <c r="AW231" s="7">
        <f t="shared" si="286"/>
        <v>0</v>
      </c>
      <c r="AX231" s="7">
        <f t="shared" si="286"/>
        <v>0</v>
      </c>
      <c r="AY231" s="7">
        <f t="shared" si="286"/>
        <v>4795278.5199999996</v>
      </c>
      <c r="AZ231" s="7">
        <f t="shared" si="286"/>
        <v>110489862.70999999</v>
      </c>
      <c r="BA231" s="7">
        <f t="shared" si="286"/>
        <v>80891968.480000004</v>
      </c>
      <c r="BB231" s="7">
        <f t="shared" si="286"/>
        <v>70602530.959999993</v>
      </c>
      <c r="BC231" s="7">
        <f t="shared" si="286"/>
        <v>0</v>
      </c>
      <c r="BD231" s="7">
        <f t="shared" si="286"/>
        <v>0</v>
      </c>
      <c r="BE231" s="7">
        <f t="shared" si="286"/>
        <v>0</v>
      </c>
      <c r="BF231" s="7">
        <f t="shared" si="286"/>
        <v>223125638.99000001</v>
      </c>
      <c r="BG231" s="7">
        <f t="shared" si="286"/>
        <v>10039356.52</v>
      </c>
      <c r="BH231" s="7">
        <f t="shared" si="286"/>
        <v>6067799.3099999996</v>
      </c>
      <c r="BI231" s="7">
        <f t="shared" si="286"/>
        <v>3482362.63</v>
      </c>
      <c r="BJ231" s="7">
        <f t="shared" si="286"/>
        <v>0</v>
      </c>
      <c r="BK231" s="7">
        <f t="shared" si="286"/>
        <v>245448428.21000001</v>
      </c>
      <c r="BL231" s="7">
        <f t="shared" si="286"/>
        <v>2804837.6</v>
      </c>
      <c r="BM231" s="7">
        <f t="shared" si="286"/>
        <v>0</v>
      </c>
      <c r="BN231" s="7">
        <f t="shared" si="286"/>
        <v>32176482.57</v>
      </c>
      <c r="BO231" s="7">
        <f t="shared" ref="BO231:DZ231" si="287">IF(BO196=BO221,BO196,0)</f>
        <v>0</v>
      </c>
      <c r="BP231" s="7">
        <f t="shared" si="287"/>
        <v>2857363.95</v>
      </c>
      <c r="BQ231" s="7">
        <f t="shared" si="287"/>
        <v>0</v>
      </c>
      <c r="BR231" s="7">
        <f t="shared" si="287"/>
        <v>42461447.740000002</v>
      </c>
      <c r="BS231" s="7">
        <f t="shared" si="287"/>
        <v>11112512.27</v>
      </c>
      <c r="BT231" s="7">
        <f t="shared" si="287"/>
        <v>4767307.9800000004</v>
      </c>
      <c r="BU231" s="7">
        <f t="shared" si="287"/>
        <v>4647622.12</v>
      </c>
      <c r="BV231" s="7">
        <f t="shared" si="287"/>
        <v>0</v>
      </c>
      <c r="BW231" s="7">
        <f t="shared" si="287"/>
        <v>0</v>
      </c>
      <c r="BX231" s="7">
        <f t="shared" si="287"/>
        <v>1545022.38</v>
      </c>
      <c r="BY231" s="7">
        <f t="shared" si="287"/>
        <v>5395653.7599999998</v>
      </c>
      <c r="BZ231" s="7">
        <f t="shared" si="287"/>
        <v>0</v>
      </c>
      <c r="CA231" s="7">
        <f t="shared" si="287"/>
        <v>2642476.9</v>
      </c>
      <c r="CB231" s="7">
        <f t="shared" si="287"/>
        <v>742496957.95000005</v>
      </c>
      <c r="CC231" s="7">
        <f t="shared" si="287"/>
        <v>0</v>
      </c>
      <c r="CD231" s="7">
        <f t="shared" si="287"/>
        <v>938211.56</v>
      </c>
      <c r="CE231" s="7">
        <f t="shared" si="287"/>
        <v>2444450.88</v>
      </c>
      <c r="CF231" s="7">
        <f t="shared" si="287"/>
        <v>0</v>
      </c>
      <c r="CG231" s="7">
        <f t="shared" si="287"/>
        <v>2965639.68</v>
      </c>
      <c r="CH231" s="7">
        <f t="shared" si="287"/>
        <v>1766678.85</v>
      </c>
      <c r="CI231" s="7">
        <f t="shared" si="287"/>
        <v>0</v>
      </c>
      <c r="CJ231" s="7">
        <f t="shared" si="287"/>
        <v>9358596.4600000009</v>
      </c>
      <c r="CK231" s="7">
        <f t="shared" si="287"/>
        <v>65985801.329999998</v>
      </c>
      <c r="CL231" s="7">
        <f t="shared" si="287"/>
        <v>0</v>
      </c>
      <c r="CM231" s="7">
        <f t="shared" si="287"/>
        <v>8694833.5399999991</v>
      </c>
      <c r="CN231" s="7">
        <f t="shared" si="287"/>
        <v>282739636.38</v>
      </c>
      <c r="CO231" s="7">
        <f t="shared" si="287"/>
        <v>134356274.44999999</v>
      </c>
      <c r="CP231" s="7">
        <f t="shared" si="287"/>
        <v>10321850.07</v>
      </c>
      <c r="CQ231" s="7">
        <f t="shared" si="287"/>
        <v>9598087.3599999994</v>
      </c>
      <c r="CR231" s="7">
        <f t="shared" si="287"/>
        <v>0</v>
      </c>
      <c r="CS231" s="7">
        <f t="shared" si="287"/>
        <v>3945906.89</v>
      </c>
      <c r="CT231" s="7">
        <f t="shared" si="287"/>
        <v>1827916.49</v>
      </c>
      <c r="CU231" s="7">
        <f t="shared" si="287"/>
        <v>0</v>
      </c>
      <c r="CV231" s="7">
        <f t="shared" si="287"/>
        <v>0</v>
      </c>
      <c r="CW231" s="7">
        <f t="shared" si="287"/>
        <v>2874193.68</v>
      </c>
      <c r="CX231" s="7">
        <f t="shared" si="287"/>
        <v>4883213.7</v>
      </c>
      <c r="CY231" s="7">
        <f t="shared" si="287"/>
        <v>0</v>
      </c>
      <c r="CZ231" s="7">
        <f t="shared" si="287"/>
        <v>0</v>
      </c>
      <c r="DA231" s="7">
        <f t="shared" si="287"/>
        <v>2767578.61</v>
      </c>
      <c r="DB231" s="7">
        <f t="shared" si="287"/>
        <v>0</v>
      </c>
      <c r="DC231" s="7">
        <f t="shared" si="287"/>
        <v>2480807.84</v>
      </c>
      <c r="DD231" s="7">
        <f t="shared" si="287"/>
        <v>0</v>
      </c>
      <c r="DE231" s="7">
        <f t="shared" si="287"/>
        <v>4357613.76</v>
      </c>
      <c r="DF231" s="7">
        <f t="shared" si="287"/>
        <v>192571788.16999999</v>
      </c>
      <c r="DG231" s="7">
        <f t="shared" si="287"/>
        <v>0</v>
      </c>
      <c r="DH231" s="7">
        <f t="shared" si="287"/>
        <v>0</v>
      </c>
      <c r="DI231" s="7">
        <f t="shared" si="287"/>
        <v>0</v>
      </c>
      <c r="DJ231" s="7">
        <f t="shared" si="287"/>
        <v>6737992.5800000001</v>
      </c>
      <c r="DK231" s="7">
        <f t="shared" si="287"/>
        <v>4695988.18</v>
      </c>
      <c r="DL231" s="7">
        <f t="shared" si="287"/>
        <v>0</v>
      </c>
      <c r="DM231" s="7">
        <f t="shared" si="287"/>
        <v>0</v>
      </c>
      <c r="DN231" s="7">
        <f t="shared" si="287"/>
        <v>0</v>
      </c>
      <c r="DO231" s="7">
        <f t="shared" si="287"/>
        <v>0</v>
      </c>
      <c r="DP231" s="7">
        <f t="shared" si="287"/>
        <v>3088792.95</v>
      </c>
      <c r="DQ231" s="7">
        <f t="shared" si="287"/>
        <v>7090966.0899999999</v>
      </c>
      <c r="DR231" s="7">
        <f t="shared" si="287"/>
        <v>14032374.24</v>
      </c>
      <c r="DS231" s="7">
        <f t="shared" si="287"/>
        <v>0</v>
      </c>
      <c r="DT231" s="7">
        <f t="shared" si="287"/>
        <v>2404219.83</v>
      </c>
      <c r="DU231" s="7">
        <f t="shared" si="287"/>
        <v>0</v>
      </c>
      <c r="DV231" s="7">
        <f t="shared" si="287"/>
        <v>3064798.86</v>
      </c>
      <c r="DW231" s="7">
        <f t="shared" si="287"/>
        <v>3984583.72</v>
      </c>
      <c r="DX231" s="7">
        <f t="shared" si="287"/>
        <v>0</v>
      </c>
      <c r="DY231" s="7">
        <f t="shared" si="287"/>
        <v>0</v>
      </c>
      <c r="DZ231" s="7">
        <f t="shared" si="287"/>
        <v>8330984.3099999996</v>
      </c>
      <c r="EA231" s="7">
        <f t="shared" ref="EA231:FX231" si="288">IF(EA196=EA221,EA196,0)</f>
        <v>0</v>
      </c>
      <c r="EB231" s="7">
        <f t="shared" si="288"/>
        <v>5916169.3499999996</v>
      </c>
      <c r="EC231" s="7">
        <f t="shared" si="288"/>
        <v>0</v>
      </c>
      <c r="ED231" s="7">
        <f t="shared" si="288"/>
        <v>0</v>
      </c>
      <c r="EE231" s="7">
        <f t="shared" si="288"/>
        <v>2795878.68</v>
      </c>
      <c r="EF231" s="7">
        <f t="shared" si="288"/>
        <v>14069286</v>
      </c>
      <c r="EG231" s="7">
        <f t="shared" si="288"/>
        <v>3381369.1</v>
      </c>
      <c r="EH231" s="7">
        <f t="shared" si="288"/>
        <v>0</v>
      </c>
      <c r="EI231" s="7">
        <f t="shared" si="288"/>
        <v>0</v>
      </c>
      <c r="EJ231" s="7">
        <f t="shared" si="288"/>
        <v>85997298.150000006</v>
      </c>
      <c r="EK231" s="7">
        <f t="shared" si="288"/>
        <v>0</v>
      </c>
      <c r="EL231" s="7">
        <f t="shared" si="288"/>
        <v>4736588.58</v>
      </c>
      <c r="EM231" s="7">
        <f t="shared" si="288"/>
        <v>4512720.33</v>
      </c>
      <c r="EN231" s="7">
        <f t="shared" si="288"/>
        <v>10789017.73</v>
      </c>
      <c r="EO231" s="7">
        <f t="shared" si="288"/>
        <v>4035775.01</v>
      </c>
      <c r="EP231" s="7">
        <f t="shared" si="288"/>
        <v>4591990.22</v>
      </c>
      <c r="EQ231" s="7">
        <f t="shared" si="288"/>
        <v>0</v>
      </c>
      <c r="ER231" s="7">
        <f t="shared" si="288"/>
        <v>0</v>
      </c>
      <c r="ES231" s="7">
        <f t="shared" si="288"/>
        <v>2186588.59</v>
      </c>
      <c r="ET231" s="7">
        <f t="shared" si="288"/>
        <v>3578341.72</v>
      </c>
      <c r="EU231" s="7">
        <f t="shared" si="288"/>
        <v>0</v>
      </c>
      <c r="EV231" s="7">
        <f t="shared" si="288"/>
        <v>1371750.97</v>
      </c>
      <c r="EW231" s="7">
        <f t="shared" si="288"/>
        <v>0</v>
      </c>
      <c r="EX231" s="7">
        <f t="shared" si="288"/>
        <v>3072053.25</v>
      </c>
      <c r="EY231" s="7">
        <f t="shared" si="288"/>
        <v>6257672.9400000004</v>
      </c>
      <c r="EZ231" s="7">
        <f t="shared" si="288"/>
        <v>2202412.9500000002</v>
      </c>
      <c r="FA231" s="7">
        <f t="shared" si="288"/>
        <v>0</v>
      </c>
      <c r="FB231" s="7">
        <f t="shared" si="288"/>
        <v>0</v>
      </c>
      <c r="FC231" s="7">
        <f t="shared" si="288"/>
        <v>0</v>
      </c>
      <c r="FD231" s="7">
        <f t="shared" si="288"/>
        <v>0</v>
      </c>
      <c r="FE231" s="7">
        <f t="shared" si="288"/>
        <v>1826212.4</v>
      </c>
      <c r="FF231" s="7">
        <f t="shared" si="288"/>
        <v>0</v>
      </c>
      <c r="FG231" s="7">
        <f t="shared" si="288"/>
        <v>2270553.6</v>
      </c>
      <c r="FH231" s="7">
        <f t="shared" si="288"/>
        <v>0</v>
      </c>
      <c r="FI231" s="7">
        <f t="shared" si="288"/>
        <v>17327153.559999999</v>
      </c>
      <c r="FJ231" s="7">
        <f t="shared" si="288"/>
        <v>17643145.5</v>
      </c>
      <c r="FK231" s="7">
        <f t="shared" si="288"/>
        <v>21773477.800000001</v>
      </c>
      <c r="FL231" s="7">
        <f t="shared" si="288"/>
        <v>63741958.329999998</v>
      </c>
      <c r="FM231" s="7">
        <f t="shared" si="288"/>
        <v>0</v>
      </c>
      <c r="FN231" s="7">
        <f t="shared" si="288"/>
        <v>203887688.16999999</v>
      </c>
      <c r="FO231" s="7">
        <f t="shared" si="288"/>
        <v>10653486.25</v>
      </c>
      <c r="FP231" s="7">
        <f t="shared" si="288"/>
        <v>0</v>
      </c>
      <c r="FQ231" s="7">
        <f t="shared" si="288"/>
        <v>0</v>
      </c>
      <c r="FR231" s="7">
        <f t="shared" si="288"/>
        <v>2681930.27</v>
      </c>
      <c r="FS231" s="7">
        <f t="shared" si="288"/>
        <v>2932831.33</v>
      </c>
      <c r="FT231" s="7">
        <f t="shared" si="288"/>
        <v>0</v>
      </c>
      <c r="FU231" s="7">
        <f t="shared" si="288"/>
        <v>8452844.1699999999</v>
      </c>
      <c r="FV231" s="7">
        <f t="shared" si="288"/>
        <v>6970551.2400000002</v>
      </c>
      <c r="FW231" s="7">
        <f t="shared" si="288"/>
        <v>0</v>
      </c>
      <c r="FX231" s="7">
        <f t="shared" si="288"/>
        <v>1206552.83</v>
      </c>
    </row>
    <row r="232" spans="1:183" x14ac:dyDescent="0.2">
      <c r="A232" s="6" t="s">
        <v>776</v>
      </c>
      <c r="B232" s="7" t="s">
        <v>777</v>
      </c>
      <c r="C232" s="7">
        <f t="shared" ref="C232:BN232" si="289">IF(C196=C221,C68,0)</f>
        <v>999999999</v>
      </c>
      <c r="D232" s="7">
        <f t="shared" si="289"/>
        <v>0</v>
      </c>
      <c r="E232" s="7">
        <f t="shared" si="289"/>
        <v>0</v>
      </c>
      <c r="F232" s="7">
        <f t="shared" si="289"/>
        <v>0</v>
      </c>
      <c r="G232" s="7">
        <f t="shared" si="289"/>
        <v>999999999</v>
      </c>
      <c r="H232" s="7">
        <f t="shared" si="289"/>
        <v>0</v>
      </c>
      <c r="I232" s="7">
        <f t="shared" si="289"/>
        <v>0</v>
      </c>
      <c r="J232" s="7">
        <f t="shared" si="289"/>
        <v>999999999</v>
      </c>
      <c r="K232" s="7">
        <f t="shared" si="289"/>
        <v>0</v>
      </c>
      <c r="L232" s="7">
        <f t="shared" si="289"/>
        <v>999999999</v>
      </c>
      <c r="M232" s="7">
        <f t="shared" si="289"/>
        <v>0</v>
      </c>
      <c r="N232" s="7">
        <f t="shared" si="289"/>
        <v>0</v>
      </c>
      <c r="O232" s="7">
        <f t="shared" si="289"/>
        <v>999999999</v>
      </c>
      <c r="P232" s="7">
        <f t="shared" si="289"/>
        <v>999999999</v>
      </c>
      <c r="Q232" s="7">
        <f t="shared" si="289"/>
        <v>999999999</v>
      </c>
      <c r="R232" s="7">
        <f t="shared" si="289"/>
        <v>0</v>
      </c>
      <c r="S232" s="7">
        <f t="shared" si="289"/>
        <v>0</v>
      </c>
      <c r="T232" s="7">
        <f t="shared" si="289"/>
        <v>0</v>
      </c>
      <c r="U232" s="7">
        <f t="shared" si="289"/>
        <v>999999999</v>
      </c>
      <c r="V232" s="7">
        <f t="shared" si="289"/>
        <v>0</v>
      </c>
      <c r="W232" s="7">
        <f t="shared" si="289"/>
        <v>999999999</v>
      </c>
      <c r="X232" s="7">
        <f t="shared" si="289"/>
        <v>999999999</v>
      </c>
      <c r="Y232" s="7">
        <f t="shared" si="289"/>
        <v>0</v>
      </c>
      <c r="Z232" s="7">
        <f t="shared" si="289"/>
        <v>0</v>
      </c>
      <c r="AA232" s="7">
        <f t="shared" si="289"/>
        <v>999999999</v>
      </c>
      <c r="AB232" s="7">
        <f t="shared" si="289"/>
        <v>999999999</v>
      </c>
      <c r="AC232" s="7">
        <f t="shared" si="289"/>
        <v>999999999</v>
      </c>
      <c r="AD232" s="7">
        <f t="shared" si="289"/>
        <v>999999999</v>
      </c>
      <c r="AE232" s="7">
        <f t="shared" si="289"/>
        <v>999999999</v>
      </c>
      <c r="AF232" s="7">
        <f t="shared" si="289"/>
        <v>999999999</v>
      </c>
      <c r="AG232" s="7">
        <f t="shared" si="289"/>
        <v>999999999</v>
      </c>
      <c r="AH232" s="7">
        <f t="shared" si="289"/>
        <v>999999999</v>
      </c>
      <c r="AI232" s="7">
        <f t="shared" si="289"/>
        <v>0</v>
      </c>
      <c r="AJ232" s="7">
        <f t="shared" si="289"/>
        <v>999999999</v>
      </c>
      <c r="AK232" s="7">
        <f t="shared" si="289"/>
        <v>999999999</v>
      </c>
      <c r="AL232" s="7">
        <f t="shared" si="289"/>
        <v>0</v>
      </c>
      <c r="AM232" s="7">
        <f t="shared" si="289"/>
        <v>0</v>
      </c>
      <c r="AN232" s="7">
        <f t="shared" si="289"/>
        <v>999999999</v>
      </c>
      <c r="AO232" s="7">
        <f t="shared" si="289"/>
        <v>999999999</v>
      </c>
      <c r="AP232" s="7">
        <f t="shared" si="289"/>
        <v>999999999</v>
      </c>
      <c r="AQ232" s="7">
        <f t="shared" si="289"/>
        <v>999999999</v>
      </c>
      <c r="AR232" s="7">
        <f t="shared" si="289"/>
        <v>0</v>
      </c>
      <c r="AS232" s="7">
        <f t="shared" si="289"/>
        <v>0</v>
      </c>
      <c r="AT232" s="7">
        <f t="shared" si="289"/>
        <v>999999999</v>
      </c>
      <c r="AU232" s="7">
        <f t="shared" si="289"/>
        <v>999999999</v>
      </c>
      <c r="AV232" s="7">
        <f t="shared" si="289"/>
        <v>999999999</v>
      </c>
      <c r="AW232" s="7">
        <f t="shared" si="289"/>
        <v>0</v>
      </c>
      <c r="AX232" s="7">
        <f t="shared" si="289"/>
        <v>0</v>
      </c>
      <c r="AY232" s="7">
        <f t="shared" si="289"/>
        <v>999999999</v>
      </c>
      <c r="AZ232" s="7">
        <f t="shared" si="289"/>
        <v>999999999</v>
      </c>
      <c r="BA232" s="7">
        <f t="shared" si="289"/>
        <v>999999999</v>
      </c>
      <c r="BB232" s="7">
        <f t="shared" si="289"/>
        <v>999999999</v>
      </c>
      <c r="BC232" s="7">
        <f t="shared" si="289"/>
        <v>0</v>
      </c>
      <c r="BD232" s="7">
        <f t="shared" si="289"/>
        <v>0</v>
      </c>
      <c r="BE232" s="7">
        <f t="shared" si="289"/>
        <v>0</v>
      </c>
      <c r="BF232" s="7">
        <f t="shared" si="289"/>
        <v>999999999</v>
      </c>
      <c r="BG232" s="7">
        <f t="shared" si="289"/>
        <v>999999999</v>
      </c>
      <c r="BH232" s="7">
        <f t="shared" si="289"/>
        <v>999999999</v>
      </c>
      <c r="BI232" s="7">
        <f t="shared" si="289"/>
        <v>999999999</v>
      </c>
      <c r="BJ232" s="7">
        <f t="shared" si="289"/>
        <v>0</v>
      </c>
      <c r="BK232" s="7">
        <f t="shared" si="289"/>
        <v>999999999</v>
      </c>
      <c r="BL232" s="7">
        <f t="shared" si="289"/>
        <v>999999999</v>
      </c>
      <c r="BM232" s="7">
        <f t="shared" si="289"/>
        <v>0</v>
      </c>
      <c r="BN232" s="7">
        <f t="shared" si="289"/>
        <v>999999999</v>
      </c>
      <c r="BO232" s="7">
        <f t="shared" ref="BO232:DZ232" si="290">IF(BO196=BO221,BO68,0)</f>
        <v>0</v>
      </c>
      <c r="BP232" s="7">
        <f t="shared" si="290"/>
        <v>999999999</v>
      </c>
      <c r="BQ232" s="7">
        <f t="shared" si="290"/>
        <v>0</v>
      </c>
      <c r="BR232" s="7">
        <f t="shared" si="290"/>
        <v>999999999</v>
      </c>
      <c r="BS232" s="7">
        <f t="shared" si="290"/>
        <v>999999999</v>
      </c>
      <c r="BT232" s="7">
        <f t="shared" si="290"/>
        <v>999999999</v>
      </c>
      <c r="BU232" s="7">
        <f t="shared" si="290"/>
        <v>999999999</v>
      </c>
      <c r="BV232" s="7">
        <f t="shared" si="290"/>
        <v>0</v>
      </c>
      <c r="BW232" s="7">
        <f t="shared" si="290"/>
        <v>0</v>
      </c>
      <c r="BX232" s="7">
        <f t="shared" si="290"/>
        <v>999999999</v>
      </c>
      <c r="BY232" s="7">
        <f t="shared" si="290"/>
        <v>999999999</v>
      </c>
      <c r="BZ232" s="7">
        <f t="shared" si="290"/>
        <v>0</v>
      </c>
      <c r="CA232" s="7">
        <f t="shared" si="290"/>
        <v>999999999</v>
      </c>
      <c r="CB232" s="7">
        <f t="shared" si="290"/>
        <v>999999999</v>
      </c>
      <c r="CC232" s="7">
        <f t="shared" si="290"/>
        <v>0</v>
      </c>
      <c r="CD232" s="7">
        <f t="shared" si="290"/>
        <v>999999999</v>
      </c>
      <c r="CE232" s="7">
        <f t="shared" si="290"/>
        <v>999999999</v>
      </c>
      <c r="CF232" s="7">
        <f t="shared" si="290"/>
        <v>0</v>
      </c>
      <c r="CG232" s="7">
        <f t="shared" si="290"/>
        <v>999999999</v>
      </c>
      <c r="CH232" s="7">
        <f t="shared" si="290"/>
        <v>999999999</v>
      </c>
      <c r="CI232" s="7">
        <f t="shared" si="290"/>
        <v>0</v>
      </c>
      <c r="CJ232" s="7">
        <f t="shared" si="290"/>
        <v>999999999</v>
      </c>
      <c r="CK232" s="7">
        <f t="shared" si="290"/>
        <v>999999999</v>
      </c>
      <c r="CL232" s="7">
        <f t="shared" si="290"/>
        <v>0</v>
      </c>
      <c r="CM232" s="7">
        <f t="shared" si="290"/>
        <v>999999999</v>
      </c>
      <c r="CN232" s="7">
        <f t="shared" si="290"/>
        <v>999999999</v>
      </c>
      <c r="CO232" s="7">
        <f t="shared" si="290"/>
        <v>999999999</v>
      </c>
      <c r="CP232" s="7">
        <f t="shared" si="290"/>
        <v>999999999</v>
      </c>
      <c r="CQ232" s="7">
        <f t="shared" si="290"/>
        <v>999999999</v>
      </c>
      <c r="CR232" s="7">
        <f t="shared" si="290"/>
        <v>0</v>
      </c>
      <c r="CS232" s="7">
        <f t="shared" si="290"/>
        <v>999999999</v>
      </c>
      <c r="CT232" s="7">
        <f t="shared" si="290"/>
        <v>999999999</v>
      </c>
      <c r="CU232" s="7">
        <f t="shared" si="290"/>
        <v>0</v>
      </c>
      <c r="CV232" s="7">
        <f t="shared" si="290"/>
        <v>0</v>
      </c>
      <c r="CW232" s="7">
        <f t="shared" si="290"/>
        <v>999999999</v>
      </c>
      <c r="CX232" s="7">
        <f t="shared" si="290"/>
        <v>999999999</v>
      </c>
      <c r="CY232" s="7">
        <f t="shared" si="290"/>
        <v>0</v>
      </c>
      <c r="CZ232" s="7">
        <f t="shared" si="290"/>
        <v>0</v>
      </c>
      <c r="DA232" s="7">
        <f t="shared" si="290"/>
        <v>999999999</v>
      </c>
      <c r="DB232" s="7">
        <f t="shared" si="290"/>
        <v>0</v>
      </c>
      <c r="DC232" s="7">
        <f t="shared" si="290"/>
        <v>999999999</v>
      </c>
      <c r="DD232" s="7">
        <f t="shared" si="290"/>
        <v>0</v>
      </c>
      <c r="DE232" s="7">
        <f t="shared" si="290"/>
        <v>999999999</v>
      </c>
      <c r="DF232" s="7">
        <f t="shared" si="290"/>
        <v>999999999</v>
      </c>
      <c r="DG232" s="7">
        <f t="shared" si="290"/>
        <v>0</v>
      </c>
      <c r="DH232" s="7">
        <f t="shared" si="290"/>
        <v>0</v>
      </c>
      <c r="DI232" s="7">
        <f t="shared" si="290"/>
        <v>0</v>
      </c>
      <c r="DJ232" s="7">
        <f t="shared" si="290"/>
        <v>999999999</v>
      </c>
      <c r="DK232" s="7">
        <f t="shared" si="290"/>
        <v>999999999</v>
      </c>
      <c r="DL232" s="7">
        <f t="shared" si="290"/>
        <v>0</v>
      </c>
      <c r="DM232" s="7">
        <f t="shared" si="290"/>
        <v>0</v>
      </c>
      <c r="DN232" s="7">
        <f t="shared" si="290"/>
        <v>0</v>
      </c>
      <c r="DO232" s="7">
        <f t="shared" si="290"/>
        <v>0</v>
      </c>
      <c r="DP232" s="7">
        <f t="shared" si="290"/>
        <v>999999999</v>
      </c>
      <c r="DQ232" s="7">
        <f t="shared" si="290"/>
        <v>999999999</v>
      </c>
      <c r="DR232" s="7">
        <f t="shared" si="290"/>
        <v>999999999</v>
      </c>
      <c r="DS232" s="7">
        <f t="shared" si="290"/>
        <v>0</v>
      </c>
      <c r="DT232" s="7">
        <f t="shared" si="290"/>
        <v>999999999</v>
      </c>
      <c r="DU232" s="7">
        <f t="shared" si="290"/>
        <v>0</v>
      </c>
      <c r="DV232" s="7">
        <f t="shared" si="290"/>
        <v>999999999</v>
      </c>
      <c r="DW232" s="7">
        <f t="shared" si="290"/>
        <v>999999999</v>
      </c>
      <c r="DX232" s="7">
        <f t="shared" si="290"/>
        <v>0</v>
      </c>
      <c r="DY232" s="7">
        <f t="shared" si="290"/>
        <v>0</v>
      </c>
      <c r="DZ232" s="7">
        <f t="shared" si="290"/>
        <v>999999999</v>
      </c>
      <c r="EA232" s="7">
        <f t="shared" ref="EA232:FX232" si="291">IF(EA196=EA221,EA68,0)</f>
        <v>0</v>
      </c>
      <c r="EB232" s="7">
        <f t="shared" si="291"/>
        <v>999999999</v>
      </c>
      <c r="EC232" s="7">
        <f t="shared" si="291"/>
        <v>0</v>
      </c>
      <c r="ED232" s="7">
        <f t="shared" si="291"/>
        <v>0</v>
      </c>
      <c r="EE232" s="7">
        <f t="shared" si="291"/>
        <v>999999999</v>
      </c>
      <c r="EF232" s="7">
        <f t="shared" si="291"/>
        <v>999999999</v>
      </c>
      <c r="EG232" s="7">
        <f t="shared" si="291"/>
        <v>999999999</v>
      </c>
      <c r="EH232" s="7">
        <f t="shared" si="291"/>
        <v>0</v>
      </c>
      <c r="EI232" s="7">
        <f t="shared" si="291"/>
        <v>0</v>
      </c>
      <c r="EJ232" s="7">
        <f t="shared" si="291"/>
        <v>999999999</v>
      </c>
      <c r="EK232" s="7">
        <f t="shared" si="291"/>
        <v>0</v>
      </c>
      <c r="EL232" s="7">
        <f t="shared" si="291"/>
        <v>999999999</v>
      </c>
      <c r="EM232" s="7">
        <f t="shared" si="291"/>
        <v>999999999</v>
      </c>
      <c r="EN232" s="7">
        <f t="shared" si="291"/>
        <v>999999999</v>
      </c>
      <c r="EO232" s="7">
        <f t="shared" si="291"/>
        <v>999999999</v>
      </c>
      <c r="EP232" s="7">
        <f t="shared" si="291"/>
        <v>999999999</v>
      </c>
      <c r="EQ232" s="7">
        <f t="shared" si="291"/>
        <v>0</v>
      </c>
      <c r="ER232" s="7">
        <f t="shared" si="291"/>
        <v>0</v>
      </c>
      <c r="ES232" s="7">
        <f t="shared" si="291"/>
        <v>999999999</v>
      </c>
      <c r="ET232" s="7">
        <f t="shared" si="291"/>
        <v>999999999</v>
      </c>
      <c r="EU232" s="7">
        <f t="shared" si="291"/>
        <v>0</v>
      </c>
      <c r="EV232" s="7">
        <f t="shared" si="291"/>
        <v>999999999</v>
      </c>
      <c r="EW232" s="7">
        <f t="shared" si="291"/>
        <v>0</v>
      </c>
      <c r="EX232" s="7">
        <f t="shared" si="291"/>
        <v>999999999</v>
      </c>
      <c r="EY232" s="7">
        <f t="shared" si="291"/>
        <v>999999999</v>
      </c>
      <c r="EZ232" s="7">
        <f t="shared" si="291"/>
        <v>999999999</v>
      </c>
      <c r="FA232" s="7">
        <f t="shared" si="291"/>
        <v>0</v>
      </c>
      <c r="FB232" s="7">
        <f t="shared" si="291"/>
        <v>0</v>
      </c>
      <c r="FC232" s="7">
        <f t="shared" si="291"/>
        <v>0</v>
      </c>
      <c r="FD232" s="7">
        <f t="shared" si="291"/>
        <v>0</v>
      </c>
      <c r="FE232" s="7">
        <f t="shared" si="291"/>
        <v>999999999</v>
      </c>
      <c r="FF232" s="7">
        <f t="shared" si="291"/>
        <v>0</v>
      </c>
      <c r="FG232" s="7">
        <f t="shared" si="291"/>
        <v>999999999</v>
      </c>
      <c r="FH232" s="7">
        <f t="shared" si="291"/>
        <v>0</v>
      </c>
      <c r="FI232" s="7">
        <f t="shared" si="291"/>
        <v>999999999</v>
      </c>
      <c r="FJ232" s="7">
        <f t="shared" si="291"/>
        <v>999999999</v>
      </c>
      <c r="FK232" s="7">
        <f t="shared" si="291"/>
        <v>999999999</v>
      </c>
      <c r="FL232" s="7">
        <f t="shared" si="291"/>
        <v>999999999</v>
      </c>
      <c r="FM232" s="7">
        <f t="shared" si="291"/>
        <v>0</v>
      </c>
      <c r="FN232" s="7">
        <f t="shared" si="291"/>
        <v>999999999</v>
      </c>
      <c r="FO232" s="7">
        <f t="shared" si="291"/>
        <v>999999999</v>
      </c>
      <c r="FP232" s="7">
        <f t="shared" si="291"/>
        <v>0</v>
      </c>
      <c r="FQ232" s="7">
        <f t="shared" si="291"/>
        <v>0</v>
      </c>
      <c r="FR232" s="7">
        <f t="shared" si="291"/>
        <v>999999999</v>
      </c>
      <c r="FS232" s="7">
        <f t="shared" si="291"/>
        <v>999999999</v>
      </c>
      <c r="FT232" s="7">
        <f t="shared" si="291"/>
        <v>0</v>
      </c>
      <c r="FU232" s="7">
        <f t="shared" si="291"/>
        <v>999999999</v>
      </c>
      <c r="FV232" s="7">
        <f t="shared" si="291"/>
        <v>999999999</v>
      </c>
      <c r="FW232" s="7">
        <f t="shared" si="291"/>
        <v>0</v>
      </c>
      <c r="FX232" s="7">
        <f t="shared" si="291"/>
        <v>999999999</v>
      </c>
    </row>
    <row r="233" spans="1:183" x14ac:dyDescent="0.2">
      <c r="A233" s="6" t="s">
        <v>778</v>
      </c>
      <c r="B233" s="7" t="s">
        <v>779</v>
      </c>
      <c r="C233" s="7">
        <f t="shared" ref="C233:BN233" si="292">IF(MIN((C229-C231),(C232-C231))&gt;0,ROUND(MIN((C229-C231),(C232-C231)),2),0)</f>
        <v>1853224.91</v>
      </c>
      <c r="D233" s="7">
        <f t="shared" si="292"/>
        <v>0</v>
      </c>
      <c r="E233" s="7">
        <f t="shared" si="292"/>
        <v>0</v>
      </c>
      <c r="F233" s="7">
        <f t="shared" si="292"/>
        <v>0</v>
      </c>
      <c r="G233" s="7">
        <f t="shared" si="292"/>
        <v>599338.74</v>
      </c>
      <c r="H233" s="7">
        <f t="shared" si="292"/>
        <v>0</v>
      </c>
      <c r="I233" s="7">
        <f t="shared" si="292"/>
        <v>0</v>
      </c>
      <c r="J233" s="7">
        <f t="shared" si="292"/>
        <v>18224.11</v>
      </c>
      <c r="K233" s="7">
        <f t="shared" si="292"/>
        <v>0</v>
      </c>
      <c r="L233" s="7">
        <f t="shared" si="292"/>
        <v>92718.5</v>
      </c>
      <c r="M233" s="7">
        <f t="shared" si="292"/>
        <v>0</v>
      </c>
      <c r="N233" s="7">
        <f t="shared" si="292"/>
        <v>0</v>
      </c>
      <c r="O233" s="7">
        <f t="shared" si="292"/>
        <v>1255479.7</v>
      </c>
      <c r="P233" s="7">
        <f t="shared" si="292"/>
        <v>326887.78000000003</v>
      </c>
      <c r="Q233" s="7">
        <f t="shared" si="292"/>
        <v>8864621.3000000007</v>
      </c>
      <c r="R233" s="7">
        <f t="shared" si="292"/>
        <v>0</v>
      </c>
      <c r="S233" s="7">
        <f t="shared" si="292"/>
        <v>0</v>
      </c>
      <c r="T233" s="7">
        <f t="shared" si="292"/>
        <v>0</v>
      </c>
      <c r="U233" s="7">
        <f t="shared" si="292"/>
        <v>13978.25</v>
      </c>
      <c r="V233" s="7">
        <f t="shared" si="292"/>
        <v>0</v>
      </c>
      <c r="W233" s="7">
        <f t="shared" si="292"/>
        <v>642663.47</v>
      </c>
      <c r="X233" s="7">
        <f t="shared" si="292"/>
        <v>5672.96</v>
      </c>
      <c r="Y233" s="7">
        <f t="shared" si="292"/>
        <v>0</v>
      </c>
      <c r="Z233" s="7">
        <f t="shared" si="292"/>
        <v>0</v>
      </c>
      <c r="AA233" s="7">
        <f t="shared" si="292"/>
        <v>3786021.53</v>
      </c>
      <c r="AB233" s="7">
        <f t="shared" si="292"/>
        <v>1940458.1</v>
      </c>
      <c r="AC233" s="7">
        <f t="shared" si="292"/>
        <v>117452.3</v>
      </c>
      <c r="AD233" s="7">
        <f t="shared" si="292"/>
        <v>487474.64</v>
      </c>
      <c r="AE233" s="7">
        <f t="shared" si="292"/>
        <v>7517.16</v>
      </c>
      <c r="AF233" s="7">
        <f t="shared" si="292"/>
        <v>118129.95</v>
      </c>
      <c r="AG233" s="7">
        <f t="shared" si="292"/>
        <v>22345.91</v>
      </c>
      <c r="AH233" s="7">
        <f t="shared" si="292"/>
        <v>80289.97</v>
      </c>
      <c r="AI233" s="7">
        <f t="shared" si="292"/>
        <v>0</v>
      </c>
      <c r="AJ233" s="7">
        <f t="shared" si="292"/>
        <v>79386.86</v>
      </c>
      <c r="AK233" s="7">
        <f t="shared" si="292"/>
        <v>49143.75</v>
      </c>
      <c r="AL233" s="7">
        <f t="shared" si="292"/>
        <v>0</v>
      </c>
      <c r="AM233" s="7">
        <f t="shared" si="292"/>
        <v>0</v>
      </c>
      <c r="AN233" s="7">
        <f t="shared" si="292"/>
        <v>130753.35</v>
      </c>
      <c r="AO233" s="7">
        <f t="shared" si="292"/>
        <v>306911.55</v>
      </c>
      <c r="AP233" s="7">
        <f t="shared" si="292"/>
        <v>6159290.4900000002</v>
      </c>
      <c r="AQ233" s="7">
        <f t="shared" si="292"/>
        <v>79787.12</v>
      </c>
      <c r="AR233" s="7">
        <f t="shared" si="292"/>
        <v>0</v>
      </c>
      <c r="AS233" s="7">
        <f t="shared" si="292"/>
        <v>0</v>
      </c>
      <c r="AT233" s="7">
        <f t="shared" si="292"/>
        <v>21004.38</v>
      </c>
      <c r="AU233" s="7">
        <f t="shared" si="292"/>
        <v>70297.2</v>
      </c>
      <c r="AV233" s="7">
        <f t="shared" si="292"/>
        <v>241779.25</v>
      </c>
      <c r="AW233" s="7">
        <f t="shared" si="292"/>
        <v>0</v>
      </c>
      <c r="AX233" s="7">
        <f t="shared" si="292"/>
        <v>0</v>
      </c>
      <c r="AY233" s="7">
        <f t="shared" si="292"/>
        <v>77262.75</v>
      </c>
      <c r="AZ233" s="7">
        <f t="shared" si="292"/>
        <v>1350574.92</v>
      </c>
      <c r="BA233" s="7">
        <f t="shared" si="292"/>
        <v>769940.97</v>
      </c>
      <c r="BB233" s="7">
        <f t="shared" si="292"/>
        <v>1825932.47</v>
      </c>
      <c r="BC233" s="7">
        <f t="shared" si="292"/>
        <v>0</v>
      </c>
      <c r="BD233" s="7">
        <f t="shared" si="292"/>
        <v>0</v>
      </c>
      <c r="BE233" s="7">
        <f t="shared" si="292"/>
        <v>0</v>
      </c>
      <c r="BF233" s="7">
        <f t="shared" si="292"/>
        <v>322994.84999999998</v>
      </c>
      <c r="BG233" s="7">
        <f t="shared" si="292"/>
        <v>50255.47</v>
      </c>
      <c r="BH233" s="7">
        <f t="shared" si="292"/>
        <v>160576.87</v>
      </c>
      <c r="BI233" s="7">
        <f t="shared" si="292"/>
        <v>64182.32</v>
      </c>
      <c r="BJ233" s="7">
        <f t="shared" si="292"/>
        <v>0</v>
      </c>
      <c r="BK233" s="7">
        <f t="shared" si="292"/>
        <v>8053490.1100000003</v>
      </c>
      <c r="BL233" s="7">
        <f t="shared" si="292"/>
        <v>139098.17000000001</v>
      </c>
      <c r="BM233" s="7">
        <f t="shared" si="292"/>
        <v>0</v>
      </c>
      <c r="BN233" s="7">
        <f t="shared" si="292"/>
        <v>61535.74</v>
      </c>
      <c r="BO233" s="7">
        <f t="shared" ref="BO233:DZ233" si="293">IF(MIN((BO229-BO231),(BO232-BO231))&gt;0,ROUND(MIN((BO229-BO231),(BO232-BO231)),2),0)</f>
        <v>0</v>
      </c>
      <c r="BP233" s="7">
        <f t="shared" si="293"/>
        <v>155888.98000000001</v>
      </c>
      <c r="BQ233" s="7">
        <f t="shared" si="293"/>
        <v>0</v>
      </c>
      <c r="BR233" s="7">
        <f t="shared" si="293"/>
        <v>337941.04</v>
      </c>
      <c r="BS233" s="7">
        <f t="shared" si="293"/>
        <v>851736.15</v>
      </c>
      <c r="BT233" s="7">
        <f t="shared" si="293"/>
        <v>120946.96</v>
      </c>
      <c r="BU233" s="7">
        <f t="shared" si="293"/>
        <v>146794.71</v>
      </c>
      <c r="BV233" s="7">
        <f t="shared" si="293"/>
        <v>0</v>
      </c>
      <c r="BW233" s="7">
        <f t="shared" si="293"/>
        <v>0</v>
      </c>
      <c r="BX233" s="7">
        <f t="shared" si="293"/>
        <v>15526.25</v>
      </c>
      <c r="BY233" s="7">
        <f t="shared" si="293"/>
        <v>77178.86</v>
      </c>
      <c r="BZ233" s="7">
        <f t="shared" si="293"/>
        <v>0</v>
      </c>
      <c r="CA233" s="7">
        <f t="shared" si="293"/>
        <v>30620</v>
      </c>
      <c r="CB233" s="7">
        <f t="shared" si="293"/>
        <v>1885924</v>
      </c>
      <c r="CC233" s="7">
        <f t="shared" si="293"/>
        <v>0</v>
      </c>
      <c r="CD233" s="7">
        <f t="shared" si="293"/>
        <v>9605.91</v>
      </c>
      <c r="CE233" s="7">
        <f t="shared" si="293"/>
        <v>6722.21</v>
      </c>
      <c r="CF233" s="7">
        <f t="shared" si="293"/>
        <v>0</v>
      </c>
      <c r="CG233" s="7">
        <f t="shared" si="293"/>
        <v>2215</v>
      </c>
      <c r="CH233" s="7">
        <f t="shared" si="293"/>
        <v>145513.81</v>
      </c>
      <c r="CI233" s="7">
        <f t="shared" si="293"/>
        <v>0</v>
      </c>
      <c r="CJ233" s="7">
        <f t="shared" si="293"/>
        <v>329853.96000000002</v>
      </c>
      <c r="CK233" s="7">
        <f t="shared" si="293"/>
        <v>527047.37</v>
      </c>
      <c r="CL233" s="7">
        <f t="shared" si="293"/>
        <v>0</v>
      </c>
      <c r="CM233" s="7">
        <f t="shared" si="293"/>
        <v>75771.320000000007</v>
      </c>
      <c r="CN233" s="7">
        <f t="shared" si="293"/>
        <v>2142809.0499999998</v>
      </c>
      <c r="CO233" s="7">
        <f t="shared" si="293"/>
        <v>729185.18</v>
      </c>
      <c r="CP233" s="7">
        <f t="shared" si="293"/>
        <v>154337.51</v>
      </c>
      <c r="CQ233" s="7">
        <f t="shared" si="293"/>
        <v>245293.25</v>
      </c>
      <c r="CR233" s="7">
        <f t="shared" si="293"/>
        <v>0</v>
      </c>
      <c r="CS233" s="7">
        <f t="shared" si="293"/>
        <v>107417.96</v>
      </c>
      <c r="CT233" s="7">
        <f t="shared" si="293"/>
        <v>93872.68</v>
      </c>
      <c r="CU233" s="7">
        <f t="shared" si="293"/>
        <v>0</v>
      </c>
      <c r="CV233" s="7">
        <f t="shared" si="293"/>
        <v>0</v>
      </c>
      <c r="CW233" s="7">
        <f t="shared" si="293"/>
        <v>79137.990000000005</v>
      </c>
      <c r="CX233" s="7">
        <f t="shared" si="293"/>
        <v>60277.16</v>
      </c>
      <c r="CY233" s="7">
        <f t="shared" si="293"/>
        <v>0</v>
      </c>
      <c r="CZ233" s="7">
        <f t="shared" si="293"/>
        <v>0</v>
      </c>
      <c r="DA233" s="7">
        <f t="shared" si="293"/>
        <v>65026.02</v>
      </c>
      <c r="DB233" s="7">
        <f t="shared" si="293"/>
        <v>0</v>
      </c>
      <c r="DC233" s="7">
        <f t="shared" si="293"/>
        <v>2076.87</v>
      </c>
      <c r="DD233" s="7">
        <f t="shared" si="293"/>
        <v>0</v>
      </c>
      <c r="DE233" s="7">
        <f t="shared" si="293"/>
        <v>79361.52</v>
      </c>
      <c r="DF233" s="7">
        <f t="shared" si="293"/>
        <v>2018686.48</v>
      </c>
      <c r="DG233" s="7">
        <f t="shared" si="293"/>
        <v>0</v>
      </c>
      <c r="DH233" s="7">
        <f t="shared" si="293"/>
        <v>0</v>
      </c>
      <c r="DI233" s="7">
        <f t="shared" si="293"/>
        <v>0</v>
      </c>
      <c r="DJ233" s="7">
        <f t="shared" si="293"/>
        <v>42889.279999999999</v>
      </c>
      <c r="DK233" s="7">
        <f t="shared" si="293"/>
        <v>102664.68</v>
      </c>
      <c r="DL233" s="7">
        <f t="shared" si="293"/>
        <v>0</v>
      </c>
      <c r="DM233" s="7">
        <f t="shared" si="293"/>
        <v>0</v>
      </c>
      <c r="DN233" s="7">
        <f t="shared" si="293"/>
        <v>0</v>
      </c>
      <c r="DO233" s="7">
        <f t="shared" si="293"/>
        <v>0</v>
      </c>
      <c r="DP233" s="7">
        <f t="shared" si="293"/>
        <v>22522.55</v>
      </c>
      <c r="DQ233" s="7">
        <f t="shared" si="293"/>
        <v>185453.87</v>
      </c>
      <c r="DR233" s="7">
        <f t="shared" si="293"/>
        <v>260032.79</v>
      </c>
      <c r="DS233" s="7">
        <f t="shared" si="293"/>
        <v>0</v>
      </c>
      <c r="DT233" s="7">
        <f t="shared" si="293"/>
        <v>359025.64</v>
      </c>
      <c r="DU233" s="7">
        <f t="shared" si="293"/>
        <v>0</v>
      </c>
      <c r="DV233" s="7">
        <f t="shared" si="293"/>
        <v>59729.27</v>
      </c>
      <c r="DW233" s="7">
        <f t="shared" si="293"/>
        <v>45330.35</v>
      </c>
      <c r="DX233" s="7">
        <f t="shared" si="293"/>
        <v>0</v>
      </c>
      <c r="DY233" s="7">
        <f t="shared" si="293"/>
        <v>0</v>
      </c>
      <c r="DZ233" s="7">
        <f t="shared" si="293"/>
        <v>73692.5</v>
      </c>
      <c r="EA233" s="7">
        <f t="shared" ref="EA233:FX233" si="294">IF(MIN((EA229-EA231),(EA232-EA231))&gt;0,ROUND(MIN((EA229-EA231),(EA232-EA231)),2),0)</f>
        <v>0</v>
      </c>
      <c r="EB233" s="7">
        <f t="shared" si="294"/>
        <v>138005.54</v>
      </c>
      <c r="EC233" s="7">
        <f t="shared" si="294"/>
        <v>0</v>
      </c>
      <c r="ED233" s="7">
        <f t="shared" si="294"/>
        <v>0</v>
      </c>
      <c r="EE233" s="7">
        <f t="shared" si="294"/>
        <v>22163.1</v>
      </c>
      <c r="EF233" s="7">
        <f t="shared" si="294"/>
        <v>114097.39</v>
      </c>
      <c r="EG233" s="7">
        <f t="shared" si="294"/>
        <v>6849.86</v>
      </c>
      <c r="EH233" s="7">
        <f t="shared" si="294"/>
        <v>0</v>
      </c>
      <c r="EI233" s="7">
        <f t="shared" si="294"/>
        <v>0</v>
      </c>
      <c r="EJ233" s="7">
        <f t="shared" si="294"/>
        <v>3863338.33</v>
      </c>
      <c r="EK233" s="7">
        <f t="shared" si="294"/>
        <v>0</v>
      </c>
      <c r="EL233" s="7">
        <f t="shared" si="294"/>
        <v>48248.72</v>
      </c>
      <c r="EM233" s="7">
        <f t="shared" si="294"/>
        <v>26366.77</v>
      </c>
      <c r="EN233" s="7">
        <f t="shared" si="294"/>
        <v>88452.97</v>
      </c>
      <c r="EO233" s="7">
        <f t="shared" si="294"/>
        <v>106479.03999999999</v>
      </c>
      <c r="EP233" s="7">
        <f t="shared" si="294"/>
        <v>41732.93</v>
      </c>
      <c r="EQ233" s="7">
        <f t="shared" si="294"/>
        <v>0</v>
      </c>
      <c r="ER233" s="7">
        <f t="shared" si="294"/>
        <v>0</v>
      </c>
      <c r="ES233" s="7">
        <f t="shared" si="294"/>
        <v>279335.44</v>
      </c>
      <c r="ET233" s="7">
        <f t="shared" si="294"/>
        <v>9761.5499999999993</v>
      </c>
      <c r="EU233" s="7">
        <f t="shared" si="294"/>
        <v>0</v>
      </c>
      <c r="EV233" s="7">
        <f t="shared" si="294"/>
        <v>233462.57</v>
      </c>
      <c r="EW233" s="7">
        <f t="shared" si="294"/>
        <v>0</v>
      </c>
      <c r="EX233" s="7">
        <f t="shared" si="294"/>
        <v>92321.76</v>
      </c>
      <c r="EY233" s="7">
        <f t="shared" si="294"/>
        <v>3077018.99</v>
      </c>
      <c r="EZ233" s="7">
        <f t="shared" si="294"/>
        <v>95714.52</v>
      </c>
      <c r="FA233" s="7">
        <f t="shared" si="294"/>
        <v>0</v>
      </c>
      <c r="FB233" s="7">
        <f t="shared" si="294"/>
        <v>0</v>
      </c>
      <c r="FC233" s="7">
        <f t="shared" si="294"/>
        <v>0</v>
      </c>
      <c r="FD233" s="7">
        <f t="shared" si="294"/>
        <v>0</v>
      </c>
      <c r="FE233" s="7">
        <f t="shared" si="294"/>
        <v>12527.42</v>
      </c>
      <c r="FF233" s="7">
        <f t="shared" si="294"/>
        <v>0</v>
      </c>
      <c r="FG233" s="7">
        <f t="shared" si="294"/>
        <v>96596</v>
      </c>
      <c r="FH233" s="7">
        <f t="shared" si="294"/>
        <v>0</v>
      </c>
      <c r="FI233" s="7">
        <f t="shared" si="294"/>
        <v>174859.72</v>
      </c>
      <c r="FJ233" s="7">
        <f t="shared" si="294"/>
        <v>264706.17</v>
      </c>
      <c r="FK233" s="7">
        <f t="shared" si="294"/>
        <v>900177.59</v>
      </c>
      <c r="FL233" s="7">
        <f t="shared" si="294"/>
        <v>1226412.6399999999</v>
      </c>
      <c r="FM233" s="7">
        <f t="shared" si="294"/>
        <v>0</v>
      </c>
      <c r="FN233" s="7">
        <f t="shared" si="294"/>
        <v>447338.59</v>
      </c>
      <c r="FO233" s="7">
        <f t="shared" si="294"/>
        <v>68834.23</v>
      </c>
      <c r="FP233" s="7">
        <f t="shared" si="294"/>
        <v>0</v>
      </c>
      <c r="FQ233" s="7">
        <f t="shared" si="294"/>
        <v>0</v>
      </c>
      <c r="FR233" s="7">
        <f t="shared" si="294"/>
        <v>29422.19</v>
      </c>
      <c r="FS233" s="7">
        <f t="shared" si="294"/>
        <v>116004.56</v>
      </c>
      <c r="FT233" s="7">
        <f t="shared" si="294"/>
        <v>0</v>
      </c>
      <c r="FU233" s="7">
        <f t="shared" si="294"/>
        <v>400911.15</v>
      </c>
      <c r="FV233" s="7">
        <f t="shared" si="294"/>
        <v>121518.62</v>
      </c>
      <c r="FW233" s="7">
        <f t="shared" si="294"/>
        <v>0</v>
      </c>
      <c r="FX233" s="7">
        <f t="shared" si="294"/>
        <v>14023.44</v>
      </c>
    </row>
    <row r="234" spans="1:183" x14ac:dyDescent="0.2">
      <c r="B234" s="7" t="s">
        <v>780</v>
      </c>
    </row>
    <row r="235" spans="1:183" x14ac:dyDescent="0.2">
      <c r="B235" s="7" t="s">
        <v>781</v>
      </c>
    </row>
    <row r="236" spans="1:183" x14ac:dyDescent="0.2">
      <c r="B236" s="7" t="s">
        <v>782</v>
      </c>
    </row>
    <row r="237" spans="1:183" x14ac:dyDescent="0.2">
      <c r="A237" s="6" t="s">
        <v>783</v>
      </c>
      <c r="B237" s="7" t="s">
        <v>784</v>
      </c>
      <c r="C237" s="7">
        <f t="shared" ref="C237:BN237" si="295">MIN(C73,C233)</f>
        <v>1853224.91</v>
      </c>
      <c r="D237" s="7">
        <f t="shared" si="295"/>
        <v>0</v>
      </c>
      <c r="E237" s="7">
        <f t="shared" si="295"/>
        <v>0</v>
      </c>
      <c r="F237" s="7">
        <f t="shared" si="295"/>
        <v>0</v>
      </c>
      <c r="G237" s="7">
        <f t="shared" si="295"/>
        <v>599338.74</v>
      </c>
      <c r="H237" s="7">
        <f t="shared" si="295"/>
        <v>0</v>
      </c>
      <c r="I237" s="7">
        <f t="shared" si="295"/>
        <v>0</v>
      </c>
      <c r="J237" s="7">
        <f t="shared" si="295"/>
        <v>18224.11</v>
      </c>
      <c r="K237" s="7">
        <f t="shared" si="295"/>
        <v>0</v>
      </c>
      <c r="L237" s="7">
        <f t="shared" si="295"/>
        <v>92718.5</v>
      </c>
      <c r="M237" s="7">
        <f t="shared" si="295"/>
        <v>0</v>
      </c>
      <c r="N237" s="7">
        <f t="shared" si="295"/>
        <v>0</v>
      </c>
      <c r="O237" s="7">
        <f t="shared" si="295"/>
        <v>1255479.7</v>
      </c>
      <c r="P237" s="7">
        <f t="shared" si="295"/>
        <v>326887.78000000003</v>
      </c>
      <c r="Q237" s="7">
        <f t="shared" si="295"/>
        <v>8864621.3000000007</v>
      </c>
      <c r="R237" s="7">
        <f t="shared" si="295"/>
        <v>0</v>
      </c>
      <c r="S237" s="7">
        <f t="shared" si="295"/>
        <v>0</v>
      </c>
      <c r="T237" s="7">
        <f t="shared" si="295"/>
        <v>0</v>
      </c>
      <c r="U237" s="7">
        <f t="shared" si="295"/>
        <v>13978.25</v>
      </c>
      <c r="V237" s="7">
        <f t="shared" si="295"/>
        <v>0</v>
      </c>
      <c r="W237" s="7">
        <f t="shared" si="295"/>
        <v>642663.47</v>
      </c>
      <c r="X237" s="7">
        <f t="shared" si="295"/>
        <v>5672.96</v>
      </c>
      <c r="Y237" s="7">
        <f t="shared" si="295"/>
        <v>0</v>
      </c>
      <c r="Z237" s="7">
        <f t="shared" si="295"/>
        <v>0</v>
      </c>
      <c r="AA237" s="7">
        <f t="shared" si="295"/>
        <v>3786021.53</v>
      </c>
      <c r="AB237" s="7">
        <f t="shared" si="295"/>
        <v>1940458.1</v>
      </c>
      <c r="AC237" s="7">
        <f t="shared" si="295"/>
        <v>117452.3</v>
      </c>
      <c r="AD237" s="7">
        <f t="shared" si="295"/>
        <v>487474.64</v>
      </c>
      <c r="AE237" s="7">
        <f t="shared" si="295"/>
        <v>7517.16</v>
      </c>
      <c r="AF237" s="7">
        <f t="shared" si="295"/>
        <v>118129.95</v>
      </c>
      <c r="AG237" s="7">
        <f t="shared" si="295"/>
        <v>22345.91</v>
      </c>
      <c r="AH237" s="7">
        <f t="shared" si="295"/>
        <v>80289.97</v>
      </c>
      <c r="AI237" s="7">
        <f t="shared" si="295"/>
        <v>0</v>
      </c>
      <c r="AJ237" s="7">
        <f t="shared" si="295"/>
        <v>79386.86</v>
      </c>
      <c r="AK237" s="7">
        <f t="shared" si="295"/>
        <v>49143.75</v>
      </c>
      <c r="AL237" s="7">
        <f t="shared" si="295"/>
        <v>0</v>
      </c>
      <c r="AM237" s="7">
        <f t="shared" si="295"/>
        <v>0</v>
      </c>
      <c r="AN237" s="7">
        <f t="shared" si="295"/>
        <v>130753.35</v>
      </c>
      <c r="AO237" s="7">
        <f t="shared" si="295"/>
        <v>306911.55</v>
      </c>
      <c r="AP237" s="7">
        <f t="shared" si="295"/>
        <v>6159290.4900000002</v>
      </c>
      <c r="AQ237" s="7">
        <f t="shared" si="295"/>
        <v>79787.12</v>
      </c>
      <c r="AR237" s="7">
        <f t="shared" si="295"/>
        <v>0</v>
      </c>
      <c r="AS237" s="7">
        <f t="shared" si="295"/>
        <v>0</v>
      </c>
      <c r="AT237" s="7">
        <f t="shared" si="295"/>
        <v>21004.38</v>
      </c>
      <c r="AU237" s="7">
        <f t="shared" si="295"/>
        <v>70297.2</v>
      </c>
      <c r="AV237" s="7">
        <f t="shared" si="295"/>
        <v>241779.25</v>
      </c>
      <c r="AW237" s="7">
        <f t="shared" si="295"/>
        <v>0</v>
      </c>
      <c r="AX237" s="7">
        <f t="shared" si="295"/>
        <v>0</v>
      </c>
      <c r="AY237" s="7">
        <f t="shared" si="295"/>
        <v>77262.75</v>
      </c>
      <c r="AZ237" s="7">
        <f t="shared" si="295"/>
        <v>1350574.92</v>
      </c>
      <c r="BA237" s="7">
        <f t="shared" si="295"/>
        <v>769940.97</v>
      </c>
      <c r="BB237" s="7">
        <f t="shared" si="295"/>
        <v>1825932.47</v>
      </c>
      <c r="BC237" s="7">
        <f t="shared" si="295"/>
        <v>0</v>
      </c>
      <c r="BD237" s="7">
        <f t="shared" si="295"/>
        <v>0</v>
      </c>
      <c r="BE237" s="7">
        <f t="shared" si="295"/>
        <v>0</v>
      </c>
      <c r="BF237" s="7">
        <f t="shared" si="295"/>
        <v>322994.84999999998</v>
      </c>
      <c r="BG237" s="7">
        <f t="shared" si="295"/>
        <v>50255.47</v>
      </c>
      <c r="BH237" s="7">
        <f t="shared" si="295"/>
        <v>160576.87</v>
      </c>
      <c r="BI237" s="7">
        <f t="shared" si="295"/>
        <v>64182.32</v>
      </c>
      <c r="BJ237" s="7">
        <f t="shared" si="295"/>
        <v>0</v>
      </c>
      <c r="BK237" s="7">
        <f t="shared" si="295"/>
        <v>8053490.1100000003</v>
      </c>
      <c r="BL237" s="7">
        <f t="shared" si="295"/>
        <v>139098.17000000001</v>
      </c>
      <c r="BM237" s="7">
        <f t="shared" si="295"/>
        <v>0</v>
      </c>
      <c r="BN237" s="7">
        <f t="shared" si="295"/>
        <v>61535.74</v>
      </c>
      <c r="BO237" s="7">
        <f t="shared" ref="BO237:DZ237" si="296">MIN(BO73,BO233)</f>
        <v>0</v>
      </c>
      <c r="BP237" s="7">
        <f t="shared" si="296"/>
        <v>155888.98000000001</v>
      </c>
      <c r="BQ237" s="7">
        <f t="shared" si="296"/>
        <v>0</v>
      </c>
      <c r="BR237" s="7">
        <f t="shared" si="296"/>
        <v>337941.04</v>
      </c>
      <c r="BS237" s="7">
        <f t="shared" si="296"/>
        <v>851736.15</v>
      </c>
      <c r="BT237" s="7">
        <f t="shared" si="296"/>
        <v>120946.96</v>
      </c>
      <c r="BU237" s="7">
        <f t="shared" si="296"/>
        <v>146794.71</v>
      </c>
      <c r="BV237" s="7">
        <f t="shared" si="296"/>
        <v>0</v>
      </c>
      <c r="BW237" s="7">
        <f t="shared" si="296"/>
        <v>0</v>
      </c>
      <c r="BX237" s="7">
        <f t="shared" si="296"/>
        <v>15526.25</v>
      </c>
      <c r="BY237" s="7">
        <f t="shared" si="296"/>
        <v>77178.86</v>
      </c>
      <c r="BZ237" s="7">
        <f t="shared" si="296"/>
        <v>0</v>
      </c>
      <c r="CA237" s="7">
        <f t="shared" si="296"/>
        <v>30620</v>
      </c>
      <c r="CB237" s="7">
        <f t="shared" si="296"/>
        <v>1885924</v>
      </c>
      <c r="CC237" s="7">
        <f t="shared" si="296"/>
        <v>0</v>
      </c>
      <c r="CD237" s="7">
        <f t="shared" si="296"/>
        <v>9605.91</v>
      </c>
      <c r="CE237" s="7">
        <f t="shared" si="296"/>
        <v>6722.21</v>
      </c>
      <c r="CF237" s="7">
        <f t="shared" si="296"/>
        <v>0</v>
      </c>
      <c r="CG237" s="7">
        <f t="shared" si="296"/>
        <v>2215</v>
      </c>
      <c r="CH237" s="7">
        <f t="shared" si="296"/>
        <v>145513.81</v>
      </c>
      <c r="CI237" s="7">
        <f t="shared" si="296"/>
        <v>0</v>
      </c>
      <c r="CJ237" s="7">
        <f t="shared" si="296"/>
        <v>329853.96000000002</v>
      </c>
      <c r="CK237" s="7">
        <f t="shared" si="296"/>
        <v>527047.37</v>
      </c>
      <c r="CL237" s="7">
        <f t="shared" si="296"/>
        <v>0</v>
      </c>
      <c r="CM237" s="7">
        <f t="shared" si="296"/>
        <v>75771.320000000007</v>
      </c>
      <c r="CN237" s="7">
        <f t="shared" si="296"/>
        <v>2142809.0499999998</v>
      </c>
      <c r="CO237" s="7">
        <f t="shared" si="296"/>
        <v>729185.18</v>
      </c>
      <c r="CP237" s="7">
        <f t="shared" si="296"/>
        <v>154337.51</v>
      </c>
      <c r="CQ237" s="7">
        <f t="shared" si="296"/>
        <v>245293.25</v>
      </c>
      <c r="CR237" s="7">
        <f t="shared" si="296"/>
        <v>0</v>
      </c>
      <c r="CS237" s="7">
        <f t="shared" si="296"/>
        <v>107417.96</v>
      </c>
      <c r="CT237" s="7">
        <f t="shared" si="296"/>
        <v>93872.68</v>
      </c>
      <c r="CU237" s="7">
        <f t="shared" si="296"/>
        <v>0</v>
      </c>
      <c r="CV237" s="7">
        <f t="shared" si="296"/>
        <v>0</v>
      </c>
      <c r="CW237" s="7">
        <f t="shared" si="296"/>
        <v>79137.990000000005</v>
      </c>
      <c r="CX237" s="7">
        <f t="shared" si="296"/>
        <v>60277.16</v>
      </c>
      <c r="CY237" s="7">
        <f t="shared" si="296"/>
        <v>0</v>
      </c>
      <c r="CZ237" s="7">
        <f t="shared" si="296"/>
        <v>0</v>
      </c>
      <c r="DA237" s="7">
        <f t="shared" si="296"/>
        <v>65026.02</v>
      </c>
      <c r="DB237" s="7">
        <f t="shared" si="296"/>
        <v>0</v>
      </c>
      <c r="DC237" s="7">
        <f t="shared" si="296"/>
        <v>2076.87</v>
      </c>
      <c r="DD237" s="7">
        <f t="shared" si="296"/>
        <v>0</v>
      </c>
      <c r="DE237" s="7">
        <f t="shared" si="296"/>
        <v>79361.52</v>
      </c>
      <c r="DF237" s="7">
        <f t="shared" si="296"/>
        <v>2018686.48</v>
      </c>
      <c r="DG237" s="7">
        <f t="shared" si="296"/>
        <v>0</v>
      </c>
      <c r="DH237" s="7">
        <f t="shared" si="296"/>
        <v>0</v>
      </c>
      <c r="DI237" s="7">
        <f t="shared" si="296"/>
        <v>0</v>
      </c>
      <c r="DJ237" s="7">
        <f t="shared" si="296"/>
        <v>42889.279999999999</v>
      </c>
      <c r="DK237" s="7">
        <f t="shared" si="296"/>
        <v>102664.68</v>
      </c>
      <c r="DL237" s="7">
        <f t="shared" si="296"/>
        <v>0</v>
      </c>
      <c r="DM237" s="7">
        <f t="shared" si="296"/>
        <v>0</v>
      </c>
      <c r="DN237" s="7">
        <f t="shared" si="296"/>
        <v>0</v>
      </c>
      <c r="DO237" s="7">
        <f t="shared" si="296"/>
        <v>0</v>
      </c>
      <c r="DP237" s="7">
        <f t="shared" si="296"/>
        <v>22522.55</v>
      </c>
      <c r="DQ237" s="7">
        <f t="shared" si="296"/>
        <v>185453.87</v>
      </c>
      <c r="DR237" s="7">
        <f t="shared" si="296"/>
        <v>260032.79</v>
      </c>
      <c r="DS237" s="7">
        <f t="shared" si="296"/>
        <v>0</v>
      </c>
      <c r="DT237" s="7">
        <f t="shared" si="296"/>
        <v>359025.64</v>
      </c>
      <c r="DU237" s="7">
        <f t="shared" si="296"/>
        <v>0</v>
      </c>
      <c r="DV237" s="7">
        <f t="shared" si="296"/>
        <v>59729.27</v>
      </c>
      <c r="DW237" s="7">
        <f t="shared" si="296"/>
        <v>45330.35</v>
      </c>
      <c r="DX237" s="7">
        <f t="shared" si="296"/>
        <v>0</v>
      </c>
      <c r="DY237" s="7">
        <f t="shared" si="296"/>
        <v>0</v>
      </c>
      <c r="DZ237" s="7">
        <f t="shared" si="296"/>
        <v>73692.5</v>
      </c>
      <c r="EA237" s="7">
        <f t="shared" ref="EA237:FX237" si="297">MIN(EA73,EA233)</f>
        <v>0</v>
      </c>
      <c r="EB237" s="7">
        <f t="shared" si="297"/>
        <v>138005.54</v>
      </c>
      <c r="EC237" s="7">
        <f t="shared" si="297"/>
        <v>0</v>
      </c>
      <c r="ED237" s="7">
        <f t="shared" si="297"/>
        <v>0</v>
      </c>
      <c r="EE237" s="7">
        <f t="shared" si="297"/>
        <v>22163.1</v>
      </c>
      <c r="EF237" s="7">
        <f t="shared" si="297"/>
        <v>114097.39</v>
      </c>
      <c r="EG237" s="7">
        <f t="shared" si="297"/>
        <v>6849.86</v>
      </c>
      <c r="EH237" s="7">
        <f t="shared" si="297"/>
        <v>0</v>
      </c>
      <c r="EI237" s="7">
        <f t="shared" si="297"/>
        <v>0</v>
      </c>
      <c r="EJ237" s="7">
        <f t="shared" si="297"/>
        <v>3863338.33</v>
      </c>
      <c r="EK237" s="7">
        <f t="shared" si="297"/>
        <v>0</v>
      </c>
      <c r="EL237" s="7">
        <f t="shared" si="297"/>
        <v>48248.72</v>
      </c>
      <c r="EM237" s="7">
        <f t="shared" si="297"/>
        <v>26366.77</v>
      </c>
      <c r="EN237" s="7">
        <f t="shared" si="297"/>
        <v>88452.97</v>
      </c>
      <c r="EO237" s="7">
        <f t="shared" si="297"/>
        <v>106479.03999999999</v>
      </c>
      <c r="EP237" s="7">
        <f t="shared" si="297"/>
        <v>41732.93</v>
      </c>
      <c r="EQ237" s="7">
        <f t="shared" si="297"/>
        <v>0</v>
      </c>
      <c r="ER237" s="7">
        <f t="shared" si="297"/>
        <v>0</v>
      </c>
      <c r="ES237" s="7">
        <f t="shared" si="297"/>
        <v>279335.44</v>
      </c>
      <c r="ET237" s="7">
        <f t="shared" si="297"/>
        <v>9761.5499999999993</v>
      </c>
      <c r="EU237" s="7">
        <f t="shared" si="297"/>
        <v>0</v>
      </c>
      <c r="EV237" s="7">
        <f t="shared" si="297"/>
        <v>233462.57</v>
      </c>
      <c r="EW237" s="7">
        <f t="shared" si="297"/>
        <v>0</v>
      </c>
      <c r="EX237" s="7">
        <f t="shared" si="297"/>
        <v>92321.76</v>
      </c>
      <c r="EY237" s="7">
        <f t="shared" si="297"/>
        <v>3077018.99</v>
      </c>
      <c r="EZ237" s="7">
        <f t="shared" si="297"/>
        <v>95714.52</v>
      </c>
      <c r="FA237" s="7">
        <f t="shared" si="297"/>
        <v>0</v>
      </c>
      <c r="FB237" s="7">
        <f t="shared" si="297"/>
        <v>0</v>
      </c>
      <c r="FC237" s="7">
        <f t="shared" si="297"/>
        <v>0</v>
      </c>
      <c r="FD237" s="7">
        <f t="shared" si="297"/>
        <v>0</v>
      </c>
      <c r="FE237" s="7">
        <f t="shared" si="297"/>
        <v>12527.42</v>
      </c>
      <c r="FF237" s="7">
        <f t="shared" si="297"/>
        <v>0</v>
      </c>
      <c r="FG237" s="7">
        <f t="shared" si="297"/>
        <v>96596</v>
      </c>
      <c r="FH237" s="7">
        <f t="shared" si="297"/>
        <v>0</v>
      </c>
      <c r="FI237" s="7">
        <f t="shared" si="297"/>
        <v>174859.72</v>
      </c>
      <c r="FJ237" s="7">
        <f t="shared" si="297"/>
        <v>264706.17</v>
      </c>
      <c r="FK237" s="7">
        <f t="shared" si="297"/>
        <v>900177.59</v>
      </c>
      <c r="FL237" s="7">
        <f t="shared" si="297"/>
        <v>1226412.6399999999</v>
      </c>
      <c r="FM237" s="7">
        <f t="shared" si="297"/>
        <v>0</v>
      </c>
      <c r="FN237" s="7">
        <f t="shared" si="297"/>
        <v>447338.59</v>
      </c>
      <c r="FO237" s="7">
        <f t="shared" si="297"/>
        <v>68834.23</v>
      </c>
      <c r="FP237" s="7">
        <f t="shared" si="297"/>
        <v>0</v>
      </c>
      <c r="FQ237" s="7">
        <f t="shared" si="297"/>
        <v>0</v>
      </c>
      <c r="FR237" s="7">
        <f t="shared" si="297"/>
        <v>29422.19</v>
      </c>
      <c r="FS237" s="7">
        <f t="shared" si="297"/>
        <v>116004.56</v>
      </c>
      <c r="FT237" s="7">
        <f t="shared" si="297"/>
        <v>0</v>
      </c>
      <c r="FU237" s="7">
        <f t="shared" si="297"/>
        <v>400911.15</v>
      </c>
      <c r="FV237" s="7">
        <f t="shared" si="297"/>
        <v>121518.62</v>
      </c>
      <c r="FW237" s="7">
        <f t="shared" si="297"/>
        <v>0</v>
      </c>
      <c r="FX237" s="7">
        <f t="shared" si="297"/>
        <v>14023.44</v>
      </c>
      <c r="FZ237" s="7">
        <f>SUM(C237:FX237)</f>
        <v>64011488.799999997</v>
      </c>
    </row>
    <row r="238" spans="1:183" x14ac:dyDescent="0.2">
      <c r="B238" s="7" t="s">
        <v>785</v>
      </c>
    </row>
    <row r="239" spans="1:183" x14ac:dyDescent="0.2">
      <c r="A239" s="6"/>
    </row>
    <row r="240" spans="1:183" ht="15.75" x14ac:dyDescent="0.25">
      <c r="A240" s="6" t="s">
        <v>603</v>
      </c>
      <c r="B240" s="30" t="s">
        <v>786</v>
      </c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GA240" s="29"/>
    </row>
    <row r="241" spans="1:188" x14ac:dyDescent="0.2">
      <c r="A241" s="6" t="s">
        <v>787</v>
      </c>
      <c r="B241" s="7" t="s">
        <v>788</v>
      </c>
      <c r="C241" s="7">
        <f t="shared" ref="C241:BN241" si="298">+C221+C239</f>
        <v>81228968.109999999</v>
      </c>
      <c r="D241" s="7">
        <f t="shared" si="298"/>
        <v>383283671.63</v>
      </c>
      <c r="E241" s="7">
        <f t="shared" si="298"/>
        <v>68298125.74000001</v>
      </c>
      <c r="F241" s="7">
        <f t="shared" si="298"/>
        <v>175308416.30999997</v>
      </c>
      <c r="G241" s="7">
        <f t="shared" si="298"/>
        <v>10441404.25</v>
      </c>
      <c r="H241" s="7">
        <f t="shared" si="298"/>
        <v>9796146.9699999988</v>
      </c>
      <c r="I241" s="7">
        <f t="shared" si="298"/>
        <v>93692923.319999993</v>
      </c>
      <c r="J241" s="7">
        <f t="shared" si="298"/>
        <v>21905348.210000001</v>
      </c>
      <c r="K241" s="7">
        <f t="shared" si="298"/>
        <v>3459314.1900000004</v>
      </c>
      <c r="L241" s="7">
        <f t="shared" si="298"/>
        <v>24134825.02</v>
      </c>
      <c r="M241" s="7">
        <f t="shared" si="298"/>
        <v>13756140.470000001</v>
      </c>
      <c r="N241" s="7">
        <f t="shared" si="298"/>
        <v>501774672.31999999</v>
      </c>
      <c r="O241" s="7">
        <f t="shared" si="298"/>
        <v>129182267.48</v>
      </c>
      <c r="P241" s="7">
        <f t="shared" si="298"/>
        <v>3102540.32</v>
      </c>
      <c r="Q241" s="7">
        <f t="shared" si="298"/>
        <v>380472608.52999997</v>
      </c>
      <c r="R241" s="7">
        <f t="shared" si="298"/>
        <v>44406551.769999996</v>
      </c>
      <c r="S241" s="7">
        <f t="shared" si="298"/>
        <v>15781259.989999998</v>
      </c>
      <c r="T241" s="7">
        <f t="shared" si="298"/>
        <v>2312704.1399999997</v>
      </c>
      <c r="U241" s="7">
        <f t="shared" si="298"/>
        <v>1045446.21</v>
      </c>
      <c r="V241" s="7">
        <f t="shared" si="298"/>
        <v>3501463.04</v>
      </c>
      <c r="W241" s="7">
        <f t="shared" si="298"/>
        <v>1570300.25</v>
      </c>
      <c r="X241" s="7">
        <f t="shared" si="298"/>
        <v>942666.21</v>
      </c>
      <c r="Y241" s="7">
        <f t="shared" si="298"/>
        <v>21336209.789999999</v>
      </c>
      <c r="Z241" s="7">
        <f t="shared" si="298"/>
        <v>3050853.7600000002</v>
      </c>
      <c r="AA241" s="7">
        <f t="shared" si="298"/>
        <v>276395584.42000002</v>
      </c>
      <c r="AB241" s="7">
        <f t="shared" si="298"/>
        <v>278063338.00999999</v>
      </c>
      <c r="AC241" s="7">
        <f t="shared" si="298"/>
        <v>9349073.6899999995</v>
      </c>
      <c r="AD241" s="7">
        <f t="shared" si="298"/>
        <v>11860003.15</v>
      </c>
      <c r="AE241" s="7">
        <f t="shared" si="298"/>
        <v>1748313.22</v>
      </c>
      <c r="AF241" s="7">
        <f t="shared" si="298"/>
        <v>2578948.0299999998</v>
      </c>
      <c r="AG241" s="7">
        <f t="shared" si="298"/>
        <v>7239327.4500000002</v>
      </c>
      <c r="AH241" s="7">
        <f t="shared" si="298"/>
        <v>9616546.1199999992</v>
      </c>
      <c r="AI241" s="7">
        <f t="shared" si="298"/>
        <v>4008345.6599999997</v>
      </c>
      <c r="AJ241" s="7">
        <f t="shared" si="298"/>
        <v>2691357.56</v>
      </c>
      <c r="AK241" s="7">
        <f t="shared" si="298"/>
        <v>3135814.34</v>
      </c>
      <c r="AL241" s="7">
        <f t="shared" si="298"/>
        <v>3566182.55</v>
      </c>
      <c r="AM241" s="7">
        <f t="shared" si="298"/>
        <v>4622848.63</v>
      </c>
      <c r="AN241" s="7">
        <f t="shared" si="298"/>
        <v>4060473.65</v>
      </c>
      <c r="AO241" s="7">
        <f t="shared" si="298"/>
        <v>42486584.409999996</v>
      </c>
      <c r="AP241" s="7">
        <f t="shared" si="298"/>
        <v>853567391.79999995</v>
      </c>
      <c r="AQ241" s="7">
        <f t="shared" si="298"/>
        <v>3227051.4</v>
      </c>
      <c r="AR241" s="7">
        <f t="shared" si="298"/>
        <v>584570317.93999994</v>
      </c>
      <c r="AS241" s="7">
        <f t="shared" si="298"/>
        <v>67631158.019999996</v>
      </c>
      <c r="AT241" s="7">
        <f t="shared" si="298"/>
        <v>20741743.539999999</v>
      </c>
      <c r="AU241" s="7">
        <f t="shared" si="298"/>
        <v>3440464.53</v>
      </c>
      <c r="AV241" s="7">
        <f t="shared" si="298"/>
        <v>3667048.12</v>
      </c>
      <c r="AW241" s="7">
        <f t="shared" si="298"/>
        <v>3528261.1700000004</v>
      </c>
      <c r="AX241" s="7">
        <f t="shared" si="298"/>
        <v>1329907.71</v>
      </c>
      <c r="AY241" s="7">
        <f t="shared" si="298"/>
        <v>4795278.5199999996</v>
      </c>
      <c r="AZ241" s="7">
        <f t="shared" si="298"/>
        <v>110489862.70999999</v>
      </c>
      <c r="BA241" s="7">
        <f t="shared" si="298"/>
        <v>80891968.480000004</v>
      </c>
      <c r="BB241" s="7">
        <f t="shared" si="298"/>
        <v>70602530.959999993</v>
      </c>
      <c r="BC241" s="7">
        <f t="shared" si="298"/>
        <v>273664953.64999998</v>
      </c>
      <c r="BD241" s="7">
        <f t="shared" si="298"/>
        <v>45767439.670000002</v>
      </c>
      <c r="BE241" s="7">
        <f t="shared" si="298"/>
        <v>13255326.43</v>
      </c>
      <c r="BF241" s="7">
        <f t="shared" si="298"/>
        <v>223125638.99000001</v>
      </c>
      <c r="BG241" s="7">
        <f t="shared" si="298"/>
        <v>10039356.52</v>
      </c>
      <c r="BH241" s="7">
        <f t="shared" si="298"/>
        <v>6067799.3099999996</v>
      </c>
      <c r="BI241" s="7">
        <f t="shared" si="298"/>
        <v>3482362.63</v>
      </c>
      <c r="BJ241" s="7">
        <f t="shared" si="298"/>
        <v>56831460.379999995</v>
      </c>
      <c r="BK241" s="7">
        <f t="shared" si="298"/>
        <v>245448428.21000001</v>
      </c>
      <c r="BL241" s="7">
        <f t="shared" si="298"/>
        <v>2804837.6</v>
      </c>
      <c r="BM241" s="7">
        <f t="shared" si="298"/>
        <v>3581106.4099999997</v>
      </c>
      <c r="BN241" s="7">
        <f t="shared" si="298"/>
        <v>32176482.57</v>
      </c>
      <c r="BO241" s="7">
        <f t="shared" ref="BO241:DZ241" si="299">+BO221+BO239</f>
        <v>12438423.23</v>
      </c>
      <c r="BP241" s="7">
        <f t="shared" si="299"/>
        <v>2857363.95</v>
      </c>
      <c r="BQ241" s="7">
        <f t="shared" si="299"/>
        <v>59278065.789999999</v>
      </c>
      <c r="BR241" s="7">
        <f t="shared" si="299"/>
        <v>42461447.740000002</v>
      </c>
      <c r="BS241" s="7">
        <f t="shared" si="299"/>
        <v>11112512.27</v>
      </c>
      <c r="BT241" s="7">
        <f t="shared" si="299"/>
        <v>4767307.9800000004</v>
      </c>
      <c r="BU241" s="7">
        <f t="shared" si="299"/>
        <v>4647622.12</v>
      </c>
      <c r="BV241" s="7">
        <f t="shared" si="299"/>
        <v>12186100.229999999</v>
      </c>
      <c r="BW241" s="7">
        <f t="shared" si="299"/>
        <v>18840159.990000002</v>
      </c>
      <c r="BX241" s="7">
        <f t="shared" si="299"/>
        <v>1545022.38</v>
      </c>
      <c r="BY241" s="7">
        <f t="shared" si="299"/>
        <v>5395653.7599999998</v>
      </c>
      <c r="BZ241" s="7">
        <f t="shared" si="299"/>
        <v>2994285.99</v>
      </c>
      <c r="CA241" s="7">
        <f t="shared" si="299"/>
        <v>2642476.9</v>
      </c>
      <c r="CB241" s="7">
        <f t="shared" si="299"/>
        <v>742496957.95000005</v>
      </c>
      <c r="CC241" s="7">
        <f t="shared" si="299"/>
        <v>2815809.29</v>
      </c>
      <c r="CD241" s="7">
        <f t="shared" si="299"/>
        <v>938211.56</v>
      </c>
      <c r="CE241" s="7">
        <f t="shared" si="299"/>
        <v>2444450.88</v>
      </c>
      <c r="CF241" s="7">
        <f t="shared" si="299"/>
        <v>2212225.31</v>
      </c>
      <c r="CG241" s="7">
        <f t="shared" si="299"/>
        <v>2965639.68</v>
      </c>
      <c r="CH241" s="7">
        <f t="shared" si="299"/>
        <v>1766678.85</v>
      </c>
      <c r="CI241" s="7">
        <f t="shared" si="299"/>
        <v>6847607.8099999996</v>
      </c>
      <c r="CJ241" s="7">
        <f t="shared" si="299"/>
        <v>9358596.4600000009</v>
      </c>
      <c r="CK241" s="7">
        <f t="shared" si="299"/>
        <v>65985801.329999998</v>
      </c>
      <c r="CL241" s="7">
        <f t="shared" si="299"/>
        <v>13404933.110000001</v>
      </c>
      <c r="CM241" s="7">
        <f t="shared" si="299"/>
        <v>8694833.5399999991</v>
      </c>
      <c r="CN241" s="7">
        <f t="shared" si="299"/>
        <v>282739636.38</v>
      </c>
      <c r="CO241" s="7">
        <f t="shared" si="299"/>
        <v>134356274.44999999</v>
      </c>
      <c r="CP241" s="7">
        <f t="shared" si="299"/>
        <v>10321850.07</v>
      </c>
      <c r="CQ241" s="7">
        <f t="shared" si="299"/>
        <v>9598087.3599999994</v>
      </c>
      <c r="CR241" s="7">
        <f t="shared" si="299"/>
        <v>3083373.04</v>
      </c>
      <c r="CS241" s="7">
        <f t="shared" si="299"/>
        <v>3945906.89</v>
      </c>
      <c r="CT241" s="7">
        <f t="shared" si="299"/>
        <v>1827916.49</v>
      </c>
      <c r="CU241" s="7">
        <f t="shared" si="299"/>
        <v>5225866.8100000005</v>
      </c>
      <c r="CV241" s="7">
        <f t="shared" si="299"/>
        <v>879868.38</v>
      </c>
      <c r="CW241" s="7">
        <f t="shared" si="299"/>
        <v>2874193.68</v>
      </c>
      <c r="CX241" s="7">
        <f t="shared" si="299"/>
        <v>4883213.7</v>
      </c>
      <c r="CY241" s="7">
        <f t="shared" si="299"/>
        <v>947511.26</v>
      </c>
      <c r="CZ241" s="7">
        <f t="shared" si="299"/>
        <v>19126722.670000002</v>
      </c>
      <c r="DA241" s="7">
        <f t="shared" si="299"/>
        <v>2767578.61</v>
      </c>
      <c r="DB241" s="7">
        <f t="shared" si="299"/>
        <v>3775643.33</v>
      </c>
      <c r="DC241" s="7">
        <f t="shared" si="299"/>
        <v>2480807.84</v>
      </c>
      <c r="DD241" s="7">
        <f t="shared" si="299"/>
        <v>2639832.21</v>
      </c>
      <c r="DE241" s="7">
        <f t="shared" si="299"/>
        <v>4357613.76</v>
      </c>
      <c r="DF241" s="7">
        <f t="shared" si="299"/>
        <v>192571788.16999999</v>
      </c>
      <c r="DG241" s="7">
        <f t="shared" si="299"/>
        <v>1671919.58</v>
      </c>
      <c r="DH241" s="7">
        <f t="shared" si="299"/>
        <v>18620226.140000001</v>
      </c>
      <c r="DI241" s="7">
        <f t="shared" si="299"/>
        <v>24194053.559999999</v>
      </c>
      <c r="DJ241" s="7">
        <f t="shared" si="299"/>
        <v>6737992.5800000001</v>
      </c>
      <c r="DK241" s="7">
        <f t="shared" si="299"/>
        <v>4695988.18</v>
      </c>
      <c r="DL241" s="7">
        <f t="shared" si="299"/>
        <v>54770984.890000001</v>
      </c>
      <c r="DM241" s="7">
        <f t="shared" si="299"/>
        <v>3807340.58</v>
      </c>
      <c r="DN241" s="7">
        <f t="shared" si="299"/>
        <v>13692135.33</v>
      </c>
      <c r="DO241" s="7">
        <f t="shared" si="299"/>
        <v>29953416.579999998</v>
      </c>
      <c r="DP241" s="7">
        <f t="shared" si="299"/>
        <v>3088792.95</v>
      </c>
      <c r="DQ241" s="7">
        <f t="shared" si="299"/>
        <v>7090966.0899999999</v>
      </c>
      <c r="DR241" s="7">
        <f t="shared" si="299"/>
        <v>14032374.24</v>
      </c>
      <c r="DS241" s="7">
        <f t="shared" si="299"/>
        <v>8233997.4699999997</v>
      </c>
      <c r="DT241" s="7">
        <f t="shared" si="299"/>
        <v>2404219.83</v>
      </c>
      <c r="DU241" s="7">
        <f t="shared" si="299"/>
        <v>4344862.26</v>
      </c>
      <c r="DV241" s="7">
        <f t="shared" si="299"/>
        <v>3064798.86</v>
      </c>
      <c r="DW241" s="7">
        <f t="shared" si="299"/>
        <v>3984583.72</v>
      </c>
      <c r="DX241" s="7">
        <f t="shared" si="299"/>
        <v>3117479.81</v>
      </c>
      <c r="DY241" s="7">
        <f t="shared" si="299"/>
        <v>4293922.6899999995</v>
      </c>
      <c r="DZ241" s="7">
        <f t="shared" si="299"/>
        <v>8330984.3099999996</v>
      </c>
      <c r="EA241" s="7">
        <f t="shared" ref="EA241:FX241" si="300">+EA221+EA239</f>
        <v>6568508.8700000001</v>
      </c>
      <c r="EB241" s="7">
        <f t="shared" si="300"/>
        <v>5916169.3499999996</v>
      </c>
      <c r="EC241" s="7">
        <f t="shared" si="300"/>
        <v>3648780.23</v>
      </c>
      <c r="ED241" s="7">
        <f t="shared" si="300"/>
        <v>19984637.969999999</v>
      </c>
      <c r="EE241" s="7">
        <f t="shared" si="300"/>
        <v>2795878.68</v>
      </c>
      <c r="EF241" s="7">
        <f t="shared" si="300"/>
        <v>14069286</v>
      </c>
      <c r="EG241" s="7">
        <f t="shared" si="300"/>
        <v>3381369.1</v>
      </c>
      <c r="EH241" s="7">
        <f t="shared" si="300"/>
        <v>3226075.15</v>
      </c>
      <c r="EI241" s="7">
        <f t="shared" si="300"/>
        <v>153158770.03999999</v>
      </c>
      <c r="EJ241" s="7">
        <f t="shared" si="300"/>
        <v>85997298.150000006</v>
      </c>
      <c r="EK241" s="7">
        <f t="shared" si="300"/>
        <v>6745728.2199999997</v>
      </c>
      <c r="EL241" s="7">
        <f t="shared" si="300"/>
        <v>4736588.58</v>
      </c>
      <c r="EM241" s="7">
        <f t="shared" si="300"/>
        <v>4512720.33</v>
      </c>
      <c r="EN241" s="7">
        <f t="shared" si="300"/>
        <v>10789017.73</v>
      </c>
      <c r="EO241" s="7">
        <f t="shared" si="300"/>
        <v>4035775.01</v>
      </c>
      <c r="EP241" s="7">
        <f t="shared" si="300"/>
        <v>4591990.22</v>
      </c>
      <c r="EQ241" s="7">
        <f t="shared" si="300"/>
        <v>25786600.810000002</v>
      </c>
      <c r="ER241" s="7">
        <f t="shared" si="300"/>
        <v>4065453.55</v>
      </c>
      <c r="ES241" s="7">
        <f t="shared" si="300"/>
        <v>2186588.59</v>
      </c>
      <c r="ET241" s="7">
        <f t="shared" si="300"/>
        <v>3578341.72</v>
      </c>
      <c r="EU241" s="7">
        <f t="shared" si="300"/>
        <v>6651736.1100000003</v>
      </c>
      <c r="EV241" s="7">
        <f t="shared" si="300"/>
        <v>1371750.97</v>
      </c>
      <c r="EW241" s="7">
        <f t="shared" si="300"/>
        <v>11222355.870000001</v>
      </c>
      <c r="EX241" s="7">
        <f t="shared" si="300"/>
        <v>3072053.25</v>
      </c>
      <c r="EY241" s="7">
        <f t="shared" si="300"/>
        <v>6257672.9400000004</v>
      </c>
      <c r="EZ241" s="7">
        <f t="shared" si="300"/>
        <v>2202412.9500000002</v>
      </c>
      <c r="FA241" s="7">
        <f t="shared" si="300"/>
        <v>33540856.549999997</v>
      </c>
      <c r="FB241" s="7">
        <f t="shared" si="300"/>
        <v>4114263.6</v>
      </c>
      <c r="FC241" s="7">
        <f t="shared" si="300"/>
        <v>20088977.810000002</v>
      </c>
      <c r="FD241" s="7">
        <f t="shared" si="300"/>
        <v>4473809.7299999995</v>
      </c>
      <c r="FE241" s="7">
        <f t="shared" si="300"/>
        <v>1826212.4</v>
      </c>
      <c r="FF241" s="7">
        <f t="shared" si="300"/>
        <v>3208902.23</v>
      </c>
      <c r="FG241" s="7">
        <f t="shared" si="300"/>
        <v>2270553.6</v>
      </c>
      <c r="FH241" s="7">
        <f t="shared" si="300"/>
        <v>1648743.6300000001</v>
      </c>
      <c r="FI241" s="7">
        <f t="shared" si="300"/>
        <v>17327153.559999999</v>
      </c>
      <c r="FJ241" s="7">
        <f t="shared" si="300"/>
        <v>17643145.5</v>
      </c>
      <c r="FK241" s="7">
        <f t="shared" si="300"/>
        <v>21773477.800000001</v>
      </c>
      <c r="FL241" s="7">
        <f t="shared" si="300"/>
        <v>63741958.329999998</v>
      </c>
      <c r="FM241" s="7">
        <f t="shared" si="300"/>
        <v>33437507.920000002</v>
      </c>
      <c r="FN241" s="7">
        <f t="shared" si="300"/>
        <v>203887688.16999999</v>
      </c>
      <c r="FO241" s="7">
        <f t="shared" si="300"/>
        <v>10653486.25</v>
      </c>
      <c r="FP241" s="7">
        <f t="shared" si="300"/>
        <v>21257731.5</v>
      </c>
      <c r="FQ241" s="7">
        <f t="shared" si="300"/>
        <v>9108633.5299999993</v>
      </c>
      <c r="FR241" s="7">
        <f t="shared" si="300"/>
        <v>2681930.27</v>
      </c>
      <c r="FS241" s="7">
        <f t="shared" si="300"/>
        <v>2932831.33</v>
      </c>
      <c r="FT241" s="7">
        <f t="shared" si="300"/>
        <v>1372966.5</v>
      </c>
      <c r="FU241" s="7">
        <f t="shared" si="300"/>
        <v>8452844.1699999999</v>
      </c>
      <c r="FV241" s="7">
        <f t="shared" si="300"/>
        <v>6970551.2400000002</v>
      </c>
      <c r="FW241" s="7">
        <f t="shared" si="300"/>
        <v>3002541.18</v>
      </c>
      <c r="FX241" s="7">
        <f t="shared" si="300"/>
        <v>1206552.83</v>
      </c>
      <c r="FZ241" s="7">
        <f>SUM(C241:FX241)</f>
        <v>8226745539.0600033</v>
      </c>
    </row>
    <row r="242" spans="1:188" x14ac:dyDescent="0.2">
      <c r="A242" s="6" t="s">
        <v>789</v>
      </c>
      <c r="B242" s="7" t="s">
        <v>790</v>
      </c>
      <c r="C242" s="7">
        <f t="shared" ref="C242:BN242" si="301">C237</f>
        <v>1853224.91</v>
      </c>
      <c r="D242" s="7">
        <f t="shared" si="301"/>
        <v>0</v>
      </c>
      <c r="E242" s="7">
        <f t="shared" si="301"/>
        <v>0</v>
      </c>
      <c r="F242" s="7">
        <f t="shared" si="301"/>
        <v>0</v>
      </c>
      <c r="G242" s="7">
        <f t="shared" si="301"/>
        <v>599338.74</v>
      </c>
      <c r="H242" s="7">
        <f t="shared" si="301"/>
        <v>0</v>
      </c>
      <c r="I242" s="7">
        <f t="shared" si="301"/>
        <v>0</v>
      </c>
      <c r="J242" s="7">
        <f t="shared" si="301"/>
        <v>18224.11</v>
      </c>
      <c r="K242" s="7">
        <f t="shared" si="301"/>
        <v>0</v>
      </c>
      <c r="L242" s="7">
        <f t="shared" si="301"/>
        <v>92718.5</v>
      </c>
      <c r="M242" s="7">
        <f t="shared" si="301"/>
        <v>0</v>
      </c>
      <c r="N242" s="7">
        <f t="shared" si="301"/>
        <v>0</v>
      </c>
      <c r="O242" s="7">
        <f t="shared" si="301"/>
        <v>1255479.7</v>
      </c>
      <c r="P242" s="7">
        <f t="shared" si="301"/>
        <v>326887.78000000003</v>
      </c>
      <c r="Q242" s="7">
        <f t="shared" si="301"/>
        <v>8864621.3000000007</v>
      </c>
      <c r="R242" s="7">
        <f t="shared" si="301"/>
        <v>0</v>
      </c>
      <c r="S242" s="7">
        <f t="shared" si="301"/>
        <v>0</v>
      </c>
      <c r="T242" s="7">
        <f t="shared" si="301"/>
        <v>0</v>
      </c>
      <c r="U242" s="7">
        <f t="shared" si="301"/>
        <v>13978.25</v>
      </c>
      <c r="V242" s="7">
        <f t="shared" si="301"/>
        <v>0</v>
      </c>
      <c r="W242" s="7">
        <f t="shared" si="301"/>
        <v>642663.47</v>
      </c>
      <c r="X242" s="7">
        <f t="shared" si="301"/>
        <v>5672.96</v>
      </c>
      <c r="Y242" s="7">
        <f t="shared" si="301"/>
        <v>0</v>
      </c>
      <c r="Z242" s="7">
        <f t="shared" si="301"/>
        <v>0</v>
      </c>
      <c r="AA242" s="7">
        <f t="shared" si="301"/>
        <v>3786021.53</v>
      </c>
      <c r="AB242" s="7">
        <f t="shared" si="301"/>
        <v>1940458.1</v>
      </c>
      <c r="AC242" s="7">
        <f t="shared" si="301"/>
        <v>117452.3</v>
      </c>
      <c r="AD242" s="7">
        <f t="shared" si="301"/>
        <v>487474.64</v>
      </c>
      <c r="AE242" s="7">
        <f t="shared" si="301"/>
        <v>7517.16</v>
      </c>
      <c r="AF242" s="7">
        <f t="shared" si="301"/>
        <v>118129.95</v>
      </c>
      <c r="AG242" s="7">
        <f t="shared" si="301"/>
        <v>22345.91</v>
      </c>
      <c r="AH242" s="7">
        <f t="shared" si="301"/>
        <v>80289.97</v>
      </c>
      <c r="AI242" s="7">
        <f t="shared" si="301"/>
        <v>0</v>
      </c>
      <c r="AJ242" s="7">
        <f t="shared" si="301"/>
        <v>79386.86</v>
      </c>
      <c r="AK242" s="7">
        <f t="shared" si="301"/>
        <v>49143.75</v>
      </c>
      <c r="AL242" s="7">
        <f t="shared" si="301"/>
        <v>0</v>
      </c>
      <c r="AM242" s="7">
        <f t="shared" si="301"/>
        <v>0</v>
      </c>
      <c r="AN242" s="7">
        <f t="shared" si="301"/>
        <v>130753.35</v>
      </c>
      <c r="AO242" s="7">
        <f t="shared" si="301"/>
        <v>306911.55</v>
      </c>
      <c r="AP242" s="7">
        <f t="shared" si="301"/>
        <v>6159290.4900000002</v>
      </c>
      <c r="AQ242" s="7">
        <f t="shared" si="301"/>
        <v>79787.12</v>
      </c>
      <c r="AR242" s="7">
        <f t="shared" si="301"/>
        <v>0</v>
      </c>
      <c r="AS242" s="7">
        <f t="shared" si="301"/>
        <v>0</v>
      </c>
      <c r="AT242" s="7">
        <f t="shared" si="301"/>
        <v>21004.38</v>
      </c>
      <c r="AU242" s="7">
        <f t="shared" si="301"/>
        <v>70297.2</v>
      </c>
      <c r="AV242" s="7">
        <f t="shared" si="301"/>
        <v>241779.25</v>
      </c>
      <c r="AW242" s="7">
        <f t="shared" si="301"/>
        <v>0</v>
      </c>
      <c r="AX242" s="7">
        <f t="shared" si="301"/>
        <v>0</v>
      </c>
      <c r="AY242" s="7">
        <f t="shared" si="301"/>
        <v>77262.75</v>
      </c>
      <c r="AZ242" s="7">
        <f t="shared" si="301"/>
        <v>1350574.92</v>
      </c>
      <c r="BA242" s="7">
        <f t="shared" si="301"/>
        <v>769940.97</v>
      </c>
      <c r="BB242" s="7">
        <f t="shared" si="301"/>
        <v>1825932.47</v>
      </c>
      <c r="BC242" s="7">
        <f t="shared" si="301"/>
        <v>0</v>
      </c>
      <c r="BD242" s="7">
        <f t="shared" si="301"/>
        <v>0</v>
      </c>
      <c r="BE242" s="7">
        <f t="shared" si="301"/>
        <v>0</v>
      </c>
      <c r="BF242" s="7">
        <f t="shared" si="301"/>
        <v>322994.84999999998</v>
      </c>
      <c r="BG242" s="7">
        <f t="shared" si="301"/>
        <v>50255.47</v>
      </c>
      <c r="BH242" s="7">
        <f t="shared" si="301"/>
        <v>160576.87</v>
      </c>
      <c r="BI242" s="7">
        <f t="shared" si="301"/>
        <v>64182.32</v>
      </c>
      <c r="BJ242" s="7">
        <f t="shared" si="301"/>
        <v>0</v>
      </c>
      <c r="BK242" s="7">
        <f t="shared" si="301"/>
        <v>8053490.1100000003</v>
      </c>
      <c r="BL242" s="7">
        <f t="shared" si="301"/>
        <v>139098.17000000001</v>
      </c>
      <c r="BM242" s="7">
        <f t="shared" si="301"/>
        <v>0</v>
      </c>
      <c r="BN242" s="7">
        <f t="shared" si="301"/>
        <v>61535.74</v>
      </c>
      <c r="BO242" s="7">
        <f t="shared" ref="BO242:DZ242" si="302">BO237</f>
        <v>0</v>
      </c>
      <c r="BP242" s="7">
        <f t="shared" si="302"/>
        <v>155888.98000000001</v>
      </c>
      <c r="BQ242" s="7">
        <f t="shared" si="302"/>
        <v>0</v>
      </c>
      <c r="BR242" s="7">
        <f t="shared" si="302"/>
        <v>337941.04</v>
      </c>
      <c r="BS242" s="7">
        <f t="shared" si="302"/>
        <v>851736.15</v>
      </c>
      <c r="BT242" s="7">
        <f t="shared" si="302"/>
        <v>120946.96</v>
      </c>
      <c r="BU242" s="7">
        <f t="shared" si="302"/>
        <v>146794.71</v>
      </c>
      <c r="BV242" s="7">
        <f t="shared" si="302"/>
        <v>0</v>
      </c>
      <c r="BW242" s="7">
        <f t="shared" si="302"/>
        <v>0</v>
      </c>
      <c r="BX242" s="7">
        <f t="shared" si="302"/>
        <v>15526.25</v>
      </c>
      <c r="BY242" s="7">
        <f t="shared" si="302"/>
        <v>77178.86</v>
      </c>
      <c r="BZ242" s="7">
        <f t="shared" si="302"/>
        <v>0</v>
      </c>
      <c r="CA242" s="7">
        <f t="shared" si="302"/>
        <v>30620</v>
      </c>
      <c r="CB242" s="7">
        <f t="shared" si="302"/>
        <v>1885924</v>
      </c>
      <c r="CC242" s="7">
        <f t="shared" si="302"/>
        <v>0</v>
      </c>
      <c r="CD242" s="7">
        <f t="shared" si="302"/>
        <v>9605.91</v>
      </c>
      <c r="CE242" s="7">
        <f t="shared" si="302"/>
        <v>6722.21</v>
      </c>
      <c r="CF242" s="7">
        <f t="shared" si="302"/>
        <v>0</v>
      </c>
      <c r="CG242" s="7">
        <f t="shared" si="302"/>
        <v>2215</v>
      </c>
      <c r="CH242" s="7">
        <f t="shared" si="302"/>
        <v>145513.81</v>
      </c>
      <c r="CI242" s="7">
        <f t="shared" si="302"/>
        <v>0</v>
      </c>
      <c r="CJ242" s="7">
        <f t="shared" si="302"/>
        <v>329853.96000000002</v>
      </c>
      <c r="CK242" s="7">
        <f t="shared" si="302"/>
        <v>527047.37</v>
      </c>
      <c r="CL242" s="7">
        <f t="shared" si="302"/>
        <v>0</v>
      </c>
      <c r="CM242" s="7">
        <f t="shared" si="302"/>
        <v>75771.320000000007</v>
      </c>
      <c r="CN242" s="7">
        <f t="shared" si="302"/>
        <v>2142809.0499999998</v>
      </c>
      <c r="CO242" s="7">
        <f t="shared" si="302"/>
        <v>729185.18</v>
      </c>
      <c r="CP242" s="7">
        <f t="shared" si="302"/>
        <v>154337.51</v>
      </c>
      <c r="CQ242" s="7">
        <f t="shared" si="302"/>
        <v>245293.25</v>
      </c>
      <c r="CR242" s="7">
        <f t="shared" si="302"/>
        <v>0</v>
      </c>
      <c r="CS242" s="7">
        <f t="shared" si="302"/>
        <v>107417.96</v>
      </c>
      <c r="CT242" s="7">
        <f t="shared" si="302"/>
        <v>93872.68</v>
      </c>
      <c r="CU242" s="7">
        <f t="shared" si="302"/>
        <v>0</v>
      </c>
      <c r="CV242" s="7">
        <f t="shared" si="302"/>
        <v>0</v>
      </c>
      <c r="CW242" s="7">
        <f t="shared" si="302"/>
        <v>79137.990000000005</v>
      </c>
      <c r="CX242" s="7">
        <f t="shared" si="302"/>
        <v>60277.16</v>
      </c>
      <c r="CY242" s="7">
        <f t="shared" si="302"/>
        <v>0</v>
      </c>
      <c r="CZ242" s="7">
        <f t="shared" si="302"/>
        <v>0</v>
      </c>
      <c r="DA242" s="7">
        <f t="shared" si="302"/>
        <v>65026.02</v>
      </c>
      <c r="DB242" s="7">
        <f t="shared" si="302"/>
        <v>0</v>
      </c>
      <c r="DC242" s="7">
        <f t="shared" si="302"/>
        <v>2076.87</v>
      </c>
      <c r="DD242" s="7">
        <f t="shared" si="302"/>
        <v>0</v>
      </c>
      <c r="DE242" s="7">
        <f t="shared" si="302"/>
        <v>79361.52</v>
      </c>
      <c r="DF242" s="7">
        <f t="shared" si="302"/>
        <v>2018686.48</v>
      </c>
      <c r="DG242" s="7">
        <f t="shared" si="302"/>
        <v>0</v>
      </c>
      <c r="DH242" s="7">
        <f t="shared" si="302"/>
        <v>0</v>
      </c>
      <c r="DI242" s="7">
        <f t="shared" si="302"/>
        <v>0</v>
      </c>
      <c r="DJ242" s="7">
        <f t="shared" si="302"/>
        <v>42889.279999999999</v>
      </c>
      <c r="DK242" s="7">
        <f t="shared" si="302"/>
        <v>102664.68</v>
      </c>
      <c r="DL242" s="7">
        <f t="shared" si="302"/>
        <v>0</v>
      </c>
      <c r="DM242" s="7">
        <f t="shared" si="302"/>
        <v>0</v>
      </c>
      <c r="DN242" s="7">
        <f t="shared" si="302"/>
        <v>0</v>
      </c>
      <c r="DO242" s="7">
        <f t="shared" si="302"/>
        <v>0</v>
      </c>
      <c r="DP242" s="7">
        <f t="shared" si="302"/>
        <v>22522.55</v>
      </c>
      <c r="DQ242" s="7">
        <f t="shared" si="302"/>
        <v>185453.87</v>
      </c>
      <c r="DR242" s="7">
        <f t="shared" si="302"/>
        <v>260032.79</v>
      </c>
      <c r="DS242" s="7">
        <f t="shared" si="302"/>
        <v>0</v>
      </c>
      <c r="DT242" s="7">
        <f t="shared" si="302"/>
        <v>359025.64</v>
      </c>
      <c r="DU242" s="7">
        <f t="shared" si="302"/>
        <v>0</v>
      </c>
      <c r="DV242" s="7">
        <f t="shared" si="302"/>
        <v>59729.27</v>
      </c>
      <c r="DW242" s="7">
        <f t="shared" si="302"/>
        <v>45330.35</v>
      </c>
      <c r="DX242" s="7">
        <f t="shared" si="302"/>
        <v>0</v>
      </c>
      <c r="DY242" s="7">
        <f t="shared" si="302"/>
        <v>0</v>
      </c>
      <c r="DZ242" s="7">
        <f t="shared" si="302"/>
        <v>73692.5</v>
      </c>
      <c r="EA242" s="7">
        <f t="shared" ref="EA242:FX242" si="303">EA237</f>
        <v>0</v>
      </c>
      <c r="EB242" s="7">
        <f t="shared" si="303"/>
        <v>138005.54</v>
      </c>
      <c r="EC242" s="7">
        <f t="shared" si="303"/>
        <v>0</v>
      </c>
      <c r="ED242" s="7">
        <f t="shared" si="303"/>
        <v>0</v>
      </c>
      <c r="EE242" s="7">
        <f t="shared" si="303"/>
        <v>22163.1</v>
      </c>
      <c r="EF242" s="7">
        <f t="shared" si="303"/>
        <v>114097.39</v>
      </c>
      <c r="EG242" s="7">
        <f t="shared" si="303"/>
        <v>6849.86</v>
      </c>
      <c r="EH242" s="7">
        <f t="shared" si="303"/>
        <v>0</v>
      </c>
      <c r="EI242" s="7">
        <f t="shared" si="303"/>
        <v>0</v>
      </c>
      <c r="EJ242" s="7">
        <f t="shared" si="303"/>
        <v>3863338.33</v>
      </c>
      <c r="EK242" s="7">
        <f t="shared" si="303"/>
        <v>0</v>
      </c>
      <c r="EL242" s="7">
        <f t="shared" si="303"/>
        <v>48248.72</v>
      </c>
      <c r="EM242" s="7">
        <f t="shared" si="303"/>
        <v>26366.77</v>
      </c>
      <c r="EN242" s="7">
        <f t="shared" si="303"/>
        <v>88452.97</v>
      </c>
      <c r="EO242" s="7">
        <f t="shared" si="303"/>
        <v>106479.03999999999</v>
      </c>
      <c r="EP242" s="7">
        <f t="shared" si="303"/>
        <v>41732.93</v>
      </c>
      <c r="EQ242" s="7">
        <f t="shared" si="303"/>
        <v>0</v>
      </c>
      <c r="ER242" s="7">
        <f t="shared" si="303"/>
        <v>0</v>
      </c>
      <c r="ES242" s="7">
        <f t="shared" si="303"/>
        <v>279335.44</v>
      </c>
      <c r="ET242" s="7">
        <f t="shared" si="303"/>
        <v>9761.5499999999993</v>
      </c>
      <c r="EU242" s="7">
        <f t="shared" si="303"/>
        <v>0</v>
      </c>
      <c r="EV242" s="7">
        <f t="shared" si="303"/>
        <v>233462.57</v>
      </c>
      <c r="EW242" s="7">
        <f t="shared" si="303"/>
        <v>0</v>
      </c>
      <c r="EX242" s="7">
        <f t="shared" si="303"/>
        <v>92321.76</v>
      </c>
      <c r="EY242" s="7">
        <f t="shared" si="303"/>
        <v>3077018.99</v>
      </c>
      <c r="EZ242" s="7">
        <f t="shared" si="303"/>
        <v>95714.52</v>
      </c>
      <c r="FA242" s="7">
        <f t="shared" si="303"/>
        <v>0</v>
      </c>
      <c r="FB242" s="7">
        <f t="shared" si="303"/>
        <v>0</v>
      </c>
      <c r="FC242" s="7">
        <f t="shared" si="303"/>
        <v>0</v>
      </c>
      <c r="FD242" s="7">
        <f t="shared" si="303"/>
        <v>0</v>
      </c>
      <c r="FE242" s="7">
        <f t="shared" si="303"/>
        <v>12527.42</v>
      </c>
      <c r="FF242" s="7">
        <f t="shared" si="303"/>
        <v>0</v>
      </c>
      <c r="FG242" s="7">
        <f t="shared" si="303"/>
        <v>96596</v>
      </c>
      <c r="FH242" s="7">
        <f t="shared" si="303"/>
        <v>0</v>
      </c>
      <c r="FI242" s="7">
        <f t="shared" si="303"/>
        <v>174859.72</v>
      </c>
      <c r="FJ242" s="7">
        <f t="shared" si="303"/>
        <v>264706.17</v>
      </c>
      <c r="FK242" s="7">
        <f t="shared" si="303"/>
        <v>900177.59</v>
      </c>
      <c r="FL242" s="7">
        <f t="shared" si="303"/>
        <v>1226412.6399999999</v>
      </c>
      <c r="FM242" s="7">
        <f t="shared" si="303"/>
        <v>0</v>
      </c>
      <c r="FN242" s="7">
        <f t="shared" si="303"/>
        <v>447338.59</v>
      </c>
      <c r="FO242" s="7">
        <f t="shared" si="303"/>
        <v>68834.23</v>
      </c>
      <c r="FP242" s="7">
        <f t="shared" si="303"/>
        <v>0</v>
      </c>
      <c r="FQ242" s="7">
        <f t="shared" si="303"/>
        <v>0</v>
      </c>
      <c r="FR242" s="7">
        <f t="shared" si="303"/>
        <v>29422.19</v>
      </c>
      <c r="FS242" s="7">
        <f t="shared" si="303"/>
        <v>116004.56</v>
      </c>
      <c r="FT242" s="7">
        <f t="shared" si="303"/>
        <v>0</v>
      </c>
      <c r="FU242" s="7">
        <f t="shared" si="303"/>
        <v>400911.15</v>
      </c>
      <c r="FV242" s="7">
        <f t="shared" si="303"/>
        <v>121518.62</v>
      </c>
      <c r="FW242" s="7">
        <f t="shared" si="303"/>
        <v>0</v>
      </c>
      <c r="FX242" s="7">
        <f t="shared" si="303"/>
        <v>14023.44</v>
      </c>
      <c r="FY242" s="42"/>
      <c r="FZ242" s="7">
        <f>SUM(C242:FX242)</f>
        <v>64011488.799999997</v>
      </c>
    </row>
    <row r="243" spans="1:188" x14ac:dyDescent="0.2">
      <c r="A243" s="6" t="s">
        <v>791</v>
      </c>
      <c r="B243" s="7" t="s">
        <v>792</v>
      </c>
      <c r="C243" s="7">
        <f t="shared" ref="C243:BN243" si="304">ROUND(C241+C242,2)</f>
        <v>83082193.019999996</v>
      </c>
      <c r="D243" s="7">
        <f t="shared" si="304"/>
        <v>383283671.63</v>
      </c>
      <c r="E243" s="7">
        <f t="shared" si="304"/>
        <v>68298125.739999995</v>
      </c>
      <c r="F243" s="7">
        <f t="shared" si="304"/>
        <v>175308416.31</v>
      </c>
      <c r="G243" s="7">
        <f t="shared" si="304"/>
        <v>11040742.99</v>
      </c>
      <c r="H243" s="7">
        <f t="shared" si="304"/>
        <v>9796146.9700000007</v>
      </c>
      <c r="I243" s="7">
        <f t="shared" si="304"/>
        <v>93692923.319999993</v>
      </c>
      <c r="J243" s="7">
        <f t="shared" si="304"/>
        <v>21923572.32</v>
      </c>
      <c r="K243" s="7">
        <f t="shared" si="304"/>
        <v>3459314.19</v>
      </c>
      <c r="L243" s="7">
        <f t="shared" si="304"/>
        <v>24227543.52</v>
      </c>
      <c r="M243" s="7">
        <f t="shared" si="304"/>
        <v>13756140.470000001</v>
      </c>
      <c r="N243" s="7">
        <f t="shared" si="304"/>
        <v>501774672.31999999</v>
      </c>
      <c r="O243" s="7">
        <f t="shared" si="304"/>
        <v>130437747.18000001</v>
      </c>
      <c r="P243" s="7">
        <f t="shared" si="304"/>
        <v>3429428.1</v>
      </c>
      <c r="Q243" s="7">
        <f t="shared" si="304"/>
        <v>389337229.82999998</v>
      </c>
      <c r="R243" s="7">
        <f t="shared" si="304"/>
        <v>44406551.770000003</v>
      </c>
      <c r="S243" s="7">
        <f t="shared" si="304"/>
        <v>15781259.99</v>
      </c>
      <c r="T243" s="7">
        <f t="shared" si="304"/>
        <v>2312704.14</v>
      </c>
      <c r="U243" s="7">
        <f t="shared" si="304"/>
        <v>1059424.46</v>
      </c>
      <c r="V243" s="7">
        <f t="shared" si="304"/>
        <v>3501463.04</v>
      </c>
      <c r="W243" s="7">
        <f t="shared" si="304"/>
        <v>2212963.7200000002</v>
      </c>
      <c r="X243" s="7">
        <f t="shared" si="304"/>
        <v>948339.17</v>
      </c>
      <c r="Y243" s="7">
        <f t="shared" si="304"/>
        <v>21336209.789999999</v>
      </c>
      <c r="Z243" s="7">
        <f t="shared" si="304"/>
        <v>3050853.76</v>
      </c>
      <c r="AA243" s="7">
        <f t="shared" si="304"/>
        <v>280181605.94999999</v>
      </c>
      <c r="AB243" s="7">
        <f t="shared" si="304"/>
        <v>280003796.11000001</v>
      </c>
      <c r="AC243" s="7">
        <f t="shared" si="304"/>
        <v>9466525.9900000002</v>
      </c>
      <c r="AD243" s="7">
        <f t="shared" si="304"/>
        <v>12347477.789999999</v>
      </c>
      <c r="AE243" s="7">
        <f t="shared" si="304"/>
        <v>1755830.38</v>
      </c>
      <c r="AF243" s="7">
        <f t="shared" si="304"/>
        <v>2697077.98</v>
      </c>
      <c r="AG243" s="7">
        <f t="shared" si="304"/>
        <v>7261673.3600000003</v>
      </c>
      <c r="AH243" s="7">
        <f t="shared" si="304"/>
        <v>9696836.0899999999</v>
      </c>
      <c r="AI243" s="7">
        <f t="shared" si="304"/>
        <v>4008345.66</v>
      </c>
      <c r="AJ243" s="7">
        <f t="shared" si="304"/>
        <v>2770744.42</v>
      </c>
      <c r="AK243" s="7">
        <f t="shared" si="304"/>
        <v>3184958.09</v>
      </c>
      <c r="AL243" s="7">
        <f t="shared" si="304"/>
        <v>3566182.55</v>
      </c>
      <c r="AM243" s="7">
        <f t="shared" si="304"/>
        <v>4622848.63</v>
      </c>
      <c r="AN243" s="7">
        <f t="shared" si="304"/>
        <v>4191227</v>
      </c>
      <c r="AO243" s="7">
        <f t="shared" si="304"/>
        <v>42793495.960000001</v>
      </c>
      <c r="AP243" s="7">
        <f t="shared" si="304"/>
        <v>859726682.28999996</v>
      </c>
      <c r="AQ243" s="7">
        <f t="shared" si="304"/>
        <v>3306838.52</v>
      </c>
      <c r="AR243" s="7">
        <f t="shared" si="304"/>
        <v>584570317.94000006</v>
      </c>
      <c r="AS243" s="7">
        <f t="shared" si="304"/>
        <v>67631158.019999996</v>
      </c>
      <c r="AT243" s="7">
        <f t="shared" si="304"/>
        <v>20762747.920000002</v>
      </c>
      <c r="AU243" s="7">
        <f t="shared" si="304"/>
        <v>3510761.73</v>
      </c>
      <c r="AV243" s="7">
        <f t="shared" si="304"/>
        <v>3908827.37</v>
      </c>
      <c r="AW243" s="7">
        <f t="shared" si="304"/>
        <v>3528261.17</v>
      </c>
      <c r="AX243" s="7">
        <f t="shared" si="304"/>
        <v>1329907.71</v>
      </c>
      <c r="AY243" s="7">
        <f t="shared" si="304"/>
        <v>4872541.2699999996</v>
      </c>
      <c r="AZ243" s="7">
        <f t="shared" si="304"/>
        <v>111840437.63</v>
      </c>
      <c r="BA243" s="7">
        <f t="shared" si="304"/>
        <v>81661909.450000003</v>
      </c>
      <c r="BB243" s="7">
        <f t="shared" si="304"/>
        <v>72428463.430000007</v>
      </c>
      <c r="BC243" s="7">
        <f t="shared" si="304"/>
        <v>273664953.64999998</v>
      </c>
      <c r="BD243" s="7">
        <f t="shared" si="304"/>
        <v>45767439.670000002</v>
      </c>
      <c r="BE243" s="7">
        <f t="shared" si="304"/>
        <v>13255326.43</v>
      </c>
      <c r="BF243" s="7">
        <f t="shared" si="304"/>
        <v>223448633.84</v>
      </c>
      <c r="BG243" s="7">
        <f t="shared" si="304"/>
        <v>10089611.99</v>
      </c>
      <c r="BH243" s="7">
        <f t="shared" si="304"/>
        <v>6228376.1799999997</v>
      </c>
      <c r="BI243" s="7">
        <f t="shared" si="304"/>
        <v>3546544.95</v>
      </c>
      <c r="BJ243" s="7">
        <f t="shared" si="304"/>
        <v>56831460.380000003</v>
      </c>
      <c r="BK243" s="7">
        <f t="shared" si="304"/>
        <v>253501918.31999999</v>
      </c>
      <c r="BL243" s="7">
        <f t="shared" si="304"/>
        <v>2943935.77</v>
      </c>
      <c r="BM243" s="7">
        <f t="shared" si="304"/>
        <v>3581106.41</v>
      </c>
      <c r="BN243" s="7">
        <f t="shared" si="304"/>
        <v>32238018.309999999</v>
      </c>
      <c r="BO243" s="7">
        <f t="shared" ref="BO243:DZ243" si="305">ROUND(BO241+BO242,2)</f>
        <v>12438423.23</v>
      </c>
      <c r="BP243" s="7">
        <f t="shared" si="305"/>
        <v>3013252.93</v>
      </c>
      <c r="BQ243" s="7">
        <f t="shared" si="305"/>
        <v>59278065.789999999</v>
      </c>
      <c r="BR243" s="7">
        <f t="shared" si="305"/>
        <v>42799388.780000001</v>
      </c>
      <c r="BS243" s="7">
        <f t="shared" si="305"/>
        <v>11964248.42</v>
      </c>
      <c r="BT243" s="7">
        <f t="shared" si="305"/>
        <v>4888254.9400000004</v>
      </c>
      <c r="BU243" s="7">
        <f t="shared" si="305"/>
        <v>4794416.83</v>
      </c>
      <c r="BV243" s="7">
        <f t="shared" si="305"/>
        <v>12186100.23</v>
      </c>
      <c r="BW243" s="7">
        <f t="shared" si="305"/>
        <v>18840159.989999998</v>
      </c>
      <c r="BX243" s="7">
        <f t="shared" si="305"/>
        <v>1560548.63</v>
      </c>
      <c r="BY243" s="7">
        <f t="shared" si="305"/>
        <v>5472832.6200000001</v>
      </c>
      <c r="BZ243" s="7">
        <f t="shared" si="305"/>
        <v>2994285.99</v>
      </c>
      <c r="CA243" s="7">
        <f t="shared" si="305"/>
        <v>2673096.9</v>
      </c>
      <c r="CB243" s="7">
        <f t="shared" si="305"/>
        <v>744382881.95000005</v>
      </c>
      <c r="CC243" s="7">
        <f t="shared" si="305"/>
        <v>2815809.29</v>
      </c>
      <c r="CD243" s="7">
        <f t="shared" si="305"/>
        <v>947817.47</v>
      </c>
      <c r="CE243" s="7">
        <f t="shared" si="305"/>
        <v>2451173.09</v>
      </c>
      <c r="CF243" s="7">
        <f t="shared" si="305"/>
        <v>2212225.31</v>
      </c>
      <c r="CG243" s="7">
        <f t="shared" si="305"/>
        <v>2967854.68</v>
      </c>
      <c r="CH243" s="7">
        <f t="shared" si="305"/>
        <v>1912192.66</v>
      </c>
      <c r="CI243" s="7">
        <f t="shared" si="305"/>
        <v>6847607.8099999996</v>
      </c>
      <c r="CJ243" s="7">
        <f t="shared" si="305"/>
        <v>9688450.4199999999</v>
      </c>
      <c r="CK243" s="7">
        <f t="shared" si="305"/>
        <v>66512848.700000003</v>
      </c>
      <c r="CL243" s="7">
        <f t="shared" si="305"/>
        <v>13404933.109999999</v>
      </c>
      <c r="CM243" s="7">
        <f t="shared" si="305"/>
        <v>8770604.8599999994</v>
      </c>
      <c r="CN243" s="7">
        <f t="shared" si="305"/>
        <v>284882445.43000001</v>
      </c>
      <c r="CO243" s="7">
        <f t="shared" si="305"/>
        <v>135085459.63</v>
      </c>
      <c r="CP243" s="7">
        <f t="shared" si="305"/>
        <v>10476187.58</v>
      </c>
      <c r="CQ243" s="7">
        <f t="shared" si="305"/>
        <v>9843380.6099999994</v>
      </c>
      <c r="CR243" s="7">
        <f t="shared" si="305"/>
        <v>3083373.04</v>
      </c>
      <c r="CS243" s="7">
        <f t="shared" si="305"/>
        <v>4053324.85</v>
      </c>
      <c r="CT243" s="7">
        <f t="shared" si="305"/>
        <v>1921789.17</v>
      </c>
      <c r="CU243" s="7">
        <f t="shared" si="305"/>
        <v>5225866.8099999996</v>
      </c>
      <c r="CV243" s="7">
        <f t="shared" si="305"/>
        <v>879868.38</v>
      </c>
      <c r="CW243" s="7">
        <f t="shared" si="305"/>
        <v>2953331.67</v>
      </c>
      <c r="CX243" s="7">
        <f t="shared" si="305"/>
        <v>4943490.8600000003</v>
      </c>
      <c r="CY243" s="7">
        <f t="shared" si="305"/>
        <v>947511.26</v>
      </c>
      <c r="CZ243" s="7">
        <f t="shared" si="305"/>
        <v>19126722.670000002</v>
      </c>
      <c r="DA243" s="7">
        <f t="shared" si="305"/>
        <v>2832604.63</v>
      </c>
      <c r="DB243" s="7">
        <f t="shared" si="305"/>
        <v>3775643.33</v>
      </c>
      <c r="DC243" s="7">
        <f t="shared" si="305"/>
        <v>2482884.71</v>
      </c>
      <c r="DD243" s="7">
        <f t="shared" si="305"/>
        <v>2639832.21</v>
      </c>
      <c r="DE243" s="7">
        <f t="shared" si="305"/>
        <v>4436975.28</v>
      </c>
      <c r="DF243" s="7">
        <f t="shared" si="305"/>
        <v>194590474.65000001</v>
      </c>
      <c r="DG243" s="7">
        <f t="shared" si="305"/>
        <v>1671919.58</v>
      </c>
      <c r="DH243" s="7">
        <f t="shared" si="305"/>
        <v>18620226.140000001</v>
      </c>
      <c r="DI243" s="7">
        <f t="shared" si="305"/>
        <v>24194053.559999999</v>
      </c>
      <c r="DJ243" s="7">
        <f t="shared" si="305"/>
        <v>6780881.8600000003</v>
      </c>
      <c r="DK243" s="7">
        <f t="shared" si="305"/>
        <v>4798652.8600000003</v>
      </c>
      <c r="DL243" s="7">
        <f t="shared" si="305"/>
        <v>54770984.890000001</v>
      </c>
      <c r="DM243" s="7">
        <f t="shared" si="305"/>
        <v>3807340.58</v>
      </c>
      <c r="DN243" s="7">
        <f t="shared" si="305"/>
        <v>13692135.33</v>
      </c>
      <c r="DO243" s="7">
        <f t="shared" si="305"/>
        <v>29953416.579999998</v>
      </c>
      <c r="DP243" s="7">
        <f t="shared" si="305"/>
        <v>3111315.5</v>
      </c>
      <c r="DQ243" s="7">
        <f t="shared" si="305"/>
        <v>7276419.96</v>
      </c>
      <c r="DR243" s="7">
        <f t="shared" si="305"/>
        <v>14292407.029999999</v>
      </c>
      <c r="DS243" s="7">
        <f t="shared" si="305"/>
        <v>8233997.4699999997</v>
      </c>
      <c r="DT243" s="7">
        <f t="shared" si="305"/>
        <v>2763245.47</v>
      </c>
      <c r="DU243" s="7">
        <f t="shared" si="305"/>
        <v>4344862.26</v>
      </c>
      <c r="DV243" s="7">
        <f t="shared" si="305"/>
        <v>3124528.13</v>
      </c>
      <c r="DW243" s="7">
        <f t="shared" si="305"/>
        <v>4029914.07</v>
      </c>
      <c r="DX243" s="7">
        <f t="shared" si="305"/>
        <v>3117479.81</v>
      </c>
      <c r="DY243" s="7">
        <f t="shared" si="305"/>
        <v>4293922.6900000004</v>
      </c>
      <c r="DZ243" s="7">
        <f t="shared" si="305"/>
        <v>8404676.8100000005</v>
      </c>
      <c r="EA243" s="7">
        <f t="shared" ref="EA243:FX243" si="306">ROUND(EA241+EA242,2)</f>
        <v>6568508.8700000001</v>
      </c>
      <c r="EB243" s="7">
        <f t="shared" si="306"/>
        <v>6054174.8899999997</v>
      </c>
      <c r="EC243" s="7">
        <f t="shared" si="306"/>
        <v>3648780.23</v>
      </c>
      <c r="ED243" s="7">
        <f t="shared" si="306"/>
        <v>19984637.969999999</v>
      </c>
      <c r="EE243" s="7">
        <f t="shared" si="306"/>
        <v>2818041.78</v>
      </c>
      <c r="EF243" s="7">
        <f t="shared" si="306"/>
        <v>14183383.390000001</v>
      </c>
      <c r="EG243" s="7">
        <f t="shared" si="306"/>
        <v>3388218.96</v>
      </c>
      <c r="EH243" s="7">
        <f t="shared" si="306"/>
        <v>3226075.15</v>
      </c>
      <c r="EI243" s="7">
        <f t="shared" si="306"/>
        <v>153158770.03999999</v>
      </c>
      <c r="EJ243" s="7">
        <f t="shared" si="306"/>
        <v>89860636.480000004</v>
      </c>
      <c r="EK243" s="7">
        <f t="shared" si="306"/>
        <v>6745728.2199999997</v>
      </c>
      <c r="EL243" s="7">
        <f t="shared" si="306"/>
        <v>4784837.3</v>
      </c>
      <c r="EM243" s="7">
        <f t="shared" si="306"/>
        <v>4539087.0999999996</v>
      </c>
      <c r="EN243" s="7">
        <f t="shared" si="306"/>
        <v>10877470.699999999</v>
      </c>
      <c r="EO243" s="7">
        <f t="shared" si="306"/>
        <v>4142254.05</v>
      </c>
      <c r="EP243" s="7">
        <f t="shared" si="306"/>
        <v>4633723.1500000004</v>
      </c>
      <c r="EQ243" s="7">
        <f t="shared" si="306"/>
        <v>25786600.809999999</v>
      </c>
      <c r="ER243" s="7">
        <f t="shared" si="306"/>
        <v>4065453.55</v>
      </c>
      <c r="ES243" s="7">
        <f t="shared" si="306"/>
        <v>2465924.0299999998</v>
      </c>
      <c r="ET243" s="7">
        <f t="shared" si="306"/>
        <v>3588103.27</v>
      </c>
      <c r="EU243" s="7">
        <f t="shared" si="306"/>
        <v>6651736.1100000003</v>
      </c>
      <c r="EV243" s="7">
        <f t="shared" si="306"/>
        <v>1605213.54</v>
      </c>
      <c r="EW243" s="7">
        <f t="shared" si="306"/>
        <v>11222355.869999999</v>
      </c>
      <c r="EX243" s="7">
        <f t="shared" si="306"/>
        <v>3164375.01</v>
      </c>
      <c r="EY243" s="7">
        <f t="shared" si="306"/>
        <v>9334691.9299999997</v>
      </c>
      <c r="EZ243" s="7">
        <f t="shared" si="306"/>
        <v>2298127.4700000002</v>
      </c>
      <c r="FA243" s="7">
        <f t="shared" si="306"/>
        <v>33540856.550000001</v>
      </c>
      <c r="FB243" s="7">
        <f t="shared" si="306"/>
        <v>4114263.6</v>
      </c>
      <c r="FC243" s="7">
        <f t="shared" si="306"/>
        <v>20088977.809999999</v>
      </c>
      <c r="FD243" s="7">
        <f t="shared" si="306"/>
        <v>4473809.7300000004</v>
      </c>
      <c r="FE243" s="7">
        <f t="shared" si="306"/>
        <v>1838739.82</v>
      </c>
      <c r="FF243" s="7">
        <f t="shared" si="306"/>
        <v>3208902.23</v>
      </c>
      <c r="FG243" s="7">
        <f t="shared" si="306"/>
        <v>2367149.6</v>
      </c>
      <c r="FH243" s="7">
        <f t="shared" si="306"/>
        <v>1648743.63</v>
      </c>
      <c r="FI243" s="7">
        <f t="shared" si="306"/>
        <v>17502013.280000001</v>
      </c>
      <c r="FJ243" s="7">
        <f t="shared" si="306"/>
        <v>17907851.670000002</v>
      </c>
      <c r="FK243" s="7">
        <f t="shared" si="306"/>
        <v>22673655.390000001</v>
      </c>
      <c r="FL243" s="7">
        <f t="shared" si="306"/>
        <v>64968370.969999999</v>
      </c>
      <c r="FM243" s="7">
        <f t="shared" si="306"/>
        <v>33437507.920000002</v>
      </c>
      <c r="FN243" s="7">
        <f t="shared" si="306"/>
        <v>204335026.75999999</v>
      </c>
      <c r="FO243" s="7">
        <f t="shared" si="306"/>
        <v>10722320.48</v>
      </c>
      <c r="FP243" s="7">
        <f t="shared" si="306"/>
        <v>21257731.5</v>
      </c>
      <c r="FQ243" s="7">
        <f t="shared" si="306"/>
        <v>9108633.5299999993</v>
      </c>
      <c r="FR243" s="7">
        <f t="shared" si="306"/>
        <v>2711352.46</v>
      </c>
      <c r="FS243" s="7">
        <f t="shared" si="306"/>
        <v>3048835.89</v>
      </c>
      <c r="FT243" s="7">
        <f t="shared" si="306"/>
        <v>1372966.5</v>
      </c>
      <c r="FU243" s="7">
        <f t="shared" si="306"/>
        <v>8853755.3200000003</v>
      </c>
      <c r="FV243" s="7">
        <f t="shared" si="306"/>
        <v>7092069.8600000003</v>
      </c>
      <c r="FW243" s="7">
        <f t="shared" si="306"/>
        <v>3002541.18</v>
      </c>
      <c r="FX243" s="7">
        <f t="shared" si="306"/>
        <v>1220576.27</v>
      </c>
      <c r="FZ243" s="7">
        <f>SUM(C243:FX243)</f>
        <v>8290757027.8600025</v>
      </c>
    </row>
    <row r="244" spans="1:188" x14ac:dyDescent="0.2"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GA244" s="29"/>
    </row>
    <row r="245" spans="1:188" ht="15.75" x14ac:dyDescent="0.25">
      <c r="A245" s="6" t="s">
        <v>603</v>
      </c>
      <c r="B245" s="30" t="s">
        <v>793</v>
      </c>
    </row>
    <row r="246" spans="1:188" x14ac:dyDescent="0.2">
      <c r="A246" s="6" t="s">
        <v>794</v>
      </c>
      <c r="B246" s="7" t="s">
        <v>795</v>
      </c>
      <c r="C246" s="29">
        <f t="shared" ref="C246:BN246" si="307">C48</f>
        <v>2.6079999999999999E-2</v>
      </c>
      <c r="D246" s="29">
        <f t="shared" si="307"/>
        <v>2.7E-2</v>
      </c>
      <c r="E246" s="29">
        <f t="shared" si="307"/>
        <v>2.4687999999999998E-2</v>
      </c>
      <c r="F246" s="29">
        <f t="shared" si="307"/>
        <v>2.6262000000000001E-2</v>
      </c>
      <c r="G246" s="29">
        <f t="shared" si="307"/>
        <v>2.2284999999999999E-2</v>
      </c>
      <c r="H246" s="29">
        <f t="shared" si="307"/>
        <v>2.7E-2</v>
      </c>
      <c r="I246" s="29">
        <f t="shared" si="307"/>
        <v>2.7E-2</v>
      </c>
      <c r="J246" s="29">
        <f t="shared" si="307"/>
        <v>2.7E-2</v>
      </c>
      <c r="K246" s="29">
        <f t="shared" si="307"/>
        <v>2.7E-2</v>
      </c>
      <c r="L246" s="29">
        <f t="shared" si="307"/>
        <v>2.1895000000000001E-2</v>
      </c>
      <c r="M246" s="29">
        <f t="shared" si="307"/>
        <v>2.0947E-2</v>
      </c>
      <c r="N246" s="29">
        <f t="shared" si="307"/>
        <v>1.8756000000000002E-2</v>
      </c>
      <c r="O246" s="29">
        <f t="shared" si="307"/>
        <v>2.5353000000000001E-2</v>
      </c>
      <c r="P246" s="29">
        <f t="shared" si="307"/>
        <v>2.7E-2</v>
      </c>
      <c r="Q246" s="29">
        <f t="shared" si="307"/>
        <v>2.6010000000000002E-2</v>
      </c>
      <c r="R246" s="29">
        <f t="shared" si="307"/>
        <v>2.3909E-2</v>
      </c>
      <c r="S246" s="29">
        <f t="shared" si="307"/>
        <v>2.1013999999999998E-2</v>
      </c>
      <c r="T246" s="29">
        <f t="shared" si="307"/>
        <v>1.9300999999999999E-2</v>
      </c>
      <c r="U246" s="29">
        <f t="shared" si="307"/>
        <v>1.8800999999999998E-2</v>
      </c>
      <c r="V246" s="29">
        <f t="shared" si="307"/>
        <v>2.7E-2</v>
      </c>
      <c r="W246" s="29">
        <f t="shared" si="307"/>
        <v>2.7E-2</v>
      </c>
      <c r="X246" s="29">
        <f t="shared" si="307"/>
        <v>1.0756E-2</v>
      </c>
      <c r="Y246" s="29">
        <f t="shared" si="307"/>
        <v>1.9498000000000001E-2</v>
      </c>
      <c r="Z246" s="29">
        <f t="shared" si="307"/>
        <v>1.8914999999999998E-2</v>
      </c>
      <c r="AA246" s="29">
        <f t="shared" si="307"/>
        <v>2.4995E-2</v>
      </c>
      <c r="AB246" s="29">
        <f t="shared" si="307"/>
        <v>2.5023E-2</v>
      </c>
      <c r="AC246" s="29">
        <f t="shared" si="307"/>
        <v>1.5982E-2</v>
      </c>
      <c r="AD246" s="29">
        <f t="shared" si="307"/>
        <v>1.4692999999999999E-2</v>
      </c>
      <c r="AE246" s="29">
        <f t="shared" si="307"/>
        <v>7.8139999999999998E-3</v>
      </c>
      <c r="AF246" s="29">
        <f t="shared" si="307"/>
        <v>6.6740000000000002E-3</v>
      </c>
      <c r="AG246" s="29">
        <f t="shared" si="307"/>
        <v>1.2480999999999999E-2</v>
      </c>
      <c r="AH246" s="29">
        <f t="shared" si="307"/>
        <v>1.7123000000000003E-2</v>
      </c>
      <c r="AI246" s="29">
        <f t="shared" si="307"/>
        <v>2.7E-2</v>
      </c>
      <c r="AJ246" s="29">
        <f t="shared" si="307"/>
        <v>1.8787999999999999E-2</v>
      </c>
      <c r="AK246" s="29">
        <f t="shared" si="307"/>
        <v>1.6280000000000003E-2</v>
      </c>
      <c r="AL246" s="29">
        <f t="shared" si="307"/>
        <v>2.7E-2</v>
      </c>
      <c r="AM246" s="29">
        <f t="shared" si="307"/>
        <v>1.6449000000000002E-2</v>
      </c>
      <c r="AN246" s="29">
        <f t="shared" si="307"/>
        <v>2.2903E-2</v>
      </c>
      <c r="AO246" s="29">
        <f t="shared" si="307"/>
        <v>2.2655999999999999E-2</v>
      </c>
      <c r="AP246" s="29">
        <f t="shared" si="307"/>
        <v>2.5541000000000001E-2</v>
      </c>
      <c r="AQ246" s="29">
        <f t="shared" si="307"/>
        <v>1.5559E-2</v>
      </c>
      <c r="AR246" s="29">
        <f t="shared" si="307"/>
        <v>2.5440000000000001E-2</v>
      </c>
      <c r="AS246" s="29">
        <f t="shared" si="307"/>
        <v>1.1618E-2</v>
      </c>
      <c r="AT246" s="29">
        <f t="shared" si="307"/>
        <v>2.6713999999999998E-2</v>
      </c>
      <c r="AU246" s="29">
        <f t="shared" si="307"/>
        <v>1.9188E-2</v>
      </c>
      <c r="AV246" s="29">
        <f t="shared" si="307"/>
        <v>2.5359000000000003E-2</v>
      </c>
      <c r="AW246" s="29">
        <f t="shared" si="307"/>
        <v>2.0596E-2</v>
      </c>
      <c r="AX246" s="29">
        <f t="shared" si="307"/>
        <v>1.6797999999999997E-2</v>
      </c>
      <c r="AY246" s="29">
        <f t="shared" si="307"/>
        <v>2.7E-2</v>
      </c>
      <c r="AZ246" s="29">
        <f t="shared" si="307"/>
        <v>1.5719999999999998E-2</v>
      </c>
      <c r="BA246" s="29">
        <f t="shared" si="307"/>
        <v>2.1893999999999997E-2</v>
      </c>
      <c r="BB246" s="29">
        <f t="shared" si="307"/>
        <v>1.9684E-2</v>
      </c>
      <c r="BC246" s="29">
        <f t="shared" si="307"/>
        <v>2.0714999999999997E-2</v>
      </c>
      <c r="BD246" s="29">
        <f t="shared" si="307"/>
        <v>2.7E-2</v>
      </c>
      <c r="BE246" s="29">
        <f t="shared" si="307"/>
        <v>2.2815999999999999E-2</v>
      </c>
      <c r="BF246" s="29">
        <f t="shared" si="307"/>
        <v>2.6952E-2</v>
      </c>
      <c r="BG246" s="29">
        <f t="shared" si="307"/>
        <v>2.7E-2</v>
      </c>
      <c r="BH246" s="29">
        <f t="shared" si="307"/>
        <v>2.1419000000000001E-2</v>
      </c>
      <c r="BI246" s="29">
        <f t="shared" si="307"/>
        <v>8.4329999999999995E-3</v>
      </c>
      <c r="BJ246" s="29">
        <f t="shared" si="307"/>
        <v>2.3164000000000001E-2</v>
      </c>
      <c r="BK246" s="29">
        <f t="shared" si="307"/>
        <v>2.4458999999999998E-2</v>
      </c>
      <c r="BL246" s="29">
        <f t="shared" si="307"/>
        <v>2.7E-2</v>
      </c>
      <c r="BM246" s="29">
        <f t="shared" si="307"/>
        <v>2.0833999999999998E-2</v>
      </c>
      <c r="BN246" s="29">
        <f t="shared" si="307"/>
        <v>2.7E-2</v>
      </c>
      <c r="BO246" s="29">
        <f t="shared" ref="BO246:DM246" si="308">BO48</f>
        <v>1.5203E-2</v>
      </c>
      <c r="BP246" s="29">
        <f t="shared" si="308"/>
        <v>2.1702000000000003E-2</v>
      </c>
      <c r="BQ246" s="29">
        <f t="shared" si="308"/>
        <v>2.1759000000000001E-2</v>
      </c>
      <c r="BR246" s="29">
        <f t="shared" si="308"/>
        <v>4.7000000000000002E-3</v>
      </c>
      <c r="BS246" s="29">
        <f t="shared" si="308"/>
        <v>2.2309999999999999E-3</v>
      </c>
      <c r="BT246" s="29">
        <f t="shared" si="308"/>
        <v>4.0750000000000005E-3</v>
      </c>
      <c r="BU246" s="29">
        <f t="shared" si="308"/>
        <v>1.3811E-2</v>
      </c>
      <c r="BV246" s="29">
        <f t="shared" si="308"/>
        <v>1.1775000000000001E-2</v>
      </c>
      <c r="BW246" s="29">
        <f t="shared" si="308"/>
        <v>1.55E-2</v>
      </c>
      <c r="BX246" s="29">
        <f t="shared" si="308"/>
        <v>1.6598999999999999E-2</v>
      </c>
      <c r="BY246" s="29">
        <f t="shared" si="308"/>
        <v>2.3781E-2</v>
      </c>
      <c r="BZ246" s="29">
        <f t="shared" si="308"/>
        <v>2.6312000000000002E-2</v>
      </c>
      <c r="CA246" s="29">
        <f t="shared" si="308"/>
        <v>2.3040999999999999E-2</v>
      </c>
      <c r="CB246" s="29">
        <f t="shared" si="308"/>
        <v>2.6251999999999998E-2</v>
      </c>
      <c r="CC246" s="29">
        <f t="shared" si="308"/>
        <v>2.2199E-2</v>
      </c>
      <c r="CD246" s="29">
        <f t="shared" si="308"/>
        <v>1.9519999999999999E-2</v>
      </c>
      <c r="CE246" s="29">
        <f t="shared" si="308"/>
        <v>2.7E-2</v>
      </c>
      <c r="CF246" s="29">
        <f t="shared" si="308"/>
        <v>2.2463E-2</v>
      </c>
      <c r="CG246" s="29">
        <f t="shared" si="308"/>
        <v>2.7E-2</v>
      </c>
      <c r="CH246" s="29">
        <f t="shared" si="308"/>
        <v>2.2187999999999999E-2</v>
      </c>
      <c r="CI246" s="29">
        <f t="shared" si="308"/>
        <v>2.418E-2</v>
      </c>
      <c r="CJ246" s="29">
        <f t="shared" si="308"/>
        <v>2.3469E-2</v>
      </c>
      <c r="CK246" s="29">
        <f t="shared" si="308"/>
        <v>6.6010000000000001E-3</v>
      </c>
      <c r="CL246" s="29">
        <f t="shared" si="308"/>
        <v>8.2289999999999985E-3</v>
      </c>
      <c r="CM246" s="29">
        <f t="shared" si="308"/>
        <v>2.274E-3</v>
      </c>
      <c r="CN246" s="29">
        <f t="shared" si="308"/>
        <v>2.7E-2</v>
      </c>
      <c r="CO246" s="29">
        <f t="shared" si="308"/>
        <v>2.2359999999999998E-2</v>
      </c>
      <c r="CP246" s="29">
        <f t="shared" si="308"/>
        <v>2.0548999999999998E-2</v>
      </c>
      <c r="CQ246" s="29">
        <f t="shared" si="308"/>
        <v>1.2426999999999999E-2</v>
      </c>
      <c r="CR246" s="29">
        <f t="shared" si="308"/>
        <v>1.6799999999999999E-3</v>
      </c>
      <c r="CS246" s="29">
        <f t="shared" si="308"/>
        <v>2.2658000000000001E-2</v>
      </c>
      <c r="CT246" s="29">
        <f t="shared" si="308"/>
        <v>8.5199999999999998E-3</v>
      </c>
      <c r="CU246" s="29">
        <f t="shared" si="308"/>
        <v>1.9615999999999998E-2</v>
      </c>
      <c r="CV246" s="29">
        <f t="shared" si="308"/>
        <v>1.0978999999999999E-2</v>
      </c>
      <c r="CW246" s="29">
        <f t="shared" si="308"/>
        <v>1.7086999999999998E-2</v>
      </c>
      <c r="CX246" s="29">
        <f t="shared" si="308"/>
        <v>2.1824000000000003E-2</v>
      </c>
      <c r="CY246" s="29">
        <f t="shared" si="308"/>
        <v>2.7E-2</v>
      </c>
      <c r="CZ246" s="29">
        <f t="shared" si="308"/>
        <v>2.6651000000000001E-2</v>
      </c>
      <c r="DA246" s="29">
        <f t="shared" si="308"/>
        <v>2.7E-2</v>
      </c>
      <c r="DB246" s="29">
        <f t="shared" si="308"/>
        <v>2.7E-2</v>
      </c>
      <c r="DC246" s="29">
        <f t="shared" si="308"/>
        <v>1.7417999999999999E-2</v>
      </c>
      <c r="DD246" s="29">
        <f t="shared" si="308"/>
        <v>3.4300000000000003E-3</v>
      </c>
      <c r="DE246" s="29">
        <f t="shared" si="308"/>
        <v>1.145E-2</v>
      </c>
      <c r="DF246" s="29">
        <f t="shared" si="308"/>
        <v>2.4213999999999999E-2</v>
      </c>
      <c r="DG246" s="29">
        <f t="shared" si="308"/>
        <v>2.0452999999999999E-2</v>
      </c>
      <c r="DH246" s="29">
        <f t="shared" si="308"/>
        <v>2.0516E-2</v>
      </c>
      <c r="DI246" s="29">
        <f t="shared" si="308"/>
        <v>1.8844999999999997E-2</v>
      </c>
      <c r="DJ246" s="29">
        <f t="shared" si="308"/>
        <v>2.0882999999999999E-2</v>
      </c>
      <c r="DK246" s="29">
        <f t="shared" si="308"/>
        <v>1.5657999999999998E-2</v>
      </c>
      <c r="DL246" s="29">
        <f t="shared" si="308"/>
        <v>2.1967E-2</v>
      </c>
      <c r="DM246" s="29">
        <f t="shared" si="308"/>
        <v>1.9899E-2</v>
      </c>
      <c r="DN246" s="29">
        <v>2.7E-2</v>
      </c>
      <c r="DO246" s="29">
        <f t="shared" ref="DO246:FX246" si="309">DO48</f>
        <v>2.7E-2</v>
      </c>
      <c r="DP246" s="29">
        <f t="shared" si="309"/>
        <v>2.7E-2</v>
      </c>
      <c r="DQ246" s="29">
        <f t="shared" si="309"/>
        <v>2.4545000000000001E-2</v>
      </c>
      <c r="DR246" s="29">
        <f t="shared" si="309"/>
        <v>2.4417000000000001E-2</v>
      </c>
      <c r="DS246" s="29">
        <f t="shared" si="309"/>
        <v>2.5923999999999999E-2</v>
      </c>
      <c r="DT246" s="29">
        <f t="shared" si="309"/>
        <v>2.1728999999999998E-2</v>
      </c>
      <c r="DU246" s="29">
        <f t="shared" si="309"/>
        <v>2.7E-2</v>
      </c>
      <c r="DV246" s="29">
        <f t="shared" si="309"/>
        <v>2.7E-2</v>
      </c>
      <c r="DW246" s="29">
        <f t="shared" si="309"/>
        <v>2.1996999999999999E-2</v>
      </c>
      <c r="DX246" s="29">
        <f t="shared" si="309"/>
        <v>1.8931E-2</v>
      </c>
      <c r="DY246" s="29">
        <f t="shared" si="309"/>
        <v>1.2928E-2</v>
      </c>
      <c r="DZ246" s="29">
        <f t="shared" si="309"/>
        <v>1.7662000000000001E-2</v>
      </c>
      <c r="EA246" s="29">
        <f t="shared" si="309"/>
        <v>1.2173E-2</v>
      </c>
      <c r="EB246" s="29">
        <f t="shared" si="309"/>
        <v>2.7E-2</v>
      </c>
      <c r="EC246" s="29">
        <f t="shared" si="309"/>
        <v>2.6620999999999999E-2</v>
      </c>
      <c r="ED246" s="29">
        <f t="shared" si="309"/>
        <v>4.4120000000000001E-3</v>
      </c>
      <c r="EE246" s="29">
        <f t="shared" si="309"/>
        <v>2.7E-2</v>
      </c>
      <c r="EF246" s="29">
        <f t="shared" si="309"/>
        <v>1.9594999999999998E-2</v>
      </c>
      <c r="EG246" s="29">
        <f t="shared" si="309"/>
        <v>2.6536000000000001E-2</v>
      </c>
      <c r="EH246" s="29">
        <f t="shared" si="309"/>
        <v>2.5053000000000002E-2</v>
      </c>
      <c r="EI246" s="29">
        <f t="shared" si="309"/>
        <v>2.7E-2</v>
      </c>
      <c r="EJ246" s="29">
        <f t="shared" si="309"/>
        <v>2.7E-2</v>
      </c>
      <c r="EK246" s="29">
        <f t="shared" si="309"/>
        <v>5.7670000000000004E-3</v>
      </c>
      <c r="EL246" s="29">
        <f t="shared" si="309"/>
        <v>2.1160000000000003E-3</v>
      </c>
      <c r="EM246" s="29">
        <f t="shared" si="309"/>
        <v>1.6308E-2</v>
      </c>
      <c r="EN246" s="29">
        <f t="shared" si="309"/>
        <v>2.7E-2</v>
      </c>
      <c r="EO246" s="29">
        <f t="shared" si="309"/>
        <v>2.7E-2</v>
      </c>
      <c r="EP246" s="29">
        <f t="shared" si="309"/>
        <v>2.0586E-2</v>
      </c>
      <c r="EQ246" s="29">
        <f t="shared" si="309"/>
        <v>9.3989999999999994E-3</v>
      </c>
      <c r="ER246" s="29">
        <f t="shared" si="309"/>
        <v>2.1283E-2</v>
      </c>
      <c r="ES246" s="29">
        <f t="shared" si="309"/>
        <v>2.3557999999999999E-2</v>
      </c>
      <c r="ET246" s="29">
        <f t="shared" si="309"/>
        <v>2.7E-2</v>
      </c>
      <c r="EU246" s="29">
        <f t="shared" si="309"/>
        <v>2.7E-2</v>
      </c>
      <c r="EV246" s="29">
        <f t="shared" si="309"/>
        <v>1.0964999999999999E-2</v>
      </c>
      <c r="EW246" s="29">
        <f t="shared" si="309"/>
        <v>6.0530000000000002E-3</v>
      </c>
      <c r="EX246" s="29">
        <f t="shared" si="309"/>
        <v>3.9100000000000003E-3</v>
      </c>
      <c r="EY246" s="29">
        <f t="shared" si="309"/>
        <v>2.7E-2</v>
      </c>
      <c r="EZ246" s="29">
        <f t="shared" si="309"/>
        <v>2.2942000000000001E-2</v>
      </c>
      <c r="FA246" s="29">
        <f t="shared" si="309"/>
        <v>1.0666E-2</v>
      </c>
      <c r="FB246" s="29">
        <f t="shared" si="309"/>
        <v>9.2540000000000001E-3</v>
      </c>
      <c r="FC246" s="29">
        <f t="shared" si="309"/>
        <v>2.2550000000000001E-2</v>
      </c>
      <c r="FD246" s="29">
        <f t="shared" si="309"/>
        <v>2.4437999999999998E-2</v>
      </c>
      <c r="FE246" s="29">
        <f t="shared" si="309"/>
        <v>1.4180999999999999E-2</v>
      </c>
      <c r="FF246" s="29">
        <f t="shared" si="309"/>
        <v>2.7E-2</v>
      </c>
      <c r="FG246" s="29">
        <f t="shared" si="309"/>
        <v>2.7E-2</v>
      </c>
      <c r="FH246" s="29">
        <f t="shared" si="309"/>
        <v>1.9771999999999998E-2</v>
      </c>
      <c r="FI246" s="29">
        <f t="shared" si="309"/>
        <v>6.1999999999999998E-3</v>
      </c>
      <c r="FJ246" s="29">
        <f t="shared" si="309"/>
        <v>1.9438E-2</v>
      </c>
      <c r="FK246" s="29">
        <f t="shared" si="309"/>
        <v>1.0845E-2</v>
      </c>
      <c r="FL246" s="29">
        <f t="shared" si="309"/>
        <v>2.7E-2</v>
      </c>
      <c r="FM246" s="29">
        <f t="shared" si="309"/>
        <v>1.8414E-2</v>
      </c>
      <c r="FN246" s="29">
        <f t="shared" si="309"/>
        <v>2.7E-2</v>
      </c>
      <c r="FO246" s="29">
        <f t="shared" si="309"/>
        <v>5.6239999999999997E-3</v>
      </c>
      <c r="FP246" s="29">
        <f t="shared" si="309"/>
        <v>1.2143000000000001E-2</v>
      </c>
      <c r="FQ246" s="29">
        <f t="shared" si="309"/>
        <v>1.6879999999999999E-2</v>
      </c>
      <c r="FR246" s="29">
        <f t="shared" si="309"/>
        <v>1.1564999999999999E-2</v>
      </c>
      <c r="FS246" s="29">
        <f t="shared" si="309"/>
        <v>5.0679999999999996E-3</v>
      </c>
      <c r="FT246" s="29">
        <f t="shared" si="309"/>
        <v>4.2929999999999999E-3</v>
      </c>
      <c r="FU246" s="29">
        <f t="shared" si="309"/>
        <v>1.8345E-2</v>
      </c>
      <c r="FV246" s="29">
        <f t="shared" si="309"/>
        <v>1.5032E-2</v>
      </c>
      <c r="FW246" s="29">
        <f t="shared" si="309"/>
        <v>2.1498E-2</v>
      </c>
      <c r="FX246" s="29">
        <f t="shared" si="309"/>
        <v>1.9675000000000002E-2</v>
      </c>
      <c r="FY246" s="42"/>
      <c r="GA246" s="29"/>
    </row>
    <row r="247" spans="1:188" x14ac:dyDescent="0.2">
      <c r="B247" s="7" t="s">
        <v>796</v>
      </c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29"/>
      <c r="EY247" s="29"/>
      <c r="EZ247" s="29"/>
      <c r="FA247" s="29"/>
      <c r="FB247" s="29"/>
      <c r="FC247" s="29"/>
      <c r="FD247" s="29"/>
      <c r="FE247" s="29"/>
      <c r="FF247" s="29"/>
      <c r="FG247" s="29"/>
      <c r="FH247" s="29"/>
      <c r="FI247" s="29"/>
      <c r="FJ247" s="29"/>
      <c r="FK247" s="29"/>
      <c r="FL247" s="29"/>
      <c r="FM247" s="29"/>
      <c r="FN247" s="29"/>
      <c r="FO247" s="29"/>
      <c r="FP247" s="29"/>
      <c r="FQ247" s="29"/>
      <c r="FR247" s="29"/>
      <c r="FS247" s="29"/>
      <c r="FT247" s="29"/>
      <c r="FU247" s="29"/>
      <c r="FV247" s="29"/>
      <c r="FW247" s="29"/>
      <c r="FX247" s="29"/>
      <c r="GA247" s="29"/>
    </row>
    <row r="248" spans="1:188" x14ac:dyDescent="0.2">
      <c r="A248" s="6" t="s">
        <v>797</v>
      </c>
      <c r="B248" s="7" t="s">
        <v>798</v>
      </c>
      <c r="C248" s="29">
        <f t="shared" ref="C248:BN248" si="310">ROUND((C243-(C103*C43)-C46)/C47,6)</f>
        <v>9.8252999999999993E-2</v>
      </c>
      <c r="D248" s="29">
        <f t="shared" si="310"/>
        <v>0.122437</v>
      </c>
      <c r="E248" s="29">
        <f t="shared" si="310"/>
        <v>7.7625E-2</v>
      </c>
      <c r="F248" s="29">
        <f t="shared" si="310"/>
        <v>8.3710999999999994E-2</v>
      </c>
      <c r="G248" s="29">
        <f t="shared" si="310"/>
        <v>3.9059000000000003E-2</v>
      </c>
      <c r="H248" s="29">
        <f t="shared" si="310"/>
        <v>8.8693999999999995E-2</v>
      </c>
      <c r="I248" s="29">
        <f t="shared" si="310"/>
        <v>0.108372</v>
      </c>
      <c r="J248" s="29">
        <f t="shared" si="310"/>
        <v>0.14691299999999999</v>
      </c>
      <c r="K248" s="29">
        <f t="shared" si="310"/>
        <v>7.8498999999999999E-2</v>
      </c>
      <c r="L248" s="29">
        <f t="shared" si="310"/>
        <v>3.6465999999999998E-2</v>
      </c>
      <c r="M248" s="29">
        <f t="shared" si="310"/>
        <v>5.7404999999999998E-2</v>
      </c>
      <c r="N248" s="29">
        <f t="shared" si="310"/>
        <v>6.9433999999999996E-2</v>
      </c>
      <c r="O248" s="29">
        <f t="shared" si="310"/>
        <v>6.4589999999999995E-2</v>
      </c>
      <c r="P248" s="29">
        <f t="shared" si="310"/>
        <v>7.2561E-2</v>
      </c>
      <c r="Q248" s="29">
        <f t="shared" si="310"/>
        <v>0.115407</v>
      </c>
      <c r="R248" s="29">
        <f t="shared" si="310"/>
        <v>0.631575</v>
      </c>
      <c r="S248" s="29">
        <f t="shared" si="310"/>
        <v>4.6061999999999999E-2</v>
      </c>
      <c r="T248" s="29">
        <f t="shared" si="310"/>
        <v>7.9056000000000001E-2</v>
      </c>
      <c r="U248" s="29">
        <f t="shared" si="310"/>
        <v>4.4853999999999998E-2</v>
      </c>
      <c r="V248" s="29">
        <f t="shared" si="310"/>
        <v>0.10725800000000001</v>
      </c>
      <c r="W248" s="29">
        <f t="shared" si="310"/>
        <v>0.27972399999999997</v>
      </c>
      <c r="X248" s="29">
        <f t="shared" si="310"/>
        <v>5.3005999999999998E-2</v>
      </c>
      <c r="Y248" s="29">
        <f t="shared" si="310"/>
        <v>0.31019000000000002</v>
      </c>
      <c r="Z248" s="29">
        <f t="shared" si="310"/>
        <v>0.12280099999999999</v>
      </c>
      <c r="AA248" s="29">
        <f t="shared" si="310"/>
        <v>6.6706000000000001E-2</v>
      </c>
      <c r="AB248" s="29">
        <f t="shared" si="310"/>
        <v>3.6569999999999998E-2</v>
      </c>
      <c r="AC248" s="29">
        <f t="shared" si="310"/>
        <v>3.8642000000000003E-2</v>
      </c>
      <c r="AD248" s="29">
        <f t="shared" si="310"/>
        <v>4.1535999999999997E-2</v>
      </c>
      <c r="AE248" s="29">
        <f t="shared" si="310"/>
        <v>3.8967000000000002E-2</v>
      </c>
      <c r="AF248" s="29">
        <f t="shared" si="310"/>
        <v>3.3975999999999999E-2</v>
      </c>
      <c r="AG248" s="29">
        <f t="shared" si="310"/>
        <v>1.9781E-2</v>
      </c>
      <c r="AH248" s="29">
        <f t="shared" si="310"/>
        <v>0.28283000000000003</v>
      </c>
      <c r="AI248" s="29">
        <f t="shared" si="310"/>
        <v>0.43191299999999999</v>
      </c>
      <c r="AJ248" s="29">
        <f t="shared" si="310"/>
        <v>8.9849999999999999E-2</v>
      </c>
      <c r="AK248" s="29">
        <f t="shared" si="310"/>
        <v>5.4228999999999999E-2</v>
      </c>
      <c r="AL248" s="29">
        <f t="shared" si="310"/>
        <v>5.1348999999999999E-2</v>
      </c>
      <c r="AM248" s="29">
        <f t="shared" si="310"/>
        <v>9.1541999999999998E-2</v>
      </c>
      <c r="AN248" s="29">
        <f t="shared" si="310"/>
        <v>3.5138000000000003E-2</v>
      </c>
      <c r="AO248" s="29">
        <f t="shared" si="310"/>
        <v>0.107365</v>
      </c>
      <c r="AP248" s="29">
        <f t="shared" si="310"/>
        <v>3.9412000000000003E-2</v>
      </c>
      <c r="AQ248" s="29">
        <f t="shared" si="310"/>
        <v>2.7040000000000002E-2</v>
      </c>
      <c r="AR248" s="29">
        <f t="shared" si="310"/>
        <v>7.6402999999999999E-2</v>
      </c>
      <c r="AS248" s="29">
        <f t="shared" si="310"/>
        <v>2.0721E-2</v>
      </c>
      <c r="AT248" s="29">
        <f t="shared" si="310"/>
        <v>7.8276999999999999E-2</v>
      </c>
      <c r="AU248" s="29">
        <f t="shared" si="310"/>
        <v>7.0028999999999994E-2</v>
      </c>
      <c r="AV248" s="29">
        <f t="shared" si="310"/>
        <v>0.11685</v>
      </c>
      <c r="AW248" s="29">
        <f t="shared" si="310"/>
        <v>0.132525</v>
      </c>
      <c r="AX248" s="29">
        <f t="shared" si="310"/>
        <v>6.3546000000000005E-2</v>
      </c>
      <c r="AY248" s="29">
        <f t="shared" si="310"/>
        <v>0.10706300000000001</v>
      </c>
      <c r="AZ248" s="29">
        <f t="shared" si="310"/>
        <v>0.16184000000000001</v>
      </c>
      <c r="BA248" s="29">
        <f t="shared" si="310"/>
        <v>0.173926</v>
      </c>
      <c r="BB248" s="29">
        <f t="shared" si="310"/>
        <v>0.41248099999999999</v>
      </c>
      <c r="BC248" s="29">
        <f t="shared" si="310"/>
        <v>8.9315000000000005E-2</v>
      </c>
      <c r="BD248" s="29">
        <f t="shared" si="310"/>
        <v>0.107211</v>
      </c>
      <c r="BE248" s="29">
        <f t="shared" si="310"/>
        <v>9.8069000000000003E-2</v>
      </c>
      <c r="BF248" s="29">
        <f t="shared" si="310"/>
        <v>0.11862</v>
      </c>
      <c r="BG248" s="29">
        <f t="shared" si="310"/>
        <v>0.263243</v>
      </c>
      <c r="BH248" s="29">
        <f t="shared" si="310"/>
        <v>0.120075</v>
      </c>
      <c r="BI248" s="29">
        <f t="shared" si="310"/>
        <v>8.5328000000000001E-2</v>
      </c>
      <c r="BJ248" s="29">
        <f t="shared" si="310"/>
        <v>9.2747999999999997E-2</v>
      </c>
      <c r="BK248" s="29">
        <f t="shared" si="310"/>
        <v>0.23214699999999999</v>
      </c>
      <c r="BL248" s="29">
        <f t="shared" si="310"/>
        <v>0.485128</v>
      </c>
      <c r="BM248" s="29">
        <f t="shared" si="310"/>
        <v>0.11705</v>
      </c>
      <c r="BN248" s="29">
        <f t="shared" si="310"/>
        <v>0.11620800000000001</v>
      </c>
      <c r="BO248" s="29">
        <f t="shared" ref="BO248:BZ248" si="311">ROUND((BO243-(BO103*BO43)-BO46)/BO47,6)</f>
        <v>7.9116000000000006E-2</v>
      </c>
      <c r="BP248" s="29">
        <f t="shared" si="311"/>
        <v>4.1133000000000003E-2</v>
      </c>
      <c r="BQ248" s="29">
        <f t="shared" si="311"/>
        <v>4.9721000000000001E-2</v>
      </c>
      <c r="BR248" s="29">
        <f t="shared" si="311"/>
        <v>5.7043999999999997E-2</v>
      </c>
      <c r="BS248" s="29">
        <f t="shared" si="311"/>
        <v>2.0732E-2</v>
      </c>
      <c r="BT248" s="29">
        <f t="shared" si="311"/>
        <v>1.201E-2</v>
      </c>
      <c r="BU248" s="29">
        <f t="shared" si="311"/>
        <v>3.8544000000000002E-2</v>
      </c>
      <c r="BV248" s="29">
        <f t="shared" si="311"/>
        <v>1.6497000000000001E-2</v>
      </c>
      <c r="BW248" s="29">
        <f t="shared" si="311"/>
        <v>2.7195E-2</v>
      </c>
      <c r="BX248" s="29">
        <f t="shared" si="311"/>
        <v>2.6439000000000001E-2</v>
      </c>
      <c r="BY248" s="29">
        <f t="shared" si="311"/>
        <v>5.1468E-2</v>
      </c>
      <c r="BZ248" s="29">
        <f t="shared" si="311"/>
        <v>8.9802999999999994E-2</v>
      </c>
      <c r="CA248" s="29">
        <f>ROUND((CA243-(CA103*CA43)-CA46)/CA47,6)</f>
        <v>2.1930000000000002E-2</v>
      </c>
      <c r="CB248" s="29">
        <f t="shared" ref="CB248:DP248" si="312">ROUND((CB243-(CB103*CB43)-CB46)/CB47,6)</f>
        <v>6.7482E-2</v>
      </c>
      <c r="CC248" s="29">
        <f t="shared" si="312"/>
        <v>0.128329</v>
      </c>
      <c r="CD248" s="29">
        <f t="shared" si="312"/>
        <v>5.4346999999999999E-2</v>
      </c>
      <c r="CE248" s="29">
        <f t="shared" si="312"/>
        <v>6.4647999999999997E-2</v>
      </c>
      <c r="CF248" s="29">
        <f t="shared" si="312"/>
        <v>6.6048999999999997E-2</v>
      </c>
      <c r="CG248" s="29">
        <f t="shared" si="312"/>
        <v>0.117826</v>
      </c>
      <c r="CH248" s="29">
        <f t="shared" si="312"/>
        <v>9.6516000000000005E-2</v>
      </c>
      <c r="CI248" s="29">
        <f t="shared" si="312"/>
        <v>6.2911999999999996E-2</v>
      </c>
      <c r="CJ248" s="29">
        <f t="shared" si="312"/>
        <v>4.2263000000000002E-2</v>
      </c>
      <c r="CK248" s="29">
        <f t="shared" si="312"/>
        <v>4.8210999999999997E-2</v>
      </c>
      <c r="CL248" s="29">
        <f t="shared" si="312"/>
        <v>6.1928999999999998E-2</v>
      </c>
      <c r="CM248" s="29">
        <f t="shared" si="312"/>
        <v>3.9135000000000003E-2</v>
      </c>
      <c r="CN248" s="29">
        <f t="shared" si="312"/>
        <v>7.392E-2</v>
      </c>
      <c r="CO248" s="29">
        <f t="shared" si="312"/>
        <v>5.6552999999999999E-2</v>
      </c>
      <c r="CP248" s="29">
        <f t="shared" si="312"/>
        <v>2.2187999999999999E-2</v>
      </c>
      <c r="CQ248" s="29">
        <f t="shared" si="312"/>
        <v>7.4116000000000001E-2</v>
      </c>
      <c r="CR248" s="29">
        <f t="shared" si="312"/>
        <v>3.4974999999999999E-2</v>
      </c>
      <c r="CS248" s="29">
        <f t="shared" si="312"/>
        <v>7.5629000000000002E-2</v>
      </c>
      <c r="CT248" s="29">
        <f t="shared" si="312"/>
        <v>4.3728000000000003E-2</v>
      </c>
      <c r="CU248" s="29">
        <f t="shared" si="312"/>
        <v>0.28854600000000002</v>
      </c>
      <c r="CV248" s="29">
        <f t="shared" si="312"/>
        <v>3.8518999999999998E-2</v>
      </c>
      <c r="CW248" s="29">
        <f t="shared" si="312"/>
        <v>4.0029000000000002E-2</v>
      </c>
      <c r="CX248" s="29">
        <f t="shared" si="312"/>
        <v>5.6798000000000001E-2</v>
      </c>
      <c r="CY248" s="29">
        <f t="shared" si="312"/>
        <v>0.138432</v>
      </c>
      <c r="CZ248" s="29">
        <f t="shared" si="312"/>
        <v>8.5542999999999994E-2</v>
      </c>
      <c r="DA248" s="29">
        <f t="shared" si="312"/>
        <v>6.3353000000000007E-2</v>
      </c>
      <c r="DB248" s="29">
        <f t="shared" si="312"/>
        <v>0.13513700000000001</v>
      </c>
      <c r="DC248" s="29">
        <f t="shared" si="312"/>
        <v>3.7164999999999997E-2</v>
      </c>
      <c r="DD248" s="29">
        <f t="shared" si="312"/>
        <v>8.1810000000000008E-3</v>
      </c>
      <c r="DE248" s="29">
        <f t="shared" si="312"/>
        <v>2.102E-2</v>
      </c>
      <c r="DF248" s="29">
        <f t="shared" si="312"/>
        <v>9.7993999999999998E-2</v>
      </c>
      <c r="DG248" s="29">
        <f t="shared" si="312"/>
        <v>3.2273000000000003E-2</v>
      </c>
      <c r="DH248" s="29">
        <f t="shared" si="312"/>
        <v>4.1244999999999997E-2</v>
      </c>
      <c r="DI248" s="29">
        <f t="shared" si="312"/>
        <v>3.9142999999999997E-2</v>
      </c>
      <c r="DJ248" s="29">
        <f t="shared" si="312"/>
        <v>0.105182</v>
      </c>
      <c r="DK248" s="29">
        <f t="shared" si="312"/>
        <v>9.3591999999999995E-2</v>
      </c>
      <c r="DL248" s="29">
        <f t="shared" si="312"/>
        <v>9.1074000000000002E-2</v>
      </c>
      <c r="DM248" s="29">
        <f t="shared" si="312"/>
        <v>0.17676600000000001</v>
      </c>
      <c r="DN248" s="29">
        <f t="shared" si="312"/>
        <v>4.9787999999999999E-2</v>
      </c>
      <c r="DO248" s="29">
        <f t="shared" si="312"/>
        <v>0.100485</v>
      </c>
      <c r="DP248" s="29">
        <f t="shared" si="312"/>
        <v>9.7853999999999997E-2</v>
      </c>
      <c r="DQ248" s="29">
        <f>ROUND((DQ243-(DQ103*DQ43)-DQ46)/DQ47,6)-0.000001</f>
        <v>2.2341999999999997E-2</v>
      </c>
      <c r="DR248" s="29">
        <f t="shared" ref="DR248:FN248" si="313">ROUND((DR243-(DR103*DR43)-DR46)/DR47,6)</f>
        <v>0.18329400000000001</v>
      </c>
      <c r="DS248" s="29">
        <f t="shared" si="313"/>
        <v>0.21035400000000001</v>
      </c>
      <c r="DT248" s="29">
        <f t="shared" si="313"/>
        <v>0.25056699999999998</v>
      </c>
      <c r="DU248" s="29">
        <f t="shared" si="313"/>
        <v>0.15987499999999999</v>
      </c>
      <c r="DV248" s="29">
        <f t="shared" si="313"/>
        <v>0.38875900000000002</v>
      </c>
      <c r="DW248" s="29">
        <f t="shared" si="313"/>
        <v>0.202762</v>
      </c>
      <c r="DX248" s="29">
        <f t="shared" si="313"/>
        <v>4.7884999999999997E-2</v>
      </c>
      <c r="DY248" s="29">
        <f t="shared" si="313"/>
        <v>3.7622999999999997E-2</v>
      </c>
      <c r="DZ248" s="29">
        <f t="shared" si="313"/>
        <v>5.1227000000000002E-2</v>
      </c>
      <c r="EA248" s="29">
        <f t="shared" si="313"/>
        <v>1.8626E-2</v>
      </c>
      <c r="EB248" s="29">
        <f t="shared" si="313"/>
        <v>7.3294999999999999E-2</v>
      </c>
      <c r="EC248" s="29">
        <f t="shared" si="313"/>
        <v>0.103241</v>
      </c>
      <c r="ED248" s="29">
        <f t="shared" si="313"/>
        <v>6.0930000000000003E-3</v>
      </c>
      <c r="EE248" s="29">
        <f t="shared" si="313"/>
        <v>0.164355</v>
      </c>
      <c r="EF248" s="29">
        <f t="shared" si="313"/>
        <v>0.15304599999999999</v>
      </c>
      <c r="EG248" s="29">
        <f t="shared" si="313"/>
        <v>0.117961</v>
      </c>
      <c r="EH248" s="29">
        <f t="shared" si="313"/>
        <v>0.23707800000000001</v>
      </c>
      <c r="EI248" s="29">
        <f t="shared" si="313"/>
        <v>0.13889299999999999</v>
      </c>
      <c r="EJ248" s="29">
        <f t="shared" si="313"/>
        <v>0.115964</v>
      </c>
      <c r="EK248" s="29">
        <f t="shared" si="313"/>
        <v>1.2540000000000001E-2</v>
      </c>
      <c r="EL248" s="29">
        <f t="shared" si="313"/>
        <v>1.9422999999999999E-2</v>
      </c>
      <c r="EM248" s="29">
        <f t="shared" si="313"/>
        <v>4.6107000000000002E-2</v>
      </c>
      <c r="EN248" s="29">
        <f t="shared" si="313"/>
        <v>0.171539</v>
      </c>
      <c r="EO248" s="29">
        <f t="shared" si="313"/>
        <v>9.0723999999999999E-2</v>
      </c>
      <c r="EP248" s="29">
        <f t="shared" si="313"/>
        <v>3.5243999999999998E-2</v>
      </c>
      <c r="EQ248" s="29">
        <f t="shared" si="313"/>
        <v>2.5610000000000001E-2</v>
      </c>
      <c r="ER248" s="29">
        <f t="shared" si="313"/>
        <v>4.4075000000000003E-2</v>
      </c>
      <c r="ES248" s="29">
        <f t="shared" si="313"/>
        <v>0.102158</v>
      </c>
      <c r="ET248" s="29">
        <f t="shared" si="313"/>
        <v>0.14288300000000001</v>
      </c>
      <c r="EU248" s="29">
        <f t="shared" si="313"/>
        <v>0.179116</v>
      </c>
      <c r="EV248" s="29">
        <f t="shared" si="313"/>
        <v>3.3815999999999999E-2</v>
      </c>
      <c r="EW248" s="29">
        <f t="shared" si="313"/>
        <v>1.3259E-2</v>
      </c>
      <c r="EX248" s="29">
        <f t="shared" si="313"/>
        <v>6.6951999999999998E-2</v>
      </c>
      <c r="EY248" s="29">
        <f t="shared" si="313"/>
        <v>0.27219700000000002</v>
      </c>
      <c r="EZ248" s="29">
        <f t="shared" si="313"/>
        <v>8.4220000000000003E-2</v>
      </c>
      <c r="FA248" s="29">
        <f t="shared" si="313"/>
        <v>1.4319999999999999E-2</v>
      </c>
      <c r="FB248" s="29">
        <f>ROUND((FB243-(FB103*FB43)-FB46)/FB47,6)</f>
        <v>9.2049999999999996E-3</v>
      </c>
      <c r="FC248" s="29">
        <f t="shared" si="313"/>
        <v>6.2973000000000001E-2</v>
      </c>
      <c r="FD248" s="29">
        <f t="shared" si="313"/>
        <v>0.10063800000000001</v>
      </c>
      <c r="FE248" s="29">
        <f t="shared" si="313"/>
        <v>5.4924000000000001E-2</v>
      </c>
      <c r="FF248" s="29">
        <f t="shared" si="313"/>
        <v>0.15917999999999999</v>
      </c>
      <c r="FG248" s="29">
        <f t="shared" si="313"/>
        <v>0.14293800000000001</v>
      </c>
      <c r="FH248" s="29">
        <f t="shared" si="313"/>
        <v>3.5616000000000002E-2</v>
      </c>
      <c r="FI248" s="29">
        <f t="shared" si="313"/>
        <v>1.4484E-2</v>
      </c>
      <c r="FJ248" s="29">
        <f t="shared" si="313"/>
        <v>2.4539999999999999E-2</v>
      </c>
      <c r="FK248" s="29">
        <f t="shared" si="313"/>
        <v>1.1351E-2</v>
      </c>
      <c r="FL248" s="29">
        <f t="shared" si="313"/>
        <v>4.6882E-2</v>
      </c>
      <c r="FM248" s="29">
        <f t="shared" si="313"/>
        <v>6.4541000000000001E-2</v>
      </c>
      <c r="FN248" s="29">
        <f t="shared" si="313"/>
        <v>8.8894000000000001E-2</v>
      </c>
      <c r="FO248" s="29">
        <f>ROUND((FO243-(FO103*FO43)-FO46)/FO47,6)</f>
        <v>4.7759999999999999E-3</v>
      </c>
      <c r="FP248" s="29">
        <f>ROUND((FP243-(FP103*FP43)-FP46)/FP47,6)</f>
        <v>1.3864E-2</v>
      </c>
      <c r="FQ248" s="29">
        <f>ROUND((FQ243-(FQ103*FQ43)-FQ46)/FQ47,6)</f>
        <v>2.9773000000000001E-2</v>
      </c>
      <c r="FR248" s="29">
        <f>ROUND((FR243-(FR103*FR43)-FR46)/FR47,6)</f>
        <v>1.8460000000000001E-2</v>
      </c>
      <c r="FS248" s="29">
        <f>ROUND((FS243-(FS103*FS43)-FS46)/FS47,6)</f>
        <v>1.0146000000000001E-2</v>
      </c>
      <c r="FT248" s="29">
        <f>ROUND((FT243-(FT103*FT43)-FT46)/FT47,6)-0.000001</f>
        <v>3.2519999999999997E-3</v>
      </c>
      <c r="FU248" s="29">
        <f>ROUND((FU243-(FU103*FU43)-FU46)/FU47,6)</f>
        <v>7.5838000000000003E-2</v>
      </c>
      <c r="FV248" s="29">
        <f>ROUND((FV243-(FV103*FV43)-FV46)/FV47,6)</f>
        <v>6.5422999999999995E-2</v>
      </c>
      <c r="FW248" s="29">
        <f>ROUND((FW243-(FW103*FW43)-FW46)/FW47,6)</f>
        <v>0.157364</v>
      </c>
      <c r="FX248" s="29">
        <f>ROUND((FX243-(FX103*FX43)-FX46)/FX47,6)</f>
        <v>6.4605999999999997E-2</v>
      </c>
      <c r="FY248" s="29"/>
      <c r="FZ248" s="29">
        <f>SUM(C248:FX248)</f>
        <v>16.657198999999995</v>
      </c>
      <c r="GA248" s="29"/>
    </row>
    <row r="249" spans="1:188" x14ac:dyDescent="0.2">
      <c r="B249" s="7" t="s">
        <v>799</v>
      </c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29"/>
      <c r="EY249" s="29"/>
      <c r="EZ249" s="29"/>
      <c r="FA249" s="29"/>
      <c r="FB249" s="29"/>
      <c r="FC249" s="29"/>
      <c r="FD249" s="29"/>
      <c r="FE249" s="29"/>
      <c r="FF249" s="29"/>
      <c r="FG249" s="29"/>
      <c r="FH249" s="29"/>
      <c r="FI249" s="29"/>
      <c r="FJ249" s="29"/>
      <c r="FK249" s="29"/>
      <c r="FL249" s="29"/>
      <c r="FM249" s="29"/>
      <c r="FN249" s="29"/>
      <c r="FO249" s="29"/>
      <c r="FP249" s="29"/>
      <c r="FQ249" s="29"/>
      <c r="FR249" s="29"/>
      <c r="FS249" s="29"/>
      <c r="FT249" s="29"/>
      <c r="FU249" s="29"/>
      <c r="FV249" s="29"/>
      <c r="FW249" s="29"/>
      <c r="FX249" s="29"/>
      <c r="FY249" s="29"/>
      <c r="FZ249" s="29"/>
      <c r="GA249" s="29"/>
    </row>
    <row r="250" spans="1:188" x14ac:dyDescent="0.2">
      <c r="B250" s="7" t="s">
        <v>800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29"/>
      <c r="EV250" s="29"/>
      <c r="EW250" s="29"/>
      <c r="EX250" s="29"/>
      <c r="EY250" s="29"/>
      <c r="EZ250" s="29"/>
      <c r="FA250" s="29"/>
      <c r="FB250" s="29"/>
      <c r="FC250" s="29"/>
      <c r="FD250" s="29"/>
      <c r="FE250" s="29"/>
      <c r="FF250" s="29"/>
      <c r="FG250" s="29"/>
      <c r="FH250" s="29"/>
      <c r="FI250" s="29"/>
      <c r="FJ250" s="29"/>
      <c r="FK250" s="29"/>
      <c r="FL250" s="29"/>
      <c r="FM250" s="29"/>
      <c r="FN250" s="29"/>
      <c r="FO250" s="29"/>
      <c r="FP250" s="29"/>
      <c r="FQ250" s="29"/>
      <c r="FR250" s="29"/>
      <c r="FS250" s="29"/>
      <c r="FT250" s="29"/>
      <c r="FU250" s="29"/>
      <c r="FV250" s="29"/>
      <c r="FW250" s="29"/>
      <c r="FX250" s="29"/>
      <c r="FY250" s="29"/>
      <c r="FZ250" s="29"/>
      <c r="GA250" s="69"/>
      <c r="GB250" s="29"/>
      <c r="GC250" s="29"/>
      <c r="GD250" s="29"/>
      <c r="GE250" s="29"/>
      <c r="GF250" s="29"/>
    </row>
    <row r="251" spans="1:188" x14ac:dyDescent="0.2">
      <c r="A251" s="6" t="s">
        <v>801</v>
      </c>
      <c r="B251" s="7" t="s">
        <v>802</v>
      </c>
      <c r="C251" s="29">
        <f t="shared" ref="C251:AY251" si="314">ROUND(((C49)*(1+C193+C194))/C47,6)</f>
        <v>1.2409600000000001</v>
      </c>
      <c r="D251" s="29">
        <f t="shared" si="314"/>
        <v>0.32561099999999998</v>
      </c>
      <c r="E251" s="29">
        <f t="shared" si="314"/>
        <v>1.114738</v>
      </c>
      <c r="F251" s="29">
        <f t="shared" si="314"/>
        <v>0.49394900000000003</v>
      </c>
      <c r="G251" s="29">
        <f t="shared" si="314"/>
        <v>3.9302039999999998</v>
      </c>
      <c r="H251" s="29">
        <f t="shared" si="314"/>
        <v>9.3782479999999993</v>
      </c>
      <c r="I251" s="29">
        <f t="shared" si="314"/>
        <v>1.1549970000000001</v>
      </c>
      <c r="J251" s="29">
        <f t="shared" si="314"/>
        <v>6.8808100000000003</v>
      </c>
      <c r="K251" s="29">
        <f t="shared" si="314"/>
        <v>22.892728000000002</v>
      </c>
      <c r="L251" s="29">
        <f t="shared" si="314"/>
        <v>1.533908</v>
      </c>
      <c r="M251" s="29">
        <f t="shared" si="314"/>
        <v>4.1855469999999997</v>
      </c>
      <c r="N251" s="29">
        <f t="shared" si="314"/>
        <v>1.8862E-2</v>
      </c>
      <c r="O251" s="29">
        <f t="shared" si="314"/>
        <v>0.50921400000000006</v>
      </c>
      <c r="P251" s="29">
        <f t="shared" si="314"/>
        <v>22.684470000000001</v>
      </c>
      <c r="Q251" s="29">
        <f t="shared" si="314"/>
        <v>0.29844599999999999</v>
      </c>
      <c r="R251" s="29">
        <f t="shared" si="314"/>
        <v>33.544289999999997</v>
      </c>
      <c r="S251" s="29">
        <f t="shared" si="314"/>
        <v>3.0519250000000002</v>
      </c>
      <c r="T251" s="29">
        <f t="shared" si="314"/>
        <v>34.968701000000003</v>
      </c>
      <c r="U251" s="29">
        <f t="shared" si="314"/>
        <v>46.436833999999998</v>
      </c>
      <c r="V251" s="29">
        <f t="shared" si="314"/>
        <v>31.737054000000001</v>
      </c>
      <c r="W251" s="29">
        <f t="shared" si="314"/>
        <v>213.531046</v>
      </c>
      <c r="X251" s="29">
        <f t="shared" si="314"/>
        <v>58.170715999999999</v>
      </c>
      <c r="Y251" s="29">
        <f t="shared" si="314"/>
        <v>14.670389</v>
      </c>
      <c r="Z251" s="29">
        <f t="shared" si="314"/>
        <v>40.522804000000001</v>
      </c>
      <c r="AA251" s="29">
        <f t="shared" si="314"/>
        <v>0.24431700000000001</v>
      </c>
      <c r="AB251" s="29">
        <f t="shared" si="314"/>
        <v>0.13889699999999999</v>
      </c>
      <c r="AC251" s="29">
        <f t="shared" si="314"/>
        <v>4.2562629999999997</v>
      </c>
      <c r="AD251" s="29">
        <f t="shared" si="314"/>
        <v>3.4892500000000002</v>
      </c>
      <c r="AE251" s="29">
        <f t="shared" si="314"/>
        <v>22.28349</v>
      </c>
      <c r="AF251" s="29">
        <f t="shared" si="314"/>
        <v>12.257849</v>
      </c>
      <c r="AG251" s="29">
        <f t="shared" si="314"/>
        <v>2.7826080000000002</v>
      </c>
      <c r="AH251" s="29">
        <f t="shared" si="314"/>
        <v>28.837474</v>
      </c>
      <c r="AI251" s="29">
        <f t="shared" si="314"/>
        <v>108.80758</v>
      </c>
      <c r="AJ251" s="29">
        <f t="shared" si="314"/>
        <v>32.974266</v>
      </c>
      <c r="AK251" s="29">
        <f t="shared" si="314"/>
        <v>17.350071</v>
      </c>
      <c r="AL251" s="29">
        <f t="shared" si="314"/>
        <v>14.99241</v>
      </c>
      <c r="AM251" s="29">
        <f t="shared" si="314"/>
        <v>20.147306</v>
      </c>
      <c r="AN251" s="29">
        <f t="shared" si="314"/>
        <v>8.9692760000000007</v>
      </c>
      <c r="AO251" s="29">
        <f t="shared" si="314"/>
        <v>2.597864</v>
      </c>
      <c r="AP251" s="29">
        <f t="shared" si="314"/>
        <v>4.7583E-2</v>
      </c>
      <c r="AQ251" s="29">
        <f t="shared" si="314"/>
        <v>8.266686</v>
      </c>
      <c r="AR251" s="29">
        <f t="shared" si="314"/>
        <v>0.134488</v>
      </c>
      <c r="AS251" s="29">
        <f t="shared" si="314"/>
        <v>0.31943500000000002</v>
      </c>
      <c r="AT251" s="29">
        <f t="shared" si="314"/>
        <v>3.9652630000000002</v>
      </c>
      <c r="AU251" s="29">
        <f t="shared" si="314"/>
        <v>20.638957999999999</v>
      </c>
      <c r="AV251" s="29">
        <f t="shared" si="314"/>
        <v>29.399346000000001</v>
      </c>
      <c r="AW251" s="29">
        <f t="shared" si="314"/>
        <v>43.099882000000001</v>
      </c>
      <c r="AX251" s="29">
        <f t="shared" si="314"/>
        <v>67.691081999999994</v>
      </c>
      <c r="AY251" s="29">
        <f t="shared" si="314"/>
        <v>22.738955000000001</v>
      </c>
      <c r="AZ251" s="29">
        <f>ROUND(((AZ49)*(1+AZ193+AZ194))/AZ47,6)</f>
        <v>1.6487000000000002E-2</v>
      </c>
      <c r="BA251" s="29">
        <f t="shared" ref="BA251:DL251" si="315">ROUND(((BA49)*(1+BA193+BA194))/BA47,6)</f>
        <v>2.1673589999999998</v>
      </c>
      <c r="BB251" s="29">
        <f t="shared" si="315"/>
        <v>5.7458220000000004</v>
      </c>
      <c r="BC251" s="29">
        <f t="shared" si="315"/>
        <v>1.9928999999999999E-2</v>
      </c>
      <c r="BD251" s="29">
        <f t="shared" si="315"/>
        <v>2.4520550000000001</v>
      </c>
      <c r="BE251" s="29">
        <f t="shared" si="315"/>
        <v>7.5487830000000002</v>
      </c>
      <c r="BF251" s="29">
        <f t="shared" si="315"/>
        <v>0.54571999999999998</v>
      </c>
      <c r="BG251" s="29">
        <f t="shared" si="315"/>
        <v>25.424088000000001</v>
      </c>
      <c r="BH251" s="29">
        <f t="shared" si="315"/>
        <v>19.442868000000001</v>
      </c>
      <c r="BI251" s="29">
        <f t="shared" si="315"/>
        <v>24.604220999999999</v>
      </c>
      <c r="BJ251" s="29">
        <f t="shared" si="315"/>
        <v>1.6813929999999999</v>
      </c>
      <c r="BK251" s="29">
        <f t="shared" si="315"/>
        <v>1.0372189999999999</v>
      </c>
      <c r="BL251" s="29">
        <f t="shared" si="315"/>
        <v>155.63135</v>
      </c>
      <c r="BM251" s="29">
        <f t="shared" si="315"/>
        <v>32.838579000000003</v>
      </c>
      <c r="BN251" s="29">
        <f t="shared" si="315"/>
        <v>3.7206329999999999</v>
      </c>
      <c r="BO251" s="29">
        <f t="shared" si="315"/>
        <v>6.5520060000000004</v>
      </c>
      <c r="BP251" s="29">
        <f t="shared" si="315"/>
        <v>13.876585</v>
      </c>
      <c r="BQ251" s="29">
        <f t="shared" si="315"/>
        <v>0.86494300000000002</v>
      </c>
      <c r="BR251" s="29">
        <f t="shared" si="315"/>
        <v>1.340792</v>
      </c>
      <c r="BS251" s="29">
        <f t="shared" si="315"/>
        <v>1.681079</v>
      </c>
      <c r="BT251" s="29">
        <f t="shared" si="315"/>
        <v>2.4744480000000002</v>
      </c>
      <c r="BU251" s="29">
        <f t="shared" si="315"/>
        <v>8.0593990000000009</v>
      </c>
      <c r="BV251" s="29">
        <f t="shared" si="315"/>
        <v>1.4334990000000001</v>
      </c>
      <c r="BW251" s="29">
        <f t="shared" si="315"/>
        <v>1.519501</v>
      </c>
      <c r="BX251" s="29">
        <f t="shared" si="315"/>
        <v>16.588633000000002</v>
      </c>
      <c r="BY251" s="29">
        <f t="shared" si="315"/>
        <v>10.041114</v>
      </c>
      <c r="BZ251" s="29">
        <f t="shared" si="315"/>
        <v>31.847498000000002</v>
      </c>
      <c r="CA251" s="29">
        <f t="shared" si="315"/>
        <v>9.0199259999999999</v>
      </c>
      <c r="CB251" s="29">
        <f t="shared" si="315"/>
        <v>9.3970999999999999E-2</v>
      </c>
      <c r="CC251" s="29">
        <f t="shared" si="315"/>
        <v>52.474030999999997</v>
      </c>
      <c r="CD251" s="29">
        <f t="shared" si="315"/>
        <v>55.428787</v>
      </c>
      <c r="CE251" s="29">
        <f t="shared" si="315"/>
        <v>27.184909999999999</v>
      </c>
      <c r="CF251" s="29">
        <f t="shared" si="315"/>
        <v>37.117128000000001</v>
      </c>
      <c r="CG251" s="29">
        <f t="shared" si="315"/>
        <v>40.051544</v>
      </c>
      <c r="CH251" s="29">
        <f t="shared" si="315"/>
        <v>49.518867</v>
      </c>
      <c r="CI251" s="29">
        <f t="shared" si="315"/>
        <v>9.5326640000000005</v>
      </c>
      <c r="CJ251" s="29">
        <f t="shared" si="315"/>
        <v>4.3703770000000004</v>
      </c>
      <c r="CK251" s="29">
        <f t="shared" si="315"/>
        <v>0.92876099999999995</v>
      </c>
      <c r="CL251" s="29">
        <f t="shared" si="315"/>
        <v>4.7274450000000003</v>
      </c>
      <c r="CM251" s="29">
        <f t="shared" si="315"/>
        <v>4.4600999999999997</v>
      </c>
      <c r="CN251" s="29">
        <f t="shared" si="315"/>
        <v>0.27549600000000002</v>
      </c>
      <c r="CO251" s="29">
        <f t="shared" si="315"/>
        <v>0.43220399999999998</v>
      </c>
      <c r="CP251" s="29">
        <f t="shared" si="315"/>
        <v>2.2476829999999999</v>
      </c>
      <c r="CQ251" s="29">
        <f t="shared" si="315"/>
        <v>7.4222570000000001</v>
      </c>
      <c r="CR251" s="29">
        <f t="shared" si="315"/>
        <v>12.767412</v>
      </c>
      <c r="CS251" s="29">
        <f t="shared" si="315"/>
        <v>19.072664</v>
      </c>
      <c r="CT251" s="29">
        <f t="shared" si="315"/>
        <v>22.516241999999998</v>
      </c>
      <c r="CU251" s="29">
        <f t="shared" si="315"/>
        <v>75.737188000000003</v>
      </c>
      <c r="CV251" s="29">
        <f t="shared" si="315"/>
        <v>46.05912</v>
      </c>
      <c r="CW251" s="29">
        <f t="shared" si="315"/>
        <v>14.489274</v>
      </c>
      <c r="CX251" s="29">
        <f t="shared" si="315"/>
        <v>11.74236</v>
      </c>
      <c r="CY251" s="29">
        <f t="shared" si="315"/>
        <v>152.03958299999999</v>
      </c>
      <c r="CZ251" s="29">
        <f t="shared" si="315"/>
        <v>4.6027810000000002</v>
      </c>
      <c r="DA251" s="29">
        <f t="shared" si="315"/>
        <v>23.101246</v>
      </c>
      <c r="DB251" s="29">
        <f t="shared" si="315"/>
        <v>37.463388999999999</v>
      </c>
      <c r="DC251" s="29">
        <f t="shared" si="315"/>
        <v>15.751139999999999</v>
      </c>
      <c r="DD251" s="29">
        <f t="shared" si="315"/>
        <v>3.2825530000000001</v>
      </c>
      <c r="DE251" s="29">
        <f t="shared" si="315"/>
        <v>5.0249790000000001</v>
      </c>
      <c r="DF251" s="29">
        <f t="shared" si="315"/>
        <v>0.52165099999999998</v>
      </c>
      <c r="DG251" s="29">
        <f t="shared" si="315"/>
        <v>20.70119</v>
      </c>
      <c r="DH251" s="29">
        <f t="shared" si="315"/>
        <v>2.3258800000000002</v>
      </c>
      <c r="DI251" s="29">
        <f t="shared" si="315"/>
        <v>1.68747</v>
      </c>
      <c r="DJ251" s="29">
        <f t="shared" si="315"/>
        <v>15.650501999999999</v>
      </c>
      <c r="DK251" s="29">
        <f t="shared" si="315"/>
        <v>19.440719999999999</v>
      </c>
      <c r="DL251" s="29">
        <f t="shared" si="315"/>
        <v>1.7261470000000001</v>
      </c>
      <c r="DM251" s="29">
        <f t="shared" ref="DM251:FX251" si="316">ROUND(((DM49)*(1+DM193+DM194))/DM47,6)</f>
        <v>47.548254999999997</v>
      </c>
      <c r="DN251" s="29">
        <f t="shared" si="316"/>
        <v>3.7829760000000001</v>
      </c>
      <c r="DO251" s="29">
        <f t="shared" si="316"/>
        <v>3.4413629999999999</v>
      </c>
      <c r="DP251" s="29">
        <f t="shared" si="316"/>
        <v>32.552281000000001</v>
      </c>
      <c r="DQ251" s="29">
        <f t="shared" si="316"/>
        <v>3.4977930000000002</v>
      </c>
      <c r="DR251" s="29">
        <f t="shared" si="316"/>
        <v>13.237574</v>
      </c>
      <c r="DS251" s="29">
        <f t="shared" si="316"/>
        <v>26.559864000000001</v>
      </c>
      <c r="DT251" s="29">
        <f t="shared" si="316"/>
        <v>93.493076000000002</v>
      </c>
      <c r="DU251" s="29">
        <f t="shared" si="316"/>
        <v>38.390957</v>
      </c>
      <c r="DV251" s="29">
        <f t="shared" si="316"/>
        <v>128.18755100000001</v>
      </c>
      <c r="DW251" s="29">
        <f t="shared" si="316"/>
        <v>50.497545000000002</v>
      </c>
      <c r="DX251" s="29">
        <f t="shared" si="316"/>
        <v>17.136430000000001</v>
      </c>
      <c r="DY251" s="29">
        <f t="shared" si="316"/>
        <v>9.1854230000000001</v>
      </c>
      <c r="DZ251" s="29">
        <f t="shared" si="316"/>
        <v>6.003787</v>
      </c>
      <c r="EA251" s="29">
        <f t="shared" si="316"/>
        <v>3.0791780000000002</v>
      </c>
      <c r="EB251" s="29">
        <f t="shared" si="316"/>
        <v>12.799586</v>
      </c>
      <c r="EC251" s="29">
        <f t="shared" si="316"/>
        <v>29.245643000000001</v>
      </c>
      <c r="ED251" s="29">
        <f t="shared" si="316"/>
        <v>0.31331799999999999</v>
      </c>
      <c r="EE251" s="29">
        <f t="shared" si="316"/>
        <v>58.635199</v>
      </c>
      <c r="EF251" s="29">
        <f t="shared" si="316"/>
        <v>11.078060000000001</v>
      </c>
      <c r="EG251" s="29">
        <f t="shared" si="316"/>
        <v>35.939788999999998</v>
      </c>
      <c r="EH251" s="29">
        <f t="shared" si="316"/>
        <v>81.100374000000002</v>
      </c>
      <c r="EI251" s="29">
        <f t="shared" si="316"/>
        <v>0.90658099999999997</v>
      </c>
      <c r="EJ251" s="29">
        <f t="shared" si="316"/>
        <v>1.328254</v>
      </c>
      <c r="EK251" s="29">
        <f t="shared" si="316"/>
        <v>1.880754</v>
      </c>
      <c r="EL251" s="29">
        <f t="shared" si="316"/>
        <v>4.1308090000000002</v>
      </c>
      <c r="EM251" s="29">
        <f t="shared" si="316"/>
        <v>10.544376</v>
      </c>
      <c r="EN251" s="29">
        <f t="shared" si="316"/>
        <v>16.590938000000001</v>
      </c>
      <c r="EO251" s="29">
        <f t="shared" si="316"/>
        <v>22.266808000000001</v>
      </c>
      <c r="EP251" s="29">
        <f t="shared" si="316"/>
        <v>7.7859389999999999</v>
      </c>
      <c r="EQ251" s="29">
        <f t="shared" si="316"/>
        <v>9.0399999999999994E-3</v>
      </c>
      <c r="ER251" s="29">
        <f t="shared" si="316"/>
        <v>11.080954999999999</v>
      </c>
      <c r="ES251" s="29">
        <f t="shared" si="316"/>
        <v>42.654288000000001</v>
      </c>
      <c r="ET251" s="29">
        <f t="shared" si="316"/>
        <v>41.873888000000001</v>
      </c>
      <c r="EU251" s="29">
        <f t="shared" si="316"/>
        <v>27.235658999999998</v>
      </c>
      <c r="EV251" s="29">
        <f t="shared" si="316"/>
        <v>22.650003999999999</v>
      </c>
      <c r="EW251" s="29">
        <f t="shared" si="316"/>
        <v>1.208388</v>
      </c>
      <c r="EX251" s="29">
        <f t="shared" si="316"/>
        <v>19.926252999999999</v>
      </c>
      <c r="EY251" s="29">
        <f t="shared" si="316"/>
        <v>38.042302999999997</v>
      </c>
      <c r="EZ251" s="29">
        <f t="shared" si="316"/>
        <v>37.005721000000001</v>
      </c>
      <c r="FA251" s="29">
        <f t="shared" si="316"/>
        <v>0.44733899999999999</v>
      </c>
      <c r="FB251" s="29">
        <f t="shared" si="316"/>
        <v>2.479441</v>
      </c>
      <c r="FC251" s="29">
        <f t="shared" si="316"/>
        <v>3.2061739999999999</v>
      </c>
      <c r="FD251" s="29">
        <f t="shared" si="316"/>
        <v>24.799427000000001</v>
      </c>
      <c r="FE251" s="29">
        <f t="shared" si="316"/>
        <v>30.347766</v>
      </c>
      <c r="FF251" s="29">
        <f t="shared" si="316"/>
        <v>51.380909000000003</v>
      </c>
      <c r="FG251" s="29">
        <f t="shared" si="316"/>
        <v>67.952597999999995</v>
      </c>
      <c r="FH251" s="29">
        <f t="shared" si="316"/>
        <v>22.617550999999999</v>
      </c>
      <c r="FI251" s="29">
        <f t="shared" si="316"/>
        <v>0.86756599999999995</v>
      </c>
      <c r="FJ251" s="29">
        <f t="shared" si="316"/>
        <v>1.4233610000000001</v>
      </c>
      <c r="FK251" s="29">
        <f t="shared" si="316"/>
        <v>0.521173</v>
      </c>
      <c r="FL251" s="29">
        <f t="shared" si="316"/>
        <v>0.78045900000000001</v>
      </c>
      <c r="FM251" s="29">
        <f t="shared" si="316"/>
        <v>1.9461759999999999</v>
      </c>
      <c r="FN251" s="29">
        <f t="shared" si="316"/>
        <v>0.44581399999999999</v>
      </c>
      <c r="FO251" s="29">
        <f t="shared" si="316"/>
        <v>0.47232299999999999</v>
      </c>
      <c r="FP251" s="29">
        <f t="shared" si="316"/>
        <v>0.67429799999999995</v>
      </c>
      <c r="FQ251" s="29">
        <f t="shared" si="316"/>
        <v>3.3547039999999999</v>
      </c>
      <c r="FR251" s="29">
        <f t="shared" si="316"/>
        <v>6.9259940000000002</v>
      </c>
      <c r="FS251" s="29">
        <f t="shared" si="316"/>
        <v>3.4713970000000001</v>
      </c>
      <c r="FT251" s="29">
        <f t="shared" si="316"/>
        <v>2.5083980000000001</v>
      </c>
      <c r="FU251" s="29">
        <f t="shared" si="316"/>
        <v>8.9430980000000009</v>
      </c>
      <c r="FV251" s="29">
        <f t="shared" si="316"/>
        <v>9.4626249999999992</v>
      </c>
      <c r="FW251" s="29">
        <f t="shared" si="316"/>
        <v>53.315320999999997</v>
      </c>
      <c r="FX251" s="29">
        <f t="shared" si="316"/>
        <v>54.430751999999998</v>
      </c>
      <c r="FY251" s="29"/>
      <c r="FZ251" s="29"/>
      <c r="GA251" s="29"/>
      <c r="GB251" s="29"/>
      <c r="GC251" s="29"/>
      <c r="GD251" s="29"/>
      <c r="GE251" s="29"/>
      <c r="GF251" s="29"/>
    </row>
    <row r="252" spans="1:188" x14ac:dyDescent="0.2">
      <c r="B252" s="7" t="s">
        <v>803</v>
      </c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29"/>
      <c r="EV252" s="29"/>
      <c r="EW252" s="29"/>
      <c r="EX252" s="29"/>
      <c r="EY252" s="29"/>
      <c r="EZ252" s="29"/>
      <c r="FA252" s="29"/>
      <c r="FB252" s="29"/>
      <c r="FC252" s="29"/>
      <c r="FD252" s="29"/>
      <c r="FE252" s="29"/>
      <c r="FF252" s="29"/>
      <c r="FG252" s="29"/>
      <c r="FH252" s="29"/>
      <c r="FI252" s="29"/>
      <c r="FJ252" s="29"/>
      <c r="FK252" s="29"/>
      <c r="FL252" s="29"/>
      <c r="FM252" s="29"/>
      <c r="FN252" s="29"/>
      <c r="FO252" s="29"/>
      <c r="FP252" s="29"/>
      <c r="FQ252" s="29"/>
      <c r="FR252" s="29"/>
      <c r="FS252" s="29"/>
      <c r="FT252" s="29"/>
      <c r="FU252" s="29"/>
      <c r="FV252" s="29"/>
      <c r="FW252" s="29"/>
      <c r="FX252" s="29"/>
      <c r="FY252" s="29"/>
      <c r="FZ252" s="29"/>
      <c r="GB252" s="29"/>
      <c r="GC252" s="29"/>
      <c r="GD252" s="29"/>
      <c r="GE252" s="29"/>
      <c r="GF252" s="29"/>
    </row>
    <row r="253" spans="1:188" x14ac:dyDescent="0.2">
      <c r="B253" s="7" t="s">
        <v>804</v>
      </c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29"/>
      <c r="EY253" s="29"/>
      <c r="EZ253" s="29"/>
      <c r="FA253" s="29"/>
      <c r="FB253" s="29"/>
      <c r="FC253" s="29"/>
      <c r="FD253" s="29"/>
      <c r="FE253" s="29"/>
      <c r="FF253" s="29"/>
      <c r="FG253" s="29"/>
      <c r="FH253" s="29"/>
      <c r="FI253" s="29"/>
      <c r="FJ253" s="29"/>
      <c r="FK253" s="29"/>
      <c r="FL253" s="29"/>
      <c r="FM253" s="29"/>
      <c r="FN253" s="29"/>
      <c r="FO253" s="29"/>
      <c r="FP253" s="29"/>
      <c r="FQ253" s="29"/>
      <c r="FR253" s="29"/>
      <c r="FS253" s="29"/>
      <c r="FT253" s="29"/>
      <c r="FU253" s="29"/>
      <c r="FV253" s="29"/>
      <c r="FW253" s="29"/>
      <c r="FX253" s="29"/>
      <c r="FY253" s="29"/>
      <c r="FZ253" s="29"/>
      <c r="GB253" s="29"/>
      <c r="GC253" s="29"/>
      <c r="GD253" s="29"/>
      <c r="GE253" s="29"/>
      <c r="GF253" s="29"/>
    </row>
    <row r="254" spans="1:188" x14ac:dyDescent="0.2">
      <c r="A254" s="6" t="s">
        <v>805</v>
      </c>
      <c r="B254" s="7" t="s">
        <v>806</v>
      </c>
      <c r="C254" s="29">
        <f>MIN(C246,C248)</f>
        <v>2.6079999999999999E-2</v>
      </c>
      <c r="D254" s="29">
        <f t="shared" ref="D254:BO254" si="317">MIN(D246,D248)</f>
        <v>2.7E-2</v>
      </c>
      <c r="E254" s="29">
        <f t="shared" si="317"/>
        <v>2.4687999999999998E-2</v>
      </c>
      <c r="F254" s="29">
        <f t="shared" si="317"/>
        <v>2.6262000000000001E-2</v>
      </c>
      <c r="G254" s="29">
        <f t="shared" si="317"/>
        <v>2.2284999999999999E-2</v>
      </c>
      <c r="H254" s="29">
        <f t="shared" si="317"/>
        <v>2.7E-2</v>
      </c>
      <c r="I254" s="29">
        <f t="shared" si="317"/>
        <v>2.7E-2</v>
      </c>
      <c r="J254" s="29">
        <f t="shared" si="317"/>
        <v>2.7E-2</v>
      </c>
      <c r="K254" s="29">
        <f t="shared" si="317"/>
        <v>2.7E-2</v>
      </c>
      <c r="L254" s="29">
        <f t="shared" si="317"/>
        <v>2.1895000000000001E-2</v>
      </c>
      <c r="M254" s="29">
        <f t="shared" si="317"/>
        <v>2.0947E-2</v>
      </c>
      <c r="N254" s="29">
        <f t="shared" si="317"/>
        <v>1.8756000000000002E-2</v>
      </c>
      <c r="O254" s="29">
        <f t="shared" si="317"/>
        <v>2.5353000000000001E-2</v>
      </c>
      <c r="P254" s="29">
        <f t="shared" si="317"/>
        <v>2.7E-2</v>
      </c>
      <c r="Q254" s="29">
        <f t="shared" si="317"/>
        <v>2.6010000000000002E-2</v>
      </c>
      <c r="R254" s="29">
        <f t="shared" si="317"/>
        <v>2.3909E-2</v>
      </c>
      <c r="S254" s="29">
        <f t="shared" si="317"/>
        <v>2.1013999999999998E-2</v>
      </c>
      <c r="T254" s="29">
        <f t="shared" si="317"/>
        <v>1.9300999999999999E-2</v>
      </c>
      <c r="U254" s="29">
        <f t="shared" si="317"/>
        <v>1.8800999999999998E-2</v>
      </c>
      <c r="V254" s="29">
        <f t="shared" si="317"/>
        <v>2.7E-2</v>
      </c>
      <c r="W254" s="29">
        <f t="shared" si="317"/>
        <v>2.7E-2</v>
      </c>
      <c r="X254" s="29">
        <f t="shared" si="317"/>
        <v>1.0756E-2</v>
      </c>
      <c r="Y254" s="29">
        <f t="shared" si="317"/>
        <v>1.9498000000000001E-2</v>
      </c>
      <c r="Z254" s="29">
        <f t="shared" si="317"/>
        <v>1.8914999999999998E-2</v>
      </c>
      <c r="AA254" s="29">
        <f t="shared" si="317"/>
        <v>2.4995E-2</v>
      </c>
      <c r="AB254" s="29">
        <f t="shared" si="317"/>
        <v>2.5023E-2</v>
      </c>
      <c r="AC254" s="29">
        <f t="shared" si="317"/>
        <v>1.5982E-2</v>
      </c>
      <c r="AD254" s="29">
        <f t="shared" si="317"/>
        <v>1.4692999999999999E-2</v>
      </c>
      <c r="AE254" s="29">
        <f t="shared" si="317"/>
        <v>7.8139999999999998E-3</v>
      </c>
      <c r="AF254" s="29">
        <f t="shared" si="317"/>
        <v>6.6740000000000002E-3</v>
      </c>
      <c r="AG254" s="29">
        <f t="shared" si="317"/>
        <v>1.2480999999999999E-2</v>
      </c>
      <c r="AH254" s="29">
        <f t="shared" si="317"/>
        <v>1.7123000000000003E-2</v>
      </c>
      <c r="AI254" s="29">
        <f t="shared" si="317"/>
        <v>2.7E-2</v>
      </c>
      <c r="AJ254" s="29">
        <f t="shared" si="317"/>
        <v>1.8787999999999999E-2</v>
      </c>
      <c r="AK254" s="29">
        <f t="shared" si="317"/>
        <v>1.6280000000000003E-2</v>
      </c>
      <c r="AL254" s="29">
        <f t="shared" si="317"/>
        <v>2.7E-2</v>
      </c>
      <c r="AM254" s="29">
        <f t="shared" si="317"/>
        <v>1.6449000000000002E-2</v>
      </c>
      <c r="AN254" s="29">
        <f t="shared" si="317"/>
        <v>2.2903E-2</v>
      </c>
      <c r="AO254" s="29">
        <f t="shared" si="317"/>
        <v>2.2655999999999999E-2</v>
      </c>
      <c r="AP254" s="29">
        <f t="shared" si="317"/>
        <v>2.5541000000000001E-2</v>
      </c>
      <c r="AQ254" s="29">
        <f t="shared" si="317"/>
        <v>1.5559E-2</v>
      </c>
      <c r="AR254" s="29">
        <f t="shared" si="317"/>
        <v>2.5440000000000001E-2</v>
      </c>
      <c r="AS254" s="29">
        <f t="shared" si="317"/>
        <v>1.1618E-2</v>
      </c>
      <c r="AT254" s="29">
        <f t="shared" si="317"/>
        <v>2.6713999999999998E-2</v>
      </c>
      <c r="AU254" s="29">
        <f t="shared" si="317"/>
        <v>1.9188E-2</v>
      </c>
      <c r="AV254" s="29">
        <f t="shared" si="317"/>
        <v>2.5359000000000003E-2</v>
      </c>
      <c r="AW254" s="29">
        <f t="shared" si="317"/>
        <v>2.0596E-2</v>
      </c>
      <c r="AX254" s="29">
        <f t="shared" si="317"/>
        <v>1.6797999999999997E-2</v>
      </c>
      <c r="AY254" s="29">
        <f t="shared" si="317"/>
        <v>2.7E-2</v>
      </c>
      <c r="AZ254" s="29">
        <f>MIN(AZ246,AZ248,AZ251)</f>
        <v>1.5719999999999998E-2</v>
      </c>
      <c r="BA254" s="29">
        <f t="shared" si="317"/>
        <v>2.1893999999999997E-2</v>
      </c>
      <c r="BB254" s="29">
        <f t="shared" si="317"/>
        <v>1.9684E-2</v>
      </c>
      <c r="BC254" s="29">
        <f t="shared" si="317"/>
        <v>2.0714999999999997E-2</v>
      </c>
      <c r="BD254" s="29">
        <f t="shared" si="317"/>
        <v>2.7E-2</v>
      </c>
      <c r="BE254" s="29">
        <f t="shared" si="317"/>
        <v>2.2815999999999999E-2</v>
      </c>
      <c r="BF254" s="29">
        <f t="shared" si="317"/>
        <v>2.6952E-2</v>
      </c>
      <c r="BG254" s="29">
        <f t="shared" si="317"/>
        <v>2.7E-2</v>
      </c>
      <c r="BH254" s="29">
        <f t="shared" si="317"/>
        <v>2.1419000000000001E-2</v>
      </c>
      <c r="BI254" s="29">
        <f t="shared" si="317"/>
        <v>8.4329999999999995E-3</v>
      </c>
      <c r="BJ254" s="29">
        <f t="shared" si="317"/>
        <v>2.3164000000000001E-2</v>
      </c>
      <c r="BK254" s="29">
        <f t="shared" si="317"/>
        <v>2.4458999999999998E-2</v>
      </c>
      <c r="BL254" s="29">
        <f t="shared" si="317"/>
        <v>2.7E-2</v>
      </c>
      <c r="BM254" s="29">
        <f t="shared" si="317"/>
        <v>2.0833999999999998E-2</v>
      </c>
      <c r="BN254" s="29">
        <f t="shared" si="317"/>
        <v>2.7E-2</v>
      </c>
      <c r="BO254" s="29">
        <f t="shared" si="317"/>
        <v>1.5203E-2</v>
      </c>
      <c r="BP254" s="29">
        <f t="shared" ref="BP254:EA254" si="318">MIN(BP246,BP248)</f>
        <v>2.1702000000000003E-2</v>
      </c>
      <c r="BQ254" s="29">
        <f t="shared" si="318"/>
        <v>2.1759000000000001E-2</v>
      </c>
      <c r="BR254" s="29">
        <f t="shared" si="318"/>
        <v>4.7000000000000002E-3</v>
      </c>
      <c r="BS254" s="29">
        <f t="shared" si="318"/>
        <v>2.2309999999999999E-3</v>
      </c>
      <c r="BT254" s="29">
        <f t="shared" si="318"/>
        <v>4.0750000000000005E-3</v>
      </c>
      <c r="BU254" s="29">
        <f t="shared" si="318"/>
        <v>1.3811E-2</v>
      </c>
      <c r="BV254" s="29">
        <f t="shared" si="318"/>
        <v>1.1775000000000001E-2</v>
      </c>
      <c r="BW254" s="29">
        <f t="shared" si="318"/>
        <v>1.55E-2</v>
      </c>
      <c r="BX254" s="29">
        <f t="shared" si="318"/>
        <v>1.6598999999999999E-2</v>
      </c>
      <c r="BY254" s="29">
        <f t="shared" si="318"/>
        <v>2.3781E-2</v>
      </c>
      <c r="BZ254" s="29">
        <f t="shared" si="318"/>
        <v>2.6312000000000002E-2</v>
      </c>
      <c r="CA254" s="29">
        <f t="shared" si="318"/>
        <v>2.1930000000000002E-2</v>
      </c>
      <c r="CB254" s="29">
        <f t="shared" si="318"/>
        <v>2.6251999999999998E-2</v>
      </c>
      <c r="CC254" s="29">
        <f t="shared" si="318"/>
        <v>2.2199E-2</v>
      </c>
      <c r="CD254" s="29">
        <f t="shared" si="318"/>
        <v>1.9519999999999999E-2</v>
      </c>
      <c r="CE254" s="29">
        <f t="shared" si="318"/>
        <v>2.7E-2</v>
      </c>
      <c r="CF254" s="29">
        <f t="shared" si="318"/>
        <v>2.2463E-2</v>
      </c>
      <c r="CG254" s="29">
        <f t="shared" si="318"/>
        <v>2.7E-2</v>
      </c>
      <c r="CH254" s="29">
        <f t="shared" si="318"/>
        <v>2.2187999999999999E-2</v>
      </c>
      <c r="CI254" s="29">
        <f t="shared" si="318"/>
        <v>2.418E-2</v>
      </c>
      <c r="CJ254" s="29">
        <f t="shared" si="318"/>
        <v>2.3469E-2</v>
      </c>
      <c r="CK254" s="29">
        <f t="shared" si="318"/>
        <v>6.6010000000000001E-3</v>
      </c>
      <c r="CL254" s="29">
        <f t="shared" si="318"/>
        <v>8.2289999999999985E-3</v>
      </c>
      <c r="CM254" s="29">
        <f t="shared" si="318"/>
        <v>2.274E-3</v>
      </c>
      <c r="CN254" s="29">
        <f t="shared" si="318"/>
        <v>2.7E-2</v>
      </c>
      <c r="CO254" s="29">
        <f t="shared" si="318"/>
        <v>2.2359999999999998E-2</v>
      </c>
      <c r="CP254" s="29">
        <f t="shared" si="318"/>
        <v>2.0548999999999998E-2</v>
      </c>
      <c r="CQ254" s="29">
        <f t="shared" si="318"/>
        <v>1.2426999999999999E-2</v>
      </c>
      <c r="CR254" s="29">
        <f t="shared" si="318"/>
        <v>1.6799999999999999E-3</v>
      </c>
      <c r="CS254" s="29">
        <f t="shared" si="318"/>
        <v>2.2658000000000001E-2</v>
      </c>
      <c r="CT254" s="29">
        <f t="shared" si="318"/>
        <v>8.5199999999999998E-3</v>
      </c>
      <c r="CU254" s="29">
        <f t="shared" si="318"/>
        <v>1.9615999999999998E-2</v>
      </c>
      <c r="CV254" s="29">
        <f t="shared" si="318"/>
        <v>1.0978999999999999E-2</v>
      </c>
      <c r="CW254" s="29">
        <f t="shared" si="318"/>
        <v>1.7086999999999998E-2</v>
      </c>
      <c r="CX254" s="29">
        <f t="shared" si="318"/>
        <v>2.1824000000000003E-2</v>
      </c>
      <c r="CY254" s="29">
        <f t="shared" si="318"/>
        <v>2.7E-2</v>
      </c>
      <c r="CZ254" s="29">
        <f t="shared" si="318"/>
        <v>2.6651000000000001E-2</v>
      </c>
      <c r="DA254" s="29">
        <f t="shared" si="318"/>
        <v>2.7E-2</v>
      </c>
      <c r="DB254" s="29">
        <f t="shared" si="318"/>
        <v>2.7E-2</v>
      </c>
      <c r="DC254" s="29">
        <f t="shared" si="318"/>
        <v>1.7417999999999999E-2</v>
      </c>
      <c r="DD254" s="29">
        <f t="shared" si="318"/>
        <v>3.4300000000000003E-3</v>
      </c>
      <c r="DE254" s="29">
        <f t="shared" si="318"/>
        <v>1.145E-2</v>
      </c>
      <c r="DF254" s="29">
        <f t="shared" si="318"/>
        <v>2.4213999999999999E-2</v>
      </c>
      <c r="DG254" s="29">
        <f t="shared" si="318"/>
        <v>2.0452999999999999E-2</v>
      </c>
      <c r="DH254" s="29">
        <f t="shared" si="318"/>
        <v>2.0516E-2</v>
      </c>
      <c r="DI254" s="29">
        <f t="shared" si="318"/>
        <v>1.8844999999999997E-2</v>
      </c>
      <c r="DJ254" s="29">
        <f t="shared" si="318"/>
        <v>2.0882999999999999E-2</v>
      </c>
      <c r="DK254" s="29">
        <f t="shared" si="318"/>
        <v>1.5657999999999998E-2</v>
      </c>
      <c r="DL254" s="29">
        <f t="shared" si="318"/>
        <v>2.1967E-2</v>
      </c>
      <c r="DM254" s="29">
        <f t="shared" si="318"/>
        <v>1.9899E-2</v>
      </c>
      <c r="DN254" s="29">
        <f t="shared" si="318"/>
        <v>2.7E-2</v>
      </c>
      <c r="DO254" s="29">
        <f t="shared" si="318"/>
        <v>2.7E-2</v>
      </c>
      <c r="DP254" s="29">
        <f t="shared" si="318"/>
        <v>2.7E-2</v>
      </c>
      <c r="DQ254" s="29">
        <f t="shared" si="318"/>
        <v>2.2341999999999997E-2</v>
      </c>
      <c r="DR254" s="29">
        <f t="shared" si="318"/>
        <v>2.4417000000000001E-2</v>
      </c>
      <c r="DS254" s="29">
        <f t="shared" si="318"/>
        <v>2.5923999999999999E-2</v>
      </c>
      <c r="DT254" s="29">
        <f t="shared" si="318"/>
        <v>2.1728999999999998E-2</v>
      </c>
      <c r="DU254" s="29">
        <f t="shared" si="318"/>
        <v>2.7E-2</v>
      </c>
      <c r="DV254" s="29">
        <f t="shared" si="318"/>
        <v>2.7E-2</v>
      </c>
      <c r="DW254" s="29">
        <f t="shared" si="318"/>
        <v>2.1996999999999999E-2</v>
      </c>
      <c r="DX254" s="29">
        <f t="shared" si="318"/>
        <v>1.8931E-2</v>
      </c>
      <c r="DY254" s="29">
        <f t="shared" si="318"/>
        <v>1.2928E-2</v>
      </c>
      <c r="DZ254" s="29">
        <f t="shared" si="318"/>
        <v>1.7662000000000001E-2</v>
      </c>
      <c r="EA254" s="29">
        <f t="shared" si="318"/>
        <v>1.2173E-2</v>
      </c>
      <c r="EB254" s="29">
        <f t="shared" ref="EB254:FX254" si="319">MIN(EB246,EB248)</f>
        <v>2.7E-2</v>
      </c>
      <c r="EC254" s="29">
        <f t="shared" si="319"/>
        <v>2.6620999999999999E-2</v>
      </c>
      <c r="ED254" s="29">
        <f t="shared" si="319"/>
        <v>4.4120000000000001E-3</v>
      </c>
      <c r="EE254" s="29">
        <f t="shared" si="319"/>
        <v>2.7E-2</v>
      </c>
      <c r="EF254" s="29">
        <f t="shared" si="319"/>
        <v>1.9594999999999998E-2</v>
      </c>
      <c r="EG254" s="29">
        <f t="shared" si="319"/>
        <v>2.6536000000000001E-2</v>
      </c>
      <c r="EH254" s="29">
        <f t="shared" si="319"/>
        <v>2.5053000000000002E-2</v>
      </c>
      <c r="EI254" s="29">
        <f t="shared" si="319"/>
        <v>2.7E-2</v>
      </c>
      <c r="EJ254" s="29">
        <f t="shared" si="319"/>
        <v>2.7E-2</v>
      </c>
      <c r="EK254" s="29">
        <f t="shared" si="319"/>
        <v>5.7670000000000004E-3</v>
      </c>
      <c r="EL254" s="29">
        <f t="shared" si="319"/>
        <v>2.1160000000000003E-3</v>
      </c>
      <c r="EM254" s="29">
        <f t="shared" si="319"/>
        <v>1.6308E-2</v>
      </c>
      <c r="EN254" s="29">
        <f t="shared" si="319"/>
        <v>2.7E-2</v>
      </c>
      <c r="EO254" s="29">
        <f t="shared" si="319"/>
        <v>2.7E-2</v>
      </c>
      <c r="EP254" s="29">
        <f t="shared" si="319"/>
        <v>2.0586E-2</v>
      </c>
      <c r="EQ254" s="29">
        <f>MIN(EQ246,EQ248,EQ251)</f>
        <v>9.0399999999999994E-3</v>
      </c>
      <c r="ER254" s="29">
        <f t="shared" si="319"/>
        <v>2.1283E-2</v>
      </c>
      <c r="ES254" s="29">
        <f t="shared" si="319"/>
        <v>2.3557999999999999E-2</v>
      </c>
      <c r="ET254" s="29">
        <f t="shared" si="319"/>
        <v>2.7E-2</v>
      </c>
      <c r="EU254" s="29">
        <f t="shared" si="319"/>
        <v>2.7E-2</v>
      </c>
      <c r="EV254" s="29">
        <f t="shared" si="319"/>
        <v>1.0964999999999999E-2</v>
      </c>
      <c r="EW254" s="29">
        <f t="shared" si="319"/>
        <v>6.0530000000000002E-3</v>
      </c>
      <c r="EX254" s="29">
        <f t="shared" si="319"/>
        <v>3.9100000000000003E-3</v>
      </c>
      <c r="EY254" s="29">
        <f t="shared" si="319"/>
        <v>2.7E-2</v>
      </c>
      <c r="EZ254" s="29">
        <f t="shared" si="319"/>
        <v>2.2942000000000001E-2</v>
      </c>
      <c r="FA254" s="29">
        <f t="shared" si="319"/>
        <v>1.0666E-2</v>
      </c>
      <c r="FB254" s="29">
        <f t="shared" si="319"/>
        <v>9.2049999999999996E-3</v>
      </c>
      <c r="FC254" s="29">
        <f t="shared" si="319"/>
        <v>2.2550000000000001E-2</v>
      </c>
      <c r="FD254" s="29">
        <f t="shared" si="319"/>
        <v>2.4437999999999998E-2</v>
      </c>
      <c r="FE254" s="29">
        <f t="shared" si="319"/>
        <v>1.4180999999999999E-2</v>
      </c>
      <c r="FF254" s="29">
        <f t="shared" si="319"/>
        <v>2.7E-2</v>
      </c>
      <c r="FG254" s="29">
        <f t="shared" si="319"/>
        <v>2.7E-2</v>
      </c>
      <c r="FH254" s="29">
        <f t="shared" si="319"/>
        <v>1.9771999999999998E-2</v>
      </c>
      <c r="FI254" s="29">
        <f t="shared" si="319"/>
        <v>6.1999999999999998E-3</v>
      </c>
      <c r="FJ254" s="29">
        <f t="shared" si="319"/>
        <v>1.9438E-2</v>
      </c>
      <c r="FK254" s="29">
        <f t="shared" si="319"/>
        <v>1.0845E-2</v>
      </c>
      <c r="FL254" s="29">
        <f t="shared" si="319"/>
        <v>2.7E-2</v>
      </c>
      <c r="FM254" s="29">
        <f t="shared" si="319"/>
        <v>1.8414E-2</v>
      </c>
      <c r="FN254" s="29">
        <f t="shared" si="319"/>
        <v>2.7E-2</v>
      </c>
      <c r="FO254" s="29">
        <f t="shared" si="319"/>
        <v>4.7759999999999999E-3</v>
      </c>
      <c r="FP254" s="29">
        <f t="shared" si="319"/>
        <v>1.2143000000000001E-2</v>
      </c>
      <c r="FQ254" s="29">
        <f t="shared" si="319"/>
        <v>1.6879999999999999E-2</v>
      </c>
      <c r="FR254" s="29">
        <f t="shared" si="319"/>
        <v>1.1564999999999999E-2</v>
      </c>
      <c r="FS254" s="29">
        <f t="shared" si="319"/>
        <v>5.0679999999999996E-3</v>
      </c>
      <c r="FT254" s="29">
        <f t="shared" si="319"/>
        <v>3.2519999999999997E-3</v>
      </c>
      <c r="FU254" s="29">
        <f t="shared" si="319"/>
        <v>1.8345E-2</v>
      </c>
      <c r="FV254" s="29">
        <f t="shared" si="319"/>
        <v>1.5032E-2</v>
      </c>
      <c r="FW254" s="29">
        <f t="shared" si="319"/>
        <v>2.1498E-2</v>
      </c>
      <c r="FX254" s="29">
        <f t="shared" si="319"/>
        <v>1.9675000000000002E-2</v>
      </c>
      <c r="FY254" s="29"/>
      <c r="FZ254" s="29"/>
      <c r="GB254" s="29"/>
      <c r="GC254" s="29"/>
      <c r="GD254" s="29"/>
      <c r="GE254" s="29"/>
      <c r="GF254" s="29"/>
    </row>
    <row r="255" spans="1:188" x14ac:dyDescent="0.2">
      <c r="B255" s="7" t="s">
        <v>807</v>
      </c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29"/>
      <c r="EY255" s="29"/>
      <c r="EZ255" s="29"/>
      <c r="FA255" s="29"/>
      <c r="FB255" s="29"/>
      <c r="FC255" s="29"/>
      <c r="FD255" s="29"/>
      <c r="FE255" s="29"/>
      <c r="FF255" s="29"/>
      <c r="FG255" s="29"/>
      <c r="FH255" s="29"/>
      <c r="FI255" s="29"/>
      <c r="FJ255" s="29"/>
      <c r="FK255" s="29"/>
      <c r="FL255" s="29"/>
      <c r="FM255" s="29"/>
      <c r="FN255" s="29"/>
      <c r="FO255" s="29"/>
      <c r="FP255" s="29"/>
      <c r="FQ255" s="29"/>
      <c r="FR255" s="29"/>
      <c r="FS255" s="29"/>
      <c r="FT255" s="29"/>
      <c r="FU255" s="29"/>
      <c r="FV255" s="29"/>
      <c r="FW255" s="29"/>
      <c r="FX255" s="29"/>
      <c r="FY255" s="29"/>
      <c r="FZ255" s="29"/>
      <c r="GB255" s="29"/>
      <c r="GC255" s="29"/>
      <c r="GD255" s="29"/>
      <c r="GE255" s="29"/>
      <c r="GF255" s="29"/>
    </row>
    <row r="256" spans="1:188" x14ac:dyDescent="0.2">
      <c r="A256" s="6" t="s">
        <v>808</v>
      </c>
      <c r="B256" s="7" t="s">
        <v>809</v>
      </c>
      <c r="C256" s="70">
        <v>0</v>
      </c>
      <c r="D256" s="70">
        <v>0</v>
      </c>
      <c r="E256" s="70">
        <v>0</v>
      </c>
      <c r="F256" s="70">
        <v>0</v>
      </c>
      <c r="G256" s="70">
        <v>0</v>
      </c>
      <c r="H256" s="70">
        <v>0</v>
      </c>
      <c r="I256" s="70">
        <v>0</v>
      </c>
      <c r="J256" s="70">
        <v>0</v>
      </c>
      <c r="K256" s="70">
        <v>0</v>
      </c>
      <c r="L256" s="70">
        <v>0</v>
      </c>
      <c r="M256" s="70">
        <v>0</v>
      </c>
      <c r="N256" s="70">
        <v>0</v>
      </c>
      <c r="O256" s="70">
        <v>0</v>
      </c>
      <c r="P256" s="70">
        <v>0</v>
      </c>
      <c r="Q256" s="70">
        <v>0</v>
      </c>
      <c r="R256" s="70">
        <v>0</v>
      </c>
      <c r="S256" s="70">
        <v>0</v>
      </c>
      <c r="T256" s="70">
        <v>0</v>
      </c>
      <c r="U256" s="70">
        <v>0</v>
      </c>
      <c r="V256" s="70">
        <v>0</v>
      </c>
      <c r="W256" s="70">
        <v>0</v>
      </c>
      <c r="X256" s="70">
        <v>0</v>
      </c>
      <c r="Y256" s="70">
        <v>0</v>
      </c>
      <c r="Z256" s="70">
        <v>0</v>
      </c>
      <c r="AA256" s="70">
        <v>0</v>
      </c>
      <c r="AB256" s="70">
        <v>0</v>
      </c>
      <c r="AC256" s="70">
        <v>0</v>
      </c>
      <c r="AD256" s="70">
        <v>0</v>
      </c>
      <c r="AE256" s="70">
        <v>0</v>
      </c>
      <c r="AF256" s="70">
        <v>0</v>
      </c>
      <c r="AG256" s="70">
        <v>0</v>
      </c>
      <c r="AH256" s="70">
        <v>0</v>
      </c>
      <c r="AI256" s="70">
        <v>0</v>
      </c>
      <c r="AJ256" s="70">
        <v>0</v>
      </c>
      <c r="AK256" s="70">
        <v>0</v>
      </c>
      <c r="AL256" s="70">
        <v>0</v>
      </c>
      <c r="AM256" s="70">
        <v>0</v>
      </c>
      <c r="AN256" s="70">
        <v>0</v>
      </c>
      <c r="AO256" s="70">
        <v>0</v>
      </c>
      <c r="AP256" s="70">
        <v>0</v>
      </c>
      <c r="AQ256" s="70">
        <v>0</v>
      </c>
      <c r="AR256" s="70">
        <v>0</v>
      </c>
      <c r="AS256" s="70">
        <v>0</v>
      </c>
      <c r="AT256" s="70">
        <v>0</v>
      </c>
      <c r="AU256" s="70">
        <v>0</v>
      </c>
      <c r="AV256" s="70">
        <v>0</v>
      </c>
      <c r="AW256" s="70">
        <v>0</v>
      </c>
      <c r="AX256" s="70">
        <v>0</v>
      </c>
      <c r="AY256" s="70">
        <v>0</v>
      </c>
      <c r="AZ256" s="70">
        <v>0</v>
      </c>
      <c r="BA256" s="70">
        <v>0</v>
      </c>
      <c r="BB256" s="70">
        <v>0</v>
      </c>
      <c r="BC256" s="70">
        <v>0</v>
      </c>
      <c r="BD256" s="70">
        <v>0</v>
      </c>
      <c r="BE256" s="70">
        <v>0</v>
      </c>
      <c r="BF256" s="70">
        <v>0</v>
      </c>
      <c r="BG256" s="70">
        <v>0</v>
      </c>
      <c r="BH256" s="70">
        <v>0</v>
      </c>
      <c r="BI256" s="70">
        <v>0</v>
      </c>
      <c r="BJ256" s="70">
        <v>0</v>
      </c>
      <c r="BK256" s="70">
        <v>0</v>
      </c>
      <c r="BL256" s="70">
        <v>0</v>
      </c>
      <c r="BM256" s="70">
        <v>0</v>
      </c>
      <c r="BN256" s="70">
        <v>0</v>
      </c>
      <c r="BO256" s="70">
        <v>0</v>
      </c>
      <c r="BP256" s="70">
        <v>0</v>
      </c>
      <c r="BQ256" s="70">
        <v>0</v>
      </c>
      <c r="BR256" s="70">
        <v>0</v>
      </c>
      <c r="BS256" s="70">
        <v>0</v>
      </c>
      <c r="BT256" s="70">
        <v>0</v>
      </c>
      <c r="BU256" s="70">
        <v>0</v>
      </c>
      <c r="BV256" s="70">
        <v>0</v>
      </c>
      <c r="BW256" s="70">
        <v>0</v>
      </c>
      <c r="BX256" s="70">
        <v>0</v>
      </c>
      <c r="BY256" s="70">
        <v>0</v>
      </c>
      <c r="BZ256" s="70">
        <v>0</v>
      </c>
      <c r="CA256" s="70">
        <v>0</v>
      </c>
      <c r="CB256" s="70">
        <v>0</v>
      </c>
      <c r="CC256" s="70">
        <v>0</v>
      </c>
      <c r="CD256" s="70">
        <v>0</v>
      </c>
      <c r="CE256" s="70">
        <v>0</v>
      </c>
      <c r="CF256" s="70">
        <v>0</v>
      </c>
      <c r="CG256" s="70">
        <v>0</v>
      </c>
      <c r="CH256" s="70">
        <v>0</v>
      </c>
      <c r="CI256" s="70">
        <v>0</v>
      </c>
      <c r="CJ256" s="70">
        <v>0</v>
      </c>
      <c r="CK256" s="70">
        <v>0</v>
      </c>
      <c r="CL256" s="70">
        <v>0</v>
      </c>
      <c r="CM256" s="70">
        <v>0</v>
      </c>
      <c r="CN256" s="70">
        <v>0</v>
      </c>
      <c r="CO256" s="70">
        <v>0</v>
      </c>
      <c r="CP256" s="70">
        <v>0</v>
      </c>
      <c r="CQ256" s="70">
        <v>0</v>
      </c>
      <c r="CR256" s="70">
        <v>0</v>
      </c>
      <c r="CS256" s="70">
        <v>0</v>
      </c>
      <c r="CT256" s="70">
        <v>0</v>
      </c>
      <c r="CU256" s="70">
        <v>0</v>
      </c>
      <c r="CV256" s="70">
        <v>0</v>
      </c>
      <c r="CW256" s="70">
        <v>0</v>
      </c>
      <c r="CX256" s="70">
        <v>0</v>
      </c>
      <c r="CY256" s="70">
        <v>0</v>
      </c>
      <c r="CZ256" s="70">
        <v>0</v>
      </c>
      <c r="DA256" s="70">
        <v>0</v>
      </c>
      <c r="DB256" s="70">
        <v>0</v>
      </c>
      <c r="DC256" s="70">
        <v>0</v>
      </c>
      <c r="DD256" s="70">
        <v>0</v>
      </c>
      <c r="DE256" s="70">
        <v>0</v>
      </c>
      <c r="DF256" s="70">
        <v>0</v>
      </c>
      <c r="DG256" s="70">
        <v>0</v>
      </c>
      <c r="DH256" s="70">
        <v>0</v>
      </c>
      <c r="DI256" s="70">
        <v>0</v>
      </c>
      <c r="DJ256" s="70">
        <v>0</v>
      </c>
      <c r="DK256" s="70">
        <v>0</v>
      </c>
      <c r="DL256" s="70">
        <v>0</v>
      </c>
      <c r="DM256" s="70">
        <v>0</v>
      </c>
      <c r="DN256" s="70">
        <v>0</v>
      </c>
      <c r="DO256" s="70">
        <v>0</v>
      </c>
      <c r="DP256" s="70">
        <v>0</v>
      </c>
      <c r="DQ256" s="70">
        <v>0</v>
      </c>
      <c r="DR256" s="70">
        <v>0</v>
      </c>
      <c r="DS256" s="70">
        <v>0</v>
      </c>
      <c r="DT256" s="70">
        <v>0</v>
      </c>
      <c r="DU256" s="70">
        <v>0</v>
      </c>
      <c r="DV256" s="70">
        <v>0</v>
      </c>
      <c r="DW256" s="70">
        <v>0</v>
      </c>
      <c r="DX256" s="70">
        <v>0</v>
      </c>
      <c r="DY256" s="70">
        <v>0</v>
      </c>
      <c r="DZ256" s="70">
        <v>0</v>
      </c>
      <c r="EA256" s="70">
        <v>0</v>
      </c>
      <c r="EB256" s="70">
        <v>0</v>
      </c>
      <c r="EC256" s="70">
        <v>0</v>
      </c>
      <c r="ED256" s="70">
        <v>0</v>
      </c>
      <c r="EE256" s="70">
        <v>0</v>
      </c>
      <c r="EF256" s="70">
        <v>0</v>
      </c>
      <c r="EG256" s="70">
        <v>0</v>
      </c>
      <c r="EH256" s="70">
        <v>0</v>
      </c>
      <c r="EI256" s="70">
        <v>0</v>
      </c>
      <c r="EJ256" s="70">
        <v>0</v>
      </c>
      <c r="EK256" s="70">
        <v>0</v>
      </c>
      <c r="EL256" s="70">
        <v>0</v>
      </c>
      <c r="EM256" s="70">
        <v>0</v>
      </c>
      <c r="EN256" s="70">
        <v>0</v>
      </c>
      <c r="EO256" s="70">
        <v>0</v>
      </c>
      <c r="EP256" s="70">
        <v>0</v>
      </c>
      <c r="EQ256" s="70">
        <v>0</v>
      </c>
      <c r="ER256" s="70">
        <v>0</v>
      </c>
      <c r="ES256" s="70">
        <v>0</v>
      </c>
      <c r="ET256" s="70">
        <v>0</v>
      </c>
      <c r="EU256" s="70">
        <v>0</v>
      </c>
      <c r="EV256" s="70">
        <v>0</v>
      </c>
      <c r="EW256" s="70">
        <v>0</v>
      </c>
      <c r="EX256" s="70">
        <v>0</v>
      </c>
      <c r="EY256" s="70">
        <v>0</v>
      </c>
      <c r="EZ256" s="70">
        <v>0</v>
      </c>
      <c r="FA256" s="70">
        <v>0</v>
      </c>
      <c r="FB256" s="70">
        <v>0</v>
      </c>
      <c r="FC256" s="70">
        <v>0</v>
      </c>
      <c r="FD256" s="70">
        <v>0</v>
      </c>
      <c r="FE256" s="70">
        <v>0</v>
      </c>
      <c r="FF256" s="70">
        <v>0</v>
      </c>
      <c r="FG256" s="70">
        <v>0</v>
      </c>
      <c r="FH256" s="70">
        <v>0</v>
      </c>
      <c r="FI256" s="70">
        <v>0</v>
      </c>
      <c r="FJ256" s="70">
        <v>0</v>
      </c>
      <c r="FK256" s="70">
        <v>0</v>
      </c>
      <c r="FL256" s="70">
        <v>0</v>
      </c>
      <c r="FM256" s="70">
        <v>0</v>
      </c>
      <c r="FN256" s="70">
        <v>0</v>
      </c>
      <c r="FO256" s="70">
        <v>0</v>
      </c>
      <c r="FP256" s="70">
        <v>0</v>
      </c>
      <c r="FQ256" s="70">
        <v>0</v>
      </c>
      <c r="FR256" s="70">
        <v>0</v>
      </c>
      <c r="FS256" s="70">
        <v>0</v>
      </c>
      <c r="FT256" s="70">
        <v>0</v>
      </c>
      <c r="FU256" s="70">
        <v>0</v>
      </c>
      <c r="FV256" s="70">
        <v>0</v>
      </c>
      <c r="FW256" s="70">
        <v>0</v>
      </c>
      <c r="FX256" s="70">
        <v>0</v>
      </c>
      <c r="FY256" s="29"/>
      <c r="FZ256" s="29"/>
      <c r="GA256" s="29"/>
      <c r="GB256" s="29"/>
      <c r="GC256" s="29"/>
      <c r="GD256" s="29"/>
      <c r="GE256" s="29"/>
      <c r="GF256" s="29"/>
    </row>
    <row r="257" spans="1:188" x14ac:dyDescent="0.2">
      <c r="A257" s="6" t="s">
        <v>810</v>
      </c>
      <c r="B257" s="7" t="s">
        <v>811</v>
      </c>
      <c r="C257" s="29">
        <f t="shared" ref="C257:BN257" si="320">IF(C256&gt;0,C256,C254)</f>
        <v>2.6079999999999999E-2</v>
      </c>
      <c r="D257" s="29">
        <f t="shared" si="320"/>
        <v>2.7E-2</v>
      </c>
      <c r="E257" s="29">
        <f t="shared" si="320"/>
        <v>2.4687999999999998E-2</v>
      </c>
      <c r="F257" s="29">
        <f t="shared" si="320"/>
        <v>2.6262000000000001E-2</v>
      </c>
      <c r="G257" s="29">
        <f t="shared" si="320"/>
        <v>2.2284999999999999E-2</v>
      </c>
      <c r="H257" s="29">
        <f t="shared" si="320"/>
        <v>2.7E-2</v>
      </c>
      <c r="I257" s="29">
        <f t="shared" si="320"/>
        <v>2.7E-2</v>
      </c>
      <c r="J257" s="29">
        <f t="shared" si="320"/>
        <v>2.7E-2</v>
      </c>
      <c r="K257" s="29">
        <f t="shared" si="320"/>
        <v>2.7E-2</v>
      </c>
      <c r="L257" s="29">
        <f t="shared" si="320"/>
        <v>2.1895000000000001E-2</v>
      </c>
      <c r="M257" s="29">
        <f t="shared" si="320"/>
        <v>2.0947E-2</v>
      </c>
      <c r="N257" s="29">
        <f t="shared" si="320"/>
        <v>1.8756000000000002E-2</v>
      </c>
      <c r="O257" s="29">
        <f t="shared" si="320"/>
        <v>2.5353000000000001E-2</v>
      </c>
      <c r="P257" s="29">
        <f t="shared" si="320"/>
        <v>2.7E-2</v>
      </c>
      <c r="Q257" s="29">
        <f t="shared" si="320"/>
        <v>2.6010000000000002E-2</v>
      </c>
      <c r="R257" s="29">
        <f t="shared" si="320"/>
        <v>2.3909E-2</v>
      </c>
      <c r="S257" s="29">
        <f t="shared" si="320"/>
        <v>2.1013999999999998E-2</v>
      </c>
      <c r="T257" s="29">
        <f t="shared" si="320"/>
        <v>1.9300999999999999E-2</v>
      </c>
      <c r="U257" s="29">
        <f t="shared" si="320"/>
        <v>1.8800999999999998E-2</v>
      </c>
      <c r="V257" s="29">
        <f t="shared" si="320"/>
        <v>2.7E-2</v>
      </c>
      <c r="W257" s="29">
        <f t="shared" si="320"/>
        <v>2.7E-2</v>
      </c>
      <c r="X257" s="29">
        <f t="shared" si="320"/>
        <v>1.0756E-2</v>
      </c>
      <c r="Y257" s="29">
        <f t="shared" si="320"/>
        <v>1.9498000000000001E-2</v>
      </c>
      <c r="Z257" s="29">
        <f t="shared" si="320"/>
        <v>1.8914999999999998E-2</v>
      </c>
      <c r="AA257" s="29">
        <f t="shared" si="320"/>
        <v>2.4995E-2</v>
      </c>
      <c r="AB257" s="29">
        <f t="shared" si="320"/>
        <v>2.5023E-2</v>
      </c>
      <c r="AC257" s="29">
        <f t="shared" si="320"/>
        <v>1.5982E-2</v>
      </c>
      <c r="AD257" s="29">
        <f t="shared" si="320"/>
        <v>1.4692999999999999E-2</v>
      </c>
      <c r="AE257" s="29">
        <f t="shared" si="320"/>
        <v>7.8139999999999998E-3</v>
      </c>
      <c r="AF257" s="29">
        <f t="shared" si="320"/>
        <v>6.6740000000000002E-3</v>
      </c>
      <c r="AG257" s="29">
        <f t="shared" si="320"/>
        <v>1.2480999999999999E-2</v>
      </c>
      <c r="AH257" s="29">
        <f t="shared" si="320"/>
        <v>1.7123000000000003E-2</v>
      </c>
      <c r="AI257" s="29">
        <f t="shared" si="320"/>
        <v>2.7E-2</v>
      </c>
      <c r="AJ257" s="29">
        <f t="shared" si="320"/>
        <v>1.8787999999999999E-2</v>
      </c>
      <c r="AK257" s="29">
        <f t="shared" si="320"/>
        <v>1.6280000000000003E-2</v>
      </c>
      <c r="AL257" s="29">
        <f t="shared" si="320"/>
        <v>2.7E-2</v>
      </c>
      <c r="AM257" s="29">
        <f t="shared" si="320"/>
        <v>1.6449000000000002E-2</v>
      </c>
      <c r="AN257" s="29">
        <f t="shared" si="320"/>
        <v>2.2903E-2</v>
      </c>
      <c r="AO257" s="29">
        <f t="shared" si="320"/>
        <v>2.2655999999999999E-2</v>
      </c>
      <c r="AP257" s="29">
        <f t="shared" si="320"/>
        <v>2.5541000000000001E-2</v>
      </c>
      <c r="AQ257" s="29">
        <f t="shared" si="320"/>
        <v>1.5559E-2</v>
      </c>
      <c r="AR257" s="29">
        <f t="shared" si="320"/>
        <v>2.5440000000000001E-2</v>
      </c>
      <c r="AS257" s="29">
        <f t="shared" si="320"/>
        <v>1.1618E-2</v>
      </c>
      <c r="AT257" s="29">
        <f t="shared" si="320"/>
        <v>2.6713999999999998E-2</v>
      </c>
      <c r="AU257" s="29">
        <f t="shared" si="320"/>
        <v>1.9188E-2</v>
      </c>
      <c r="AV257" s="29">
        <f t="shared" si="320"/>
        <v>2.5359000000000003E-2</v>
      </c>
      <c r="AW257" s="29">
        <f t="shared" si="320"/>
        <v>2.0596E-2</v>
      </c>
      <c r="AX257" s="29">
        <f t="shared" si="320"/>
        <v>1.6797999999999997E-2</v>
      </c>
      <c r="AY257" s="29">
        <f t="shared" si="320"/>
        <v>2.7E-2</v>
      </c>
      <c r="AZ257" s="29">
        <f t="shared" si="320"/>
        <v>1.5719999999999998E-2</v>
      </c>
      <c r="BA257" s="29">
        <f t="shared" si="320"/>
        <v>2.1893999999999997E-2</v>
      </c>
      <c r="BB257" s="29">
        <f t="shared" si="320"/>
        <v>1.9684E-2</v>
      </c>
      <c r="BC257" s="29">
        <f t="shared" si="320"/>
        <v>2.0714999999999997E-2</v>
      </c>
      <c r="BD257" s="29">
        <f t="shared" si="320"/>
        <v>2.7E-2</v>
      </c>
      <c r="BE257" s="29">
        <f t="shared" si="320"/>
        <v>2.2815999999999999E-2</v>
      </c>
      <c r="BF257" s="29">
        <f t="shared" si="320"/>
        <v>2.6952E-2</v>
      </c>
      <c r="BG257" s="29">
        <f t="shared" si="320"/>
        <v>2.7E-2</v>
      </c>
      <c r="BH257" s="29">
        <f t="shared" si="320"/>
        <v>2.1419000000000001E-2</v>
      </c>
      <c r="BI257" s="29">
        <f t="shared" si="320"/>
        <v>8.4329999999999995E-3</v>
      </c>
      <c r="BJ257" s="29">
        <f t="shared" si="320"/>
        <v>2.3164000000000001E-2</v>
      </c>
      <c r="BK257" s="29">
        <f t="shared" si="320"/>
        <v>2.4458999999999998E-2</v>
      </c>
      <c r="BL257" s="29">
        <f t="shared" si="320"/>
        <v>2.7E-2</v>
      </c>
      <c r="BM257" s="29">
        <f t="shared" si="320"/>
        <v>2.0833999999999998E-2</v>
      </c>
      <c r="BN257" s="29">
        <f t="shared" si="320"/>
        <v>2.7E-2</v>
      </c>
      <c r="BO257" s="29">
        <f t="shared" ref="BO257:EA257" si="321">IF(BO256&gt;0,BO256,BO254)</f>
        <v>1.5203E-2</v>
      </c>
      <c r="BP257" s="29">
        <f t="shared" si="321"/>
        <v>2.1702000000000003E-2</v>
      </c>
      <c r="BQ257" s="29">
        <f t="shared" si="321"/>
        <v>2.1759000000000001E-2</v>
      </c>
      <c r="BR257" s="29">
        <f t="shared" si="321"/>
        <v>4.7000000000000002E-3</v>
      </c>
      <c r="BS257" s="29">
        <f t="shared" si="321"/>
        <v>2.2309999999999999E-3</v>
      </c>
      <c r="BT257" s="29">
        <f t="shared" si="321"/>
        <v>4.0750000000000005E-3</v>
      </c>
      <c r="BU257" s="29">
        <f t="shared" si="321"/>
        <v>1.3811E-2</v>
      </c>
      <c r="BV257" s="29">
        <f t="shared" si="321"/>
        <v>1.1775000000000001E-2</v>
      </c>
      <c r="BW257" s="29">
        <f t="shared" si="321"/>
        <v>1.55E-2</v>
      </c>
      <c r="BX257" s="29">
        <f t="shared" si="321"/>
        <v>1.6598999999999999E-2</v>
      </c>
      <c r="BY257" s="29">
        <f t="shared" si="321"/>
        <v>2.3781E-2</v>
      </c>
      <c r="BZ257" s="29">
        <f t="shared" si="321"/>
        <v>2.6312000000000002E-2</v>
      </c>
      <c r="CA257" s="29">
        <f t="shared" si="321"/>
        <v>2.1930000000000002E-2</v>
      </c>
      <c r="CB257" s="29">
        <f t="shared" si="321"/>
        <v>2.6251999999999998E-2</v>
      </c>
      <c r="CC257" s="29">
        <f t="shared" si="321"/>
        <v>2.2199E-2</v>
      </c>
      <c r="CD257" s="29">
        <f t="shared" si="321"/>
        <v>1.9519999999999999E-2</v>
      </c>
      <c r="CE257" s="29">
        <f t="shared" si="321"/>
        <v>2.7E-2</v>
      </c>
      <c r="CF257" s="29">
        <f t="shared" si="321"/>
        <v>2.2463E-2</v>
      </c>
      <c r="CG257" s="29">
        <f t="shared" si="321"/>
        <v>2.7E-2</v>
      </c>
      <c r="CH257" s="29">
        <f t="shared" si="321"/>
        <v>2.2187999999999999E-2</v>
      </c>
      <c r="CI257" s="29">
        <f t="shared" si="321"/>
        <v>2.418E-2</v>
      </c>
      <c r="CJ257" s="29">
        <f t="shared" si="321"/>
        <v>2.3469E-2</v>
      </c>
      <c r="CK257" s="29">
        <f t="shared" si="321"/>
        <v>6.6010000000000001E-3</v>
      </c>
      <c r="CL257" s="29">
        <f t="shared" si="321"/>
        <v>8.2289999999999985E-3</v>
      </c>
      <c r="CM257" s="29">
        <f t="shared" si="321"/>
        <v>2.274E-3</v>
      </c>
      <c r="CN257" s="29">
        <f t="shared" si="321"/>
        <v>2.7E-2</v>
      </c>
      <c r="CO257" s="29">
        <f t="shared" si="321"/>
        <v>2.2359999999999998E-2</v>
      </c>
      <c r="CP257" s="29">
        <f t="shared" si="321"/>
        <v>2.0548999999999998E-2</v>
      </c>
      <c r="CQ257" s="29">
        <f t="shared" si="321"/>
        <v>1.2426999999999999E-2</v>
      </c>
      <c r="CR257" s="29">
        <f t="shared" si="321"/>
        <v>1.6799999999999999E-3</v>
      </c>
      <c r="CS257" s="29">
        <f t="shared" si="321"/>
        <v>2.2658000000000001E-2</v>
      </c>
      <c r="CT257" s="29">
        <f t="shared" si="321"/>
        <v>8.5199999999999998E-3</v>
      </c>
      <c r="CU257" s="29">
        <f t="shared" si="321"/>
        <v>1.9615999999999998E-2</v>
      </c>
      <c r="CV257" s="29">
        <f t="shared" si="321"/>
        <v>1.0978999999999999E-2</v>
      </c>
      <c r="CW257" s="29">
        <f t="shared" si="321"/>
        <v>1.7086999999999998E-2</v>
      </c>
      <c r="CX257" s="29">
        <f t="shared" si="321"/>
        <v>2.1824000000000003E-2</v>
      </c>
      <c r="CY257" s="29">
        <f t="shared" si="321"/>
        <v>2.7E-2</v>
      </c>
      <c r="CZ257" s="29">
        <f t="shared" si="321"/>
        <v>2.6651000000000001E-2</v>
      </c>
      <c r="DA257" s="29">
        <f t="shared" si="321"/>
        <v>2.7E-2</v>
      </c>
      <c r="DB257" s="29">
        <f t="shared" si="321"/>
        <v>2.7E-2</v>
      </c>
      <c r="DC257" s="29">
        <f t="shared" si="321"/>
        <v>1.7417999999999999E-2</v>
      </c>
      <c r="DD257" s="29">
        <f t="shared" si="321"/>
        <v>3.4300000000000003E-3</v>
      </c>
      <c r="DE257" s="29">
        <f t="shared" si="321"/>
        <v>1.145E-2</v>
      </c>
      <c r="DF257" s="29">
        <f t="shared" si="321"/>
        <v>2.4213999999999999E-2</v>
      </c>
      <c r="DG257" s="29">
        <f t="shared" si="321"/>
        <v>2.0452999999999999E-2</v>
      </c>
      <c r="DH257" s="29">
        <f t="shared" si="321"/>
        <v>2.0516E-2</v>
      </c>
      <c r="DI257" s="29">
        <f t="shared" si="321"/>
        <v>1.8844999999999997E-2</v>
      </c>
      <c r="DJ257" s="29">
        <f t="shared" si="321"/>
        <v>2.0882999999999999E-2</v>
      </c>
      <c r="DK257" s="29">
        <f t="shared" si="321"/>
        <v>1.5657999999999998E-2</v>
      </c>
      <c r="DL257" s="29">
        <f t="shared" si="321"/>
        <v>2.1967E-2</v>
      </c>
      <c r="DM257" s="29">
        <f t="shared" si="321"/>
        <v>1.9899E-2</v>
      </c>
      <c r="DN257" s="29">
        <f t="shared" si="321"/>
        <v>2.7E-2</v>
      </c>
      <c r="DO257" s="29">
        <f t="shared" si="321"/>
        <v>2.7E-2</v>
      </c>
      <c r="DP257" s="29">
        <f t="shared" si="321"/>
        <v>2.7E-2</v>
      </c>
      <c r="DQ257" s="29">
        <f t="shared" si="321"/>
        <v>2.2341999999999997E-2</v>
      </c>
      <c r="DR257" s="29">
        <f t="shared" si="321"/>
        <v>2.4417000000000001E-2</v>
      </c>
      <c r="DS257" s="29">
        <f t="shared" si="321"/>
        <v>2.5923999999999999E-2</v>
      </c>
      <c r="DT257" s="29">
        <f t="shared" si="321"/>
        <v>2.1728999999999998E-2</v>
      </c>
      <c r="DU257" s="29">
        <f t="shared" si="321"/>
        <v>2.7E-2</v>
      </c>
      <c r="DV257" s="29">
        <f t="shared" si="321"/>
        <v>2.7E-2</v>
      </c>
      <c r="DW257" s="29">
        <f t="shared" si="321"/>
        <v>2.1996999999999999E-2</v>
      </c>
      <c r="DX257" s="29">
        <f t="shared" si="321"/>
        <v>1.8931E-2</v>
      </c>
      <c r="DY257" s="29">
        <f t="shared" si="321"/>
        <v>1.2928E-2</v>
      </c>
      <c r="DZ257" s="29">
        <f t="shared" si="321"/>
        <v>1.7662000000000001E-2</v>
      </c>
      <c r="EA257" s="29">
        <f t="shared" si="321"/>
        <v>1.2173E-2</v>
      </c>
      <c r="EB257" s="29">
        <f t="shared" ref="EB257:EP257" si="322">IF(EB256&gt;0,EB256,EB254)</f>
        <v>2.7E-2</v>
      </c>
      <c r="EC257" s="29">
        <f t="shared" si="322"/>
        <v>2.6620999999999999E-2</v>
      </c>
      <c r="ED257" s="29">
        <f t="shared" si="322"/>
        <v>4.4120000000000001E-3</v>
      </c>
      <c r="EE257" s="29">
        <f t="shared" si="322"/>
        <v>2.7E-2</v>
      </c>
      <c r="EF257" s="29">
        <f t="shared" si="322"/>
        <v>1.9594999999999998E-2</v>
      </c>
      <c r="EG257" s="29">
        <f t="shared" si="322"/>
        <v>2.6536000000000001E-2</v>
      </c>
      <c r="EH257" s="29">
        <f t="shared" si="322"/>
        <v>2.5053000000000002E-2</v>
      </c>
      <c r="EI257" s="29">
        <f t="shared" si="322"/>
        <v>2.7E-2</v>
      </c>
      <c r="EJ257" s="29">
        <f t="shared" si="322"/>
        <v>2.7E-2</v>
      </c>
      <c r="EK257" s="29">
        <f t="shared" si="322"/>
        <v>5.7670000000000004E-3</v>
      </c>
      <c r="EL257" s="29">
        <f t="shared" si="322"/>
        <v>2.1160000000000003E-3</v>
      </c>
      <c r="EM257" s="29">
        <f t="shared" si="322"/>
        <v>1.6308E-2</v>
      </c>
      <c r="EN257" s="29">
        <f t="shared" si="322"/>
        <v>2.7E-2</v>
      </c>
      <c r="EO257" s="29">
        <f t="shared" si="322"/>
        <v>2.7E-2</v>
      </c>
      <c r="EP257" s="29">
        <f t="shared" si="322"/>
        <v>2.0586E-2</v>
      </c>
      <c r="EQ257" s="29">
        <f>EQ246</f>
        <v>9.3989999999999994E-3</v>
      </c>
      <c r="ER257" s="29">
        <f t="shared" ref="ER257:FX257" si="323">IF(ER256&gt;0,ER256,ER254)</f>
        <v>2.1283E-2</v>
      </c>
      <c r="ES257" s="29">
        <f t="shared" si="323"/>
        <v>2.3557999999999999E-2</v>
      </c>
      <c r="ET257" s="29">
        <f t="shared" si="323"/>
        <v>2.7E-2</v>
      </c>
      <c r="EU257" s="29">
        <f t="shared" si="323"/>
        <v>2.7E-2</v>
      </c>
      <c r="EV257" s="29">
        <f t="shared" si="323"/>
        <v>1.0964999999999999E-2</v>
      </c>
      <c r="EW257" s="29">
        <f t="shared" si="323"/>
        <v>6.0530000000000002E-3</v>
      </c>
      <c r="EX257" s="29">
        <f t="shared" si="323"/>
        <v>3.9100000000000003E-3</v>
      </c>
      <c r="EY257" s="29">
        <f t="shared" si="323"/>
        <v>2.7E-2</v>
      </c>
      <c r="EZ257" s="29">
        <f t="shared" si="323"/>
        <v>2.2942000000000001E-2</v>
      </c>
      <c r="FA257" s="29">
        <f t="shared" si="323"/>
        <v>1.0666E-2</v>
      </c>
      <c r="FB257" s="29">
        <f t="shared" si="323"/>
        <v>9.2049999999999996E-3</v>
      </c>
      <c r="FC257" s="29">
        <f t="shared" si="323"/>
        <v>2.2550000000000001E-2</v>
      </c>
      <c r="FD257" s="29">
        <f t="shared" si="323"/>
        <v>2.4437999999999998E-2</v>
      </c>
      <c r="FE257" s="29">
        <f t="shared" si="323"/>
        <v>1.4180999999999999E-2</v>
      </c>
      <c r="FF257" s="29">
        <f t="shared" si="323"/>
        <v>2.7E-2</v>
      </c>
      <c r="FG257" s="29">
        <f t="shared" si="323"/>
        <v>2.7E-2</v>
      </c>
      <c r="FH257" s="29">
        <f t="shared" si="323"/>
        <v>1.9771999999999998E-2</v>
      </c>
      <c r="FI257" s="29">
        <f t="shared" si="323"/>
        <v>6.1999999999999998E-3</v>
      </c>
      <c r="FJ257" s="29">
        <f t="shared" si="323"/>
        <v>1.9438E-2</v>
      </c>
      <c r="FK257" s="29">
        <f t="shared" si="323"/>
        <v>1.0845E-2</v>
      </c>
      <c r="FL257" s="29">
        <f t="shared" si="323"/>
        <v>2.7E-2</v>
      </c>
      <c r="FM257" s="29">
        <f t="shared" si="323"/>
        <v>1.8414E-2</v>
      </c>
      <c r="FN257" s="29">
        <f t="shared" si="323"/>
        <v>2.7E-2</v>
      </c>
      <c r="FO257" s="29">
        <f t="shared" si="323"/>
        <v>4.7759999999999999E-3</v>
      </c>
      <c r="FP257" s="29">
        <f t="shared" si="323"/>
        <v>1.2143000000000001E-2</v>
      </c>
      <c r="FQ257" s="29">
        <f t="shared" si="323"/>
        <v>1.6879999999999999E-2</v>
      </c>
      <c r="FR257" s="29">
        <f t="shared" si="323"/>
        <v>1.1564999999999999E-2</v>
      </c>
      <c r="FS257" s="29">
        <f t="shared" si="323"/>
        <v>5.0679999999999996E-3</v>
      </c>
      <c r="FT257" s="29">
        <f t="shared" si="323"/>
        <v>3.2519999999999997E-3</v>
      </c>
      <c r="FU257" s="29">
        <f t="shared" si="323"/>
        <v>1.8345E-2</v>
      </c>
      <c r="FV257" s="29">
        <f t="shared" si="323"/>
        <v>1.5032E-2</v>
      </c>
      <c r="FW257" s="29">
        <f t="shared" si="323"/>
        <v>2.1498E-2</v>
      </c>
      <c r="FX257" s="29">
        <f t="shared" si="323"/>
        <v>1.9675000000000002E-2</v>
      </c>
      <c r="FY257" s="29"/>
      <c r="FZ257" s="71">
        <f>AVERAGE(C257:FX257)</f>
        <v>1.9636073033707891E-2</v>
      </c>
      <c r="GA257" s="29"/>
      <c r="GB257" s="29"/>
      <c r="GC257" s="29"/>
      <c r="GD257" s="29"/>
      <c r="GE257" s="29"/>
      <c r="GF257" s="29"/>
    </row>
    <row r="258" spans="1:188" x14ac:dyDescent="0.2">
      <c r="B258" s="7" t="s">
        <v>812</v>
      </c>
      <c r="C258" s="29">
        <f>C257*1000</f>
        <v>26.08</v>
      </c>
      <c r="D258" s="29">
        <f t="shared" ref="D258:BO258" si="324">D257*1000</f>
        <v>27</v>
      </c>
      <c r="E258" s="29">
        <f t="shared" si="324"/>
        <v>24.687999999999999</v>
      </c>
      <c r="F258" s="29">
        <f t="shared" si="324"/>
        <v>26.262</v>
      </c>
      <c r="G258" s="29">
        <f t="shared" si="324"/>
        <v>22.285</v>
      </c>
      <c r="H258" s="29">
        <f t="shared" si="324"/>
        <v>27</v>
      </c>
      <c r="I258" s="29">
        <f t="shared" si="324"/>
        <v>27</v>
      </c>
      <c r="J258" s="29">
        <f t="shared" si="324"/>
        <v>27</v>
      </c>
      <c r="K258" s="29">
        <f t="shared" si="324"/>
        <v>27</v>
      </c>
      <c r="L258" s="29">
        <f t="shared" si="324"/>
        <v>21.895</v>
      </c>
      <c r="M258" s="29">
        <f t="shared" si="324"/>
        <v>20.946999999999999</v>
      </c>
      <c r="N258" s="29">
        <f t="shared" si="324"/>
        <v>18.756</v>
      </c>
      <c r="O258" s="29">
        <f t="shared" si="324"/>
        <v>25.353000000000002</v>
      </c>
      <c r="P258" s="29">
        <f t="shared" si="324"/>
        <v>27</v>
      </c>
      <c r="Q258" s="29">
        <f t="shared" si="324"/>
        <v>26.01</v>
      </c>
      <c r="R258" s="29">
        <f t="shared" si="324"/>
        <v>23.908999999999999</v>
      </c>
      <c r="S258" s="29">
        <f t="shared" si="324"/>
        <v>21.013999999999999</v>
      </c>
      <c r="T258" s="29">
        <f t="shared" si="324"/>
        <v>19.300999999999998</v>
      </c>
      <c r="U258" s="29">
        <f t="shared" si="324"/>
        <v>18.800999999999998</v>
      </c>
      <c r="V258" s="29">
        <f t="shared" si="324"/>
        <v>27</v>
      </c>
      <c r="W258" s="29">
        <f t="shared" si="324"/>
        <v>27</v>
      </c>
      <c r="X258" s="29">
        <f t="shared" si="324"/>
        <v>10.756</v>
      </c>
      <c r="Y258" s="29">
        <f t="shared" si="324"/>
        <v>19.498000000000001</v>
      </c>
      <c r="Z258" s="29">
        <f t="shared" si="324"/>
        <v>18.914999999999999</v>
      </c>
      <c r="AA258" s="29">
        <f t="shared" si="324"/>
        <v>24.995000000000001</v>
      </c>
      <c r="AB258" s="29">
        <f t="shared" si="324"/>
        <v>25.023</v>
      </c>
      <c r="AC258" s="29">
        <f t="shared" si="324"/>
        <v>15.981999999999999</v>
      </c>
      <c r="AD258" s="29">
        <f t="shared" si="324"/>
        <v>14.693</v>
      </c>
      <c r="AE258" s="29">
        <f t="shared" si="324"/>
        <v>7.8140000000000001</v>
      </c>
      <c r="AF258" s="29">
        <f t="shared" si="324"/>
        <v>6.6740000000000004</v>
      </c>
      <c r="AG258" s="29">
        <f t="shared" si="324"/>
        <v>12.481</v>
      </c>
      <c r="AH258" s="29">
        <f t="shared" si="324"/>
        <v>17.123000000000001</v>
      </c>
      <c r="AI258" s="29">
        <f t="shared" si="324"/>
        <v>27</v>
      </c>
      <c r="AJ258" s="29">
        <f t="shared" si="324"/>
        <v>18.788</v>
      </c>
      <c r="AK258" s="29">
        <f t="shared" si="324"/>
        <v>16.28</v>
      </c>
      <c r="AL258" s="29">
        <f t="shared" si="324"/>
        <v>27</v>
      </c>
      <c r="AM258" s="29">
        <f t="shared" si="324"/>
        <v>16.449000000000002</v>
      </c>
      <c r="AN258" s="29">
        <f t="shared" si="324"/>
        <v>22.902999999999999</v>
      </c>
      <c r="AO258" s="29">
        <f t="shared" si="324"/>
        <v>22.655999999999999</v>
      </c>
      <c r="AP258" s="29">
        <f t="shared" si="324"/>
        <v>25.541</v>
      </c>
      <c r="AQ258" s="29">
        <f t="shared" si="324"/>
        <v>15.558999999999999</v>
      </c>
      <c r="AR258" s="29">
        <f t="shared" si="324"/>
        <v>25.44</v>
      </c>
      <c r="AS258" s="29">
        <f t="shared" si="324"/>
        <v>11.618</v>
      </c>
      <c r="AT258" s="29">
        <f t="shared" si="324"/>
        <v>26.713999999999999</v>
      </c>
      <c r="AU258" s="29">
        <f t="shared" si="324"/>
        <v>19.187999999999999</v>
      </c>
      <c r="AV258" s="29">
        <f t="shared" si="324"/>
        <v>25.359000000000002</v>
      </c>
      <c r="AW258" s="29">
        <f t="shared" si="324"/>
        <v>20.596</v>
      </c>
      <c r="AX258" s="29">
        <f t="shared" si="324"/>
        <v>16.797999999999998</v>
      </c>
      <c r="AY258" s="29">
        <f t="shared" si="324"/>
        <v>27</v>
      </c>
      <c r="AZ258" s="29">
        <f t="shared" si="324"/>
        <v>15.719999999999997</v>
      </c>
      <c r="BA258" s="29">
        <f t="shared" si="324"/>
        <v>21.893999999999998</v>
      </c>
      <c r="BB258" s="29">
        <f t="shared" si="324"/>
        <v>19.684000000000001</v>
      </c>
      <c r="BC258" s="29">
        <f t="shared" si="324"/>
        <v>20.714999999999996</v>
      </c>
      <c r="BD258" s="29">
        <f t="shared" si="324"/>
        <v>27</v>
      </c>
      <c r="BE258" s="29">
        <f t="shared" si="324"/>
        <v>22.815999999999999</v>
      </c>
      <c r="BF258" s="29">
        <f t="shared" si="324"/>
        <v>26.952000000000002</v>
      </c>
      <c r="BG258" s="29">
        <f t="shared" si="324"/>
        <v>27</v>
      </c>
      <c r="BH258" s="29">
        <f t="shared" si="324"/>
        <v>21.419</v>
      </c>
      <c r="BI258" s="29">
        <f t="shared" si="324"/>
        <v>8.4329999999999998</v>
      </c>
      <c r="BJ258" s="29">
        <f t="shared" si="324"/>
        <v>23.164000000000001</v>
      </c>
      <c r="BK258" s="29">
        <f t="shared" si="324"/>
        <v>24.459</v>
      </c>
      <c r="BL258" s="29">
        <f t="shared" si="324"/>
        <v>27</v>
      </c>
      <c r="BM258" s="29">
        <f t="shared" si="324"/>
        <v>20.834</v>
      </c>
      <c r="BN258" s="29">
        <f t="shared" si="324"/>
        <v>27</v>
      </c>
      <c r="BO258" s="29">
        <f t="shared" si="324"/>
        <v>15.202999999999999</v>
      </c>
      <c r="BP258" s="29">
        <f t="shared" ref="BP258:EA258" si="325">BP257*1000</f>
        <v>21.702000000000002</v>
      </c>
      <c r="BQ258" s="29">
        <f t="shared" si="325"/>
        <v>21.759</v>
      </c>
      <c r="BR258" s="29">
        <f t="shared" si="325"/>
        <v>4.7</v>
      </c>
      <c r="BS258" s="29">
        <f t="shared" si="325"/>
        <v>2.2309999999999999</v>
      </c>
      <c r="BT258" s="29">
        <f t="shared" si="325"/>
        <v>4.0750000000000002</v>
      </c>
      <c r="BU258" s="29">
        <f t="shared" si="325"/>
        <v>13.811</v>
      </c>
      <c r="BV258" s="29">
        <f t="shared" si="325"/>
        <v>11.775</v>
      </c>
      <c r="BW258" s="29">
        <f t="shared" si="325"/>
        <v>15.5</v>
      </c>
      <c r="BX258" s="29">
        <f t="shared" si="325"/>
        <v>16.599</v>
      </c>
      <c r="BY258" s="29">
        <f t="shared" si="325"/>
        <v>23.780999999999999</v>
      </c>
      <c r="BZ258" s="29">
        <f t="shared" si="325"/>
        <v>26.312000000000001</v>
      </c>
      <c r="CA258" s="29">
        <f t="shared" si="325"/>
        <v>21.930000000000003</v>
      </c>
      <c r="CB258" s="29">
        <f t="shared" si="325"/>
        <v>26.251999999999999</v>
      </c>
      <c r="CC258" s="29">
        <f t="shared" si="325"/>
        <v>22.199000000000002</v>
      </c>
      <c r="CD258" s="29">
        <f t="shared" si="325"/>
        <v>19.52</v>
      </c>
      <c r="CE258" s="29">
        <f t="shared" si="325"/>
        <v>27</v>
      </c>
      <c r="CF258" s="29">
        <f t="shared" si="325"/>
        <v>22.463000000000001</v>
      </c>
      <c r="CG258" s="29">
        <f t="shared" si="325"/>
        <v>27</v>
      </c>
      <c r="CH258" s="29">
        <f t="shared" si="325"/>
        <v>22.187999999999999</v>
      </c>
      <c r="CI258" s="29">
        <f t="shared" si="325"/>
        <v>24.18</v>
      </c>
      <c r="CJ258" s="29">
        <f t="shared" si="325"/>
        <v>23.469000000000001</v>
      </c>
      <c r="CK258" s="29">
        <f t="shared" si="325"/>
        <v>6.601</v>
      </c>
      <c r="CL258" s="29">
        <f t="shared" si="325"/>
        <v>8.2289999999999992</v>
      </c>
      <c r="CM258" s="29">
        <f t="shared" si="325"/>
        <v>2.274</v>
      </c>
      <c r="CN258" s="29">
        <f t="shared" si="325"/>
        <v>27</v>
      </c>
      <c r="CO258" s="29">
        <f t="shared" si="325"/>
        <v>22.36</v>
      </c>
      <c r="CP258" s="29">
        <f t="shared" si="325"/>
        <v>20.548999999999999</v>
      </c>
      <c r="CQ258" s="29">
        <f t="shared" si="325"/>
        <v>12.427</v>
      </c>
      <c r="CR258" s="29">
        <f t="shared" si="325"/>
        <v>1.68</v>
      </c>
      <c r="CS258" s="29">
        <f t="shared" si="325"/>
        <v>22.658000000000001</v>
      </c>
      <c r="CT258" s="29">
        <f t="shared" si="325"/>
        <v>8.52</v>
      </c>
      <c r="CU258" s="29">
        <f t="shared" si="325"/>
        <v>19.616</v>
      </c>
      <c r="CV258" s="29">
        <f t="shared" si="325"/>
        <v>10.978999999999999</v>
      </c>
      <c r="CW258" s="29">
        <f t="shared" si="325"/>
        <v>17.087</v>
      </c>
      <c r="CX258" s="29">
        <f t="shared" si="325"/>
        <v>21.824000000000002</v>
      </c>
      <c r="CY258" s="29">
        <f t="shared" si="325"/>
        <v>27</v>
      </c>
      <c r="CZ258" s="29">
        <f t="shared" si="325"/>
        <v>26.651</v>
      </c>
      <c r="DA258" s="29">
        <f t="shared" si="325"/>
        <v>27</v>
      </c>
      <c r="DB258" s="29">
        <f t="shared" si="325"/>
        <v>27</v>
      </c>
      <c r="DC258" s="29">
        <f t="shared" si="325"/>
        <v>17.417999999999999</v>
      </c>
      <c r="DD258" s="29">
        <f t="shared" si="325"/>
        <v>3.43</v>
      </c>
      <c r="DE258" s="29">
        <f t="shared" si="325"/>
        <v>11.45</v>
      </c>
      <c r="DF258" s="29">
        <f t="shared" si="325"/>
        <v>24.213999999999999</v>
      </c>
      <c r="DG258" s="29">
        <f t="shared" si="325"/>
        <v>20.452999999999999</v>
      </c>
      <c r="DH258" s="29">
        <f t="shared" si="325"/>
        <v>20.515999999999998</v>
      </c>
      <c r="DI258" s="29">
        <f t="shared" si="325"/>
        <v>18.844999999999999</v>
      </c>
      <c r="DJ258" s="29">
        <f t="shared" si="325"/>
        <v>20.882999999999999</v>
      </c>
      <c r="DK258" s="29">
        <f t="shared" si="325"/>
        <v>15.657999999999998</v>
      </c>
      <c r="DL258" s="29">
        <f t="shared" si="325"/>
        <v>21.966999999999999</v>
      </c>
      <c r="DM258" s="29">
        <f t="shared" si="325"/>
        <v>19.899000000000001</v>
      </c>
      <c r="DN258" s="29">
        <f t="shared" si="325"/>
        <v>27</v>
      </c>
      <c r="DO258" s="29">
        <f t="shared" si="325"/>
        <v>27</v>
      </c>
      <c r="DP258" s="29">
        <f t="shared" si="325"/>
        <v>27</v>
      </c>
      <c r="DQ258" s="29">
        <f t="shared" si="325"/>
        <v>22.341999999999999</v>
      </c>
      <c r="DR258" s="29">
        <f t="shared" si="325"/>
        <v>24.417000000000002</v>
      </c>
      <c r="DS258" s="29">
        <f t="shared" si="325"/>
        <v>25.923999999999999</v>
      </c>
      <c r="DT258" s="29">
        <f t="shared" si="325"/>
        <v>21.728999999999999</v>
      </c>
      <c r="DU258" s="29">
        <f t="shared" si="325"/>
        <v>27</v>
      </c>
      <c r="DV258" s="29">
        <f t="shared" si="325"/>
        <v>27</v>
      </c>
      <c r="DW258" s="29">
        <f t="shared" si="325"/>
        <v>21.997</v>
      </c>
      <c r="DX258" s="29">
        <f t="shared" si="325"/>
        <v>18.931000000000001</v>
      </c>
      <c r="DY258" s="29">
        <f t="shared" si="325"/>
        <v>12.928000000000001</v>
      </c>
      <c r="DZ258" s="29">
        <f t="shared" si="325"/>
        <v>17.661999999999999</v>
      </c>
      <c r="EA258" s="29">
        <f t="shared" si="325"/>
        <v>12.173</v>
      </c>
      <c r="EB258" s="29">
        <f t="shared" ref="EB258:FX258" si="326">EB257*1000</f>
        <v>27</v>
      </c>
      <c r="EC258" s="29">
        <f t="shared" si="326"/>
        <v>26.620999999999999</v>
      </c>
      <c r="ED258" s="29">
        <f t="shared" si="326"/>
        <v>4.4119999999999999</v>
      </c>
      <c r="EE258" s="29">
        <f t="shared" si="326"/>
        <v>27</v>
      </c>
      <c r="EF258" s="29">
        <f t="shared" si="326"/>
        <v>19.594999999999999</v>
      </c>
      <c r="EG258" s="29">
        <f t="shared" si="326"/>
        <v>26.536000000000001</v>
      </c>
      <c r="EH258" s="29">
        <f t="shared" si="326"/>
        <v>25.053000000000001</v>
      </c>
      <c r="EI258" s="29">
        <f t="shared" si="326"/>
        <v>27</v>
      </c>
      <c r="EJ258" s="29">
        <f t="shared" si="326"/>
        <v>27</v>
      </c>
      <c r="EK258" s="29">
        <f t="shared" si="326"/>
        <v>5.7670000000000003</v>
      </c>
      <c r="EL258" s="29">
        <f t="shared" si="326"/>
        <v>2.1160000000000001</v>
      </c>
      <c r="EM258" s="29">
        <f t="shared" si="326"/>
        <v>16.308</v>
      </c>
      <c r="EN258" s="29">
        <f t="shared" si="326"/>
        <v>27</v>
      </c>
      <c r="EO258" s="29">
        <f t="shared" si="326"/>
        <v>27</v>
      </c>
      <c r="EP258" s="29">
        <f t="shared" si="326"/>
        <v>20.585999999999999</v>
      </c>
      <c r="EQ258" s="29">
        <f t="shared" si="326"/>
        <v>9.3989999999999991</v>
      </c>
      <c r="ER258" s="29">
        <f t="shared" si="326"/>
        <v>21.283000000000001</v>
      </c>
      <c r="ES258" s="29">
        <f t="shared" si="326"/>
        <v>23.558</v>
      </c>
      <c r="ET258" s="29">
        <f t="shared" si="326"/>
        <v>27</v>
      </c>
      <c r="EU258" s="29">
        <f t="shared" si="326"/>
        <v>27</v>
      </c>
      <c r="EV258" s="29">
        <f t="shared" si="326"/>
        <v>10.965</v>
      </c>
      <c r="EW258" s="29">
        <f t="shared" si="326"/>
        <v>6.0529999999999999</v>
      </c>
      <c r="EX258" s="29">
        <f t="shared" si="326"/>
        <v>3.91</v>
      </c>
      <c r="EY258" s="29">
        <f t="shared" si="326"/>
        <v>27</v>
      </c>
      <c r="EZ258" s="29">
        <f t="shared" si="326"/>
        <v>22.942</v>
      </c>
      <c r="FA258" s="29">
        <f t="shared" si="326"/>
        <v>10.666</v>
      </c>
      <c r="FB258" s="29">
        <f t="shared" si="326"/>
        <v>9.2050000000000001</v>
      </c>
      <c r="FC258" s="29">
        <f t="shared" si="326"/>
        <v>22.55</v>
      </c>
      <c r="FD258" s="29">
        <f t="shared" si="326"/>
        <v>24.437999999999999</v>
      </c>
      <c r="FE258" s="29">
        <f t="shared" si="326"/>
        <v>14.180999999999999</v>
      </c>
      <c r="FF258" s="29">
        <f t="shared" si="326"/>
        <v>27</v>
      </c>
      <c r="FG258" s="29">
        <f t="shared" si="326"/>
        <v>27</v>
      </c>
      <c r="FH258" s="29">
        <f t="shared" si="326"/>
        <v>19.771999999999998</v>
      </c>
      <c r="FI258" s="29">
        <f t="shared" si="326"/>
        <v>6.2</v>
      </c>
      <c r="FJ258" s="29">
        <f t="shared" si="326"/>
        <v>19.437999999999999</v>
      </c>
      <c r="FK258" s="29">
        <f t="shared" si="326"/>
        <v>10.845000000000001</v>
      </c>
      <c r="FL258" s="29">
        <f t="shared" si="326"/>
        <v>27</v>
      </c>
      <c r="FM258" s="29">
        <f t="shared" si="326"/>
        <v>18.414000000000001</v>
      </c>
      <c r="FN258" s="29">
        <f t="shared" si="326"/>
        <v>27</v>
      </c>
      <c r="FO258" s="29">
        <f t="shared" si="326"/>
        <v>4.7759999999999998</v>
      </c>
      <c r="FP258" s="29">
        <f t="shared" si="326"/>
        <v>12.143000000000001</v>
      </c>
      <c r="FQ258" s="29">
        <f t="shared" si="326"/>
        <v>16.88</v>
      </c>
      <c r="FR258" s="29">
        <f t="shared" si="326"/>
        <v>11.565</v>
      </c>
      <c r="FS258" s="29">
        <f t="shared" si="326"/>
        <v>5.0679999999999996</v>
      </c>
      <c r="FT258" s="29">
        <f t="shared" si="326"/>
        <v>3.2519999999999998</v>
      </c>
      <c r="FU258" s="29">
        <f t="shared" si="326"/>
        <v>18.344999999999999</v>
      </c>
      <c r="FV258" s="29">
        <f t="shared" si="326"/>
        <v>15.032</v>
      </c>
      <c r="FW258" s="29">
        <f t="shared" si="326"/>
        <v>21.498000000000001</v>
      </c>
      <c r="FX258" s="29">
        <f t="shared" si="326"/>
        <v>19.675000000000001</v>
      </c>
      <c r="FY258" s="70"/>
      <c r="FZ258" s="69"/>
      <c r="GA258" s="29"/>
      <c r="GB258" s="29"/>
      <c r="GC258" s="29"/>
      <c r="GD258" s="29"/>
      <c r="GE258" s="29"/>
      <c r="GF258" s="29"/>
    </row>
    <row r="259" spans="1:188" x14ac:dyDescent="0.2">
      <c r="A259" s="6" t="s">
        <v>603</v>
      </c>
      <c r="B259" s="7" t="s">
        <v>603</v>
      </c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</row>
    <row r="260" spans="1:188" ht="15.75" x14ac:dyDescent="0.25">
      <c r="A260" s="6" t="s">
        <v>603</v>
      </c>
      <c r="B260" s="30" t="s">
        <v>813</v>
      </c>
      <c r="FY260" s="72"/>
      <c r="GA260" s="29"/>
      <c r="GB260" s="69"/>
      <c r="GC260" s="69"/>
      <c r="GD260" s="69"/>
      <c r="GE260" s="23"/>
      <c r="GF260" s="23"/>
    </row>
    <row r="261" spans="1:188" x14ac:dyDescent="0.2">
      <c r="A261" s="6" t="s">
        <v>814</v>
      </c>
      <c r="B261" s="7" t="s">
        <v>815</v>
      </c>
      <c r="C261" s="7">
        <f t="shared" ref="C261:BN261" si="327">C63</f>
        <v>2838629.07</v>
      </c>
      <c r="D261" s="7">
        <f t="shared" si="327"/>
        <v>13455828.279999999</v>
      </c>
      <c r="E261" s="7">
        <f t="shared" si="327"/>
        <v>2639331.2199999997</v>
      </c>
      <c r="F261" s="7">
        <f t="shared" si="327"/>
        <v>6538522</v>
      </c>
      <c r="G261" s="7">
        <f t="shared" si="327"/>
        <v>476846.11539421859</v>
      </c>
      <c r="H261" s="7">
        <f t="shared" si="327"/>
        <v>483176.53211812919</v>
      </c>
      <c r="I261" s="7">
        <f t="shared" si="327"/>
        <v>3559649.5300000003</v>
      </c>
      <c r="J261" s="7">
        <f t="shared" si="327"/>
        <v>750287.67831216904</v>
      </c>
      <c r="K261" s="7">
        <f t="shared" si="327"/>
        <v>136161.14797720761</v>
      </c>
      <c r="L261" s="7">
        <f t="shared" si="327"/>
        <v>1166770.0595775028</v>
      </c>
      <c r="M261" s="7">
        <f t="shared" si="327"/>
        <v>564192.38011231064</v>
      </c>
      <c r="N261" s="7">
        <f t="shared" si="327"/>
        <v>22622650.710000001</v>
      </c>
      <c r="O261" s="7">
        <f t="shared" si="327"/>
        <v>5558971.4700000007</v>
      </c>
      <c r="P261" s="7">
        <f t="shared" si="327"/>
        <v>131192.14832107452</v>
      </c>
      <c r="Q261" s="7">
        <f t="shared" si="327"/>
        <v>16557589.550000001</v>
      </c>
      <c r="R261" s="7">
        <f t="shared" si="327"/>
        <v>537572.53229147929</v>
      </c>
      <c r="S261" s="7">
        <f t="shared" si="327"/>
        <v>540176.42149872624</v>
      </c>
      <c r="T261" s="7">
        <f t="shared" si="327"/>
        <v>60192.512962340275</v>
      </c>
      <c r="U261" s="7">
        <f t="shared" si="327"/>
        <v>36275.106738574133</v>
      </c>
      <c r="V261" s="7">
        <f t="shared" si="327"/>
        <v>153758.12378986369</v>
      </c>
      <c r="W261" s="7">
        <f t="shared" si="327"/>
        <v>26338.508734552262</v>
      </c>
      <c r="X261" s="7">
        <f t="shared" si="327"/>
        <v>16321.651717001894</v>
      </c>
      <c r="Y261" s="7">
        <f t="shared" si="327"/>
        <v>666347.11315243482</v>
      </c>
      <c r="Z261" s="7">
        <f t="shared" si="327"/>
        <v>94083.547333833805</v>
      </c>
      <c r="AA261" s="7">
        <f t="shared" si="327"/>
        <v>12007019.27</v>
      </c>
      <c r="AB261" s="7">
        <f t="shared" si="327"/>
        <v>12587314.300000001</v>
      </c>
      <c r="AC261" s="7">
        <f t="shared" si="327"/>
        <v>372044.3281997345</v>
      </c>
      <c r="AD261" s="7">
        <f t="shared" si="327"/>
        <v>361220.56068237516</v>
      </c>
      <c r="AE261" s="7">
        <f t="shared" si="327"/>
        <v>80572.221041893543</v>
      </c>
      <c r="AF261" s="7">
        <f t="shared" si="327"/>
        <v>152995.48424432721</v>
      </c>
      <c r="AG261" s="7">
        <f t="shared" si="327"/>
        <v>379464.40712850587</v>
      </c>
      <c r="AH261" s="7">
        <f t="shared" si="327"/>
        <v>422235.29002328514</v>
      </c>
      <c r="AI261" s="7">
        <f t="shared" si="327"/>
        <v>103923.58306855561</v>
      </c>
      <c r="AJ261" s="7">
        <f t="shared" si="327"/>
        <v>89136.524799368693</v>
      </c>
      <c r="AK261" s="7">
        <f t="shared" si="327"/>
        <v>89864.46689557386</v>
      </c>
      <c r="AL261" s="7">
        <f t="shared" si="327"/>
        <v>109495.05235967021</v>
      </c>
      <c r="AM261" s="7">
        <f t="shared" si="327"/>
        <v>151881.37139817644</v>
      </c>
      <c r="AN261" s="7">
        <f t="shared" si="327"/>
        <v>118840.10684570012</v>
      </c>
      <c r="AO261" s="7">
        <f t="shared" si="327"/>
        <v>1896989.56</v>
      </c>
      <c r="AP261" s="7">
        <f t="shared" si="327"/>
        <v>34779015.800242208</v>
      </c>
      <c r="AQ261" s="7">
        <f t="shared" si="327"/>
        <v>119495.84250579552</v>
      </c>
      <c r="AR261" s="7">
        <f t="shared" si="327"/>
        <v>21895522.550000001</v>
      </c>
      <c r="AS261" s="7">
        <f t="shared" si="327"/>
        <v>2639309.31</v>
      </c>
      <c r="AT261" s="7">
        <f t="shared" si="327"/>
        <v>790771.19578109868</v>
      </c>
      <c r="AU261" s="7">
        <f t="shared" si="327"/>
        <v>110746.22572400361</v>
      </c>
      <c r="AV261" s="7">
        <f t="shared" si="327"/>
        <v>184175.23537856748</v>
      </c>
      <c r="AW261" s="7">
        <f t="shared" si="327"/>
        <v>70471.96589364305</v>
      </c>
      <c r="AX261" s="7">
        <f t="shared" si="327"/>
        <v>30765.408542964415</v>
      </c>
      <c r="AY261" s="7">
        <f t="shared" si="327"/>
        <v>227544.42348641233</v>
      </c>
      <c r="AZ261" s="7">
        <f t="shared" si="327"/>
        <v>4123955.3200000003</v>
      </c>
      <c r="BA261" s="7">
        <f t="shared" si="327"/>
        <v>3621054.22</v>
      </c>
      <c r="BB261" s="7">
        <f t="shared" si="327"/>
        <v>4052407.23</v>
      </c>
      <c r="BC261" s="7">
        <f t="shared" si="327"/>
        <v>7811128.0999999996</v>
      </c>
      <c r="BD261" s="7">
        <f t="shared" si="327"/>
        <v>1144540.02</v>
      </c>
      <c r="BE261" s="7">
        <f t="shared" si="327"/>
        <v>424142.52391809586</v>
      </c>
      <c r="BF261" s="7">
        <f t="shared" si="327"/>
        <v>7461675.9600000009</v>
      </c>
      <c r="BG261" s="7">
        <f t="shared" si="327"/>
        <v>491384.91654318478</v>
      </c>
      <c r="BH261" s="7">
        <f t="shared" si="327"/>
        <v>206714.66600165569</v>
      </c>
      <c r="BI261" s="7">
        <f t="shared" si="327"/>
        <v>183043.49866362169</v>
      </c>
      <c r="BJ261" s="7">
        <f t="shared" si="327"/>
        <v>2082292.9991896769</v>
      </c>
      <c r="BK261" s="7">
        <f t="shared" si="327"/>
        <v>6367247.1500000004</v>
      </c>
      <c r="BL261" s="7">
        <f t="shared" si="327"/>
        <v>74018.735240487527</v>
      </c>
      <c r="BM261" s="7">
        <f t="shared" si="327"/>
        <v>191159.73658131855</v>
      </c>
      <c r="BN261" s="7">
        <f t="shared" si="327"/>
        <v>1309574.02</v>
      </c>
      <c r="BO261" s="7">
        <f t="shared" ref="BO261:DZ261" si="328">BO63</f>
        <v>669391.67810753139</v>
      </c>
      <c r="BP261" s="7">
        <f t="shared" si="328"/>
        <v>111432.99756009306</v>
      </c>
      <c r="BQ261" s="7">
        <f t="shared" si="328"/>
        <v>1817469.6099999999</v>
      </c>
      <c r="BR261" s="7">
        <f t="shared" si="328"/>
        <v>1544694.8066851529</v>
      </c>
      <c r="BS261" s="7">
        <f t="shared" si="328"/>
        <v>361569.6872810371</v>
      </c>
      <c r="BT261" s="7">
        <f t="shared" si="328"/>
        <v>170202.55902730345</v>
      </c>
      <c r="BU261" s="7">
        <f t="shared" si="328"/>
        <v>220509.90708699467</v>
      </c>
      <c r="BV261" s="7">
        <f t="shared" si="328"/>
        <v>405271.78664705768</v>
      </c>
      <c r="BW261" s="7">
        <f t="shared" si="328"/>
        <v>752156.24279294233</v>
      </c>
      <c r="BX261" s="7">
        <f t="shared" si="328"/>
        <v>26147.762473325969</v>
      </c>
      <c r="BY261" s="7">
        <f t="shared" si="328"/>
        <v>341777.1811915611</v>
      </c>
      <c r="BZ261" s="7">
        <f t="shared" si="328"/>
        <v>68183.023218451708</v>
      </c>
      <c r="CA261" s="7">
        <f t="shared" si="328"/>
        <v>70010.477808512966</v>
      </c>
      <c r="CB261" s="7">
        <f t="shared" si="328"/>
        <v>28231840.909999996</v>
      </c>
      <c r="CC261" s="7">
        <f t="shared" si="328"/>
        <v>83396.620425279267</v>
      </c>
      <c r="CD261" s="7">
        <f t="shared" si="328"/>
        <v>33436.882798197148</v>
      </c>
      <c r="CE261" s="7">
        <f t="shared" si="328"/>
        <v>119415.91922079676</v>
      </c>
      <c r="CF261" s="7">
        <f t="shared" si="328"/>
        <v>66601.262667761141</v>
      </c>
      <c r="CG261" s="7">
        <f t="shared" si="328"/>
        <v>122428.58215625663</v>
      </c>
      <c r="CH261" s="7">
        <f t="shared" si="328"/>
        <v>51748.592473784083</v>
      </c>
      <c r="CI261" s="7">
        <f t="shared" si="328"/>
        <v>323584.57828815322</v>
      </c>
      <c r="CJ261" s="7">
        <f t="shared" si="328"/>
        <v>439672.54439318902</v>
      </c>
      <c r="CK261" s="7">
        <f t="shared" si="328"/>
        <v>1981513.5899999999</v>
      </c>
      <c r="CL261" s="7">
        <f t="shared" si="328"/>
        <v>628588.66363459209</v>
      </c>
      <c r="CM261" s="7">
        <f t="shared" si="328"/>
        <v>393293.83587408921</v>
      </c>
      <c r="CN261" s="7">
        <f t="shared" si="328"/>
        <v>9163202.1899999995</v>
      </c>
      <c r="CO261" s="7">
        <f t="shared" si="328"/>
        <v>5293146.9800000004</v>
      </c>
      <c r="CP261" s="7">
        <f t="shared" si="328"/>
        <v>339173.99612896948</v>
      </c>
      <c r="CQ261" s="7">
        <f t="shared" si="328"/>
        <v>382978.00945295941</v>
      </c>
      <c r="CR261" s="7">
        <f t="shared" si="328"/>
        <v>115888.31225460402</v>
      </c>
      <c r="CS261" s="7">
        <f t="shared" si="328"/>
        <v>132266.38229322381</v>
      </c>
      <c r="CT261" s="7">
        <f t="shared" si="328"/>
        <v>61769.013171178303</v>
      </c>
      <c r="CU261" s="7">
        <f t="shared" si="328"/>
        <v>96089.334022957439</v>
      </c>
      <c r="CV261" s="7">
        <f t="shared" si="328"/>
        <v>28522.423390859305</v>
      </c>
      <c r="CW261" s="7">
        <f t="shared" si="328"/>
        <v>111125.46193812304</v>
      </c>
      <c r="CX261" s="7">
        <f t="shared" si="328"/>
        <v>361237.23712850845</v>
      </c>
      <c r="CY261" s="7">
        <f t="shared" si="328"/>
        <v>59487.40681948221</v>
      </c>
      <c r="CZ261" s="7">
        <f t="shared" si="328"/>
        <v>1280374.8742999246</v>
      </c>
      <c r="DA261" s="7">
        <f t="shared" si="328"/>
        <v>102166.75902604322</v>
      </c>
      <c r="DB261" s="7">
        <f t="shared" si="328"/>
        <v>173484.23209148899</v>
      </c>
      <c r="DC261" s="7">
        <f t="shared" si="328"/>
        <v>140772.14124203869</v>
      </c>
      <c r="DD261" s="7">
        <f t="shared" si="328"/>
        <v>37143.962053670883</v>
      </c>
      <c r="DE261" s="7">
        <f t="shared" si="328"/>
        <v>100807.96423797974</v>
      </c>
      <c r="DF261" s="7">
        <f t="shared" si="328"/>
        <v>9490335.5237083491</v>
      </c>
      <c r="DG261" s="7">
        <f t="shared" si="328"/>
        <v>70117.661906703332</v>
      </c>
      <c r="DH261" s="7">
        <f t="shared" si="328"/>
        <v>920701.20053517888</v>
      </c>
      <c r="DI261" s="7">
        <f t="shared" si="328"/>
        <v>1157263.6441759618</v>
      </c>
      <c r="DJ261" s="7">
        <f t="shared" si="328"/>
        <v>243057.92123730161</v>
      </c>
      <c r="DK261" s="7">
        <f t="shared" si="328"/>
        <v>142937.54404424317</v>
      </c>
      <c r="DL261" s="7">
        <f t="shared" si="328"/>
        <v>2246159.91</v>
      </c>
      <c r="DM261" s="7">
        <f t="shared" si="328"/>
        <v>209158.46460341991</v>
      </c>
      <c r="DN261" s="7">
        <f t="shared" si="328"/>
        <v>570666.98186797264</v>
      </c>
      <c r="DO261" s="7">
        <f t="shared" si="328"/>
        <v>1281326.3247314605</v>
      </c>
      <c r="DP261" s="7">
        <f t="shared" si="328"/>
        <v>115102.02746805557</v>
      </c>
      <c r="DQ261" s="7">
        <f t="shared" si="328"/>
        <v>216137.27082548864</v>
      </c>
      <c r="DR261" s="7">
        <f t="shared" si="328"/>
        <v>517246.57260127174</v>
      </c>
      <c r="DS261" s="7">
        <f t="shared" si="328"/>
        <v>245916.38974257489</v>
      </c>
      <c r="DT261" s="7">
        <f t="shared" si="328"/>
        <v>81931.428455140413</v>
      </c>
      <c r="DU261" s="7">
        <f t="shared" si="328"/>
        <v>156357.40109701426</v>
      </c>
      <c r="DV261" s="7">
        <f t="shared" si="328"/>
        <v>91536.360204684199</v>
      </c>
      <c r="DW261" s="7">
        <f t="shared" si="328"/>
        <v>68754.011272410135</v>
      </c>
      <c r="DX261" s="7">
        <f t="shared" si="328"/>
        <v>66721.933454060534</v>
      </c>
      <c r="DY261" s="7">
        <f t="shared" si="328"/>
        <v>143200.1258894057</v>
      </c>
      <c r="DZ261" s="7">
        <f t="shared" si="328"/>
        <v>376260.65529106464</v>
      </c>
      <c r="EA261" s="7">
        <f t="shared" ref="EA261:FX261" si="329">EA63</f>
        <v>473030.83672470134</v>
      </c>
      <c r="EB261" s="7">
        <f t="shared" si="329"/>
        <v>287348.56006831414</v>
      </c>
      <c r="EC261" s="7">
        <f t="shared" si="329"/>
        <v>192082.06975885254</v>
      </c>
      <c r="ED261" s="7">
        <f t="shared" si="329"/>
        <v>472577.5</v>
      </c>
      <c r="EE261" s="7">
        <f t="shared" si="329"/>
        <v>49882.27185487013</v>
      </c>
      <c r="EF261" s="7">
        <f t="shared" si="329"/>
        <v>477710.04025564133</v>
      </c>
      <c r="EG261" s="7">
        <f t="shared" si="329"/>
        <v>130819.34894670662</v>
      </c>
      <c r="EH261" s="7">
        <f t="shared" si="329"/>
        <v>56729.245463203471</v>
      </c>
      <c r="EI261" s="7">
        <f t="shared" si="329"/>
        <v>5545237.29</v>
      </c>
      <c r="EJ261" s="7">
        <f t="shared" si="329"/>
        <v>3881610.82</v>
      </c>
      <c r="EK261" s="7">
        <f t="shared" si="329"/>
        <v>330578.07218095439</v>
      </c>
      <c r="EL261" s="7">
        <f t="shared" si="329"/>
        <v>200591.34123592052</v>
      </c>
      <c r="EM261" s="7">
        <f t="shared" si="329"/>
        <v>113450.54276167354</v>
      </c>
      <c r="EN261" s="7">
        <f t="shared" si="329"/>
        <v>383710.34538996319</v>
      </c>
      <c r="EO261" s="7">
        <f t="shared" si="329"/>
        <v>94020.355471642863</v>
      </c>
      <c r="EP261" s="7">
        <f t="shared" si="329"/>
        <v>161996.65695203439</v>
      </c>
      <c r="EQ261" s="7">
        <f t="shared" si="329"/>
        <v>960384.65783303883</v>
      </c>
      <c r="ER261" s="7">
        <f t="shared" si="329"/>
        <v>151804.28059844443</v>
      </c>
      <c r="ES261" s="7">
        <f t="shared" si="329"/>
        <v>66822.400029255019</v>
      </c>
      <c r="ET261" s="7">
        <f t="shared" si="329"/>
        <v>167506.71010257263</v>
      </c>
      <c r="EU261" s="7">
        <f t="shared" si="329"/>
        <v>247891.40140360879</v>
      </c>
      <c r="EV261" s="7">
        <f t="shared" si="329"/>
        <v>12182.741736937229</v>
      </c>
      <c r="EW261" s="7">
        <f t="shared" si="329"/>
        <v>342106.65510812961</v>
      </c>
      <c r="EX261" s="7">
        <f t="shared" si="329"/>
        <v>51960.22733287538</v>
      </c>
      <c r="EY261" s="7">
        <f t="shared" si="329"/>
        <v>294543.91988997086</v>
      </c>
      <c r="EZ261" s="7">
        <f t="shared" si="329"/>
        <v>99372.637201534162</v>
      </c>
      <c r="FA261" s="7">
        <f t="shared" si="329"/>
        <v>1148506.46</v>
      </c>
      <c r="FB261" s="7">
        <f t="shared" si="329"/>
        <v>172499.16113874709</v>
      </c>
      <c r="FC261" s="7">
        <f t="shared" si="329"/>
        <v>854165.87573259301</v>
      </c>
      <c r="FD261" s="7">
        <f t="shared" si="329"/>
        <v>213181.11062862538</v>
      </c>
      <c r="FE261" s="7">
        <f t="shared" si="329"/>
        <v>66320.326551519902</v>
      </c>
      <c r="FF261" s="7">
        <f t="shared" si="329"/>
        <v>121525.71968359123</v>
      </c>
      <c r="FG261" s="7">
        <f t="shared" si="329"/>
        <v>77811.986787888585</v>
      </c>
      <c r="FH261" s="7">
        <f t="shared" si="329"/>
        <v>69330.746090832617</v>
      </c>
      <c r="FI261" s="7">
        <f t="shared" si="329"/>
        <v>774659.66963776143</v>
      </c>
      <c r="FJ261" s="7">
        <f t="shared" si="329"/>
        <v>589552.66361670766</v>
      </c>
      <c r="FK261" s="7">
        <f t="shared" si="329"/>
        <v>853089.70520582108</v>
      </c>
      <c r="FL261" s="7">
        <f t="shared" si="329"/>
        <v>1951483.21</v>
      </c>
      <c r="FM261" s="7">
        <f t="shared" si="329"/>
        <v>1108793.4680763511</v>
      </c>
      <c r="FN261" s="7">
        <f t="shared" si="329"/>
        <v>7242444.25</v>
      </c>
      <c r="FO261" s="7">
        <f t="shared" si="329"/>
        <v>539733.51001676871</v>
      </c>
      <c r="FP261" s="7">
        <f t="shared" si="329"/>
        <v>972495.86571789824</v>
      </c>
      <c r="FQ261" s="7">
        <f t="shared" si="329"/>
        <v>393447.56926590053</v>
      </c>
      <c r="FR261" s="7">
        <f t="shared" si="329"/>
        <v>107996.43951016288</v>
      </c>
      <c r="FS261" s="7">
        <f t="shared" si="329"/>
        <v>83080.855730511161</v>
      </c>
      <c r="FT261" s="7">
        <f t="shared" si="329"/>
        <v>58604.184394394062</v>
      </c>
      <c r="FU261" s="7">
        <f t="shared" si="329"/>
        <v>474019.94028292666</v>
      </c>
      <c r="FV261" s="7">
        <f t="shared" si="329"/>
        <v>303050.01756703656</v>
      </c>
      <c r="FW261" s="7">
        <f t="shared" si="329"/>
        <v>88042.690676316619</v>
      </c>
      <c r="FX261" s="7">
        <f t="shared" si="329"/>
        <v>35192.242717326291</v>
      </c>
      <c r="GA261" s="29"/>
      <c r="GB261" s="29"/>
      <c r="GC261" s="29"/>
      <c r="GD261" s="29"/>
      <c r="GE261" s="29"/>
      <c r="GF261" s="29"/>
    </row>
    <row r="262" spans="1:188" x14ac:dyDescent="0.2">
      <c r="A262" s="6" t="s">
        <v>816</v>
      </c>
      <c r="B262" s="7" t="s">
        <v>817</v>
      </c>
      <c r="C262" s="29">
        <f t="shared" ref="C262:BN262" si="330">ROUND(C261/C47,6)</f>
        <v>3.4139999999999999E-3</v>
      </c>
      <c r="D262" s="29">
        <f t="shared" si="330"/>
        <v>4.3600000000000002E-3</v>
      </c>
      <c r="E262" s="29">
        <f t="shared" si="330"/>
        <v>3.0630000000000002E-3</v>
      </c>
      <c r="F262" s="29">
        <f t="shared" si="330"/>
        <v>3.1689999999999999E-3</v>
      </c>
      <c r="G262" s="29">
        <f t="shared" si="330"/>
        <v>1.745E-3</v>
      </c>
      <c r="H262" s="29">
        <f t="shared" si="330"/>
        <v>4.463E-3</v>
      </c>
      <c r="I262" s="29">
        <f t="shared" si="330"/>
        <v>4.1840000000000002E-3</v>
      </c>
      <c r="J262" s="29">
        <f t="shared" si="330"/>
        <v>5.1450000000000003E-3</v>
      </c>
      <c r="K262" s="29">
        <f t="shared" si="330"/>
        <v>3.1960000000000001E-3</v>
      </c>
      <c r="L262" s="29">
        <f t="shared" si="330"/>
        <v>1.83E-3</v>
      </c>
      <c r="M262" s="29">
        <f t="shared" si="330"/>
        <v>2.4260000000000002E-3</v>
      </c>
      <c r="N262" s="29">
        <f t="shared" si="330"/>
        <v>3.1939999999999998E-3</v>
      </c>
      <c r="O262" s="29">
        <f t="shared" si="330"/>
        <v>2.8300000000000001E-3</v>
      </c>
      <c r="P262" s="29">
        <f t="shared" si="330"/>
        <v>2.846E-3</v>
      </c>
      <c r="Q262" s="29">
        <f t="shared" si="330"/>
        <v>4.9800000000000001E-3</v>
      </c>
      <c r="R262" s="29">
        <f t="shared" si="330"/>
        <v>7.6680000000000003E-3</v>
      </c>
      <c r="S262" s="29">
        <f t="shared" si="330"/>
        <v>1.6639999999999999E-3</v>
      </c>
      <c r="T262" s="29">
        <f t="shared" si="330"/>
        <v>2.1210000000000001E-3</v>
      </c>
      <c r="U262" s="29">
        <f t="shared" si="330"/>
        <v>1.596E-3</v>
      </c>
      <c r="V262" s="29">
        <f t="shared" si="330"/>
        <v>4.8450000000000003E-3</v>
      </c>
      <c r="W262" s="29">
        <f t="shared" si="330"/>
        <v>3.362E-3</v>
      </c>
      <c r="X262" s="29">
        <f t="shared" si="330"/>
        <v>9.3199999999999999E-4</v>
      </c>
      <c r="Y262" s="29">
        <f t="shared" si="330"/>
        <v>9.7380000000000001E-3</v>
      </c>
      <c r="Z262" s="29">
        <f t="shared" si="330"/>
        <v>3.8560000000000001E-3</v>
      </c>
      <c r="AA262" s="29">
        <f t="shared" si="330"/>
        <v>2.931E-3</v>
      </c>
      <c r="AB262" s="29">
        <f t="shared" si="330"/>
        <v>1.7099999999999999E-3</v>
      </c>
      <c r="AC262" s="29">
        <f t="shared" si="330"/>
        <v>1.5939999999999999E-3</v>
      </c>
      <c r="AD262" s="29">
        <f t="shared" si="330"/>
        <v>1.266E-3</v>
      </c>
      <c r="AE262" s="29">
        <f t="shared" si="330"/>
        <v>1.8309999999999999E-3</v>
      </c>
      <c r="AF262" s="29">
        <f t="shared" si="330"/>
        <v>1.949E-3</v>
      </c>
      <c r="AG262" s="29">
        <f t="shared" si="330"/>
        <v>1.085E-3</v>
      </c>
      <c r="AH262" s="29">
        <f t="shared" si="330"/>
        <v>1.2411999999999999E-2</v>
      </c>
      <c r="AI262" s="29">
        <f t="shared" si="330"/>
        <v>1.1353E-2</v>
      </c>
      <c r="AJ262" s="29">
        <f t="shared" si="330"/>
        <v>3.019E-3</v>
      </c>
      <c r="AK262" s="29">
        <f t="shared" si="330"/>
        <v>1.5740000000000001E-3</v>
      </c>
      <c r="AL262" s="29">
        <f t="shared" si="330"/>
        <v>1.6280000000000001E-3</v>
      </c>
      <c r="AM262" s="29">
        <f t="shared" si="330"/>
        <v>3.068E-3</v>
      </c>
      <c r="AN262" s="29">
        <f t="shared" si="330"/>
        <v>1.0889999999999999E-3</v>
      </c>
      <c r="AO262" s="29">
        <f t="shared" si="330"/>
        <v>4.914E-3</v>
      </c>
      <c r="AP262" s="29">
        <f t="shared" si="330"/>
        <v>1.6490000000000001E-3</v>
      </c>
      <c r="AQ262" s="29">
        <f t="shared" si="330"/>
        <v>1.016E-3</v>
      </c>
      <c r="AR262" s="29">
        <f t="shared" si="330"/>
        <v>2.9369999999999999E-3</v>
      </c>
      <c r="AS262" s="29">
        <f t="shared" si="330"/>
        <v>8.3299999999999997E-4</v>
      </c>
      <c r="AT262" s="29">
        <f t="shared" si="330"/>
        <v>3.1540000000000001E-3</v>
      </c>
      <c r="AU262" s="29">
        <f t="shared" si="330"/>
        <v>2.3059999999999999E-3</v>
      </c>
      <c r="AV262" s="29">
        <f t="shared" si="330"/>
        <v>5.633E-3</v>
      </c>
      <c r="AW262" s="29">
        <f t="shared" si="330"/>
        <v>2.7169999999999998E-3</v>
      </c>
      <c r="AX262" s="29">
        <f t="shared" si="330"/>
        <v>1.5319999999999999E-3</v>
      </c>
      <c r="AY262" s="29">
        <f t="shared" si="330"/>
        <v>5.1520000000000003E-3</v>
      </c>
      <c r="AZ262" s="29">
        <f t="shared" si="330"/>
        <v>6.0309999999999999E-3</v>
      </c>
      <c r="BA262" s="29">
        <f t="shared" si="330"/>
        <v>7.8320000000000004E-3</v>
      </c>
      <c r="BB262" s="29">
        <f t="shared" si="330"/>
        <v>2.3196000000000001E-2</v>
      </c>
      <c r="BC262" s="29">
        <f t="shared" si="330"/>
        <v>2.6150000000000001E-3</v>
      </c>
      <c r="BD262" s="29">
        <f t="shared" si="330"/>
        <v>2.7550000000000001E-3</v>
      </c>
      <c r="BE262" s="29">
        <f t="shared" si="330"/>
        <v>3.2200000000000002E-3</v>
      </c>
      <c r="BF262" s="29">
        <f t="shared" si="330"/>
        <v>4.0509999999999999E-3</v>
      </c>
      <c r="BG262" s="29">
        <f t="shared" si="330"/>
        <v>1.2873000000000001E-2</v>
      </c>
      <c r="BH262" s="29">
        <f t="shared" si="330"/>
        <v>4.0610000000000004E-3</v>
      </c>
      <c r="BI262" s="29">
        <f t="shared" si="330"/>
        <v>4.4209999999999996E-3</v>
      </c>
      <c r="BJ262" s="29">
        <f t="shared" si="330"/>
        <v>3.4910000000000002E-3</v>
      </c>
      <c r="BK262" s="29">
        <f t="shared" si="330"/>
        <v>5.8929999999999998E-3</v>
      </c>
      <c r="BL262" s="29">
        <f t="shared" si="330"/>
        <v>1.2246E-2</v>
      </c>
      <c r="BM262" s="29">
        <f t="shared" si="330"/>
        <v>6.365E-3</v>
      </c>
      <c r="BN262" s="29">
        <f t="shared" si="330"/>
        <v>4.888E-3</v>
      </c>
      <c r="BO262" s="29">
        <f t="shared" ref="BO262:DZ262" si="331">ROUND(BO261/BO47,6)</f>
        <v>4.339E-3</v>
      </c>
      <c r="BP262" s="29">
        <f t="shared" si="331"/>
        <v>1.6379999999999999E-3</v>
      </c>
      <c r="BQ262" s="29">
        <f t="shared" si="331"/>
        <v>1.5640000000000001E-3</v>
      </c>
      <c r="BR262" s="29">
        <f t="shared" si="331"/>
        <v>2.0720000000000001E-3</v>
      </c>
      <c r="BS262" s="29">
        <f t="shared" si="331"/>
        <v>6.3199999999999997E-4</v>
      </c>
      <c r="BT262" s="29">
        <f t="shared" si="331"/>
        <v>4.2700000000000002E-4</v>
      </c>
      <c r="BU262" s="29">
        <f t="shared" si="331"/>
        <v>1.8140000000000001E-3</v>
      </c>
      <c r="BV262" s="29">
        <f t="shared" si="331"/>
        <v>5.8100000000000003E-4</v>
      </c>
      <c r="BW262" s="29">
        <f t="shared" si="331"/>
        <v>1.126E-3</v>
      </c>
      <c r="BX262" s="29">
        <f t="shared" si="331"/>
        <v>4.6500000000000003E-4</v>
      </c>
      <c r="BY262" s="29">
        <f t="shared" si="331"/>
        <v>3.3839999999999999E-3</v>
      </c>
      <c r="BZ262" s="29">
        <f t="shared" si="331"/>
        <v>2.1080000000000001E-3</v>
      </c>
      <c r="CA262" s="29">
        <f t="shared" si="331"/>
        <v>6.4999999999999997E-4</v>
      </c>
      <c r="CB262" s="29">
        <f t="shared" si="331"/>
        <v>2.6380000000000002E-3</v>
      </c>
      <c r="CC262" s="29">
        <f t="shared" si="331"/>
        <v>3.9280000000000001E-3</v>
      </c>
      <c r="CD262" s="29">
        <f t="shared" si="331"/>
        <v>1.9840000000000001E-3</v>
      </c>
      <c r="CE262" s="29">
        <f t="shared" si="331"/>
        <v>3.2490000000000002E-3</v>
      </c>
      <c r="CF262" s="29">
        <f t="shared" si="331"/>
        <v>2.062E-3</v>
      </c>
      <c r="CG262" s="29">
        <f t="shared" si="331"/>
        <v>4.9670000000000001E-3</v>
      </c>
      <c r="CH262" s="29">
        <f t="shared" si="331"/>
        <v>2.6419999999999998E-3</v>
      </c>
      <c r="CI262" s="29">
        <f t="shared" si="331"/>
        <v>3.0829999999999998E-3</v>
      </c>
      <c r="CJ262" s="29">
        <f t="shared" si="331"/>
        <v>1.9740000000000001E-3</v>
      </c>
      <c r="CK262" s="29">
        <f t="shared" si="331"/>
        <v>1.457E-3</v>
      </c>
      <c r="CL262" s="29">
        <f t="shared" si="331"/>
        <v>2.9480000000000001E-3</v>
      </c>
      <c r="CM262" s="29">
        <f t="shared" si="331"/>
        <v>1.768E-3</v>
      </c>
      <c r="CN262" s="29">
        <f t="shared" si="331"/>
        <v>2.4420000000000002E-3</v>
      </c>
      <c r="CO262" s="29">
        <f t="shared" si="331"/>
        <v>2.2850000000000001E-3</v>
      </c>
      <c r="CP262" s="29">
        <f t="shared" si="331"/>
        <v>7.67E-4</v>
      </c>
      <c r="CQ262" s="29">
        <f t="shared" si="331"/>
        <v>2.9510000000000001E-3</v>
      </c>
      <c r="CR262" s="29">
        <f t="shared" si="331"/>
        <v>1.335E-3</v>
      </c>
      <c r="CS262" s="29">
        <f t="shared" si="331"/>
        <v>2.578E-3</v>
      </c>
      <c r="CT262" s="29">
        <f t="shared" si="331"/>
        <v>1.454E-3</v>
      </c>
      <c r="CU262" s="29">
        <f t="shared" si="331"/>
        <v>5.3429999999999997E-3</v>
      </c>
      <c r="CV262" s="29">
        <f t="shared" si="331"/>
        <v>1.289E-3</v>
      </c>
      <c r="CW262" s="29">
        <f t="shared" si="331"/>
        <v>1.5790000000000001E-3</v>
      </c>
      <c r="CX262" s="29">
        <f t="shared" si="331"/>
        <v>4.326E-3</v>
      </c>
      <c r="CY262" s="29">
        <f t="shared" si="331"/>
        <v>8.8760000000000002E-3</v>
      </c>
      <c r="CZ262" s="29">
        <f t="shared" si="331"/>
        <v>5.9290000000000002E-3</v>
      </c>
      <c r="DA262" s="29">
        <f t="shared" si="331"/>
        <v>2.3930000000000002E-3</v>
      </c>
      <c r="DB262" s="29">
        <f t="shared" si="331"/>
        <v>6.3359999999999996E-3</v>
      </c>
      <c r="DC262" s="29">
        <f t="shared" si="331"/>
        <v>2.2239999999999998E-3</v>
      </c>
      <c r="DD262" s="29">
        <f t="shared" si="331"/>
        <v>1.1900000000000001E-4</v>
      </c>
      <c r="DE262" s="29">
        <f t="shared" si="331"/>
        <v>5.2400000000000005E-4</v>
      </c>
      <c r="DF262" s="29">
        <f t="shared" si="331"/>
        <v>4.9329999999999999E-3</v>
      </c>
      <c r="DG262" s="29">
        <f t="shared" si="331"/>
        <v>1.4480000000000001E-3</v>
      </c>
      <c r="DH262" s="29">
        <f t="shared" si="331"/>
        <v>2.1380000000000001E-3</v>
      </c>
      <c r="DI262" s="29">
        <f t="shared" si="331"/>
        <v>1.9610000000000001E-3</v>
      </c>
      <c r="DJ262" s="29">
        <f t="shared" si="331"/>
        <v>3.8370000000000001E-3</v>
      </c>
      <c r="DK262" s="29">
        <f t="shared" si="331"/>
        <v>2.823E-3</v>
      </c>
      <c r="DL262" s="29">
        <f t="shared" si="331"/>
        <v>3.859E-3</v>
      </c>
      <c r="DM262" s="29">
        <f t="shared" si="331"/>
        <v>1.0009000000000001E-2</v>
      </c>
      <c r="DN262" s="29">
        <f t="shared" si="331"/>
        <v>2.1789999999999999E-3</v>
      </c>
      <c r="DO262" s="29">
        <f t="shared" si="331"/>
        <v>4.4019999999999997E-3</v>
      </c>
      <c r="DP262" s="29">
        <f t="shared" si="331"/>
        <v>3.6749999999999999E-3</v>
      </c>
      <c r="DQ262" s="29">
        <f>ROUND(DQ261/DQ47,6)-0.000001</f>
        <v>6.9200000000000002E-4</v>
      </c>
      <c r="DR262" s="29">
        <f t="shared" si="331"/>
        <v>6.7790000000000003E-3</v>
      </c>
      <c r="DS262" s="29">
        <f t="shared" si="331"/>
        <v>6.4469999999999996E-3</v>
      </c>
      <c r="DT262" s="29">
        <f t="shared" si="331"/>
        <v>7.5620000000000001E-3</v>
      </c>
      <c r="DU262" s="29">
        <f t="shared" si="331"/>
        <v>5.9389999999999998E-3</v>
      </c>
      <c r="DV262" s="29">
        <f t="shared" si="331"/>
        <v>1.1556E-2</v>
      </c>
      <c r="DW262" s="29">
        <f t="shared" si="331"/>
        <v>3.542E-3</v>
      </c>
      <c r="DX262" s="29">
        <f t="shared" si="331"/>
        <v>1.065E-3</v>
      </c>
      <c r="DY262" s="29">
        <f t="shared" si="331"/>
        <v>1.3010000000000001E-3</v>
      </c>
      <c r="DZ262" s="29">
        <f t="shared" si="331"/>
        <v>2.3770000000000002E-3</v>
      </c>
      <c r="EA262" s="29">
        <f t="shared" ref="EA262:FX262" si="332">ROUND(EA261/EA47,6)</f>
        <v>1.467E-3</v>
      </c>
      <c r="EB262" s="29">
        <f t="shared" si="332"/>
        <v>3.6180000000000001E-3</v>
      </c>
      <c r="EC262" s="29">
        <f t="shared" si="332"/>
        <v>5.587E-3</v>
      </c>
      <c r="ED262" s="29">
        <f t="shared" si="332"/>
        <v>1.47E-4</v>
      </c>
      <c r="EE262" s="29">
        <f t="shared" si="332"/>
        <v>2.983E-3</v>
      </c>
      <c r="EF262" s="29">
        <f t="shared" si="332"/>
        <v>5.2579999999999997E-3</v>
      </c>
      <c r="EG262" s="29">
        <f t="shared" si="332"/>
        <v>4.6990000000000001E-3</v>
      </c>
      <c r="EH262" s="29">
        <f t="shared" si="332"/>
        <v>4.2339999999999999E-3</v>
      </c>
      <c r="EI262" s="29">
        <f t="shared" si="332"/>
        <v>5.0829999999999998E-3</v>
      </c>
      <c r="EJ262" s="29">
        <f t="shared" si="332"/>
        <v>5.1149999999999998E-3</v>
      </c>
      <c r="EK262" s="29">
        <f t="shared" si="332"/>
        <v>6.2699999999999995E-4</v>
      </c>
      <c r="EL262" s="29">
        <f t="shared" si="332"/>
        <v>8.2299999999999995E-4</v>
      </c>
      <c r="EM262" s="29">
        <f t="shared" si="332"/>
        <v>1.2049999999999999E-3</v>
      </c>
      <c r="EN262" s="29">
        <f t="shared" si="332"/>
        <v>6.1729999999999997E-3</v>
      </c>
      <c r="EO262" s="29">
        <f t="shared" si="332"/>
        <v>2.1350000000000002E-3</v>
      </c>
      <c r="EP262" s="29">
        <f t="shared" si="332"/>
        <v>1.2700000000000001E-3</v>
      </c>
      <c r="EQ262" s="29">
        <f t="shared" si="332"/>
        <v>9.8200000000000002E-4</v>
      </c>
      <c r="ER262" s="29">
        <f t="shared" si="332"/>
        <v>1.6999999999999999E-3</v>
      </c>
      <c r="ES262" s="29">
        <f t="shared" si="332"/>
        <v>2.8670000000000002E-3</v>
      </c>
      <c r="ET262" s="29">
        <f t="shared" si="332"/>
        <v>6.9579999999999998E-3</v>
      </c>
      <c r="EU262" s="29">
        <f t="shared" si="332"/>
        <v>6.8269999999999997E-3</v>
      </c>
      <c r="EV262" s="29">
        <f t="shared" si="332"/>
        <v>2.6400000000000002E-4</v>
      </c>
      <c r="EW262" s="29">
        <f t="shared" si="332"/>
        <v>4.1100000000000002E-4</v>
      </c>
      <c r="EX262" s="29">
        <f t="shared" si="332"/>
        <v>1.103E-3</v>
      </c>
      <c r="EY262" s="29">
        <f t="shared" si="332"/>
        <v>8.7010000000000004E-3</v>
      </c>
      <c r="EZ262" s="29">
        <f t="shared" si="332"/>
        <v>3.7889999999999998E-3</v>
      </c>
      <c r="FA262" s="29">
        <f t="shared" si="332"/>
        <v>5.1099999999999995E-4</v>
      </c>
      <c r="FB262" s="29">
        <f t="shared" si="332"/>
        <v>4.3199999999999998E-4</v>
      </c>
      <c r="FC262" s="29">
        <f t="shared" si="332"/>
        <v>2.7810000000000001E-3</v>
      </c>
      <c r="FD262" s="29">
        <f t="shared" si="332"/>
        <v>4.9399999999999999E-3</v>
      </c>
      <c r="FE262" s="29">
        <f t="shared" si="332"/>
        <v>2.0500000000000002E-3</v>
      </c>
      <c r="FF262" s="29">
        <f t="shared" si="332"/>
        <v>6.1520000000000004E-3</v>
      </c>
      <c r="FG262" s="29">
        <f t="shared" si="332"/>
        <v>4.7860000000000003E-3</v>
      </c>
      <c r="FH262" s="29">
        <f t="shared" si="332"/>
        <v>1.6199999999999999E-3</v>
      </c>
      <c r="FI262" s="29">
        <f t="shared" si="332"/>
        <v>6.6399999999999999E-4</v>
      </c>
      <c r="FJ262" s="29">
        <f t="shared" si="332"/>
        <v>8.2899999999999998E-4</v>
      </c>
      <c r="FK262" s="29">
        <f t="shared" si="332"/>
        <v>4.44E-4</v>
      </c>
      <c r="FL262" s="29">
        <f t="shared" si="332"/>
        <v>1.451E-3</v>
      </c>
      <c r="FM262" s="29">
        <f t="shared" si="332"/>
        <v>2.1810000000000002E-3</v>
      </c>
      <c r="FN262" s="29">
        <f t="shared" si="332"/>
        <v>3.1970000000000002E-3</v>
      </c>
      <c r="FO262" s="29">
        <f>ROUND(FO261/FO47,6)</f>
        <v>2.5500000000000002E-4</v>
      </c>
      <c r="FP262" s="29">
        <f t="shared" si="332"/>
        <v>6.6600000000000003E-4</v>
      </c>
      <c r="FQ262" s="29">
        <f t="shared" si="332"/>
        <v>1.3129999999999999E-3</v>
      </c>
      <c r="FR262" s="29">
        <f t="shared" si="332"/>
        <v>7.5600000000000005E-4</v>
      </c>
      <c r="FS262" s="29">
        <f t="shared" si="332"/>
        <v>2.9E-4</v>
      </c>
      <c r="FT262" s="29">
        <f t="shared" si="332"/>
        <v>1.56E-4</v>
      </c>
      <c r="FU262" s="29">
        <f t="shared" si="332"/>
        <v>4.1599999999999996E-3</v>
      </c>
      <c r="FV262" s="29">
        <f t="shared" si="332"/>
        <v>2.8639999999999998E-3</v>
      </c>
      <c r="FW262" s="29">
        <f t="shared" si="332"/>
        <v>4.6839999999999998E-3</v>
      </c>
      <c r="FX262" s="29">
        <f t="shared" si="332"/>
        <v>1.9289999999999999E-3</v>
      </c>
      <c r="GA262" s="29"/>
    </row>
    <row r="263" spans="1:188" x14ac:dyDescent="0.2">
      <c r="B263" s="7" t="s">
        <v>818</v>
      </c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</row>
    <row r="264" spans="1:188" x14ac:dyDescent="0.2">
      <c r="A264" s="6" t="s">
        <v>819</v>
      </c>
      <c r="B264" s="7" t="s">
        <v>820</v>
      </c>
      <c r="C264" s="29">
        <f t="shared" ref="C264:BB264" si="333">IF(ROUND(MIN(C262,(C246-C257),(C251-C257)),6)&lt;0,0,(ROUND(MIN(C262,(C246-C257),(C251-C257)),6)))</f>
        <v>0</v>
      </c>
      <c r="D264" s="29">
        <f t="shared" si="333"/>
        <v>0</v>
      </c>
      <c r="E264" s="29">
        <f t="shared" si="333"/>
        <v>0</v>
      </c>
      <c r="F264" s="29">
        <f t="shared" si="333"/>
        <v>0</v>
      </c>
      <c r="G264" s="29">
        <f t="shared" si="333"/>
        <v>0</v>
      </c>
      <c r="H264" s="29">
        <f t="shared" si="333"/>
        <v>0</v>
      </c>
      <c r="I264" s="29">
        <f t="shared" si="333"/>
        <v>0</v>
      </c>
      <c r="J264" s="29">
        <f t="shared" si="333"/>
        <v>0</v>
      </c>
      <c r="K264" s="29">
        <f t="shared" si="333"/>
        <v>0</v>
      </c>
      <c r="L264" s="29">
        <f t="shared" si="333"/>
        <v>0</v>
      </c>
      <c r="M264" s="29">
        <f t="shared" si="333"/>
        <v>0</v>
      </c>
      <c r="N264" s="29">
        <f t="shared" si="333"/>
        <v>0</v>
      </c>
      <c r="O264" s="29">
        <f t="shared" si="333"/>
        <v>0</v>
      </c>
      <c r="P264" s="29">
        <f t="shared" si="333"/>
        <v>0</v>
      </c>
      <c r="Q264" s="29">
        <f t="shared" si="333"/>
        <v>0</v>
      </c>
      <c r="R264" s="29">
        <f t="shared" si="333"/>
        <v>0</v>
      </c>
      <c r="S264" s="29">
        <f t="shared" si="333"/>
        <v>0</v>
      </c>
      <c r="T264" s="29">
        <f t="shared" si="333"/>
        <v>0</v>
      </c>
      <c r="U264" s="29">
        <f t="shared" si="333"/>
        <v>0</v>
      </c>
      <c r="V264" s="29">
        <f t="shared" si="333"/>
        <v>0</v>
      </c>
      <c r="W264" s="29">
        <f t="shared" si="333"/>
        <v>0</v>
      </c>
      <c r="X264" s="29">
        <f t="shared" si="333"/>
        <v>0</v>
      </c>
      <c r="Y264" s="29">
        <f t="shared" si="333"/>
        <v>0</v>
      </c>
      <c r="Z264" s="29">
        <f t="shared" si="333"/>
        <v>0</v>
      </c>
      <c r="AA264" s="29">
        <f t="shared" si="333"/>
        <v>0</v>
      </c>
      <c r="AB264" s="29">
        <f t="shared" si="333"/>
        <v>0</v>
      </c>
      <c r="AC264" s="29">
        <f t="shared" si="333"/>
        <v>0</v>
      </c>
      <c r="AD264" s="29">
        <f t="shared" si="333"/>
        <v>0</v>
      </c>
      <c r="AE264" s="29">
        <f t="shared" si="333"/>
        <v>0</v>
      </c>
      <c r="AF264" s="29">
        <f t="shared" si="333"/>
        <v>0</v>
      </c>
      <c r="AG264" s="29">
        <f t="shared" si="333"/>
        <v>0</v>
      </c>
      <c r="AH264" s="29">
        <f t="shared" si="333"/>
        <v>0</v>
      </c>
      <c r="AI264" s="29">
        <f t="shared" si="333"/>
        <v>0</v>
      </c>
      <c r="AJ264" s="29">
        <f t="shared" si="333"/>
        <v>0</v>
      </c>
      <c r="AK264" s="29">
        <f t="shared" si="333"/>
        <v>0</v>
      </c>
      <c r="AL264" s="29">
        <f t="shared" si="333"/>
        <v>0</v>
      </c>
      <c r="AM264" s="29">
        <f t="shared" si="333"/>
        <v>0</v>
      </c>
      <c r="AN264" s="29">
        <f t="shared" si="333"/>
        <v>0</v>
      </c>
      <c r="AO264" s="29">
        <f t="shared" si="333"/>
        <v>0</v>
      </c>
      <c r="AP264" s="29">
        <f t="shared" si="333"/>
        <v>0</v>
      </c>
      <c r="AQ264" s="29">
        <f t="shared" si="333"/>
        <v>0</v>
      </c>
      <c r="AR264" s="29">
        <f t="shared" si="333"/>
        <v>0</v>
      </c>
      <c r="AS264" s="29">
        <f t="shared" si="333"/>
        <v>0</v>
      </c>
      <c r="AT264" s="29">
        <f t="shared" si="333"/>
        <v>0</v>
      </c>
      <c r="AU264" s="29">
        <f t="shared" si="333"/>
        <v>0</v>
      </c>
      <c r="AV264" s="29">
        <f t="shared" si="333"/>
        <v>0</v>
      </c>
      <c r="AW264" s="29">
        <f t="shared" si="333"/>
        <v>0</v>
      </c>
      <c r="AX264" s="29">
        <f t="shared" si="333"/>
        <v>0</v>
      </c>
      <c r="AY264" s="29">
        <f t="shared" si="333"/>
        <v>0</v>
      </c>
      <c r="AZ264" s="29">
        <f t="shared" si="333"/>
        <v>0</v>
      </c>
      <c r="BA264" s="29">
        <f t="shared" si="333"/>
        <v>0</v>
      </c>
      <c r="BB264" s="29">
        <f t="shared" si="333"/>
        <v>0</v>
      </c>
      <c r="BC264" s="29">
        <f>IF(ROUND(MIN(BC262,(BC246-BC257),(BC251-BC257)),6)&lt;0,0,(ROUND(MIN(BC262,(BC246-BC257),(BC251-BC257)),6)))</f>
        <v>0</v>
      </c>
      <c r="BD264" s="29">
        <f t="shared" ref="BD264:DO264" si="334">IF(ROUND(MIN(BD262,(BD246-BD257),(BD251-BD257)),6)&lt;0,0,(ROUND(MIN(BD262,(BD246-BD257),(BD251-BD257)),6)))</f>
        <v>0</v>
      </c>
      <c r="BE264" s="29">
        <f t="shared" si="334"/>
        <v>0</v>
      </c>
      <c r="BF264" s="29">
        <f t="shared" si="334"/>
        <v>0</v>
      </c>
      <c r="BG264" s="29">
        <f t="shared" si="334"/>
        <v>0</v>
      </c>
      <c r="BH264" s="29">
        <f t="shared" si="334"/>
        <v>0</v>
      </c>
      <c r="BI264" s="29">
        <f t="shared" si="334"/>
        <v>0</v>
      </c>
      <c r="BJ264" s="29">
        <f t="shared" si="334"/>
        <v>0</v>
      </c>
      <c r="BK264" s="29">
        <f t="shared" si="334"/>
        <v>0</v>
      </c>
      <c r="BL264" s="29">
        <f t="shared" si="334"/>
        <v>0</v>
      </c>
      <c r="BM264" s="29">
        <f t="shared" si="334"/>
        <v>0</v>
      </c>
      <c r="BN264" s="29">
        <f t="shared" si="334"/>
        <v>0</v>
      </c>
      <c r="BO264" s="29">
        <f t="shared" si="334"/>
        <v>0</v>
      </c>
      <c r="BP264" s="29">
        <f t="shared" si="334"/>
        <v>0</v>
      </c>
      <c r="BQ264" s="29">
        <f t="shared" si="334"/>
        <v>0</v>
      </c>
      <c r="BR264" s="29">
        <f t="shared" si="334"/>
        <v>0</v>
      </c>
      <c r="BS264" s="29">
        <f t="shared" si="334"/>
        <v>0</v>
      </c>
      <c r="BT264" s="29">
        <f t="shared" si="334"/>
        <v>0</v>
      </c>
      <c r="BU264" s="29">
        <f t="shared" si="334"/>
        <v>0</v>
      </c>
      <c r="BV264" s="29">
        <f t="shared" si="334"/>
        <v>0</v>
      </c>
      <c r="BW264" s="29">
        <f t="shared" si="334"/>
        <v>0</v>
      </c>
      <c r="BX264" s="29">
        <f t="shared" si="334"/>
        <v>0</v>
      </c>
      <c r="BY264" s="29">
        <f t="shared" si="334"/>
        <v>0</v>
      </c>
      <c r="BZ264" s="29">
        <f t="shared" si="334"/>
        <v>0</v>
      </c>
      <c r="CA264" s="29">
        <f t="shared" si="334"/>
        <v>6.4999999999999997E-4</v>
      </c>
      <c r="CB264" s="29">
        <f t="shared" si="334"/>
        <v>0</v>
      </c>
      <c r="CC264" s="29">
        <f t="shared" si="334"/>
        <v>0</v>
      </c>
      <c r="CD264" s="29">
        <f t="shared" si="334"/>
        <v>0</v>
      </c>
      <c r="CE264" s="29">
        <f t="shared" si="334"/>
        <v>0</v>
      </c>
      <c r="CF264" s="29">
        <f t="shared" si="334"/>
        <v>0</v>
      </c>
      <c r="CG264" s="29">
        <f t="shared" si="334"/>
        <v>0</v>
      </c>
      <c r="CH264" s="29">
        <f t="shared" si="334"/>
        <v>0</v>
      </c>
      <c r="CI264" s="29">
        <f t="shared" si="334"/>
        <v>0</v>
      </c>
      <c r="CJ264" s="29">
        <f t="shared" si="334"/>
        <v>0</v>
      </c>
      <c r="CK264" s="29">
        <f t="shared" si="334"/>
        <v>0</v>
      </c>
      <c r="CL264" s="29">
        <f t="shared" si="334"/>
        <v>0</v>
      </c>
      <c r="CM264" s="29">
        <f t="shared" si="334"/>
        <v>0</v>
      </c>
      <c r="CN264" s="29">
        <f t="shared" si="334"/>
        <v>0</v>
      </c>
      <c r="CO264" s="29">
        <f t="shared" si="334"/>
        <v>0</v>
      </c>
      <c r="CP264" s="29">
        <f t="shared" si="334"/>
        <v>0</v>
      </c>
      <c r="CQ264" s="29">
        <f t="shared" si="334"/>
        <v>0</v>
      </c>
      <c r="CR264" s="29">
        <f t="shared" si="334"/>
        <v>0</v>
      </c>
      <c r="CS264" s="29">
        <f t="shared" si="334"/>
        <v>0</v>
      </c>
      <c r="CT264" s="29">
        <f t="shared" si="334"/>
        <v>0</v>
      </c>
      <c r="CU264" s="29">
        <f t="shared" si="334"/>
        <v>0</v>
      </c>
      <c r="CV264" s="29">
        <f t="shared" si="334"/>
        <v>0</v>
      </c>
      <c r="CW264" s="29">
        <f t="shared" si="334"/>
        <v>0</v>
      </c>
      <c r="CX264" s="29">
        <f t="shared" si="334"/>
        <v>0</v>
      </c>
      <c r="CY264" s="29">
        <f t="shared" si="334"/>
        <v>0</v>
      </c>
      <c r="CZ264" s="29">
        <f t="shared" si="334"/>
        <v>0</v>
      </c>
      <c r="DA264" s="29">
        <f t="shared" si="334"/>
        <v>0</v>
      </c>
      <c r="DB264" s="29">
        <f t="shared" si="334"/>
        <v>0</v>
      </c>
      <c r="DC264" s="29">
        <f t="shared" si="334"/>
        <v>0</v>
      </c>
      <c r="DD264" s="29">
        <f t="shared" si="334"/>
        <v>0</v>
      </c>
      <c r="DE264" s="29">
        <f t="shared" si="334"/>
        <v>0</v>
      </c>
      <c r="DF264" s="29">
        <f t="shared" si="334"/>
        <v>0</v>
      </c>
      <c r="DG264" s="29">
        <f t="shared" si="334"/>
        <v>0</v>
      </c>
      <c r="DH264" s="29">
        <f t="shared" si="334"/>
        <v>0</v>
      </c>
      <c r="DI264" s="29">
        <f t="shared" si="334"/>
        <v>0</v>
      </c>
      <c r="DJ264" s="29">
        <f t="shared" si="334"/>
        <v>0</v>
      </c>
      <c r="DK264" s="29">
        <f t="shared" si="334"/>
        <v>0</v>
      </c>
      <c r="DL264" s="29">
        <f t="shared" si="334"/>
        <v>0</v>
      </c>
      <c r="DM264" s="29">
        <f t="shared" si="334"/>
        <v>0</v>
      </c>
      <c r="DN264" s="29">
        <f t="shared" si="334"/>
        <v>0</v>
      </c>
      <c r="DO264" s="29">
        <f t="shared" si="334"/>
        <v>0</v>
      </c>
      <c r="DP264" s="29">
        <f t="shared" ref="DP264:FX264" si="335">IF(ROUND(MIN(DP262,(DP246-DP257),(DP251-DP257)),6)&lt;0,0,(ROUND(MIN(DP262,(DP246-DP257),(DP251-DP257)),6)))</f>
        <v>0</v>
      </c>
      <c r="DQ264" s="29">
        <f t="shared" si="335"/>
        <v>6.9200000000000002E-4</v>
      </c>
      <c r="DR264" s="29">
        <f t="shared" si="335"/>
        <v>0</v>
      </c>
      <c r="DS264" s="29">
        <f t="shared" si="335"/>
        <v>0</v>
      </c>
      <c r="DT264" s="29">
        <f t="shared" si="335"/>
        <v>0</v>
      </c>
      <c r="DU264" s="29">
        <f t="shared" si="335"/>
        <v>0</v>
      </c>
      <c r="DV264" s="29">
        <f t="shared" si="335"/>
        <v>0</v>
      </c>
      <c r="DW264" s="29">
        <f t="shared" si="335"/>
        <v>0</v>
      </c>
      <c r="DX264" s="29">
        <f t="shared" si="335"/>
        <v>0</v>
      </c>
      <c r="DY264" s="29">
        <f t="shared" si="335"/>
        <v>0</v>
      </c>
      <c r="DZ264" s="29">
        <f t="shared" si="335"/>
        <v>0</v>
      </c>
      <c r="EA264" s="29">
        <f t="shared" si="335"/>
        <v>0</v>
      </c>
      <c r="EB264" s="29">
        <f t="shared" si="335"/>
        <v>0</v>
      </c>
      <c r="EC264" s="29">
        <f t="shared" si="335"/>
        <v>0</v>
      </c>
      <c r="ED264" s="29">
        <f t="shared" si="335"/>
        <v>0</v>
      </c>
      <c r="EE264" s="29">
        <f t="shared" si="335"/>
        <v>0</v>
      </c>
      <c r="EF264" s="29">
        <f t="shared" si="335"/>
        <v>0</v>
      </c>
      <c r="EG264" s="29">
        <f t="shared" si="335"/>
        <v>0</v>
      </c>
      <c r="EH264" s="29">
        <f t="shared" si="335"/>
        <v>0</v>
      </c>
      <c r="EI264" s="29">
        <f t="shared" si="335"/>
        <v>0</v>
      </c>
      <c r="EJ264" s="29">
        <f t="shared" si="335"/>
        <v>0</v>
      </c>
      <c r="EK264" s="29">
        <f t="shared" si="335"/>
        <v>0</v>
      </c>
      <c r="EL264" s="29">
        <f t="shared" si="335"/>
        <v>0</v>
      </c>
      <c r="EM264" s="29">
        <f t="shared" si="335"/>
        <v>0</v>
      </c>
      <c r="EN264" s="29">
        <f t="shared" si="335"/>
        <v>0</v>
      </c>
      <c r="EO264" s="29">
        <f t="shared" si="335"/>
        <v>0</v>
      </c>
      <c r="EP264" s="29">
        <f t="shared" si="335"/>
        <v>0</v>
      </c>
      <c r="EQ264" s="29">
        <f t="shared" si="335"/>
        <v>0</v>
      </c>
      <c r="ER264" s="29">
        <f t="shared" si="335"/>
        <v>0</v>
      </c>
      <c r="ES264" s="29">
        <f t="shared" si="335"/>
        <v>0</v>
      </c>
      <c r="ET264" s="29">
        <f t="shared" si="335"/>
        <v>0</v>
      </c>
      <c r="EU264" s="29">
        <f t="shared" si="335"/>
        <v>0</v>
      </c>
      <c r="EV264" s="29">
        <f t="shared" si="335"/>
        <v>0</v>
      </c>
      <c r="EW264" s="29">
        <f t="shared" si="335"/>
        <v>0</v>
      </c>
      <c r="EX264" s="29">
        <f t="shared" si="335"/>
        <v>0</v>
      </c>
      <c r="EY264" s="29">
        <f t="shared" si="335"/>
        <v>0</v>
      </c>
      <c r="EZ264" s="29">
        <f t="shared" si="335"/>
        <v>0</v>
      </c>
      <c r="FA264" s="29">
        <f t="shared" si="335"/>
        <v>0</v>
      </c>
      <c r="FB264" s="29">
        <f t="shared" si="335"/>
        <v>4.8999999999999998E-5</v>
      </c>
      <c r="FC264" s="29">
        <f t="shared" si="335"/>
        <v>0</v>
      </c>
      <c r="FD264" s="29">
        <f t="shared" si="335"/>
        <v>0</v>
      </c>
      <c r="FE264" s="29">
        <f t="shared" si="335"/>
        <v>0</v>
      </c>
      <c r="FF264" s="29">
        <f t="shared" si="335"/>
        <v>0</v>
      </c>
      <c r="FG264" s="29">
        <f t="shared" si="335"/>
        <v>0</v>
      </c>
      <c r="FH264" s="29">
        <f t="shared" si="335"/>
        <v>0</v>
      </c>
      <c r="FI264" s="29">
        <f t="shared" si="335"/>
        <v>0</v>
      </c>
      <c r="FJ264" s="29">
        <f t="shared" si="335"/>
        <v>0</v>
      </c>
      <c r="FK264" s="29">
        <f t="shared" si="335"/>
        <v>0</v>
      </c>
      <c r="FL264" s="29">
        <f t="shared" si="335"/>
        <v>0</v>
      </c>
      <c r="FM264" s="29">
        <f t="shared" si="335"/>
        <v>0</v>
      </c>
      <c r="FN264" s="29">
        <f t="shared" si="335"/>
        <v>0</v>
      </c>
      <c r="FO264" s="29">
        <f>IF(ROUND(MIN(FO262,(FO246-FO257),(FO251-FO257)),6)&lt;0,0,(ROUND(MIN(FO262,(FO246-FO257),(FO251-FO257)),6)))-0.000001</f>
        <v>2.5399999999999999E-4</v>
      </c>
      <c r="FP264" s="29">
        <f t="shared" si="335"/>
        <v>0</v>
      </c>
      <c r="FQ264" s="29">
        <f t="shared" si="335"/>
        <v>0</v>
      </c>
      <c r="FR264" s="29">
        <f t="shared" si="335"/>
        <v>0</v>
      </c>
      <c r="FS264" s="29">
        <f t="shared" si="335"/>
        <v>0</v>
      </c>
      <c r="FT264" s="29">
        <f>IF(ROUND(MIN(FT262,(FT246-FT257),(FT251-FT257)),6)&lt;0,0,(ROUND(MIN(FT262,(FT246-FT257),(FT251-FT257)),6)))-0.000001</f>
        <v>1.55E-4</v>
      </c>
      <c r="FU264" s="29">
        <f t="shared" si="335"/>
        <v>0</v>
      </c>
      <c r="FV264" s="29">
        <f t="shared" si="335"/>
        <v>0</v>
      </c>
      <c r="FW264" s="29">
        <f t="shared" si="335"/>
        <v>0</v>
      </c>
      <c r="FX264" s="29">
        <f t="shared" si="335"/>
        <v>0</v>
      </c>
      <c r="FY264" s="29"/>
      <c r="FZ264" s="29">
        <f>SUM(C264:FX264)</f>
        <v>1.7999999999999997E-3</v>
      </c>
    </row>
    <row r="265" spans="1:188" x14ac:dyDescent="0.2">
      <c r="B265" s="7" t="s">
        <v>821</v>
      </c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29"/>
      <c r="EY265" s="29"/>
      <c r="EZ265" s="29"/>
      <c r="FA265" s="29"/>
      <c r="FB265" s="29"/>
      <c r="FC265" s="29"/>
      <c r="FD265" s="29"/>
      <c r="FE265" s="29"/>
      <c r="FF265" s="29"/>
      <c r="FG265" s="29"/>
      <c r="FH265" s="29"/>
      <c r="FI265" s="29"/>
      <c r="FJ265" s="29"/>
      <c r="FK265" s="29"/>
      <c r="FL265" s="29"/>
      <c r="FM265" s="29"/>
      <c r="FN265" s="29"/>
      <c r="FO265" s="29"/>
      <c r="FP265" s="29"/>
      <c r="FQ265" s="29"/>
      <c r="FR265" s="29"/>
      <c r="FS265" s="29"/>
      <c r="FT265" s="29"/>
      <c r="FU265" s="29"/>
      <c r="FV265" s="29"/>
      <c r="FW265" s="29"/>
      <c r="FX265" s="29"/>
      <c r="FY265" s="29"/>
      <c r="FZ265" s="29"/>
    </row>
    <row r="266" spans="1:188" x14ac:dyDescent="0.2">
      <c r="B266" s="7" t="s">
        <v>822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29"/>
      <c r="EV266" s="29"/>
      <c r="EW266" s="29"/>
      <c r="EX266" s="29"/>
      <c r="EY266" s="29"/>
      <c r="EZ266" s="29"/>
      <c r="FA266" s="29"/>
      <c r="FB266" s="29"/>
      <c r="FC266" s="29"/>
      <c r="FD266" s="29"/>
      <c r="FE266" s="29"/>
      <c r="FF266" s="29"/>
      <c r="FG266" s="29"/>
      <c r="FH266" s="29"/>
      <c r="FI266" s="29"/>
      <c r="FJ266" s="29"/>
      <c r="FK266" s="29"/>
      <c r="FL266" s="29"/>
      <c r="FM266" s="29"/>
      <c r="FN266" s="29"/>
      <c r="FO266" s="29"/>
      <c r="FP266" s="29"/>
      <c r="FQ266" s="29"/>
      <c r="FR266" s="29"/>
      <c r="FS266" s="29"/>
      <c r="FT266" s="29"/>
      <c r="FU266" s="29"/>
      <c r="FV266" s="29"/>
      <c r="FW266" s="29"/>
      <c r="FX266" s="29"/>
      <c r="FY266" s="29"/>
      <c r="FZ266" s="29"/>
      <c r="GB266" s="29"/>
      <c r="GC266" s="29"/>
      <c r="GD266" s="29"/>
      <c r="GE266" s="29"/>
      <c r="GF266" s="29"/>
    </row>
    <row r="267" spans="1:188" x14ac:dyDescent="0.2">
      <c r="A267" s="6" t="s">
        <v>823</v>
      </c>
      <c r="B267" s="7" t="s">
        <v>824</v>
      </c>
      <c r="C267" s="29">
        <v>0</v>
      </c>
      <c r="D267" s="29">
        <v>0</v>
      </c>
      <c r="E267" s="2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29">
        <v>0</v>
      </c>
      <c r="AN267" s="29">
        <v>0</v>
      </c>
      <c r="AO267" s="29">
        <v>0</v>
      </c>
      <c r="AP267" s="29">
        <v>0</v>
      </c>
      <c r="AQ267" s="29">
        <v>0</v>
      </c>
      <c r="AR267" s="29">
        <v>0</v>
      </c>
      <c r="AS267" s="29">
        <v>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29">
        <v>0</v>
      </c>
      <c r="BB267" s="29">
        <v>0</v>
      </c>
      <c r="BC267" s="29">
        <v>0</v>
      </c>
      <c r="BD267" s="29">
        <v>0</v>
      </c>
      <c r="BE267" s="29">
        <v>0</v>
      </c>
      <c r="BF267" s="29">
        <v>0</v>
      </c>
      <c r="BG267" s="29">
        <v>0</v>
      </c>
      <c r="BH267" s="29">
        <v>0</v>
      </c>
      <c r="BI267" s="29">
        <v>0</v>
      </c>
      <c r="BJ267" s="29">
        <v>0</v>
      </c>
      <c r="BK267" s="29">
        <v>0</v>
      </c>
      <c r="BL267" s="29">
        <v>0</v>
      </c>
      <c r="BM267" s="29">
        <v>0</v>
      </c>
      <c r="BN267" s="29">
        <v>0</v>
      </c>
      <c r="BO267" s="29">
        <v>0</v>
      </c>
      <c r="BP267" s="29">
        <v>0</v>
      </c>
      <c r="BQ267" s="29">
        <v>0</v>
      </c>
      <c r="BR267" s="29">
        <v>0</v>
      </c>
      <c r="BS267" s="29">
        <v>0</v>
      </c>
      <c r="BT267" s="29">
        <v>0</v>
      </c>
      <c r="BU267" s="29">
        <v>0</v>
      </c>
      <c r="BV267" s="29">
        <v>0</v>
      </c>
      <c r="BW267" s="29">
        <v>0</v>
      </c>
      <c r="BX267" s="29">
        <v>0</v>
      </c>
      <c r="BY267" s="29">
        <v>0</v>
      </c>
      <c r="BZ267" s="29">
        <v>0</v>
      </c>
      <c r="CA267" s="29">
        <v>0</v>
      </c>
      <c r="CB267" s="29">
        <v>0</v>
      </c>
      <c r="CC267" s="29">
        <v>0</v>
      </c>
      <c r="CD267" s="29">
        <v>0</v>
      </c>
      <c r="CE267" s="29">
        <v>0</v>
      </c>
      <c r="CF267" s="29">
        <v>0</v>
      </c>
      <c r="CG267" s="29">
        <v>0</v>
      </c>
      <c r="CH267" s="29">
        <v>0</v>
      </c>
      <c r="CI267" s="29">
        <v>0</v>
      </c>
      <c r="CJ267" s="29">
        <v>0</v>
      </c>
      <c r="CK267" s="29">
        <v>0</v>
      </c>
      <c r="CL267" s="29">
        <v>0</v>
      </c>
      <c r="CM267" s="29">
        <v>0</v>
      </c>
      <c r="CN267" s="29">
        <v>0</v>
      </c>
      <c r="CO267" s="29">
        <v>0</v>
      </c>
      <c r="CP267" s="29">
        <v>0</v>
      </c>
      <c r="CQ267" s="29">
        <v>0</v>
      </c>
      <c r="CR267" s="29">
        <v>0</v>
      </c>
      <c r="CS267" s="29">
        <v>0</v>
      </c>
      <c r="CT267" s="29">
        <v>0</v>
      </c>
      <c r="CU267" s="29">
        <v>0</v>
      </c>
      <c r="CV267" s="29">
        <v>0</v>
      </c>
      <c r="CW267" s="29">
        <v>0</v>
      </c>
      <c r="CX267" s="29">
        <v>0</v>
      </c>
      <c r="CY267" s="29">
        <v>0</v>
      </c>
      <c r="CZ267" s="29">
        <v>0</v>
      </c>
      <c r="DA267" s="29">
        <v>0</v>
      </c>
      <c r="DB267" s="29">
        <v>0</v>
      </c>
      <c r="DC267" s="29">
        <v>0</v>
      </c>
      <c r="DD267" s="29">
        <v>0</v>
      </c>
      <c r="DE267" s="29">
        <v>0</v>
      </c>
      <c r="DF267" s="29">
        <v>0</v>
      </c>
      <c r="DG267" s="29">
        <v>0</v>
      </c>
      <c r="DH267" s="29">
        <v>0</v>
      </c>
      <c r="DI267" s="29">
        <v>0</v>
      </c>
      <c r="DJ267" s="29">
        <v>0</v>
      </c>
      <c r="DK267" s="29">
        <v>0</v>
      </c>
      <c r="DL267" s="29">
        <v>0</v>
      </c>
      <c r="DM267" s="29">
        <v>0</v>
      </c>
      <c r="DN267" s="29">
        <v>0</v>
      </c>
      <c r="DO267" s="29">
        <v>0</v>
      </c>
      <c r="DP267" s="29">
        <v>0</v>
      </c>
      <c r="DQ267" s="29">
        <v>0</v>
      </c>
      <c r="DR267" s="29">
        <v>0</v>
      </c>
      <c r="DS267" s="29">
        <v>0</v>
      </c>
      <c r="DT267" s="29">
        <v>0</v>
      </c>
      <c r="DU267" s="29">
        <v>0</v>
      </c>
      <c r="DV267" s="29">
        <v>0</v>
      </c>
      <c r="DW267" s="29">
        <v>0</v>
      </c>
      <c r="DX267" s="29">
        <v>0</v>
      </c>
      <c r="DY267" s="29">
        <v>0</v>
      </c>
      <c r="DZ267" s="29">
        <v>0</v>
      </c>
      <c r="EA267" s="29">
        <v>0</v>
      </c>
      <c r="EB267" s="29">
        <v>0</v>
      </c>
      <c r="EC267" s="29">
        <v>0</v>
      </c>
      <c r="ED267" s="29">
        <v>0</v>
      </c>
      <c r="EE267" s="29">
        <v>0</v>
      </c>
      <c r="EF267" s="29">
        <v>0</v>
      </c>
      <c r="EG267" s="29">
        <v>0</v>
      </c>
      <c r="EH267" s="29">
        <v>0</v>
      </c>
      <c r="EI267" s="29">
        <v>0</v>
      </c>
      <c r="EJ267" s="29">
        <v>0</v>
      </c>
      <c r="EK267" s="29">
        <v>0</v>
      </c>
      <c r="EL267" s="29">
        <v>0</v>
      </c>
      <c r="EM267" s="29">
        <v>0</v>
      </c>
      <c r="EN267" s="29">
        <v>0</v>
      </c>
      <c r="EO267" s="29">
        <v>0</v>
      </c>
      <c r="EP267" s="29">
        <v>0</v>
      </c>
      <c r="EQ267" s="29">
        <v>0</v>
      </c>
      <c r="ER267" s="29">
        <v>0</v>
      </c>
      <c r="ES267" s="29">
        <v>0</v>
      </c>
      <c r="ET267" s="29">
        <v>0</v>
      </c>
      <c r="EU267" s="29">
        <v>0</v>
      </c>
      <c r="EV267" s="29">
        <v>0</v>
      </c>
      <c r="EW267" s="29">
        <v>0</v>
      </c>
      <c r="EX267" s="29">
        <v>0</v>
      </c>
      <c r="EY267" s="29">
        <v>0</v>
      </c>
      <c r="EZ267" s="29">
        <v>0</v>
      </c>
      <c r="FA267" s="29">
        <v>0</v>
      </c>
      <c r="FB267" s="29">
        <v>0</v>
      </c>
      <c r="FC267" s="29">
        <v>0</v>
      </c>
      <c r="FD267" s="29">
        <v>0</v>
      </c>
      <c r="FE267" s="29">
        <v>0</v>
      </c>
      <c r="FF267" s="29">
        <v>0</v>
      </c>
      <c r="FG267" s="29">
        <v>0</v>
      </c>
      <c r="FH267" s="29">
        <v>0</v>
      </c>
      <c r="FI267" s="29">
        <v>0</v>
      </c>
      <c r="FJ267" s="29">
        <v>0</v>
      </c>
      <c r="FK267" s="29">
        <v>0</v>
      </c>
      <c r="FL267" s="29">
        <v>0</v>
      </c>
      <c r="FM267" s="29">
        <v>0</v>
      </c>
      <c r="FN267" s="29">
        <v>0</v>
      </c>
      <c r="FO267" s="29">
        <v>0</v>
      </c>
      <c r="FP267" s="29">
        <v>0</v>
      </c>
      <c r="FQ267" s="29">
        <v>0</v>
      </c>
      <c r="FR267" s="29">
        <v>0</v>
      </c>
      <c r="FS267" s="29">
        <v>0</v>
      </c>
      <c r="FT267" s="29">
        <v>0</v>
      </c>
      <c r="FU267" s="29">
        <v>0</v>
      </c>
      <c r="FV267" s="29">
        <v>0</v>
      </c>
      <c r="FW267" s="29">
        <v>0</v>
      </c>
      <c r="FX267" s="29">
        <v>0</v>
      </c>
      <c r="FY267" s="29"/>
      <c r="FZ267" s="29"/>
      <c r="GB267" s="29"/>
      <c r="GC267" s="29"/>
      <c r="GD267" s="29"/>
      <c r="GE267" s="29"/>
      <c r="GF267" s="29"/>
    </row>
    <row r="268" spans="1:188" x14ac:dyDescent="0.2">
      <c r="A268" s="6" t="s">
        <v>825</v>
      </c>
      <c r="B268" s="7" t="s">
        <v>826</v>
      </c>
      <c r="C268" s="29">
        <f t="shared" ref="C268:BN268" si="336">IF(C256&gt;0,C267,C264)</f>
        <v>0</v>
      </c>
      <c r="D268" s="29">
        <f t="shared" si="336"/>
        <v>0</v>
      </c>
      <c r="E268" s="29">
        <f t="shared" si="336"/>
        <v>0</v>
      </c>
      <c r="F268" s="29">
        <f t="shared" si="336"/>
        <v>0</v>
      </c>
      <c r="G268" s="29">
        <f t="shared" si="336"/>
        <v>0</v>
      </c>
      <c r="H268" s="29">
        <f t="shared" si="336"/>
        <v>0</v>
      </c>
      <c r="I268" s="29">
        <f t="shared" si="336"/>
        <v>0</v>
      </c>
      <c r="J268" s="29">
        <f t="shared" si="336"/>
        <v>0</v>
      </c>
      <c r="K268" s="29">
        <f t="shared" si="336"/>
        <v>0</v>
      </c>
      <c r="L268" s="29">
        <f t="shared" si="336"/>
        <v>0</v>
      </c>
      <c r="M268" s="29">
        <f t="shared" si="336"/>
        <v>0</v>
      </c>
      <c r="N268" s="29">
        <f t="shared" si="336"/>
        <v>0</v>
      </c>
      <c r="O268" s="29">
        <f t="shared" si="336"/>
        <v>0</v>
      </c>
      <c r="P268" s="29">
        <f t="shared" si="336"/>
        <v>0</v>
      </c>
      <c r="Q268" s="29">
        <f t="shared" si="336"/>
        <v>0</v>
      </c>
      <c r="R268" s="29">
        <f t="shared" si="336"/>
        <v>0</v>
      </c>
      <c r="S268" s="29">
        <f t="shared" si="336"/>
        <v>0</v>
      </c>
      <c r="T268" s="29">
        <f t="shared" si="336"/>
        <v>0</v>
      </c>
      <c r="U268" s="29">
        <f t="shared" si="336"/>
        <v>0</v>
      </c>
      <c r="V268" s="29">
        <f t="shared" si="336"/>
        <v>0</v>
      </c>
      <c r="W268" s="29">
        <f t="shared" si="336"/>
        <v>0</v>
      </c>
      <c r="X268" s="29">
        <f t="shared" si="336"/>
        <v>0</v>
      </c>
      <c r="Y268" s="29">
        <f t="shared" si="336"/>
        <v>0</v>
      </c>
      <c r="Z268" s="29">
        <f t="shared" si="336"/>
        <v>0</v>
      </c>
      <c r="AA268" s="29">
        <f t="shared" si="336"/>
        <v>0</v>
      </c>
      <c r="AB268" s="29">
        <f t="shared" si="336"/>
        <v>0</v>
      </c>
      <c r="AC268" s="29">
        <f t="shared" si="336"/>
        <v>0</v>
      </c>
      <c r="AD268" s="29">
        <f t="shared" si="336"/>
        <v>0</v>
      </c>
      <c r="AE268" s="29">
        <f t="shared" si="336"/>
        <v>0</v>
      </c>
      <c r="AF268" s="29">
        <f t="shared" si="336"/>
        <v>0</v>
      </c>
      <c r="AG268" s="29">
        <f t="shared" si="336"/>
        <v>0</v>
      </c>
      <c r="AH268" s="29">
        <f t="shared" si="336"/>
        <v>0</v>
      </c>
      <c r="AI268" s="29">
        <f t="shared" si="336"/>
        <v>0</v>
      </c>
      <c r="AJ268" s="29">
        <f t="shared" si="336"/>
        <v>0</v>
      </c>
      <c r="AK268" s="29">
        <f t="shared" si="336"/>
        <v>0</v>
      </c>
      <c r="AL268" s="29">
        <f t="shared" si="336"/>
        <v>0</v>
      </c>
      <c r="AM268" s="29">
        <f t="shared" si="336"/>
        <v>0</v>
      </c>
      <c r="AN268" s="29">
        <f t="shared" si="336"/>
        <v>0</v>
      </c>
      <c r="AO268" s="29">
        <f t="shared" si="336"/>
        <v>0</v>
      </c>
      <c r="AP268" s="29">
        <f t="shared" si="336"/>
        <v>0</v>
      </c>
      <c r="AQ268" s="29">
        <f t="shared" si="336"/>
        <v>0</v>
      </c>
      <c r="AR268" s="29">
        <f t="shared" si="336"/>
        <v>0</v>
      </c>
      <c r="AS268" s="29">
        <f t="shared" si="336"/>
        <v>0</v>
      </c>
      <c r="AT268" s="29">
        <f t="shared" si="336"/>
        <v>0</v>
      </c>
      <c r="AU268" s="29">
        <f t="shared" si="336"/>
        <v>0</v>
      </c>
      <c r="AV268" s="29">
        <f t="shared" si="336"/>
        <v>0</v>
      </c>
      <c r="AW268" s="29">
        <f t="shared" si="336"/>
        <v>0</v>
      </c>
      <c r="AX268" s="29">
        <f t="shared" si="336"/>
        <v>0</v>
      </c>
      <c r="AY268" s="29">
        <f t="shared" si="336"/>
        <v>0</v>
      </c>
      <c r="AZ268" s="29">
        <f t="shared" si="336"/>
        <v>0</v>
      </c>
      <c r="BA268" s="29">
        <f t="shared" si="336"/>
        <v>0</v>
      </c>
      <c r="BB268" s="29">
        <f t="shared" si="336"/>
        <v>0</v>
      </c>
      <c r="BC268" s="29">
        <f t="shared" si="336"/>
        <v>0</v>
      </c>
      <c r="BD268" s="29">
        <f t="shared" si="336"/>
        <v>0</v>
      </c>
      <c r="BE268" s="29">
        <f t="shared" si="336"/>
        <v>0</v>
      </c>
      <c r="BF268" s="29">
        <f t="shared" si="336"/>
        <v>0</v>
      </c>
      <c r="BG268" s="29">
        <f t="shared" si="336"/>
        <v>0</v>
      </c>
      <c r="BH268" s="29">
        <f t="shared" si="336"/>
        <v>0</v>
      </c>
      <c r="BI268" s="29">
        <f t="shared" si="336"/>
        <v>0</v>
      </c>
      <c r="BJ268" s="29">
        <f t="shared" si="336"/>
        <v>0</v>
      </c>
      <c r="BK268" s="29">
        <f t="shared" si="336"/>
        <v>0</v>
      </c>
      <c r="BL268" s="29">
        <f t="shared" si="336"/>
        <v>0</v>
      </c>
      <c r="BM268" s="29">
        <f t="shared" si="336"/>
        <v>0</v>
      </c>
      <c r="BN268" s="29">
        <f t="shared" si="336"/>
        <v>0</v>
      </c>
      <c r="BO268" s="29">
        <f t="shared" ref="BO268:DZ268" si="337">IF(BO256&gt;0,BO267,BO264)</f>
        <v>0</v>
      </c>
      <c r="BP268" s="29">
        <f t="shared" si="337"/>
        <v>0</v>
      </c>
      <c r="BQ268" s="29">
        <f t="shared" si="337"/>
        <v>0</v>
      </c>
      <c r="BR268" s="29">
        <f t="shared" si="337"/>
        <v>0</v>
      </c>
      <c r="BS268" s="29">
        <f t="shared" si="337"/>
        <v>0</v>
      </c>
      <c r="BT268" s="29">
        <f t="shared" si="337"/>
        <v>0</v>
      </c>
      <c r="BU268" s="29">
        <f t="shared" si="337"/>
        <v>0</v>
      </c>
      <c r="BV268" s="29">
        <f t="shared" si="337"/>
        <v>0</v>
      </c>
      <c r="BW268" s="29">
        <f t="shared" si="337"/>
        <v>0</v>
      </c>
      <c r="BX268" s="29">
        <f t="shared" si="337"/>
        <v>0</v>
      </c>
      <c r="BY268" s="29">
        <f t="shared" si="337"/>
        <v>0</v>
      </c>
      <c r="BZ268" s="29">
        <f t="shared" si="337"/>
        <v>0</v>
      </c>
      <c r="CA268" s="29">
        <f t="shared" si="337"/>
        <v>6.4999999999999997E-4</v>
      </c>
      <c r="CB268" s="29">
        <f t="shared" si="337"/>
        <v>0</v>
      </c>
      <c r="CC268" s="29">
        <f t="shared" si="337"/>
        <v>0</v>
      </c>
      <c r="CD268" s="29">
        <f t="shared" si="337"/>
        <v>0</v>
      </c>
      <c r="CE268" s="29">
        <f t="shared" si="337"/>
        <v>0</v>
      </c>
      <c r="CF268" s="29">
        <f t="shared" si="337"/>
        <v>0</v>
      </c>
      <c r="CG268" s="29">
        <f t="shared" si="337"/>
        <v>0</v>
      </c>
      <c r="CH268" s="29">
        <f t="shared" si="337"/>
        <v>0</v>
      </c>
      <c r="CI268" s="29">
        <f t="shared" si="337"/>
        <v>0</v>
      </c>
      <c r="CJ268" s="29">
        <f t="shared" si="337"/>
        <v>0</v>
      </c>
      <c r="CK268" s="29">
        <f t="shared" si="337"/>
        <v>0</v>
      </c>
      <c r="CL268" s="29">
        <f t="shared" si="337"/>
        <v>0</v>
      </c>
      <c r="CM268" s="29">
        <f t="shared" si="337"/>
        <v>0</v>
      </c>
      <c r="CN268" s="29">
        <f t="shared" si="337"/>
        <v>0</v>
      </c>
      <c r="CO268" s="29">
        <f t="shared" si="337"/>
        <v>0</v>
      </c>
      <c r="CP268" s="29">
        <f t="shared" si="337"/>
        <v>0</v>
      </c>
      <c r="CQ268" s="29">
        <f t="shared" si="337"/>
        <v>0</v>
      </c>
      <c r="CR268" s="29">
        <f t="shared" si="337"/>
        <v>0</v>
      </c>
      <c r="CS268" s="29">
        <f t="shared" si="337"/>
        <v>0</v>
      </c>
      <c r="CT268" s="29">
        <f t="shared" si="337"/>
        <v>0</v>
      </c>
      <c r="CU268" s="29">
        <f t="shared" si="337"/>
        <v>0</v>
      </c>
      <c r="CV268" s="29">
        <f t="shared" si="337"/>
        <v>0</v>
      </c>
      <c r="CW268" s="29">
        <f t="shared" si="337"/>
        <v>0</v>
      </c>
      <c r="CX268" s="29">
        <f t="shared" si="337"/>
        <v>0</v>
      </c>
      <c r="CY268" s="29">
        <f t="shared" si="337"/>
        <v>0</v>
      </c>
      <c r="CZ268" s="29">
        <f t="shared" si="337"/>
        <v>0</v>
      </c>
      <c r="DA268" s="29">
        <f t="shared" si="337"/>
        <v>0</v>
      </c>
      <c r="DB268" s="29">
        <f t="shared" si="337"/>
        <v>0</v>
      </c>
      <c r="DC268" s="29">
        <f t="shared" si="337"/>
        <v>0</v>
      </c>
      <c r="DD268" s="29">
        <f t="shared" si="337"/>
        <v>0</v>
      </c>
      <c r="DE268" s="29">
        <f t="shared" si="337"/>
        <v>0</v>
      </c>
      <c r="DF268" s="29">
        <f t="shared" si="337"/>
        <v>0</v>
      </c>
      <c r="DG268" s="29">
        <f t="shared" si="337"/>
        <v>0</v>
      </c>
      <c r="DH268" s="29">
        <f t="shared" si="337"/>
        <v>0</v>
      </c>
      <c r="DI268" s="29">
        <f t="shared" si="337"/>
        <v>0</v>
      </c>
      <c r="DJ268" s="29">
        <f t="shared" si="337"/>
        <v>0</v>
      </c>
      <c r="DK268" s="29">
        <f t="shared" si="337"/>
        <v>0</v>
      </c>
      <c r="DL268" s="29">
        <f t="shared" si="337"/>
        <v>0</v>
      </c>
      <c r="DM268" s="29">
        <f t="shared" si="337"/>
        <v>0</v>
      </c>
      <c r="DN268" s="29">
        <f t="shared" si="337"/>
        <v>0</v>
      </c>
      <c r="DO268" s="29">
        <f t="shared" si="337"/>
        <v>0</v>
      </c>
      <c r="DP268" s="29">
        <f t="shared" si="337"/>
        <v>0</v>
      </c>
      <c r="DQ268" s="29">
        <f t="shared" si="337"/>
        <v>6.9200000000000002E-4</v>
      </c>
      <c r="DR268" s="29">
        <f t="shared" si="337"/>
        <v>0</v>
      </c>
      <c r="DS268" s="29">
        <f t="shared" si="337"/>
        <v>0</v>
      </c>
      <c r="DT268" s="29">
        <f t="shared" si="337"/>
        <v>0</v>
      </c>
      <c r="DU268" s="29">
        <f t="shared" si="337"/>
        <v>0</v>
      </c>
      <c r="DV268" s="29">
        <f t="shared" si="337"/>
        <v>0</v>
      </c>
      <c r="DW268" s="29">
        <f t="shared" si="337"/>
        <v>0</v>
      </c>
      <c r="DX268" s="29">
        <f t="shared" si="337"/>
        <v>0</v>
      </c>
      <c r="DY268" s="29">
        <f t="shared" si="337"/>
        <v>0</v>
      </c>
      <c r="DZ268" s="29">
        <f t="shared" si="337"/>
        <v>0</v>
      </c>
      <c r="EA268" s="29">
        <f t="shared" ref="EA268:FX268" si="338">IF(EA256&gt;0,EA267,EA264)</f>
        <v>0</v>
      </c>
      <c r="EB268" s="29">
        <f t="shared" si="338"/>
        <v>0</v>
      </c>
      <c r="EC268" s="29">
        <f t="shared" si="338"/>
        <v>0</v>
      </c>
      <c r="ED268" s="29">
        <f t="shared" si="338"/>
        <v>0</v>
      </c>
      <c r="EE268" s="29">
        <f t="shared" si="338"/>
        <v>0</v>
      </c>
      <c r="EF268" s="29">
        <f t="shared" si="338"/>
        <v>0</v>
      </c>
      <c r="EG268" s="29">
        <f t="shared" si="338"/>
        <v>0</v>
      </c>
      <c r="EH268" s="29">
        <f t="shared" si="338"/>
        <v>0</v>
      </c>
      <c r="EI268" s="29">
        <f t="shared" si="338"/>
        <v>0</v>
      </c>
      <c r="EJ268" s="29">
        <f t="shared" si="338"/>
        <v>0</v>
      </c>
      <c r="EK268" s="29">
        <f t="shared" si="338"/>
        <v>0</v>
      </c>
      <c r="EL268" s="29">
        <f t="shared" si="338"/>
        <v>0</v>
      </c>
      <c r="EM268" s="29">
        <f t="shared" si="338"/>
        <v>0</v>
      </c>
      <c r="EN268" s="29">
        <f t="shared" si="338"/>
        <v>0</v>
      </c>
      <c r="EO268" s="29">
        <f t="shared" si="338"/>
        <v>0</v>
      </c>
      <c r="EP268" s="29">
        <f t="shared" si="338"/>
        <v>0</v>
      </c>
      <c r="EQ268" s="29">
        <f t="shared" si="338"/>
        <v>0</v>
      </c>
      <c r="ER268" s="29">
        <f t="shared" si="338"/>
        <v>0</v>
      </c>
      <c r="ES268" s="29">
        <f t="shared" si="338"/>
        <v>0</v>
      </c>
      <c r="ET268" s="29">
        <f t="shared" si="338"/>
        <v>0</v>
      </c>
      <c r="EU268" s="29">
        <f t="shared" si="338"/>
        <v>0</v>
      </c>
      <c r="EV268" s="29">
        <f t="shared" si="338"/>
        <v>0</v>
      </c>
      <c r="EW268" s="29">
        <f t="shared" si="338"/>
        <v>0</v>
      </c>
      <c r="EX268" s="29">
        <f t="shared" si="338"/>
        <v>0</v>
      </c>
      <c r="EY268" s="29">
        <f t="shared" si="338"/>
        <v>0</v>
      </c>
      <c r="EZ268" s="29">
        <f t="shared" si="338"/>
        <v>0</v>
      </c>
      <c r="FA268" s="29">
        <f t="shared" si="338"/>
        <v>0</v>
      </c>
      <c r="FB268" s="29">
        <f t="shared" si="338"/>
        <v>4.8999999999999998E-5</v>
      </c>
      <c r="FC268" s="29">
        <f t="shared" si="338"/>
        <v>0</v>
      </c>
      <c r="FD268" s="29">
        <f t="shared" si="338"/>
        <v>0</v>
      </c>
      <c r="FE268" s="29">
        <f t="shared" si="338"/>
        <v>0</v>
      </c>
      <c r="FF268" s="29">
        <f t="shared" si="338"/>
        <v>0</v>
      </c>
      <c r="FG268" s="29">
        <f t="shared" si="338"/>
        <v>0</v>
      </c>
      <c r="FH268" s="29">
        <f t="shared" si="338"/>
        <v>0</v>
      </c>
      <c r="FI268" s="29">
        <f t="shared" si="338"/>
        <v>0</v>
      </c>
      <c r="FJ268" s="29">
        <f t="shared" si="338"/>
        <v>0</v>
      </c>
      <c r="FK268" s="29">
        <f t="shared" si="338"/>
        <v>0</v>
      </c>
      <c r="FL268" s="29">
        <f t="shared" si="338"/>
        <v>0</v>
      </c>
      <c r="FM268" s="29">
        <f t="shared" si="338"/>
        <v>0</v>
      </c>
      <c r="FN268" s="29">
        <f t="shared" si="338"/>
        <v>0</v>
      </c>
      <c r="FO268" s="29">
        <f t="shared" si="338"/>
        <v>2.5399999999999999E-4</v>
      </c>
      <c r="FP268" s="29">
        <f t="shared" si="338"/>
        <v>0</v>
      </c>
      <c r="FQ268" s="29">
        <f t="shared" si="338"/>
        <v>0</v>
      </c>
      <c r="FR268" s="29">
        <f t="shared" si="338"/>
        <v>0</v>
      </c>
      <c r="FS268" s="29">
        <f t="shared" si="338"/>
        <v>0</v>
      </c>
      <c r="FT268" s="29">
        <f t="shared" si="338"/>
        <v>1.55E-4</v>
      </c>
      <c r="FU268" s="29">
        <f t="shared" si="338"/>
        <v>0</v>
      </c>
      <c r="FV268" s="29">
        <f t="shared" si="338"/>
        <v>0</v>
      </c>
      <c r="FW268" s="29">
        <f t="shared" si="338"/>
        <v>0</v>
      </c>
      <c r="FX268" s="29">
        <f t="shared" si="338"/>
        <v>0</v>
      </c>
      <c r="FY268" s="29"/>
      <c r="FZ268" s="29"/>
      <c r="GB268" s="29"/>
      <c r="GC268" s="29"/>
      <c r="GD268" s="29"/>
      <c r="GE268" s="29"/>
      <c r="GF268" s="29"/>
    </row>
    <row r="269" spans="1:188" x14ac:dyDescent="0.2">
      <c r="B269" s="7" t="s">
        <v>827</v>
      </c>
      <c r="FO269" s="29"/>
      <c r="FY269" s="29"/>
      <c r="FZ269" s="29" t="s">
        <v>2</v>
      </c>
      <c r="GB269" s="29"/>
      <c r="GC269" s="7">
        <v>7238343519</v>
      </c>
      <c r="GD269" s="29"/>
      <c r="GE269" s="29"/>
      <c r="GF269" s="29"/>
    </row>
    <row r="270" spans="1:188" x14ac:dyDescent="0.2">
      <c r="A270" s="6"/>
      <c r="FY270" s="29"/>
      <c r="FZ270" s="29"/>
      <c r="GF270" s="29"/>
    </row>
    <row r="271" spans="1:188" ht="15.75" x14ac:dyDescent="0.25">
      <c r="A271" s="6" t="s">
        <v>603</v>
      </c>
      <c r="B271" s="30" t="s">
        <v>828</v>
      </c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3"/>
      <c r="BH271" s="73"/>
      <c r="BI271" s="73"/>
      <c r="BJ271" s="73"/>
      <c r="BK271" s="73"/>
      <c r="BL271" s="73"/>
      <c r="BM271" s="73"/>
      <c r="BN271" s="73"/>
      <c r="BO271" s="73"/>
      <c r="BP271" s="73"/>
      <c r="BQ271" s="73"/>
      <c r="BR271" s="73"/>
      <c r="BS271" s="73"/>
      <c r="BT271" s="73"/>
      <c r="BU271" s="73"/>
      <c r="BV271" s="73"/>
      <c r="BW271" s="73"/>
      <c r="BX271" s="73"/>
      <c r="BY271" s="73"/>
      <c r="BZ271" s="73"/>
      <c r="CA271" s="73"/>
      <c r="CB271" s="73"/>
      <c r="CC271" s="73"/>
      <c r="CD271" s="73"/>
      <c r="CE271" s="73"/>
      <c r="CF271" s="73"/>
      <c r="CG271" s="73"/>
      <c r="CH271" s="73"/>
      <c r="CI271" s="73"/>
      <c r="CJ271" s="73"/>
      <c r="CK271" s="73"/>
      <c r="CL271" s="73"/>
      <c r="CM271" s="73"/>
      <c r="CN271" s="73"/>
      <c r="CO271" s="73"/>
      <c r="CP271" s="73"/>
      <c r="CQ271" s="73"/>
      <c r="CR271" s="73"/>
      <c r="CS271" s="73"/>
      <c r="CT271" s="73"/>
      <c r="CU271" s="73"/>
      <c r="CV271" s="73"/>
      <c r="CW271" s="73"/>
      <c r="CX271" s="73"/>
      <c r="CY271" s="73"/>
      <c r="CZ271" s="73"/>
      <c r="DA271" s="73"/>
      <c r="DB271" s="73"/>
      <c r="DC271" s="73"/>
      <c r="DD271" s="73"/>
      <c r="DE271" s="73"/>
      <c r="DF271" s="73"/>
      <c r="DG271" s="73"/>
      <c r="DH271" s="73"/>
      <c r="DI271" s="73"/>
      <c r="DJ271" s="73"/>
      <c r="DK271" s="73"/>
      <c r="DL271" s="73"/>
      <c r="DM271" s="73"/>
      <c r="DN271" s="73"/>
      <c r="DO271" s="73"/>
      <c r="DP271" s="73"/>
      <c r="DQ271" s="73"/>
      <c r="DR271" s="73"/>
      <c r="DS271" s="73"/>
      <c r="DT271" s="73"/>
      <c r="DU271" s="73"/>
      <c r="DV271" s="73"/>
      <c r="DW271" s="73"/>
      <c r="DX271" s="73"/>
      <c r="DY271" s="73"/>
      <c r="DZ271" s="73"/>
      <c r="EA271" s="73"/>
      <c r="EB271" s="73"/>
      <c r="EC271" s="73"/>
      <c r="ED271" s="73"/>
      <c r="EE271" s="73"/>
      <c r="EF271" s="73"/>
      <c r="EG271" s="73"/>
      <c r="EH271" s="73"/>
      <c r="EI271" s="73"/>
      <c r="EJ271" s="73"/>
      <c r="EK271" s="73"/>
      <c r="EL271" s="73"/>
      <c r="EM271" s="73"/>
      <c r="EN271" s="73"/>
      <c r="EO271" s="73"/>
      <c r="EP271" s="73"/>
      <c r="EQ271" s="73"/>
      <c r="ER271" s="73"/>
      <c r="ES271" s="73"/>
      <c r="ET271" s="73"/>
      <c r="EU271" s="73"/>
      <c r="EV271" s="73"/>
      <c r="EW271" s="73"/>
      <c r="EX271" s="73"/>
      <c r="EY271" s="73"/>
      <c r="EZ271" s="73"/>
      <c r="FA271" s="73"/>
      <c r="FB271" s="73"/>
      <c r="FC271" s="73"/>
      <c r="FD271" s="73"/>
      <c r="FE271" s="73"/>
      <c r="FF271" s="73"/>
      <c r="FG271" s="73"/>
      <c r="FH271" s="73"/>
      <c r="FI271" s="73"/>
      <c r="FJ271" s="73"/>
      <c r="FK271" s="73"/>
      <c r="FL271" s="73"/>
      <c r="FM271" s="73"/>
      <c r="FN271" s="73"/>
      <c r="FO271" s="73"/>
      <c r="FP271" s="73"/>
      <c r="FQ271" s="73"/>
      <c r="FR271" s="73"/>
      <c r="FS271" s="73"/>
      <c r="FT271" s="73"/>
      <c r="FU271" s="73"/>
      <c r="FV271" s="73"/>
      <c r="FW271" s="73"/>
      <c r="FX271" s="73"/>
    </row>
    <row r="272" spans="1:188" x14ac:dyDescent="0.2">
      <c r="A272" s="6" t="s">
        <v>829</v>
      </c>
      <c r="B272" s="7" t="s">
        <v>830</v>
      </c>
      <c r="C272" s="7">
        <f>C243</f>
        <v>83082193.019999996</v>
      </c>
      <c r="D272" s="7">
        <f t="shared" ref="D272:BO272" si="339">+D243</f>
        <v>383283671.63</v>
      </c>
      <c r="E272" s="7">
        <f t="shared" si="339"/>
        <v>68298125.739999995</v>
      </c>
      <c r="F272" s="7">
        <f t="shared" si="339"/>
        <v>175308416.31</v>
      </c>
      <c r="G272" s="7">
        <f t="shared" si="339"/>
        <v>11040742.99</v>
      </c>
      <c r="H272" s="7">
        <f t="shared" si="339"/>
        <v>9796146.9700000007</v>
      </c>
      <c r="I272" s="7">
        <f t="shared" si="339"/>
        <v>93692923.319999993</v>
      </c>
      <c r="J272" s="7">
        <f t="shared" si="339"/>
        <v>21923572.32</v>
      </c>
      <c r="K272" s="7">
        <f t="shared" si="339"/>
        <v>3459314.19</v>
      </c>
      <c r="L272" s="7">
        <f t="shared" si="339"/>
        <v>24227543.52</v>
      </c>
      <c r="M272" s="7">
        <f t="shared" si="339"/>
        <v>13756140.470000001</v>
      </c>
      <c r="N272" s="7">
        <f t="shared" si="339"/>
        <v>501774672.31999999</v>
      </c>
      <c r="O272" s="7">
        <f t="shared" si="339"/>
        <v>130437747.18000001</v>
      </c>
      <c r="P272" s="7">
        <f t="shared" si="339"/>
        <v>3429428.1</v>
      </c>
      <c r="Q272" s="7">
        <f t="shared" si="339"/>
        <v>389337229.82999998</v>
      </c>
      <c r="R272" s="7">
        <f t="shared" si="339"/>
        <v>44406551.770000003</v>
      </c>
      <c r="S272" s="7">
        <f t="shared" si="339"/>
        <v>15781259.99</v>
      </c>
      <c r="T272" s="7">
        <f t="shared" si="339"/>
        <v>2312704.14</v>
      </c>
      <c r="U272" s="7">
        <f t="shared" si="339"/>
        <v>1059424.46</v>
      </c>
      <c r="V272" s="7">
        <f t="shared" si="339"/>
        <v>3501463.04</v>
      </c>
      <c r="W272" s="7">
        <f t="shared" si="339"/>
        <v>2212963.7200000002</v>
      </c>
      <c r="X272" s="7">
        <f t="shared" si="339"/>
        <v>948339.17</v>
      </c>
      <c r="Y272" s="7">
        <f t="shared" si="339"/>
        <v>21336209.789999999</v>
      </c>
      <c r="Z272" s="7">
        <f t="shared" si="339"/>
        <v>3050853.76</v>
      </c>
      <c r="AA272" s="7">
        <f t="shared" si="339"/>
        <v>280181605.94999999</v>
      </c>
      <c r="AB272" s="7">
        <f t="shared" si="339"/>
        <v>280003796.11000001</v>
      </c>
      <c r="AC272" s="7">
        <f t="shared" si="339"/>
        <v>9466525.9900000002</v>
      </c>
      <c r="AD272" s="7">
        <f t="shared" si="339"/>
        <v>12347477.789999999</v>
      </c>
      <c r="AE272" s="7">
        <f t="shared" si="339"/>
        <v>1755830.38</v>
      </c>
      <c r="AF272" s="7">
        <f t="shared" si="339"/>
        <v>2697077.98</v>
      </c>
      <c r="AG272" s="7">
        <f t="shared" si="339"/>
        <v>7261673.3600000003</v>
      </c>
      <c r="AH272" s="7">
        <f t="shared" si="339"/>
        <v>9696836.0899999999</v>
      </c>
      <c r="AI272" s="7">
        <f t="shared" si="339"/>
        <v>4008345.66</v>
      </c>
      <c r="AJ272" s="7">
        <f t="shared" si="339"/>
        <v>2770744.42</v>
      </c>
      <c r="AK272" s="7">
        <f t="shared" si="339"/>
        <v>3184958.09</v>
      </c>
      <c r="AL272" s="7">
        <f t="shared" si="339"/>
        <v>3566182.55</v>
      </c>
      <c r="AM272" s="7">
        <f t="shared" si="339"/>
        <v>4622848.63</v>
      </c>
      <c r="AN272" s="7">
        <f t="shared" si="339"/>
        <v>4191227</v>
      </c>
      <c r="AO272" s="7">
        <f t="shared" si="339"/>
        <v>42793495.960000001</v>
      </c>
      <c r="AP272" s="7">
        <f t="shared" si="339"/>
        <v>859726682.28999996</v>
      </c>
      <c r="AQ272" s="7">
        <f t="shared" si="339"/>
        <v>3306838.52</v>
      </c>
      <c r="AR272" s="7">
        <f t="shared" si="339"/>
        <v>584570317.94000006</v>
      </c>
      <c r="AS272" s="7">
        <f t="shared" si="339"/>
        <v>67631158.019999996</v>
      </c>
      <c r="AT272" s="7">
        <f t="shared" si="339"/>
        <v>20762747.920000002</v>
      </c>
      <c r="AU272" s="7">
        <f t="shared" si="339"/>
        <v>3510761.73</v>
      </c>
      <c r="AV272" s="7">
        <f t="shared" si="339"/>
        <v>3908827.37</v>
      </c>
      <c r="AW272" s="7">
        <f t="shared" si="339"/>
        <v>3528261.17</v>
      </c>
      <c r="AX272" s="7">
        <f t="shared" si="339"/>
        <v>1329907.71</v>
      </c>
      <c r="AY272" s="7">
        <f t="shared" si="339"/>
        <v>4872541.2699999996</v>
      </c>
      <c r="AZ272" s="7">
        <f t="shared" si="339"/>
        <v>111840437.63</v>
      </c>
      <c r="BA272" s="7">
        <f t="shared" si="339"/>
        <v>81661909.450000003</v>
      </c>
      <c r="BB272" s="7">
        <f t="shared" si="339"/>
        <v>72428463.430000007</v>
      </c>
      <c r="BC272" s="7">
        <f t="shared" si="339"/>
        <v>273664953.64999998</v>
      </c>
      <c r="BD272" s="7">
        <f t="shared" si="339"/>
        <v>45767439.670000002</v>
      </c>
      <c r="BE272" s="7">
        <f t="shared" si="339"/>
        <v>13255326.43</v>
      </c>
      <c r="BF272" s="7">
        <f t="shared" si="339"/>
        <v>223448633.84</v>
      </c>
      <c r="BG272" s="7">
        <f t="shared" si="339"/>
        <v>10089611.99</v>
      </c>
      <c r="BH272" s="7">
        <f t="shared" si="339"/>
        <v>6228376.1799999997</v>
      </c>
      <c r="BI272" s="7">
        <f t="shared" si="339"/>
        <v>3546544.95</v>
      </c>
      <c r="BJ272" s="7">
        <f t="shared" si="339"/>
        <v>56831460.380000003</v>
      </c>
      <c r="BK272" s="7">
        <f t="shared" si="339"/>
        <v>253501918.31999999</v>
      </c>
      <c r="BL272" s="7">
        <f t="shared" si="339"/>
        <v>2943935.77</v>
      </c>
      <c r="BM272" s="7">
        <f t="shared" si="339"/>
        <v>3581106.41</v>
      </c>
      <c r="BN272" s="7">
        <f t="shared" si="339"/>
        <v>32238018.309999999</v>
      </c>
      <c r="BO272" s="7">
        <f t="shared" si="339"/>
        <v>12438423.23</v>
      </c>
      <c r="BP272" s="7">
        <f t="shared" ref="BP272:EA272" si="340">+BP243</f>
        <v>3013252.93</v>
      </c>
      <c r="BQ272" s="7">
        <f t="shared" si="340"/>
        <v>59278065.789999999</v>
      </c>
      <c r="BR272" s="7">
        <f t="shared" si="340"/>
        <v>42799388.780000001</v>
      </c>
      <c r="BS272" s="7">
        <f t="shared" si="340"/>
        <v>11964248.42</v>
      </c>
      <c r="BT272" s="7">
        <f t="shared" si="340"/>
        <v>4888254.9400000004</v>
      </c>
      <c r="BU272" s="7">
        <f t="shared" si="340"/>
        <v>4794416.83</v>
      </c>
      <c r="BV272" s="7">
        <f t="shared" si="340"/>
        <v>12186100.23</v>
      </c>
      <c r="BW272" s="7">
        <f t="shared" si="340"/>
        <v>18840159.989999998</v>
      </c>
      <c r="BX272" s="7">
        <f t="shared" si="340"/>
        <v>1560548.63</v>
      </c>
      <c r="BY272" s="7">
        <f t="shared" si="340"/>
        <v>5472832.6200000001</v>
      </c>
      <c r="BZ272" s="7">
        <f t="shared" si="340"/>
        <v>2994285.99</v>
      </c>
      <c r="CA272" s="7">
        <f t="shared" si="340"/>
        <v>2673096.9</v>
      </c>
      <c r="CB272" s="7">
        <f t="shared" si="340"/>
        <v>744382881.95000005</v>
      </c>
      <c r="CC272" s="7">
        <f t="shared" si="340"/>
        <v>2815809.29</v>
      </c>
      <c r="CD272" s="7">
        <f t="shared" si="340"/>
        <v>947817.47</v>
      </c>
      <c r="CE272" s="7">
        <f t="shared" si="340"/>
        <v>2451173.09</v>
      </c>
      <c r="CF272" s="7">
        <f t="shared" si="340"/>
        <v>2212225.31</v>
      </c>
      <c r="CG272" s="7">
        <f t="shared" si="340"/>
        <v>2967854.68</v>
      </c>
      <c r="CH272" s="7">
        <f t="shared" si="340"/>
        <v>1912192.66</v>
      </c>
      <c r="CI272" s="7">
        <f t="shared" si="340"/>
        <v>6847607.8099999996</v>
      </c>
      <c r="CJ272" s="7">
        <f t="shared" si="340"/>
        <v>9688450.4199999999</v>
      </c>
      <c r="CK272" s="7">
        <f t="shared" si="340"/>
        <v>66512848.700000003</v>
      </c>
      <c r="CL272" s="7">
        <f t="shared" si="340"/>
        <v>13404933.109999999</v>
      </c>
      <c r="CM272" s="7">
        <f t="shared" si="340"/>
        <v>8770604.8599999994</v>
      </c>
      <c r="CN272" s="7">
        <f t="shared" si="340"/>
        <v>284882445.43000001</v>
      </c>
      <c r="CO272" s="7">
        <f t="shared" si="340"/>
        <v>135085459.63</v>
      </c>
      <c r="CP272" s="7">
        <f t="shared" si="340"/>
        <v>10476187.58</v>
      </c>
      <c r="CQ272" s="7">
        <f t="shared" si="340"/>
        <v>9843380.6099999994</v>
      </c>
      <c r="CR272" s="7">
        <f t="shared" si="340"/>
        <v>3083373.04</v>
      </c>
      <c r="CS272" s="7">
        <f t="shared" si="340"/>
        <v>4053324.85</v>
      </c>
      <c r="CT272" s="7">
        <f t="shared" si="340"/>
        <v>1921789.17</v>
      </c>
      <c r="CU272" s="7">
        <f t="shared" si="340"/>
        <v>5225866.8099999996</v>
      </c>
      <c r="CV272" s="7">
        <f t="shared" si="340"/>
        <v>879868.38</v>
      </c>
      <c r="CW272" s="7">
        <f t="shared" si="340"/>
        <v>2953331.67</v>
      </c>
      <c r="CX272" s="7">
        <f t="shared" si="340"/>
        <v>4943490.8600000003</v>
      </c>
      <c r="CY272" s="7">
        <f t="shared" si="340"/>
        <v>947511.26</v>
      </c>
      <c r="CZ272" s="7">
        <f t="shared" si="340"/>
        <v>19126722.670000002</v>
      </c>
      <c r="DA272" s="7">
        <f t="shared" si="340"/>
        <v>2832604.63</v>
      </c>
      <c r="DB272" s="7">
        <f t="shared" si="340"/>
        <v>3775643.33</v>
      </c>
      <c r="DC272" s="7">
        <f t="shared" si="340"/>
        <v>2482884.71</v>
      </c>
      <c r="DD272" s="7">
        <f t="shared" si="340"/>
        <v>2639832.21</v>
      </c>
      <c r="DE272" s="7">
        <f t="shared" si="340"/>
        <v>4436975.28</v>
      </c>
      <c r="DF272" s="7">
        <f t="shared" si="340"/>
        <v>194590474.65000001</v>
      </c>
      <c r="DG272" s="7">
        <f t="shared" si="340"/>
        <v>1671919.58</v>
      </c>
      <c r="DH272" s="7">
        <f t="shared" si="340"/>
        <v>18620226.140000001</v>
      </c>
      <c r="DI272" s="7">
        <f t="shared" si="340"/>
        <v>24194053.559999999</v>
      </c>
      <c r="DJ272" s="7">
        <f t="shared" si="340"/>
        <v>6780881.8600000003</v>
      </c>
      <c r="DK272" s="7">
        <f t="shared" si="340"/>
        <v>4798652.8600000003</v>
      </c>
      <c r="DL272" s="7">
        <f t="shared" si="340"/>
        <v>54770984.890000001</v>
      </c>
      <c r="DM272" s="7">
        <f t="shared" si="340"/>
        <v>3807340.58</v>
      </c>
      <c r="DN272" s="7">
        <f t="shared" si="340"/>
        <v>13692135.33</v>
      </c>
      <c r="DO272" s="7">
        <f t="shared" si="340"/>
        <v>29953416.579999998</v>
      </c>
      <c r="DP272" s="7">
        <f t="shared" si="340"/>
        <v>3111315.5</v>
      </c>
      <c r="DQ272" s="7">
        <f t="shared" si="340"/>
        <v>7276419.96</v>
      </c>
      <c r="DR272" s="7">
        <f t="shared" si="340"/>
        <v>14292407.029999999</v>
      </c>
      <c r="DS272" s="7">
        <f t="shared" si="340"/>
        <v>8233997.4699999997</v>
      </c>
      <c r="DT272" s="7">
        <f t="shared" si="340"/>
        <v>2763245.47</v>
      </c>
      <c r="DU272" s="7">
        <f t="shared" si="340"/>
        <v>4344862.26</v>
      </c>
      <c r="DV272" s="7">
        <f t="shared" si="340"/>
        <v>3124528.13</v>
      </c>
      <c r="DW272" s="7">
        <f t="shared" si="340"/>
        <v>4029914.07</v>
      </c>
      <c r="DX272" s="7">
        <f t="shared" si="340"/>
        <v>3117479.81</v>
      </c>
      <c r="DY272" s="7">
        <f t="shared" si="340"/>
        <v>4293922.6900000004</v>
      </c>
      <c r="DZ272" s="7">
        <f t="shared" si="340"/>
        <v>8404676.8100000005</v>
      </c>
      <c r="EA272" s="7">
        <f t="shared" si="340"/>
        <v>6568508.8700000001</v>
      </c>
      <c r="EB272" s="7">
        <f t="shared" ref="EB272:FX272" si="341">+EB243</f>
        <v>6054174.8899999997</v>
      </c>
      <c r="EC272" s="7">
        <f t="shared" si="341"/>
        <v>3648780.23</v>
      </c>
      <c r="ED272" s="7">
        <f t="shared" si="341"/>
        <v>19984637.969999999</v>
      </c>
      <c r="EE272" s="7">
        <f t="shared" si="341"/>
        <v>2818041.78</v>
      </c>
      <c r="EF272" s="7">
        <f t="shared" si="341"/>
        <v>14183383.390000001</v>
      </c>
      <c r="EG272" s="7">
        <f t="shared" si="341"/>
        <v>3388218.96</v>
      </c>
      <c r="EH272" s="7">
        <f t="shared" si="341"/>
        <v>3226075.15</v>
      </c>
      <c r="EI272" s="7">
        <f t="shared" si="341"/>
        <v>153158770.03999999</v>
      </c>
      <c r="EJ272" s="7">
        <f t="shared" si="341"/>
        <v>89860636.480000004</v>
      </c>
      <c r="EK272" s="7">
        <f t="shared" si="341"/>
        <v>6745728.2199999997</v>
      </c>
      <c r="EL272" s="7">
        <f t="shared" si="341"/>
        <v>4784837.3</v>
      </c>
      <c r="EM272" s="7">
        <f t="shared" si="341"/>
        <v>4539087.0999999996</v>
      </c>
      <c r="EN272" s="7">
        <f t="shared" si="341"/>
        <v>10877470.699999999</v>
      </c>
      <c r="EO272" s="7">
        <f t="shared" si="341"/>
        <v>4142254.05</v>
      </c>
      <c r="EP272" s="7">
        <f t="shared" si="341"/>
        <v>4633723.1500000004</v>
      </c>
      <c r="EQ272" s="7">
        <f t="shared" si="341"/>
        <v>25786600.809999999</v>
      </c>
      <c r="ER272" s="7">
        <f t="shared" si="341"/>
        <v>4065453.55</v>
      </c>
      <c r="ES272" s="7">
        <f t="shared" si="341"/>
        <v>2465924.0299999998</v>
      </c>
      <c r="ET272" s="7">
        <f t="shared" si="341"/>
        <v>3588103.27</v>
      </c>
      <c r="EU272" s="7">
        <f t="shared" si="341"/>
        <v>6651736.1100000003</v>
      </c>
      <c r="EV272" s="7">
        <f t="shared" si="341"/>
        <v>1605213.54</v>
      </c>
      <c r="EW272" s="7">
        <f t="shared" si="341"/>
        <v>11222355.869999999</v>
      </c>
      <c r="EX272" s="7">
        <f t="shared" si="341"/>
        <v>3164375.01</v>
      </c>
      <c r="EY272" s="7">
        <f t="shared" si="341"/>
        <v>9334691.9299999997</v>
      </c>
      <c r="EZ272" s="7">
        <f t="shared" si="341"/>
        <v>2298127.4700000002</v>
      </c>
      <c r="FA272" s="7">
        <f t="shared" si="341"/>
        <v>33540856.550000001</v>
      </c>
      <c r="FB272" s="7">
        <f t="shared" si="341"/>
        <v>4114263.6</v>
      </c>
      <c r="FC272" s="7">
        <f t="shared" si="341"/>
        <v>20088977.809999999</v>
      </c>
      <c r="FD272" s="7">
        <f t="shared" si="341"/>
        <v>4473809.7300000004</v>
      </c>
      <c r="FE272" s="7">
        <f t="shared" si="341"/>
        <v>1838739.82</v>
      </c>
      <c r="FF272" s="7">
        <f t="shared" si="341"/>
        <v>3208902.23</v>
      </c>
      <c r="FG272" s="7">
        <f t="shared" si="341"/>
        <v>2367149.6</v>
      </c>
      <c r="FH272" s="7">
        <f t="shared" si="341"/>
        <v>1648743.63</v>
      </c>
      <c r="FI272" s="7">
        <f t="shared" si="341"/>
        <v>17502013.280000001</v>
      </c>
      <c r="FJ272" s="7">
        <f t="shared" si="341"/>
        <v>17907851.670000002</v>
      </c>
      <c r="FK272" s="7">
        <f t="shared" si="341"/>
        <v>22673655.390000001</v>
      </c>
      <c r="FL272" s="7">
        <f t="shared" si="341"/>
        <v>64968370.969999999</v>
      </c>
      <c r="FM272" s="7">
        <f t="shared" si="341"/>
        <v>33437507.920000002</v>
      </c>
      <c r="FN272" s="7">
        <f t="shared" si="341"/>
        <v>204335026.75999999</v>
      </c>
      <c r="FO272" s="7">
        <f t="shared" si="341"/>
        <v>10722320.48</v>
      </c>
      <c r="FP272" s="7">
        <f t="shared" si="341"/>
        <v>21257731.5</v>
      </c>
      <c r="FQ272" s="7">
        <f t="shared" si="341"/>
        <v>9108633.5299999993</v>
      </c>
      <c r="FR272" s="7">
        <f t="shared" si="341"/>
        <v>2711352.46</v>
      </c>
      <c r="FS272" s="7">
        <f t="shared" si="341"/>
        <v>3048835.89</v>
      </c>
      <c r="FT272" s="7">
        <f t="shared" si="341"/>
        <v>1372966.5</v>
      </c>
      <c r="FU272" s="7">
        <f t="shared" si="341"/>
        <v>8853755.3200000003</v>
      </c>
      <c r="FV272" s="7">
        <f t="shared" si="341"/>
        <v>7092069.8600000003</v>
      </c>
      <c r="FW272" s="7">
        <f t="shared" si="341"/>
        <v>3002541.18</v>
      </c>
      <c r="FX272" s="7">
        <f t="shared" si="341"/>
        <v>1220576.27</v>
      </c>
      <c r="FZ272" s="74">
        <f>SUM(C272:FX272)</f>
        <v>8290757027.8600025</v>
      </c>
      <c r="GA272" s="75"/>
      <c r="GB272" s="75"/>
      <c r="GC272" s="7">
        <f>GC273</f>
        <v>7232021201.1532822</v>
      </c>
      <c r="GD272" s="7">
        <f>GC272-FZ272</f>
        <v>-1058735826.7067204</v>
      </c>
    </row>
    <row r="273" spans="1:190" x14ac:dyDescent="0.2">
      <c r="A273" s="6" t="s">
        <v>831</v>
      </c>
      <c r="B273" s="7" t="s">
        <v>832</v>
      </c>
      <c r="C273" s="7">
        <f t="shared" ref="C273:BN273" si="342">C257*C47</f>
        <v>21684291.110399999</v>
      </c>
      <c r="D273" s="7">
        <f t="shared" si="342"/>
        <v>83327295.158999994</v>
      </c>
      <c r="E273" s="7">
        <f t="shared" si="342"/>
        <v>21274312.225919999</v>
      </c>
      <c r="F273" s="7">
        <f t="shared" si="342"/>
        <v>54188298.44325</v>
      </c>
      <c r="G273" s="7">
        <f t="shared" si="342"/>
        <v>6089783.6197999995</v>
      </c>
      <c r="H273" s="7">
        <f t="shared" si="342"/>
        <v>2923339.1669999999</v>
      </c>
      <c r="I273" s="7">
        <f t="shared" si="342"/>
        <v>22969937.34</v>
      </c>
      <c r="J273" s="7">
        <f t="shared" si="342"/>
        <v>3937298.301</v>
      </c>
      <c r="K273" s="7">
        <f t="shared" si="342"/>
        <v>1150282.3230000001</v>
      </c>
      <c r="L273" s="7">
        <f t="shared" si="342"/>
        <v>13959974.393295001</v>
      </c>
      <c r="M273" s="7">
        <f t="shared" si="342"/>
        <v>4871981.2880640002</v>
      </c>
      <c r="N273" s="7">
        <f t="shared" si="342"/>
        <v>132834093.44954401</v>
      </c>
      <c r="O273" s="7">
        <f t="shared" si="342"/>
        <v>49793524.639128</v>
      </c>
      <c r="P273" s="7">
        <f t="shared" si="342"/>
        <v>1244754.675</v>
      </c>
      <c r="Q273" s="7">
        <f t="shared" si="342"/>
        <v>86480316.20205</v>
      </c>
      <c r="R273" s="7">
        <f t="shared" si="342"/>
        <v>1676124.42597</v>
      </c>
      <c r="S273" s="7">
        <f t="shared" si="342"/>
        <v>6820767.4088399997</v>
      </c>
      <c r="T273" s="7">
        <f t="shared" si="342"/>
        <v>547866.296584</v>
      </c>
      <c r="U273" s="7">
        <f t="shared" si="342"/>
        <v>427423.96450799995</v>
      </c>
      <c r="V273" s="7">
        <f t="shared" si="342"/>
        <v>856780.848</v>
      </c>
      <c r="W273" s="7">
        <f t="shared" si="342"/>
        <v>211492.43100000001</v>
      </c>
      <c r="X273" s="7">
        <f t="shared" si="342"/>
        <v>188417.20817999999</v>
      </c>
      <c r="Y273" s="7">
        <f t="shared" si="342"/>
        <v>1334255.15928</v>
      </c>
      <c r="Z273" s="7">
        <f t="shared" si="342"/>
        <v>461452.98809999996</v>
      </c>
      <c r="AA273" s="7">
        <f t="shared" si="342"/>
        <v>102407932.24141499</v>
      </c>
      <c r="AB273" s="7">
        <f t="shared" si="342"/>
        <v>184226397.98149276</v>
      </c>
      <c r="AC273" s="7">
        <f t="shared" si="342"/>
        <v>3729778.6332199997</v>
      </c>
      <c r="AD273" s="7">
        <f t="shared" si="342"/>
        <v>4193247.1860229997</v>
      </c>
      <c r="AE273" s="7">
        <f t="shared" si="342"/>
        <v>343790.20598600002</v>
      </c>
      <c r="AF273" s="7">
        <f t="shared" si="342"/>
        <v>523995.48836600001</v>
      </c>
      <c r="AG273" s="7">
        <f t="shared" si="342"/>
        <v>4366050.0013199998</v>
      </c>
      <c r="AH273" s="7">
        <f t="shared" si="342"/>
        <v>582494.2550280001</v>
      </c>
      <c r="AI273" s="7">
        <f t="shared" si="342"/>
        <v>247151.89799999999</v>
      </c>
      <c r="AJ273" s="7">
        <f t="shared" si="342"/>
        <v>554678.556124</v>
      </c>
      <c r="AK273" s="7">
        <f t="shared" si="342"/>
        <v>929504.43476000021</v>
      </c>
      <c r="AL273" s="7">
        <f t="shared" si="342"/>
        <v>1815678.774</v>
      </c>
      <c r="AM273" s="7">
        <f t="shared" si="342"/>
        <v>814313.96272200008</v>
      </c>
      <c r="AN273" s="7">
        <f t="shared" si="342"/>
        <v>2500126.7506200001</v>
      </c>
      <c r="AO273" s="7">
        <f t="shared" si="342"/>
        <v>8746300.2935039997</v>
      </c>
      <c r="AP273" s="7">
        <f t="shared" si="342"/>
        <v>538698569.71062708</v>
      </c>
      <c r="AQ273" s="7">
        <f t="shared" si="342"/>
        <v>1829056.4801479999</v>
      </c>
      <c r="AR273" s="7">
        <f t="shared" si="342"/>
        <v>189653726.99856001</v>
      </c>
      <c r="AS273" s="7">
        <f t="shared" si="342"/>
        <v>36796038.507140003</v>
      </c>
      <c r="AT273" s="7">
        <f t="shared" si="342"/>
        <v>6697930.7639621198</v>
      </c>
      <c r="AU273" s="7">
        <f t="shared" si="342"/>
        <v>921423.80116799998</v>
      </c>
      <c r="AV273" s="7">
        <f t="shared" si="342"/>
        <v>829102.49199885002</v>
      </c>
      <c r="AW273" s="7">
        <f t="shared" si="342"/>
        <v>534207.22589600005</v>
      </c>
      <c r="AX273" s="7">
        <f t="shared" si="342"/>
        <v>337245.04699999996</v>
      </c>
      <c r="AY273" s="7">
        <f t="shared" si="342"/>
        <v>1192495.419</v>
      </c>
      <c r="AZ273" s="7">
        <f t="shared" si="342"/>
        <v>10749369.797999999</v>
      </c>
      <c r="BA273" s="7">
        <f t="shared" si="342"/>
        <v>10122908.964239998</v>
      </c>
      <c r="BB273" s="7">
        <f t="shared" si="342"/>
        <v>3438811.5314000002</v>
      </c>
      <c r="BC273" s="7">
        <f t="shared" si="342"/>
        <v>61870464.104999989</v>
      </c>
      <c r="BD273" s="7">
        <f t="shared" si="342"/>
        <v>11214878.220000001</v>
      </c>
      <c r="BE273" s="7">
        <f t="shared" si="342"/>
        <v>3005548.0294399997</v>
      </c>
      <c r="BF273" s="7">
        <f t="shared" si="342"/>
        <v>49649750.779200003</v>
      </c>
      <c r="BG273" s="7">
        <f t="shared" si="342"/>
        <v>1030656.42</v>
      </c>
      <c r="BH273" s="7">
        <f t="shared" si="342"/>
        <v>1090180.8777980001</v>
      </c>
      <c r="BI273" s="7">
        <f t="shared" si="342"/>
        <v>349121.14019999997</v>
      </c>
      <c r="BJ273" s="7">
        <f t="shared" si="342"/>
        <v>13818000.0724</v>
      </c>
      <c r="BK273" s="7">
        <f t="shared" si="342"/>
        <v>26425241.644109998</v>
      </c>
      <c r="BL273" s="7">
        <f t="shared" si="342"/>
        <v>163199.12400000001</v>
      </c>
      <c r="BM273" s="7">
        <f t="shared" si="342"/>
        <v>625744.91902999999</v>
      </c>
      <c r="BN273" s="7">
        <f t="shared" si="342"/>
        <v>7234333.6140000001</v>
      </c>
      <c r="BO273" s="7">
        <f t="shared" ref="BO273:DZ273" si="343">BO257*BO47</f>
        <v>2345417.846471</v>
      </c>
      <c r="BP273" s="7">
        <f t="shared" si="343"/>
        <v>1476662.2196580002</v>
      </c>
      <c r="BQ273" s="7">
        <f t="shared" si="343"/>
        <v>25277311.278270002</v>
      </c>
      <c r="BR273" s="7">
        <f t="shared" si="343"/>
        <v>3504340.398</v>
      </c>
      <c r="BS273" s="7">
        <f t="shared" si="343"/>
        <v>1275498.86451</v>
      </c>
      <c r="BT273" s="7">
        <f t="shared" si="343"/>
        <v>1622788.2066062503</v>
      </c>
      <c r="BU273" s="7">
        <f t="shared" si="343"/>
        <v>1678864.33134</v>
      </c>
      <c r="BV273" s="7">
        <f t="shared" si="343"/>
        <v>8217453.9862500001</v>
      </c>
      <c r="BW273" s="7">
        <f t="shared" si="343"/>
        <v>10353731.338500001</v>
      </c>
      <c r="BX273" s="7">
        <f t="shared" si="343"/>
        <v>932682.53891999996</v>
      </c>
      <c r="BY273" s="7">
        <f t="shared" si="343"/>
        <v>2401756.5064650001</v>
      </c>
      <c r="BZ273" s="7">
        <f t="shared" si="343"/>
        <v>851138.20792000007</v>
      </c>
      <c r="CA273" s="7">
        <f t="shared" si="343"/>
        <v>2361749.0692799999</v>
      </c>
      <c r="CB273" s="7">
        <f t="shared" si="343"/>
        <v>280900163.09293997</v>
      </c>
      <c r="CC273" s="7">
        <f t="shared" si="343"/>
        <v>471359.35863999999</v>
      </c>
      <c r="CD273" s="7">
        <f t="shared" si="343"/>
        <v>328920.78399999999</v>
      </c>
      <c r="CE273" s="7">
        <f t="shared" si="343"/>
        <v>992304.18900000001</v>
      </c>
      <c r="CF273" s="7">
        <f t="shared" si="343"/>
        <v>725565.05327599996</v>
      </c>
      <c r="CG273" s="7">
        <f t="shared" si="343"/>
        <v>665502.42599999998</v>
      </c>
      <c r="CH273" s="7">
        <f t="shared" si="343"/>
        <v>434674.30244399997</v>
      </c>
      <c r="CI273" s="7">
        <f t="shared" si="343"/>
        <v>2538063.68634</v>
      </c>
      <c r="CJ273" s="7">
        <f t="shared" si="343"/>
        <v>5227711.7236019997</v>
      </c>
      <c r="CK273" s="7">
        <f t="shared" si="343"/>
        <v>8978677.4275800008</v>
      </c>
      <c r="CL273" s="7">
        <f t="shared" si="343"/>
        <v>1754786.2749299996</v>
      </c>
      <c r="CM273" s="7">
        <f t="shared" si="343"/>
        <v>505877.20085999998</v>
      </c>
      <c r="CN273" s="7">
        <f t="shared" si="343"/>
        <v>101298041.505</v>
      </c>
      <c r="CO273" s="7">
        <f t="shared" si="343"/>
        <v>51802049.036399998</v>
      </c>
      <c r="CP273" s="7">
        <f t="shared" si="343"/>
        <v>9088364.3751039989</v>
      </c>
      <c r="CQ273" s="7">
        <f t="shared" si="343"/>
        <v>1612507.2639899999</v>
      </c>
      <c r="CR273" s="7">
        <f t="shared" si="343"/>
        <v>145822.5048</v>
      </c>
      <c r="CS273" s="7">
        <f t="shared" si="343"/>
        <v>1162322.5459</v>
      </c>
      <c r="CT273" s="7">
        <f t="shared" si="343"/>
        <v>362046.9204</v>
      </c>
      <c r="CU273" s="7">
        <f t="shared" si="343"/>
        <v>352785.12895999994</v>
      </c>
      <c r="CV273" s="7">
        <f t="shared" si="343"/>
        <v>242896.54145999998</v>
      </c>
      <c r="CW273" s="7">
        <f t="shared" si="343"/>
        <v>1202282.1921039999</v>
      </c>
      <c r="CX273" s="7">
        <f t="shared" si="343"/>
        <v>1822328.0936960003</v>
      </c>
      <c r="CY273" s="7">
        <f t="shared" si="343"/>
        <v>180959.454</v>
      </c>
      <c r="CZ273" s="7">
        <f t="shared" si="343"/>
        <v>5754874.3571500005</v>
      </c>
      <c r="DA273" s="7">
        <f t="shared" si="343"/>
        <v>1152522.27</v>
      </c>
      <c r="DB273" s="7">
        <f t="shared" si="343"/>
        <v>739297.77300000004</v>
      </c>
      <c r="DC273" s="7">
        <f t="shared" si="343"/>
        <v>1102286.11158</v>
      </c>
      <c r="DD273" s="7">
        <f t="shared" si="343"/>
        <v>1069265.1130000001</v>
      </c>
      <c r="DE273" s="7">
        <f t="shared" si="343"/>
        <v>2204333.6189999999</v>
      </c>
      <c r="DF273" s="7">
        <f t="shared" si="343"/>
        <v>46585110.233839996</v>
      </c>
      <c r="DG273" s="7">
        <f t="shared" si="343"/>
        <v>990678.44308399991</v>
      </c>
      <c r="DH273" s="7">
        <f t="shared" si="343"/>
        <v>8833097.9231240004</v>
      </c>
      <c r="DI273" s="7">
        <f t="shared" si="343"/>
        <v>11118469.720299998</v>
      </c>
      <c r="DJ273" s="7">
        <f t="shared" si="343"/>
        <v>1322992.3458</v>
      </c>
      <c r="DK273" s="7">
        <f t="shared" si="343"/>
        <v>792777.69271999993</v>
      </c>
      <c r="DL273" s="7">
        <f t="shared" si="343"/>
        <v>12787118.042699</v>
      </c>
      <c r="DM273" s="7">
        <f t="shared" si="343"/>
        <v>415822.756734</v>
      </c>
      <c r="DN273" s="7">
        <f t="shared" si="343"/>
        <v>7072288.3889999995</v>
      </c>
      <c r="DO273" s="7">
        <f t="shared" si="343"/>
        <v>7859851.4699999997</v>
      </c>
      <c r="DP273" s="7">
        <f t="shared" si="343"/>
        <v>845608.95</v>
      </c>
      <c r="DQ273" s="7">
        <f t="shared" si="343"/>
        <v>6963604.6060799994</v>
      </c>
      <c r="DR273" s="7">
        <f t="shared" si="343"/>
        <v>1863151.9306740002</v>
      </c>
      <c r="DS273" s="7">
        <f t="shared" si="343"/>
        <v>988845.57447999995</v>
      </c>
      <c r="DT273" s="7">
        <f t="shared" si="343"/>
        <v>235434.30168299997</v>
      </c>
      <c r="DU273" s="7">
        <f t="shared" si="343"/>
        <v>710886.15899999999</v>
      </c>
      <c r="DV273" s="7">
        <f t="shared" si="343"/>
        <v>213872.56200000001</v>
      </c>
      <c r="DW273" s="7">
        <f t="shared" si="343"/>
        <v>427023.911525</v>
      </c>
      <c r="DX273" s="7">
        <f t="shared" si="343"/>
        <v>1186140.54669</v>
      </c>
      <c r="DY273" s="7">
        <f t="shared" si="343"/>
        <v>1422507.14112</v>
      </c>
      <c r="DZ273" s="7">
        <f t="shared" si="343"/>
        <v>2795601.817026</v>
      </c>
      <c r="EA273" s="7">
        <f t="shared" ref="EA273:FX273" si="344">EA257*EA47</f>
        <v>3925654.981619</v>
      </c>
      <c r="EB273" s="7">
        <f t="shared" si="344"/>
        <v>2144249.0099999998</v>
      </c>
      <c r="EC273" s="7">
        <f t="shared" si="344"/>
        <v>915170.61517</v>
      </c>
      <c r="ED273" s="7">
        <f t="shared" si="344"/>
        <v>14149116.5646</v>
      </c>
      <c r="EE273" s="7">
        <f t="shared" si="344"/>
        <v>451448.96399999998</v>
      </c>
      <c r="EF273" s="7">
        <f t="shared" si="344"/>
        <v>1780131.9748249997</v>
      </c>
      <c r="EG273" s="7">
        <f t="shared" si="344"/>
        <v>738789.01482400007</v>
      </c>
      <c r="EH273" s="7">
        <f t="shared" si="344"/>
        <v>335696.29558500001</v>
      </c>
      <c r="EI273" s="7">
        <f t="shared" si="344"/>
        <v>29454611.526000001</v>
      </c>
      <c r="EJ273" s="7">
        <f t="shared" si="344"/>
        <v>20488020.579</v>
      </c>
      <c r="EK273" s="7">
        <f t="shared" si="344"/>
        <v>3040566.72481</v>
      </c>
      <c r="EL273" s="7">
        <f t="shared" si="344"/>
        <v>515731.66432000004</v>
      </c>
      <c r="EM273" s="7">
        <f t="shared" si="344"/>
        <v>1535470.9010639999</v>
      </c>
      <c r="EN273" s="7">
        <f t="shared" si="344"/>
        <v>1678331.88</v>
      </c>
      <c r="EO273" s="7">
        <f t="shared" si="344"/>
        <v>1189285.848</v>
      </c>
      <c r="EP273" s="7">
        <f t="shared" si="344"/>
        <v>2626282.3151099999</v>
      </c>
      <c r="EQ273" s="7">
        <f t="shared" si="344"/>
        <v>9195252.7733429987</v>
      </c>
      <c r="ER273" s="7">
        <f t="shared" si="344"/>
        <v>1900515.606465</v>
      </c>
      <c r="ES273" s="7">
        <f t="shared" si="344"/>
        <v>548987.05688799999</v>
      </c>
      <c r="ET273" s="7">
        <f t="shared" si="344"/>
        <v>649951.58699999994</v>
      </c>
      <c r="EU273" s="7">
        <f t="shared" si="344"/>
        <v>980442.576</v>
      </c>
      <c r="EV273" s="7">
        <f t="shared" si="344"/>
        <v>505261.30082999996</v>
      </c>
      <c r="EW273" s="7">
        <f t="shared" si="344"/>
        <v>5041713.8498299997</v>
      </c>
      <c r="EX273" s="7">
        <f t="shared" si="344"/>
        <v>184195.04046000002</v>
      </c>
      <c r="EY273" s="7">
        <f t="shared" si="344"/>
        <v>913998.30299999996</v>
      </c>
      <c r="EZ273" s="7">
        <f t="shared" si="344"/>
        <v>601669.43585000001</v>
      </c>
      <c r="FA273" s="7">
        <f t="shared" si="344"/>
        <v>23993444.849300001</v>
      </c>
      <c r="FB273" s="7">
        <f t="shared" si="344"/>
        <v>3677261.2659999998</v>
      </c>
      <c r="FC273" s="7">
        <f t="shared" si="344"/>
        <v>6925695.0883999998</v>
      </c>
      <c r="FD273" s="7">
        <f t="shared" si="344"/>
        <v>1054602.8772359998</v>
      </c>
      <c r="FE273" s="7">
        <f t="shared" si="344"/>
        <v>458685.15404999995</v>
      </c>
      <c r="FF273" s="7">
        <f t="shared" si="344"/>
        <v>533369.31299999997</v>
      </c>
      <c r="FG273" s="7">
        <f t="shared" si="344"/>
        <v>439016.32799999998</v>
      </c>
      <c r="FH273" s="7">
        <f t="shared" si="344"/>
        <v>846039.49061599991</v>
      </c>
      <c r="FI273" s="7">
        <f t="shared" si="344"/>
        <v>7229332.4134</v>
      </c>
      <c r="FJ273" s="7">
        <f t="shared" si="344"/>
        <v>13820286.793500001</v>
      </c>
      <c r="FK273" s="7">
        <f t="shared" si="344"/>
        <v>20858777.058150001</v>
      </c>
      <c r="FL273" s="7">
        <f t="shared" si="344"/>
        <v>36300539.799000002</v>
      </c>
      <c r="FM273" s="7">
        <f t="shared" si="344"/>
        <v>9361338.7087440006</v>
      </c>
      <c r="FN273" s="7">
        <f t="shared" si="344"/>
        <v>61162971.669</v>
      </c>
      <c r="FO273" s="7">
        <f t="shared" si="344"/>
        <v>10126883.2992</v>
      </c>
      <c r="FP273" s="7">
        <f t="shared" si="344"/>
        <v>17743632.710450001</v>
      </c>
      <c r="FQ273" s="7">
        <f t="shared" si="344"/>
        <v>5058408.5</v>
      </c>
      <c r="FR273" s="7">
        <f t="shared" si="344"/>
        <v>1652931.4414499998</v>
      </c>
      <c r="FS273" s="7">
        <f t="shared" si="344"/>
        <v>1450441.4800399998</v>
      </c>
      <c r="FT273" s="7">
        <f t="shared" si="344"/>
        <v>1221640.1737199998</v>
      </c>
      <c r="FU273" s="7">
        <f t="shared" si="344"/>
        <v>2090277.3639</v>
      </c>
      <c r="FV273" s="7">
        <f t="shared" si="344"/>
        <v>1590630.6216</v>
      </c>
      <c r="FW273" s="7">
        <f t="shared" si="344"/>
        <v>404070.45305399998</v>
      </c>
      <c r="FX273" s="7">
        <f t="shared" si="344"/>
        <v>359010.47265000001</v>
      </c>
      <c r="FZ273" s="74">
        <f>SUM(C273:FX273)</f>
        <v>2809912212.7617888</v>
      </c>
      <c r="GC273" s="7">
        <v>7232021201.1532822</v>
      </c>
      <c r="GE273" s="76">
        <f>GD272/FZ272</f>
        <v>-0.12770074230241912</v>
      </c>
    </row>
    <row r="274" spans="1:190" x14ac:dyDescent="0.2">
      <c r="A274" s="6" t="s">
        <v>833</v>
      </c>
      <c r="B274" s="7" t="s">
        <v>834</v>
      </c>
      <c r="C274" s="7">
        <f t="shared" ref="C274:BN274" si="345">C46</f>
        <v>1389223.24</v>
      </c>
      <c r="D274" s="7">
        <f t="shared" si="345"/>
        <v>5418950.1299999999</v>
      </c>
      <c r="E274" s="7">
        <f t="shared" si="345"/>
        <v>1406164.7</v>
      </c>
      <c r="F274" s="7">
        <f t="shared" si="345"/>
        <v>2582015.61</v>
      </c>
      <c r="G274" s="7">
        <f t="shared" si="345"/>
        <v>367060.54</v>
      </c>
      <c r="H274" s="7">
        <f t="shared" si="345"/>
        <v>193079.9</v>
      </c>
      <c r="I274" s="7">
        <f t="shared" si="345"/>
        <v>1496986.61</v>
      </c>
      <c r="J274" s="7">
        <f t="shared" si="345"/>
        <v>499814.02</v>
      </c>
      <c r="K274" s="7">
        <f t="shared" si="345"/>
        <v>115005.97</v>
      </c>
      <c r="L274" s="7">
        <f t="shared" si="345"/>
        <v>977062.26</v>
      </c>
      <c r="M274" s="7">
        <f t="shared" si="345"/>
        <v>404493.61</v>
      </c>
      <c r="N274" s="7">
        <f t="shared" si="345"/>
        <v>10027284.640000001</v>
      </c>
      <c r="O274" s="7">
        <f t="shared" si="345"/>
        <v>3582466.56</v>
      </c>
      <c r="P274" s="7">
        <f t="shared" si="345"/>
        <v>84218.08</v>
      </c>
      <c r="Q274" s="7">
        <f t="shared" si="345"/>
        <v>5620528.3200000003</v>
      </c>
      <c r="R274" s="7">
        <f t="shared" si="345"/>
        <v>130380.62</v>
      </c>
      <c r="S274" s="7">
        <f t="shared" si="345"/>
        <v>830441.18</v>
      </c>
      <c r="T274" s="7">
        <f t="shared" si="345"/>
        <v>68658.679999999993</v>
      </c>
      <c r="U274" s="7">
        <f t="shared" si="345"/>
        <v>39715.86</v>
      </c>
      <c r="V274" s="7">
        <f t="shared" si="345"/>
        <v>97879.78</v>
      </c>
      <c r="W274" s="7">
        <f t="shared" si="345"/>
        <v>21870.69</v>
      </c>
      <c r="X274" s="7">
        <f t="shared" si="345"/>
        <v>19813.87</v>
      </c>
      <c r="Y274" s="7">
        <f t="shared" si="345"/>
        <v>109791.27</v>
      </c>
      <c r="Z274" s="7">
        <f t="shared" si="345"/>
        <v>54972.95</v>
      </c>
      <c r="AA274" s="7">
        <f t="shared" si="345"/>
        <v>6876301.1399999997</v>
      </c>
      <c r="AB274" s="7">
        <f t="shared" si="345"/>
        <v>10765860.060000001</v>
      </c>
      <c r="AC274" s="7">
        <f t="shared" si="345"/>
        <v>448482.27</v>
      </c>
      <c r="AD274" s="7">
        <f t="shared" si="345"/>
        <v>493364.78</v>
      </c>
      <c r="AE274" s="7">
        <f t="shared" si="345"/>
        <v>41412.980000000003</v>
      </c>
      <c r="AF274" s="7">
        <f t="shared" si="345"/>
        <v>29533.71</v>
      </c>
      <c r="AG274" s="7">
        <f t="shared" si="345"/>
        <v>341802.92</v>
      </c>
      <c r="AH274" s="7">
        <f t="shared" si="345"/>
        <v>75471.23</v>
      </c>
      <c r="AI274" s="7">
        <f t="shared" si="345"/>
        <v>54708.38</v>
      </c>
      <c r="AJ274" s="7">
        <f t="shared" si="345"/>
        <v>118113.1</v>
      </c>
      <c r="AK274" s="7">
        <f t="shared" si="345"/>
        <v>88757.43</v>
      </c>
      <c r="AL274" s="7">
        <f t="shared" si="345"/>
        <v>113076.7</v>
      </c>
      <c r="AM274" s="7">
        <f t="shared" si="345"/>
        <v>91035.53</v>
      </c>
      <c r="AN274" s="7">
        <f t="shared" si="345"/>
        <v>355524.91</v>
      </c>
      <c r="AO274" s="7">
        <f t="shared" si="345"/>
        <v>1345575.4</v>
      </c>
      <c r="AP274" s="7">
        <f t="shared" si="345"/>
        <v>28470332.879999999</v>
      </c>
      <c r="AQ274" s="7">
        <f t="shared" si="345"/>
        <v>128128.93</v>
      </c>
      <c r="AR274" s="7">
        <f t="shared" si="345"/>
        <v>14988832.699999999</v>
      </c>
      <c r="AS274" s="7">
        <f t="shared" si="345"/>
        <v>2005018.36</v>
      </c>
      <c r="AT274" s="7">
        <f t="shared" si="345"/>
        <v>1136577.67</v>
      </c>
      <c r="AU274" s="7">
        <f t="shared" si="345"/>
        <v>147906.99</v>
      </c>
      <c r="AV274" s="7">
        <f t="shared" si="345"/>
        <v>88475.13</v>
      </c>
      <c r="AW274" s="7">
        <f t="shared" si="345"/>
        <v>90906.86</v>
      </c>
      <c r="AX274" s="7">
        <f t="shared" si="345"/>
        <v>54129.27</v>
      </c>
      <c r="AY274" s="7">
        <f t="shared" si="345"/>
        <v>143936.81</v>
      </c>
      <c r="AZ274" s="7">
        <f t="shared" si="345"/>
        <v>1173685.8700000001</v>
      </c>
      <c r="BA274" s="7">
        <f t="shared" si="345"/>
        <v>1245501.7</v>
      </c>
      <c r="BB274" s="7">
        <f t="shared" si="345"/>
        <v>367754.18</v>
      </c>
      <c r="BC274" s="7">
        <f t="shared" si="345"/>
        <v>6902547.7599999998</v>
      </c>
      <c r="BD274" s="7">
        <f t="shared" si="345"/>
        <v>1235615.68</v>
      </c>
      <c r="BE274" s="7">
        <f t="shared" si="345"/>
        <v>336686.29</v>
      </c>
      <c r="BF274" s="7">
        <f t="shared" si="345"/>
        <v>4932691.92</v>
      </c>
      <c r="BG274" s="7">
        <f t="shared" si="345"/>
        <v>40962.07</v>
      </c>
      <c r="BH274" s="7">
        <f t="shared" si="345"/>
        <v>116825.51</v>
      </c>
      <c r="BI274" s="7">
        <f t="shared" si="345"/>
        <v>14014.79</v>
      </c>
      <c r="BJ274" s="7">
        <f t="shared" si="345"/>
        <v>1504828.51</v>
      </c>
      <c r="BK274" s="7">
        <f t="shared" si="345"/>
        <v>2692753.57</v>
      </c>
      <c r="BL274" s="7">
        <f t="shared" si="345"/>
        <v>11622.77</v>
      </c>
      <c r="BM274" s="7">
        <f t="shared" si="345"/>
        <v>65519.24</v>
      </c>
      <c r="BN274" s="7">
        <f t="shared" si="345"/>
        <v>1101390.83</v>
      </c>
      <c r="BO274" s="7">
        <f t="shared" ref="BO274:DZ274" si="346">BO46</f>
        <v>232969.28</v>
      </c>
      <c r="BP274" s="7">
        <f t="shared" si="346"/>
        <v>214467.66</v>
      </c>
      <c r="BQ274" s="7">
        <f t="shared" si="346"/>
        <v>1517029.65</v>
      </c>
      <c r="BR274" s="7">
        <f t="shared" si="346"/>
        <v>267132.48</v>
      </c>
      <c r="BS274" s="7">
        <f t="shared" si="346"/>
        <v>111389.08</v>
      </c>
      <c r="BT274" s="7">
        <f t="shared" si="346"/>
        <v>105355.9</v>
      </c>
      <c r="BU274" s="7">
        <f t="shared" si="346"/>
        <v>109016.69</v>
      </c>
      <c r="BV274" s="7">
        <f t="shared" si="346"/>
        <v>673199.6</v>
      </c>
      <c r="BW274" s="7">
        <f t="shared" si="346"/>
        <v>674534.79</v>
      </c>
      <c r="BX274" s="7">
        <f t="shared" si="346"/>
        <v>74945.5</v>
      </c>
      <c r="BY274" s="7">
        <f t="shared" si="346"/>
        <v>274798.46000000002</v>
      </c>
      <c r="BZ274" s="7">
        <f t="shared" si="346"/>
        <v>89349.11</v>
      </c>
      <c r="CA274" s="7">
        <f t="shared" si="346"/>
        <v>311327.27</v>
      </c>
      <c r="CB274" s="7">
        <f t="shared" si="346"/>
        <v>22314875.190000001</v>
      </c>
      <c r="CC274" s="7">
        <f t="shared" si="346"/>
        <v>90954.29</v>
      </c>
      <c r="CD274" s="7">
        <f t="shared" si="346"/>
        <v>32048.17</v>
      </c>
      <c r="CE274" s="7">
        <f t="shared" si="346"/>
        <v>75226.67</v>
      </c>
      <c r="CF274" s="7">
        <f t="shared" si="346"/>
        <v>78811.02</v>
      </c>
      <c r="CG274" s="7">
        <f t="shared" si="346"/>
        <v>63657.3</v>
      </c>
      <c r="CH274" s="7">
        <f t="shared" si="346"/>
        <v>21402</v>
      </c>
      <c r="CI274" s="7">
        <f t="shared" si="346"/>
        <v>243985.28</v>
      </c>
      <c r="CJ274" s="7">
        <f t="shared" si="346"/>
        <v>274331.17</v>
      </c>
      <c r="CK274" s="7">
        <f t="shared" si="346"/>
        <v>936389.26</v>
      </c>
      <c r="CL274" s="7">
        <f t="shared" si="346"/>
        <v>198991.81</v>
      </c>
      <c r="CM274" s="7">
        <f t="shared" si="346"/>
        <v>64624.65</v>
      </c>
      <c r="CN274" s="7">
        <f t="shared" si="346"/>
        <v>7549613.7000000002</v>
      </c>
      <c r="CO274" s="7">
        <f t="shared" si="346"/>
        <v>4066382.74</v>
      </c>
      <c r="CP274" s="7">
        <f t="shared" si="346"/>
        <v>663075.62</v>
      </c>
      <c r="CQ274" s="7">
        <f t="shared" si="346"/>
        <v>226169.73</v>
      </c>
      <c r="CR274" s="7">
        <f t="shared" si="346"/>
        <v>47545.91</v>
      </c>
      <c r="CS274" s="7">
        <f t="shared" si="346"/>
        <v>173670.03</v>
      </c>
      <c r="CT274" s="7">
        <f t="shared" si="346"/>
        <v>63621.2</v>
      </c>
      <c r="CU274" s="7">
        <f t="shared" si="346"/>
        <v>36485.64</v>
      </c>
      <c r="CV274" s="7">
        <f t="shared" si="346"/>
        <v>27690</v>
      </c>
      <c r="CW274" s="7">
        <f t="shared" si="346"/>
        <v>136785.37</v>
      </c>
      <c r="CX274" s="7">
        <f t="shared" si="346"/>
        <v>200831.78</v>
      </c>
      <c r="CY274" s="7">
        <f t="shared" si="346"/>
        <v>19713.95</v>
      </c>
      <c r="CZ274" s="7">
        <f t="shared" si="346"/>
        <v>654956.89</v>
      </c>
      <c r="DA274" s="7">
        <f t="shared" si="346"/>
        <v>128330.92</v>
      </c>
      <c r="DB274" s="7">
        <f t="shared" si="346"/>
        <v>75394.350000000006</v>
      </c>
      <c r="DC274" s="7">
        <f t="shared" si="346"/>
        <v>130933.04</v>
      </c>
      <c r="DD274" s="7">
        <f t="shared" si="346"/>
        <v>89396.49</v>
      </c>
      <c r="DE274" s="7">
        <f t="shared" si="346"/>
        <v>390289.94</v>
      </c>
      <c r="DF274" s="7">
        <f t="shared" si="346"/>
        <v>6060973.0999999996</v>
      </c>
      <c r="DG274" s="7">
        <f t="shared" si="346"/>
        <v>108710.05</v>
      </c>
      <c r="DH274" s="7">
        <f t="shared" si="346"/>
        <v>862354.19</v>
      </c>
      <c r="DI274" s="7">
        <f t="shared" si="346"/>
        <v>1100047.1399999999</v>
      </c>
      <c r="DJ274" s="7">
        <f t="shared" si="346"/>
        <v>117351.69</v>
      </c>
      <c r="DK274" s="7">
        <f t="shared" si="346"/>
        <v>59990.41</v>
      </c>
      <c r="DL274" s="7">
        <f t="shared" si="346"/>
        <v>1756207.7</v>
      </c>
      <c r="DM274" s="7">
        <f t="shared" si="346"/>
        <v>113515.49</v>
      </c>
      <c r="DN274" s="7">
        <f t="shared" si="346"/>
        <v>650857.93999999994</v>
      </c>
      <c r="DO274" s="7">
        <f t="shared" si="346"/>
        <v>701579.58</v>
      </c>
      <c r="DP274" s="7">
        <f t="shared" si="346"/>
        <v>46630.38</v>
      </c>
      <c r="DQ274" s="7">
        <f t="shared" si="346"/>
        <v>312556.33</v>
      </c>
      <c r="DR274" s="7">
        <f t="shared" si="346"/>
        <v>306097.40999999997</v>
      </c>
      <c r="DS274" s="7">
        <f t="shared" si="346"/>
        <v>210268.5</v>
      </c>
      <c r="DT274" s="7">
        <f t="shared" si="346"/>
        <v>48347.99</v>
      </c>
      <c r="DU274" s="7">
        <f t="shared" si="346"/>
        <v>135485.26</v>
      </c>
      <c r="DV274" s="7">
        <f t="shared" si="346"/>
        <v>45084.32</v>
      </c>
      <c r="DW274" s="7">
        <f t="shared" si="346"/>
        <v>93734.29</v>
      </c>
      <c r="DX274" s="7">
        <f t="shared" si="346"/>
        <v>117202.03</v>
      </c>
      <c r="DY274" s="7">
        <f t="shared" si="346"/>
        <v>154134.1</v>
      </c>
      <c r="DZ274" s="7">
        <f t="shared" si="346"/>
        <v>296337.49</v>
      </c>
      <c r="EA274" s="7">
        <f t="shared" ref="EA274:FX274" si="347">EA46</f>
        <v>561796.43999999994</v>
      </c>
      <c r="EB274" s="7">
        <f t="shared" si="347"/>
        <v>233300.8</v>
      </c>
      <c r="EC274" s="7">
        <f t="shared" si="347"/>
        <v>99591.18</v>
      </c>
      <c r="ED274" s="7">
        <f t="shared" si="347"/>
        <v>443509.3</v>
      </c>
      <c r="EE274" s="7">
        <f t="shared" si="347"/>
        <v>69966.75</v>
      </c>
      <c r="EF274" s="7">
        <f t="shared" si="347"/>
        <v>279730.43</v>
      </c>
      <c r="EG274" s="7">
        <f t="shared" si="347"/>
        <v>104054.09</v>
      </c>
      <c r="EH274" s="7">
        <f t="shared" si="347"/>
        <v>49366.36</v>
      </c>
      <c r="EI274" s="7">
        <f t="shared" si="347"/>
        <v>1638759.21</v>
      </c>
      <c r="EJ274" s="7">
        <f t="shared" si="347"/>
        <v>1865233.26</v>
      </c>
      <c r="EK274" s="7">
        <f t="shared" si="347"/>
        <v>134401.10999999999</v>
      </c>
      <c r="EL274" s="7">
        <f t="shared" si="347"/>
        <v>50840.03</v>
      </c>
      <c r="EM274" s="7">
        <f t="shared" si="347"/>
        <v>197943.77</v>
      </c>
      <c r="EN274" s="7">
        <f t="shared" si="347"/>
        <v>214557.88</v>
      </c>
      <c r="EO274" s="7">
        <f t="shared" si="347"/>
        <v>146086.69</v>
      </c>
      <c r="EP274" s="7">
        <f t="shared" si="347"/>
        <v>137458.21</v>
      </c>
      <c r="EQ274" s="7">
        <f t="shared" si="347"/>
        <v>731571.43</v>
      </c>
      <c r="ER274" s="7">
        <f t="shared" si="347"/>
        <v>129715.09</v>
      </c>
      <c r="ES274" s="7">
        <f t="shared" si="347"/>
        <v>85278.3</v>
      </c>
      <c r="ET274" s="7">
        <f t="shared" si="347"/>
        <v>148582.39000000001</v>
      </c>
      <c r="EU274" s="7">
        <f t="shared" si="347"/>
        <v>147558.32</v>
      </c>
      <c r="EV274" s="7">
        <f t="shared" si="347"/>
        <v>46972</v>
      </c>
      <c r="EW274" s="7">
        <f t="shared" si="347"/>
        <v>178958.26</v>
      </c>
      <c r="EX274" s="7">
        <f t="shared" si="347"/>
        <v>10362.02</v>
      </c>
      <c r="EY274" s="7">
        <f t="shared" si="347"/>
        <v>120327.37</v>
      </c>
      <c r="EZ274" s="7">
        <f t="shared" si="347"/>
        <v>89393.94</v>
      </c>
      <c r="FA274" s="7">
        <f t="shared" si="347"/>
        <v>1327724.45</v>
      </c>
      <c r="FB274" s="7">
        <f t="shared" si="347"/>
        <v>437196.61</v>
      </c>
      <c r="FC274" s="7">
        <f t="shared" si="347"/>
        <v>748237.09</v>
      </c>
      <c r="FD274" s="7">
        <f t="shared" si="347"/>
        <v>130847.2</v>
      </c>
      <c r="FE274" s="7">
        <f t="shared" si="347"/>
        <v>62235.64</v>
      </c>
      <c r="FF274" s="7">
        <f t="shared" si="347"/>
        <v>64386.49</v>
      </c>
      <c r="FG274" s="7">
        <f t="shared" si="347"/>
        <v>42990.5</v>
      </c>
      <c r="FH274" s="7">
        <f t="shared" si="347"/>
        <v>124756.7</v>
      </c>
      <c r="FI274" s="7">
        <f t="shared" si="347"/>
        <v>613243.9</v>
      </c>
      <c r="FJ274" s="7">
        <f t="shared" si="347"/>
        <v>460206.56</v>
      </c>
      <c r="FK274" s="7">
        <f t="shared" si="347"/>
        <v>841475.31</v>
      </c>
      <c r="FL274" s="7">
        <f t="shared" si="347"/>
        <v>1936703.39</v>
      </c>
      <c r="FM274" s="7">
        <f t="shared" si="347"/>
        <v>625996.09</v>
      </c>
      <c r="FN274" s="7">
        <f t="shared" si="347"/>
        <v>2964915.1</v>
      </c>
      <c r="FO274" s="7">
        <f t="shared" si="347"/>
        <v>594435.30000000005</v>
      </c>
      <c r="FP274" s="7">
        <f t="shared" si="347"/>
        <v>999090.3</v>
      </c>
      <c r="FQ274" s="7">
        <f t="shared" si="347"/>
        <v>186649.76</v>
      </c>
      <c r="FR274" s="7">
        <f t="shared" si="347"/>
        <v>72969.710000000006</v>
      </c>
      <c r="FS274" s="7">
        <f t="shared" si="347"/>
        <v>145128.74</v>
      </c>
      <c r="FT274" s="7">
        <f t="shared" si="347"/>
        <v>151067.32999999999</v>
      </c>
      <c r="FU274" s="7">
        <f t="shared" si="347"/>
        <v>212561.91</v>
      </c>
      <c r="FV274" s="7">
        <f t="shared" si="347"/>
        <v>169216.66</v>
      </c>
      <c r="FW274" s="7">
        <f t="shared" si="347"/>
        <v>44772.46</v>
      </c>
      <c r="FX274" s="7">
        <f t="shared" si="347"/>
        <v>41701.39</v>
      </c>
      <c r="FZ274" s="74">
        <f>SUM(C274:FX274)</f>
        <v>203716534.11000001</v>
      </c>
      <c r="GA274" s="75"/>
      <c r="GE274" s="77">
        <f>GE273</f>
        <v>-0.12770074230241912</v>
      </c>
      <c r="GF274" s="11"/>
      <c r="GH274" s="11"/>
    </row>
    <row r="275" spans="1:190" x14ac:dyDescent="0.2">
      <c r="A275" s="6" t="s">
        <v>835</v>
      </c>
      <c r="B275" s="7" t="s">
        <v>836</v>
      </c>
      <c r="C275" s="7">
        <f>ROUND(C272-C273-C274,2)</f>
        <v>60008678.670000002</v>
      </c>
      <c r="D275" s="7">
        <f t="shared" ref="D275:BO275" si="348">ROUND(D272-D273-D274,2)</f>
        <v>294537426.33999997</v>
      </c>
      <c r="E275" s="7">
        <f t="shared" si="348"/>
        <v>45617648.810000002</v>
      </c>
      <c r="F275" s="7">
        <f t="shared" si="348"/>
        <v>118538102.26000001</v>
      </c>
      <c r="G275" s="7">
        <f t="shared" si="348"/>
        <v>4583898.83</v>
      </c>
      <c r="H275" s="7">
        <f t="shared" si="348"/>
        <v>6679727.9000000004</v>
      </c>
      <c r="I275" s="7">
        <f t="shared" si="348"/>
        <v>69225999.370000005</v>
      </c>
      <c r="J275" s="7">
        <f t="shared" si="348"/>
        <v>17486460</v>
      </c>
      <c r="K275" s="7">
        <f t="shared" si="348"/>
        <v>2194025.9</v>
      </c>
      <c r="L275" s="7">
        <f t="shared" si="348"/>
        <v>9290506.8699999992</v>
      </c>
      <c r="M275" s="7">
        <f t="shared" si="348"/>
        <v>8479665.5700000003</v>
      </c>
      <c r="N275" s="7">
        <f t="shared" si="348"/>
        <v>358913294.23000002</v>
      </c>
      <c r="O275" s="7">
        <f t="shared" si="348"/>
        <v>77061755.980000004</v>
      </c>
      <c r="P275" s="7">
        <f t="shared" si="348"/>
        <v>2100455.35</v>
      </c>
      <c r="Q275" s="7">
        <f t="shared" si="348"/>
        <v>297236385.31</v>
      </c>
      <c r="R275" s="7">
        <f t="shared" si="348"/>
        <v>42600046.719999999</v>
      </c>
      <c r="S275" s="7">
        <f t="shared" si="348"/>
        <v>8130051.4000000004</v>
      </c>
      <c r="T275" s="7">
        <f t="shared" si="348"/>
        <v>1696179.16</v>
      </c>
      <c r="U275" s="7">
        <f t="shared" si="348"/>
        <v>592284.64</v>
      </c>
      <c r="V275" s="7">
        <f t="shared" si="348"/>
        <v>2546802.41</v>
      </c>
      <c r="W275" s="7">
        <f t="shared" si="348"/>
        <v>1979600.6</v>
      </c>
      <c r="X275" s="7">
        <f t="shared" si="348"/>
        <v>740108.09</v>
      </c>
      <c r="Y275" s="7">
        <f t="shared" si="348"/>
        <v>19892163.359999999</v>
      </c>
      <c r="Z275" s="7">
        <f t="shared" si="348"/>
        <v>2534427.8199999998</v>
      </c>
      <c r="AA275" s="7">
        <f t="shared" si="348"/>
        <v>170897372.56999999</v>
      </c>
      <c r="AB275" s="7">
        <f t="shared" si="348"/>
        <v>85011538.069999993</v>
      </c>
      <c r="AC275" s="7">
        <f t="shared" si="348"/>
        <v>5288265.09</v>
      </c>
      <c r="AD275" s="7">
        <f t="shared" si="348"/>
        <v>7660865.8200000003</v>
      </c>
      <c r="AE275" s="7">
        <f t="shared" si="348"/>
        <v>1370627.19</v>
      </c>
      <c r="AF275" s="7">
        <f t="shared" si="348"/>
        <v>2143548.7799999998</v>
      </c>
      <c r="AG275" s="7">
        <f t="shared" si="348"/>
        <v>2553820.44</v>
      </c>
      <c r="AH275" s="7">
        <f t="shared" si="348"/>
        <v>9038870.5999999996</v>
      </c>
      <c r="AI275" s="7">
        <f t="shared" si="348"/>
        <v>3706485.38</v>
      </c>
      <c r="AJ275" s="7">
        <f t="shared" si="348"/>
        <v>2097952.7599999998</v>
      </c>
      <c r="AK275" s="7">
        <f t="shared" si="348"/>
        <v>2166696.23</v>
      </c>
      <c r="AL275" s="7">
        <f t="shared" si="348"/>
        <v>1637427.08</v>
      </c>
      <c r="AM275" s="7">
        <f t="shared" si="348"/>
        <v>3717499.14</v>
      </c>
      <c r="AN275" s="7">
        <f t="shared" si="348"/>
        <v>1335575.3400000001</v>
      </c>
      <c r="AO275" s="7">
        <f t="shared" si="348"/>
        <v>32701620.27</v>
      </c>
      <c r="AP275" s="7">
        <f t="shared" si="348"/>
        <v>292557779.69999999</v>
      </c>
      <c r="AQ275" s="7">
        <f t="shared" si="348"/>
        <v>1349653.11</v>
      </c>
      <c r="AR275" s="7">
        <f t="shared" si="348"/>
        <v>379927758.24000001</v>
      </c>
      <c r="AS275" s="7">
        <f t="shared" si="348"/>
        <v>28830101.149999999</v>
      </c>
      <c r="AT275" s="7">
        <f t="shared" si="348"/>
        <v>12928239.49</v>
      </c>
      <c r="AU275" s="7">
        <f t="shared" si="348"/>
        <v>2441430.94</v>
      </c>
      <c r="AV275" s="7">
        <f t="shared" si="348"/>
        <v>2991249.75</v>
      </c>
      <c r="AW275" s="7">
        <f t="shared" si="348"/>
        <v>2903147.08</v>
      </c>
      <c r="AX275" s="7">
        <f t="shared" si="348"/>
        <v>938533.39</v>
      </c>
      <c r="AY275" s="7">
        <f t="shared" si="348"/>
        <v>3536109.04</v>
      </c>
      <c r="AZ275" s="7">
        <f t="shared" si="348"/>
        <v>99917381.959999993</v>
      </c>
      <c r="BA275" s="7">
        <f t="shared" si="348"/>
        <v>70293498.790000007</v>
      </c>
      <c r="BB275" s="7">
        <f t="shared" si="348"/>
        <v>68621897.719999999</v>
      </c>
      <c r="BC275" s="7">
        <f t="shared" si="348"/>
        <v>204891941.78999999</v>
      </c>
      <c r="BD275" s="7">
        <f t="shared" si="348"/>
        <v>33316945.77</v>
      </c>
      <c r="BE275" s="7">
        <f t="shared" si="348"/>
        <v>9913092.1099999994</v>
      </c>
      <c r="BF275" s="7">
        <f t="shared" si="348"/>
        <v>168866191.13999999</v>
      </c>
      <c r="BG275" s="7">
        <f t="shared" si="348"/>
        <v>9017993.5</v>
      </c>
      <c r="BH275" s="7">
        <f t="shared" si="348"/>
        <v>5021369.79</v>
      </c>
      <c r="BI275" s="7">
        <f t="shared" si="348"/>
        <v>3183409.02</v>
      </c>
      <c r="BJ275" s="7">
        <f t="shared" si="348"/>
        <v>41508631.799999997</v>
      </c>
      <c r="BK275" s="7">
        <f t="shared" si="348"/>
        <v>224383923.11000001</v>
      </c>
      <c r="BL275" s="7">
        <f t="shared" si="348"/>
        <v>2769113.88</v>
      </c>
      <c r="BM275" s="7">
        <f t="shared" si="348"/>
        <v>2889842.25</v>
      </c>
      <c r="BN275" s="7">
        <f t="shared" si="348"/>
        <v>23902293.870000001</v>
      </c>
      <c r="BO275" s="7">
        <f t="shared" si="348"/>
        <v>9860036.0999999996</v>
      </c>
      <c r="BP275" s="7">
        <f t="shared" ref="BP275:EA275" si="349">ROUND(BP272-BP273-BP274,2)</f>
        <v>1322123.05</v>
      </c>
      <c r="BQ275" s="7">
        <f t="shared" si="349"/>
        <v>32483724.859999999</v>
      </c>
      <c r="BR275" s="7">
        <f t="shared" si="349"/>
        <v>39027915.899999999</v>
      </c>
      <c r="BS275" s="7">
        <f t="shared" si="349"/>
        <v>10577360.48</v>
      </c>
      <c r="BT275" s="7">
        <f t="shared" si="349"/>
        <v>3160110.83</v>
      </c>
      <c r="BU275" s="7">
        <f t="shared" si="349"/>
        <v>3006535.81</v>
      </c>
      <c r="BV275" s="7">
        <f t="shared" si="349"/>
        <v>3295446.64</v>
      </c>
      <c r="BW275" s="7">
        <f t="shared" si="349"/>
        <v>7811893.8600000003</v>
      </c>
      <c r="BX275" s="7">
        <f t="shared" si="349"/>
        <v>552920.59</v>
      </c>
      <c r="BY275" s="7">
        <f t="shared" si="349"/>
        <v>2796277.65</v>
      </c>
      <c r="BZ275" s="7">
        <f t="shared" si="349"/>
        <v>2053798.67</v>
      </c>
      <c r="CA275" s="7">
        <f t="shared" si="349"/>
        <v>20.56</v>
      </c>
      <c r="CB275" s="7">
        <f t="shared" si="349"/>
        <v>441167843.67000002</v>
      </c>
      <c r="CC275" s="7">
        <f t="shared" si="349"/>
        <v>2253495.64</v>
      </c>
      <c r="CD275" s="7">
        <f t="shared" si="349"/>
        <v>586848.52</v>
      </c>
      <c r="CE275" s="7">
        <f t="shared" si="349"/>
        <v>1383642.23</v>
      </c>
      <c r="CF275" s="7">
        <f t="shared" si="349"/>
        <v>1407849.24</v>
      </c>
      <c r="CG275" s="7">
        <f t="shared" si="349"/>
        <v>2238694.9500000002</v>
      </c>
      <c r="CH275" s="7">
        <f t="shared" si="349"/>
        <v>1456116.36</v>
      </c>
      <c r="CI275" s="7">
        <f t="shared" si="349"/>
        <v>4065558.84</v>
      </c>
      <c r="CJ275" s="7">
        <f t="shared" si="349"/>
        <v>4186407.53</v>
      </c>
      <c r="CK275" s="7">
        <f t="shared" si="349"/>
        <v>56597782.009999998</v>
      </c>
      <c r="CL275" s="7">
        <f t="shared" si="349"/>
        <v>11451155.029999999</v>
      </c>
      <c r="CM275" s="7">
        <f t="shared" si="349"/>
        <v>8200103.0099999998</v>
      </c>
      <c r="CN275" s="7">
        <f t="shared" si="349"/>
        <v>176034790.22999999</v>
      </c>
      <c r="CO275" s="7">
        <f t="shared" si="349"/>
        <v>79217027.849999994</v>
      </c>
      <c r="CP275" s="7">
        <f t="shared" si="349"/>
        <v>724747.58</v>
      </c>
      <c r="CQ275" s="7">
        <f t="shared" si="349"/>
        <v>8004703.6200000001</v>
      </c>
      <c r="CR275" s="7">
        <f t="shared" si="349"/>
        <v>2890004.63</v>
      </c>
      <c r="CS275" s="7">
        <f t="shared" si="349"/>
        <v>2717332.27</v>
      </c>
      <c r="CT275" s="7">
        <f t="shared" si="349"/>
        <v>1496121.05</v>
      </c>
      <c r="CU275" s="7">
        <f t="shared" si="349"/>
        <v>4836596.04</v>
      </c>
      <c r="CV275" s="7">
        <f t="shared" si="349"/>
        <v>609281.84</v>
      </c>
      <c r="CW275" s="7">
        <f t="shared" si="349"/>
        <v>1614264.11</v>
      </c>
      <c r="CX275" s="7">
        <f t="shared" si="349"/>
        <v>2920330.99</v>
      </c>
      <c r="CY275" s="7">
        <f t="shared" si="349"/>
        <v>746837.86</v>
      </c>
      <c r="CZ275" s="7">
        <f t="shared" si="349"/>
        <v>12716891.42</v>
      </c>
      <c r="DA275" s="7">
        <f t="shared" si="349"/>
        <v>1551751.44</v>
      </c>
      <c r="DB275" s="7">
        <f t="shared" si="349"/>
        <v>2960951.21</v>
      </c>
      <c r="DC275" s="7">
        <f t="shared" si="349"/>
        <v>1249665.56</v>
      </c>
      <c r="DD275" s="7">
        <f t="shared" si="349"/>
        <v>1481170.61</v>
      </c>
      <c r="DE275" s="7">
        <f t="shared" si="349"/>
        <v>1842351.72</v>
      </c>
      <c r="DF275" s="7">
        <f t="shared" si="349"/>
        <v>141944391.31999999</v>
      </c>
      <c r="DG275" s="7">
        <f t="shared" si="349"/>
        <v>572531.09</v>
      </c>
      <c r="DH275" s="7">
        <f t="shared" si="349"/>
        <v>8924774.0299999993</v>
      </c>
      <c r="DI275" s="7">
        <f t="shared" si="349"/>
        <v>11975536.699999999</v>
      </c>
      <c r="DJ275" s="7">
        <f t="shared" si="349"/>
        <v>5340537.82</v>
      </c>
      <c r="DK275" s="7">
        <f t="shared" si="349"/>
        <v>3945884.76</v>
      </c>
      <c r="DL275" s="7">
        <f t="shared" si="349"/>
        <v>40227659.149999999</v>
      </c>
      <c r="DM275" s="7">
        <f t="shared" si="349"/>
        <v>3278002.33</v>
      </c>
      <c r="DN275" s="7">
        <f t="shared" si="349"/>
        <v>5968989</v>
      </c>
      <c r="DO275" s="7">
        <f t="shared" si="349"/>
        <v>21391985.530000001</v>
      </c>
      <c r="DP275" s="7">
        <f t="shared" si="349"/>
        <v>2219076.17</v>
      </c>
      <c r="DQ275" s="7">
        <f t="shared" si="349"/>
        <v>259.02</v>
      </c>
      <c r="DR275" s="7">
        <f t="shared" si="349"/>
        <v>12123157.689999999</v>
      </c>
      <c r="DS275" s="7">
        <f t="shared" si="349"/>
        <v>7034883.4000000004</v>
      </c>
      <c r="DT275" s="7">
        <f t="shared" si="349"/>
        <v>2479463.1800000002</v>
      </c>
      <c r="DU275" s="7">
        <f t="shared" si="349"/>
        <v>3498490.84</v>
      </c>
      <c r="DV275" s="7">
        <f t="shared" si="349"/>
        <v>2865571.25</v>
      </c>
      <c r="DW275" s="7">
        <f t="shared" si="349"/>
        <v>3509155.87</v>
      </c>
      <c r="DX275" s="7">
        <f t="shared" si="349"/>
        <v>1814137.23</v>
      </c>
      <c r="DY275" s="7">
        <f t="shared" si="349"/>
        <v>2717281.45</v>
      </c>
      <c r="DZ275" s="7">
        <f t="shared" si="349"/>
        <v>5312737.5</v>
      </c>
      <c r="EA275" s="7">
        <f t="shared" si="349"/>
        <v>2081057.45</v>
      </c>
      <c r="EB275" s="7">
        <f t="shared" ref="EB275:FX275" si="350">ROUND(EB272-EB273-EB274,2)</f>
        <v>3676625.08</v>
      </c>
      <c r="EC275" s="7">
        <f t="shared" si="350"/>
        <v>2634018.4300000002</v>
      </c>
      <c r="ED275" s="7">
        <f t="shared" si="350"/>
        <v>5392012.1100000003</v>
      </c>
      <c r="EE275" s="7">
        <f t="shared" si="350"/>
        <v>2296626.0699999998</v>
      </c>
      <c r="EF275" s="7">
        <f t="shared" si="350"/>
        <v>12123520.99</v>
      </c>
      <c r="EG275" s="7">
        <f t="shared" si="350"/>
        <v>2545375.86</v>
      </c>
      <c r="EH275" s="7">
        <f t="shared" si="350"/>
        <v>2841012.49</v>
      </c>
      <c r="EI275" s="7">
        <f t="shared" si="350"/>
        <v>122065399.3</v>
      </c>
      <c r="EJ275" s="7">
        <f t="shared" si="350"/>
        <v>67507382.640000001</v>
      </c>
      <c r="EK275" s="7">
        <f t="shared" si="350"/>
        <v>3570760.39</v>
      </c>
      <c r="EL275" s="7">
        <f t="shared" si="350"/>
        <v>4218265.6100000003</v>
      </c>
      <c r="EM275" s="7">
        <f t="shared" si="350"/>
        <v>2805672.43</v>
      </c>
      <c r="EN275" s="7">
        <f t="shared" si="350"/>
        <v>8984580.9399999995</v>
      </c>
      <c r="EO275" s="7">
        <f t="shared" si="350"/>
        <v>2806881.51</v>
      </c>
      <c r="EP275" s="7">
        <f t="shared" si="350"/>
        <v>1869982.62</v>
      </c>
      <c r="EQ275" s="7">
        <f t="shared" si="350"/>
        <v>15859776.609999999</v>
      </c>
      <c r="ER275" s="7">
        <f t="shared" si="350"/>
        <v>2035222.85</v>
      </c>
      <c r="ES275" s="7">
        <f t="shared" si="350"/>
        <v>1831658.67</v>
      </c>
      <c r="ET275" s="7">
        <f t="shared" si="350"/>
        <v>2789569.29</v>
      </c>
      <c r="EU275" s="7">
        <f t="shared" si="350"/>
        <v>5523735.21</v>
      </c>
      <c r="EV275" s="7">
        <f t="shared" si="350"/>
        <v>1052980.24</v>
      </c>
      <c r="EW275" s="7">
        <f t="shared" si="350"/>
        <v>6001683.7599999998</v>
      </c>
      <c r="EX275" s="7">
        <f t="shared" si="350"/>
        <v>2969817.95</v>
      </c>
      <c r="EY275" s="7">
        <f t="shared" si="350"/>
        <v>8300366.2599999998</v>
      </c>
      <c r="EZ275" s="7">
        <f t="shared" si="350"/>
        <v>1607064.09</v>
      </c>
      <c r="FA275" s="7">
        <f t="shared" si="350"/>
        <v>8219687.25</v>
      </c>
      <c r="FB275" s="7">
        <f t="shared" si="350"/>
        <v>-194.28</v>
      </c>
      <c r="FC275" s="7">
        <f t="shared" si="350"/>
        <v>12415045.630000001</v>
      </c>
      <c r="FD275" s="7">
        <f t="shared" si="350"/>
        <v>3288359.65</v>
      </c>
      <c r="FE275" s="7">
        <f t="shared" si="350"/>
        <v>1317819.03</v>
      </c>
      <c r="FF275" s="7">
        <f t="shared" si="350"/>
        <v>2611146.4300000002</v>
      </c>
      <c r="FG275" s="7">
        <f t="shared" si="350"/>
        <v>1885142.77</v>
      </c>
      <c r="FH275" s="7">
        <f t="shared" si="350"/>
        <v>677947.44</v>
      </c>
      <c r="FI275" s="7">
        <f t="shared" si="350"/>
        <v>9659436.9700000007</v>
      </c>
      <c r="FJ275" s="7">
        <f t="shared" si="350"/>
        <v>3627358.32</v>
      </c>
      <c r="FK275" s="7">
        <f t="shared" si="350"/>
        <v>973403.02</v>
      </c>
      <c r="FL275" s="7">
        <f t="shared" si="350"/>
        <v>26731127.780000001</v>
      </c>
      <c r="FM275" s="7">
        <f t="shared" si="350"/>
        <v>23450173.120000001</v>
      </c>
      <c r="FN275" s="7">
        <f t="shared" si="350"/>
        <v>140207139.99000001</v>
      </c>
      <c r="FO275" s="7">
        <f t="shared" si="350"/>
        <v>1001.88</v>
      </c>
      <c r="FP275" s="7">
        <f t="shared" si="350"/>
        <v>2515008.4900000002</v>
      </c>
      <c r="FQ275" s="7">
        <f t="shared" si="350"/>
        <v>3863575.27</v>
      </c>
      <c r="FR275" s="7">
        <f t="shared" si="350"/>
        <v>985451.31</v>
      </c>
      <c r="FS275" s="7">
        <f t="shared" si="350"/>
        <v>1453265.67</v>
      </c>
      <c r="FT275" s="7">
        <f t="shared" si="350"/>
        <v>259</v>
      </c>
      <c r="FU275" s="7">
        <f t="shared" si="350"/>
        <v>6550916.0499999998</v>
      </c>
      <c r="FV275" s="7">
        <f t="shared" si="350"/>
        <v>5332222.58</v>
      </c>
      <c r="FW275" s="7">
        <f t="shared" si="350"/>
        <v>2553698.27</v>
      </c>
      <c r="FX275" s="7">
        <f t="shared" si="350"/>
        <v>819864.41</v>
      </c>
      <c r="FZ275" s="74">
        <f>SUM(C275:FX275)</f>
        <v>5277128281.0299988</v>
      </c>
      <c r="GA275" s="10"/>
      <c r="GE275" s="10"/>
    </row>
    <row r="276" spans="1:190" x14ac:dyDescent="0.2">
      <c r="B276" s="7" t="s">
        <v>837</v>
      </c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Z276" s="74"/>
    </row>
    <row r="277" spans="1:190" x14ac:dyDescent="0.2">
      <c r="A277" s="6" t="s">
        <v>838</v>
      </c>
      <c r="B277" s="7" t="s">
        <v>839</v>
      </c>
      <c r="C277" s="7">
        <f t="shared" ref="C277:M277" si="351">ROUND(C268*C47,2)</f>
        <v>0</v>
      </c>
      <c r="D277" s="7">
        <f t="shared" si="351"/>
        <v>0</v>
      </c>
      <c r="E277" s="7">
        <f t="shared" si="351"/>
        <v>0</v>
      </c>
      <c r="F277" s="7">
        <f t="shared" si="351"/>
        <v>0</v>
      </c>
      <c r="G277" s="7">
        <f t="shared" si="351"/>
        <v>0</v>
      </c>
      <c r="H277" s="7">
        <f t="shared" si="351"/>
        <v>0</v>
      </c>
      <c r="I277" s="7">
        <f t="shared" si="351"/>
        <v>0</v>
      </c>
      <c r="J277" s="7">
        <f t="shared" si="351"/>
        <v>0</v>
      </c>
      <c r="K277" s="7">
        <f t="shared" si="351"/>
        <v>0</v>
      </c>
      <c r="L277" s="7">
        <f t="shared" si="351"/>
        <v>0</v>
      </c>
      <c r="M277" s="7">
        <f t="shared" si="351"/>
        <v>0</v>
      </c>
      <c r="N277" s="7">
        <v>0</v>
      </c>
      <c r="O277" s="7">
        <f t="shared" ref="O277:BB277" si="352">ROUND(O268*O47,2)</f>
        <v>0</v>
      </c>
      <c r="P277" s="7">
        <f t="shared" si="352"/>
        <v>0</v>
      </c>
      <c r="Q277" s="7">
        <f t="shared" si="352"/>
        <v>0</v>
      </c>
      <c r="R277" s="7">
        <f t="shared" si="352"/>
        <v>0</v>
      </c>
      <c r="S277" s="7">
        <f t="shared" si="352"/>
        <v>0</v>
      </c>
      <c r="T277" s="7">
        <f t="shared" si="352"/>
        <v>0</v>
      </c>
      <c r="U277" s="7">
        <f t="shared" si="352"/>
        <v>0</v>
      </c>
      <c r="V277" s="7">
        <f t="shared" si="352"/>
        <v>0</v>
      </c>
      <c r="W277" s="7">
        <f t="shared" si="352"/>
        <v>0</v>
      </c>
      <c r="X277" s="7">
        <f t="shared" si="352"/>
        <v>0</v>
      </c>
      <c r="Y277" s="7">
        <f t="shared" si="352"/>
        <v>0</v>
      </c>
      <c r="Z277" s="7">
        <f t="shared" si="352"/>
        <v>0</v>
      </c>
      <c r="AA277" s="7">
        <f t="shared" si="352"/>
        <v>0</v>
      </c>
      <c r="AB277" s="7">
        <f t="shared" si="352"/>
        <v>0</v>
      </c>
      <c r="AC277" s="7">
        <f t="shared" si="352"/>
        <v>0</v>
      </c>
      <c r="AD277" s="7">
        <f t="shared" si="352"/>
        <v>0</v>
      </c>
      <c r="AE277" s="7">
        <f t="shared" si="352"/>
        <v>0</v>
      </c>
      <c r="AF277" s="7">
        <f t="shared" si="352"/>
        <v>0</v>
      </c>
      <c r="AG277" s="7">
        <f t="shared" si="352"/>
        <v>0</v>
      </c>
      <c r="AH277" s="7">
        <f t="shared" si="352"/>
        <v>0</v>
      </c>
      <c r="AI277" s="7">
        <f t="shared" si="352"/>
        <v>0</v>
      </c>
      <c r="AJ277" s="7">
        <f t="shared" si="352"/>
        <v>0</v>
      </c>
      <c r="AK277" s="7">
        <f t="shared" si="352"/>
        <v>0</v>
      </c>
      <c r="AL277" s="7">
        <f t="shared" si="352"/>
        <v>0</v>
      </c>
      <c r="AM277" s="7">
        <f t="shared" si="352"/>
        <v>0</v>
      </c>
      <c r="AN277" s="7">
        <f t="shared" si="352"/>
        <v>0</v>
      </c>
      <c r="AO277" s="7">
        <f t="shared" si="352"/>
        <v>0</v>
      </c>
      <c r="AP277" s="7">
        <f t="shared" si="352"/>
        <v>0</v>
      </c>
      <c r="AQ277" s="7">
        <f t="shared" si="352"/>
        <v>0</v>
      </c>
      <c r="AR277" s="7">
        <f t="shared" si="352"/>
        <v>0</v>
      </c>
      <c r="AS277" s="7">
        <f t="shared" si="352"/>
        <v>0</v>
      </c>
      <c r="AT277" s="7">
        <f t="shared" si="352"/>
        <v>0</v>
      </c>
      <c r="AU277" s="7">
        <f t="shared" si="352"/>
        <v>0</v>
      </c>
      <c r="AV277" s="7">
        <f t="shared" si="352"/>
        <v>0</v>
      </c>
      <c r="AW277" s="7">
        <f t="shared" si="352"/>
        <v>0</v>
      </c>
      <c r="AX277" s="7">
        <f t="shared" si="352"/>
        <v>0</v>
      </c>
      <c r="AY277" s="7">
        <f t="shared" si="352"/>
        <v>0</v>
      </c>
      <c r="AZ277" s="7">
        <f t="shared" si="352"/>
        <v>0</v>
      </c>
      <c r="BA277" s="7">
        <f t="shared" si="352"/>
        <v>0</v>
      </c>
      <c r="BB277" s="7">
        <f t="shared" si="352"/>
        <v>0</v>
      </c>
      <c r="BC277" s="7">
        <v>0</v>
      </c>
      <c r="BD277" s="7">
        <f t="shared" ref="BD277:DO277" si="353">ROUND(BD268*BD47,2)</f>
        <v>0</v>
      </c>
      <c r="BE277" s="7">
        <f t="shared" si="353"/>
        <v>0</v>
      </c>
      <c r="BF277" s="7">
        <f t="shared" si="353"/>
        <v>0</v>
      </c>
      <c r="BG277" s="7">
        <f t="shared" si="353"/>
        <v>0</v>
      </c>
      <c r="BH277" s="7">
        <f t="shared" si="353"/>
        <v>0</v>
      </c>
      <c r="BI277" s="7">
        <f t="shared" si="353"/>
        <v>0</v>
      </c>
      <c r="BJ277" s="7">
        <f t="shared" si="353"/>
        <v>0</v>
      </c>
      <c r="BK277" s="7">
        <f t="shared" si="353"/>
        <v>0</v>
      </c>
      <c r="BL277" s="7">
        <f t="shared" si="353"/>
        <v>0</v>
      </c>
      <c r="BM277" s="7">
        <f t="shared" si="353"/>
        <v>0</v>
      </c>
      <c r="BN277" s="7">
        <f t="shared" si="353"/>
        <v>0</v>
      </c>
      <c r="BO277" s="7">
        <f t="shared" si="353"/>
        <v>0</v>
      </c>
      <c r="BP277" s="7">
        <f t="shared" si="353"/>
        <v>0</v>
      </c>
      <c r="BQ277" s="7">
        <f t="shared" si="353"/>
        <v>0</v>
      </c>
      <c r="BR277" s="7">
        <f t="shared" si="353"/>
        <v>0</v>
      </c>
      <c r="BS277" s="7">
        <f t="shared" si="353"/>
        <v>0</v>
      </c>
      <c r="BT277" s="7">
        <f t="shared" si="353"/>
        <v>0</v>
      </c>
      <c r="BU277" s="7">
        <f t="shared" si="353"/>
        <v>0</v>
      </c>
      <c r="BV277" s="7">
        <f t="shared" si="353"/>
        <v>0</v>
      </c>
      <c r="BW277" s="7">
        <f t="shared" si="353"/>
        <v>0</v>
      </c>
      <c r="BX277" s="7">
        <f t="shared" si="353"/>
        <v>0</v>
      </c>
      <c r="BY277" s="7">
        <f t="shared" si="353"/>
        <v>0</v>
      </c>
      <c r="BZ277" s="7">
        <f t="shared" si="353"/>
        <v>0</v>
      </c>
      <c r="CA277" s="7">
        <f t="shared" si="353"/>
        <v>70001.679999999993</v>
      </c>
      <c r="CB277" s="7">
        <f t="shared" si="353"/>
        <v>0</v>
      </c>
      <c r="CC277" s="7">
        <f t="shared" si="353"/>
        <v>0</v>
      </c>
      <c r="CD277" s="7">
        <f t="shared" si="353"/>
        <v>0</v>
      </c>
      <c r="CE277" s="7">
        <f t="shared" si="353"/>
        <v>0</v>
      </c>
      <c r="CF277" s="7">
        <f t="shared" si="353"/>
        <v>0</v>
      </c>
      <c r="CG277" s="7">
        <f t="shared" si="353"/>
        <v>0</v>
      </c>
      <c r="CH277" s="7">
        <f t="shared" si="353"/>
        <v>0</v>
      </c>
      <c r="CI277" s="7">
        <f t="shared" si="353"/>
        <v>0</v>
      </c>
      <c r="CJ277" s="7">
        <f t="shared" si="353"/>
        <v>0</v>
      </c>
      <c r="CK277" s="7">
        <f t="shared" si="353"/>
        <v>0</v>
      </c>
      <c r="CL277" s="7">
        <f t="shared" si="353"/>
        <v>0</v>
      </c>
      <c r="CM277" s="7">
        <f t="shared" si="353"/>
        <v>0</v>
      </c>
      <c r="CN277" s="7">
        <f t="shared" si="353"/>
        <v>0</v>
      </c>
      <c r="CO277" s="7">
        <f t="shared" si="353"/>
        <v>0</v>
      </c>
      <c r="CP277" s="7">
        <f t="shared" si="353"/>
        <v>0</v>
      </c>
      <c r="CQ277" s="7">
        <f t="shared" si="353"/>
        <v>0</v>
      </c>
      <c r="CR277" s="7">
        <f t="shared" si="353"/>
        <v>0</v>
      </c>
      <c r="CS277" s="7">
        <f t="shared" si="353"/>
        <v>0</v>
      </c>
      <c r="CT277" s="7">
        <f t="shared" si="353"/>
        <v>0</v>
      </c>
      <c r="CU277" s="7">
        <f t="shared" si="353"/>
        <v>0</v>
      </c>
      <c r="CV277" s="7">
        <f t="shared" si="353"/>
        <v>0</v>
      </c>
      <c r="CW277" s="7">
        <f t="shared" si="353"/>
        <v>0</v>
      </c>
      <c r="CX277" s="7">
        <f t="shared" si="353"/>
        <v>0</v>
      </c>
      <c r="CY277" s="7">
        <f t="shared" si="353"/>
        <v>0</v>
      </c>
      <c r="CZ277" s="7">
        <f t="shared" si="353"/>
        <v>0</v>
      </c>
      <c r="DA277" s="7">
        <f t="shared" si="353"/>
        <v>0</v>
      </c>
      <c r="DB277" s="7">
        <f t="shared" si="353"/>
        <v>0</v>
      </c>
      <c r="DC277" s="7">
        <f t="shared" si="353"/>
        <v>0</v>
      </c>
      <c r="DD277" s="7">
        <f t="shared" si="353"/>
        <v>0</v>
      </c>
      <c r="DE277" s="7">
        <f t="shared" si="353"/>
        <v>0</v>
      </c>
      <c r="DF277" s="7">
        <f t="shared" si="353"/>
        <v>0</v>
      </c>
      <c r="DG277" s="7">
        <f t="shared" si="353"/>
        <v>0</v>
      </c>
      <c r="DH277" s="7">
        <f t="shared" si="353"/>
        <v>0</v>
      </c>
      <c r="DI277" s="7">
        <f t="shared" si="353"/>
        <v>0</v>
      </c>
      <c r="DJ277" s="7">
        <f t="shared" si="353"/>
        <v>0</v>
      </c>
      <c r="DK277" s="7">
        <f t="shared" si="353"/>
        <v>0</v>
      </c>
      <c r="DL277" s="7">
        <f t="shared" si="353"/>
        <v>0</v>
      </c>
      <c r="DM277" s="7">
        <f t="shared" si="353"/>
        <v>0</v>
      </c>
      <c r="DN277" s="7">
        <f t="shared" si="353"/>
        <v>0</v>
      </c>
      <c r="DO277" s="7">
        <f t="shared" si="353"/>
        <v>0</v>
      </c>
      <c r="DP277" s="7">
        <f t="shared" ref="DP277:FX277" si="354">ROUND(DP268*DP47,2)</f>
        <v>0</v>
      </c>
      <c r="DQ277" s="7">
        <f t="shared" si="354"/>
        <v>215684.11</v>
      </c>
      <c r="DR277" s="7">
        <f t="shared" si="354"/>
        <v>0</v>
      </c>
      <c r="DS277" s="7">
        <f t="shared" si="354"/>
        <v>0</v>
      </c>
      <c r="DT277" s="7">
        <f t="shared" si="354"/>
        <v>0</v>
      </c>
      <c r="DU277" s="7">
        <f t="shared" si="354"/>
        <v>0</v>
      </c>
      <c r="DV277" s="7">
        <f t="shared" si="354"/>
        <v>0</v>
      </c>
      <c r="DW277" s="7">
        <f t="shared" si="354"/>
        <v>0</v>
      </c>
      <c r="DX277" s="7">
        <f t="shared" si="354"/>
        <v>0</v>
      </c>
      <c r="DY277" s="7">
        <f t="shared" si="354"/>
        <v>0</v>
      </c>
      <c r="DZ277" s="7">
        <f t="shared" si="354"/>
        <v>0</v>
      </c>
      <c r="EA277" s="7">
        <f t="shared" si="354"/>
        <v>0</v>
      </c>
      <c r="EB277" s="7">
        <f t="shared" si="354"/>
        <v>0</v>
      </c>
      <c r="EC277" s="7">
        <f t="shared" si="354"/>
        <v>0</v>
      </c>
      <c r="ED277" s="7">
        <f t="shared" si="354"/>
        <v>0</v>
      </c>
      <c r="EE277" s="7">
        <f t="shared" si="354"/>
        <v>0</v>
      </c>
      <c r="EF277" s="7">
        <f t="shared" si="354"/>
        <v>0</v>
      </c>
      <c r="EG277" s="7">
        <f t="shared" si="354"/>
        <v>0</v>
      </c>
      <c r="EH277" s="7">
        <f t="shared" si="354"/>
        <v>0</v>
      </c>
      <c r="EI277" s="7">
        <f t="shared" si="354"/>
        <v>0</v>
      </c>
      <c r="EJ277" s="7">
        <f t="shared" si="354"/>
        <v>0</v>
      </c>
      <c r="EK277" s="7">
        <f t="shared" si="354"/>
        <v>0</v>
      </c>
      <c r="EL277" s="7">
        <f t="shared" si="354"/>
        <v>0</v>
      </c>
      <c r="EM277" s="7">
        <f t="shared" si="354"/>
        <v>0</v>
      </c>
      <c r="EN277" s="7">
        <f t="shared" si="354"/>
        <v>0</v>
      </c>
      <c r="EO277" s="7">
        <f t="shared" si="354"/>
        <v>0</v>
      </c>
      <c r="EP277" s="7">
        <f t="shared" si="354"/>
        <v>0</v>
      </c>
      <c r="EQ277" s="7">
        <f t="shared" si="354"/>
        <v>0</v>
      </c>
      <c r="ER277" s="7">
        <f t="shared" si="354"/>
        <v>0</v>
      </c>
      <c r="ES277" s="7">
        <f t="shared" si="354"/>
        <v>0</v>
      </c>
      <c r="ET277" s="7">
        <f t="shared" si="354"/>
        <v>0</v>
      </c>
      <c r="EU277" s="7">
        <f t="shared" si="354"/>
        <v>0</v>
      </c>
      <c r="EV277" s="7">
        <f t="shared" si="354"/>
        <v>0</v>
      </c>
      <c r="EW277" s="7">
        <f t="shared" si="354"/>
        <v>0</v>
      </c>
      <c r="EX277" s="7">
        <f t="shared" si="354"/>
        <v>0</v>
      </c>
      <c r="EY277" s="7">
        <f t="shared" si="354"/>
        <v>0</v>
      </c>
      <c r="EZ277" s="7">
        <f t="shared" si="354"/>
        <v>0</v>
      </c>
      <c r="FA277" s="7">
        <f t="shared" si="354"/>
        <v>0</v>
      </c>
      <c r="FB277" s="7">
        <f t="shared" si="354"/>
        <v>19574.77</v>
      </c>
      <c r="FC277" s="7">
        <f t="shared" si="354"/>
        <v>0</v>
      </c>
      <c r="FD277" s="7">
        <f t="shared" si="354"/>
        <v>0</v>
      </c>
      <c r="FE277" s="7">
        <f t="shared" si="354"/>
        <v>0</v>
      </c>
      <c r="FF277" s="7">
        <f t="shared" si="354"/>
        <v>0</v>
      </c>
      <c r="FG277" s="7">
        <f t="shared" si="354"/>
        <v>0</v>
      </c>
      <c r="FH277" s="7">
        <f t="shared" si="354"/>
        <v>0</v>
      </c>
      <c r="FI277" s="7">
        <f t="shared" si="354"/>
        <v>0</v>
      </c>
      <c r="FJ277" s="7">
        <f t="shared" si="354"/>
        <v>0</v>
      </c>
      <c r="FK277" s="7">
        <f t="shared" si="354"/>
        <v>0</v>
      </c>
      <c r="FL277" s="7">
        <f t="shared" si="354"/>
        <v>0</v>
      </c>
      <c r="FM277" s="7">
        <f t="shared" si="354"/>
        <v>0</v>
      </c>
      <c r="FN277" s="7">
        <f t="shared" si="354"/>
        <v>0</v>
      </c>
      <c r="FO277" s="7">
        <f t="shared" si="354"/>
        <v>538573.78</v>
      </c>
      <c r="FP277" s="7">
        <f t="shared" si="354"/>
        <v>0</v>
      </c>
      <c r="FQ277" s="7">
        <f t="shared" si="354"/>
        <v>0</v>
      </c>
      <c r="FR277" s="7">
        <f t="shared" si="354"/>
        <v>0</v>
      </c>
      <c r="FS277" s="7">
        <f t="shared" si="354"/>
        <v>0</v>
      </c>
      <c r="FT277" s="7">
        <f t="shared" si="354"/>
        <v>58227.01</v>
      </c>
      <c r="FU277" s="7">
        <f t="shared" si="354"/>
        <v>0</v>
      </c>
      <c r="FV277" s="7">
        <f t="shared" si="354"/>
        <v>0</v>
      </c>
      <c r="FW277" s="7">
        <f t="shared" si="354"/>
        <v>0</v>
      </c>
      <c r="FX277" s="7">
        <f t="shared" si="354"/>
        <v>0</v>
      </c>
      <c r="FZ277" s="74">
        <f>SUM(C277:FX277)</f>
        <v>902061.35000000009</v>
      </c>
    </row>
    <row r="278" spans="1:190" x14ac:dyDescent="0.2">
      <c r="B278" s="7" t="s">
        <v>840</v>
      </c>
      <c r="FY278" s="42"/>
    </row>
    <row r="279" spans="1:190" x14ac:dyDescent="0.2">
      <c r="A279" s="6" t="s">
        <v>841</v>
      </c>
      <c r="B279" s="7" t="s">
        <v>842</v>
      </c>
      <c r="C279" s="7">
        <f t="shared" ref="C279:BN279" si="355">ROUND(C272/C103,2)</f>
        <v>9251.09</v>
      </c>
      <c r="D279" s="7">
        <f t="shared" si="355"/>
        <v>9126.5400000000009</v>
      </c>
      <c r="E279" s="7">
        <f t="shared" si="355"/>
        <v>9486.9</v>
      </c>
      <c r="F279" s="7">
        <f t="shared" si="355"/>
        <v>8973.3799999999992</v>
      </c>
      <c r="G279" s="7">
        <f t="shared" si="355"/>
        <v>9672.14</v>
      </c>
      <c r="H279" s="7">
        <f t="shared" si="355"/>
        <v>9535.82</v>
      </c>
      <c r="I279" s="7">
        <f t="shared" si="355"/>
        <v>9470.92</v>
      </c>
      <c r="J279" s="7">
        <f t="shared" si="355"/>
        <v>9159.25</v>
      </c>
      <c r="K279" s="7">
        <f t="shared" si="355"/>
        <v>12434.63</v>
      </c>
      <c r="L279" s="7">
        <f t="shared" si="355"/>
        <v>9632.4500000000007</v>
      </c>
      <c r="M279" s="7">
        <f t="shared" si="355"/>
        <v>10639.76</v>
      </c>
      <c r="N279" s="7">
        <f t="shared" si="355"/>
        <v>9296.58</v>
      </c>
      <c r="O279" s="7">
        <f t="shared" si="355"/>
        <v>8987.4</v>
      </c>
      <c r="P279" s="7">
        <f t="shared" si="355"/>
        <v>14943.04</v>
      </c>
      <c r="Q279" s="7">
        <f t="shared" si="355"/>
        <v>9851.4500000000007</v>
      </c>
      <c r="R279" s="7">
        <f t="shared" si="355"/>
        <v>8879</v>
      </c>
      <c r="S279" s="7">
        <f t="shared" si="355"/>
        <v>9464.02</v>
      </c>
      <c r="T279" s="7">
        <f t="shared" si="355"/>
        <v>16049.3</v>
      </c>
      <c r="U279" s="7">
        <f t="shared" si="355"/>
        <v>18750.88</v>
      </c>
      <c r="V279" s="7">
        <f t="shared" si="355"/>
        <v>12094.86</v>
      </c>
      <c r="W279" s="7">
        <f t="shared" si="355"/>
        <v>16380.19</v>
      </c>
      <c r="X279" s="7">
        <f t="shared" si="355"/>
        <v>18966.78</v>
      </c>
      <c r="Y279" s="7">
        <f t="shared" si="355"/>
        <v>9195.4500000000007</v>
      </c>
      <c r="Z279" s="7">
        <f t="shared" si="355"/>
        <v>12938.31</v>
      </c>
      <c r="AA279" s="7">
        <f t="shared" si="355"/>
        <v>9115.5400000000009</v>
      </c>
      <c r="AB279" s="7">
        <f t="shared" si="355"/>
        <v>9207.56</v>
      </c>
      <c r="AC279" s="7">
        <f t="shared" si="355"/>
        <v>9383.02</v>
      </c>
      <c r="AD279" s="7">
        <f t="shared" si="355"/>
        <v>9166.65</v>
      </c>
      <c r="AE279" s="7">
        <f t="shared" si="355"/>
        <v>16802.2</v>
      </c>
      <c r="AF279" s="7">
        <f t="shared" si="355"/>
        <v>15411.87</v>
      </c>
      <c r="AG279" s="7">
        <f t="shared" si="355"/>
        <v>10110.93</v>
      </c>
      <c r="AH279" s="7">
        <f t="shared" si="355"/>
        <v>9117.85</v>
      </c>
      <c r="AI279" s="7">
        <f t="shared" si="355"/>
        <v>11361.52</v>
      </c>
      <c r="AJ279" s="7">
        <f t="shared" si="355"/>
        <v>15896.41</v>
      </c>
      <c r="AK279" s="7">
        <f t="shared" si="355"/>
        <v>14563.14</v>
      </c>
      <c r="AL279" s="7">
        <f t="shared" si="355"/>
        <v>12925.63</v>
      </c>
      <c r="AM279" s="7">
        <f t="shared" si="355"/>
        <v>10300.459999999999</v>
      </c>
      <c r="AN279" s="7">
        <f t="shared" si="355"/>
        <v>11687.75</v>
      </c>
      <c r="AO279" s="7">
        <f t="shared" si="355"/>
        <v>9044.76</v>
      </c>
      <c r="AP279" s="7">
        <f t="shared" si="355"/>
        <v>9575.3700000000008</v>
      </c>
      <c r="AQ279" s="7">
        <f t="shared" si="355"/>
        <v>14503.68</v>
      </c>
      <c r="AR279" s="7">
        <f t="shared" si="355"/>
        <v>8999.73</v>
      </c>
      <c r="AS279" s="7">
        <f t="shared" si="355"/>
        <v>9660.49</v>
      </c>
      <c r="AT279" s="7">
        <f t="shared" si="355"/>
        <v>9216.83</v>
      </c>
      <c r="AU279" s="7">
        <f t="shared" si="355"/>
        <v>14202.11</v>
      </c>
      <c r="AV279" s="7">
        <f t="shared" si="355"/>
        <v>12964.6</v>
      </c>
      <c r="AW279" s="7">
        <f t="shared" si="355"/>
        <v>13809.24</v>
      </c>
      <c r="AX279" s="7">
        <f t="shared" si="355"/>
        <v>19849.37</v>
      </c>
      <c r="AY279" s="7">
        <f t="shared" si="355"/>
        <v>10856.82</v>
      </c>
      <c r="AZ279" s="7">
        <f t="shared" si="355"/>
        <v>9624.82</v>
      </c>
      <c r="BA279" s="7">
        <f t="shared" si="355"/>
        <v>8847.5400000000009</v>
      </c>
      <c r="BB279" s="7">
        <f t="shared" si="355"/>
        <v>8847.52</v>
      </c>
      <c r="BC279" s="7">
        <f t="shared" si="355"/>
        <v>9180.5499999999993</v>
      </c>
      <c r="BD279" s="7">
        <f t="shared" si="355"/>
        <v>8847.5400000000009</v>
      </c>
      <c r="BE279" s="7">
        <f t="shared" si="355"/>
        <v>9487.06</v>
      </c>
      <c r="BF279" s="7">
        <f t="shared" si="355"/>
        <v>8845</v>
      </c>
      <c r="BG279" s="7">
        <f t="shared" si="355"/>
        <v>9750.2999999999993</v>
      </c>
      <c r="BH279" s="7">
        <f t="shared" si="355"/>
        <v>10235.620000000001</v>
      </c>
      <c r="BI279" s="7">
        <f t="shared" si="355"/>
        <v>14040.16</v>
      </c>
      <c r="BJ279" s="7">
        <f t="shared" si="355"/>
        <v>8861.91</v>
      </c>
      <c r="BK279" s="7">
        <f t="shared" si="355"/>
        <v>8915.23</v>
      </c>
      <c r="BL279" s="7">
        <f t="shared" si="355"/>
        <v>15429.43</v>
      </c>
      <c r="BM279" s="7">
        <f t="shared" si="355"/>
        <v>12998.57</v>
      </c>
      <c r="BN279" s="7">
        <f t="shared" si="355"/>
        <v>8847.1200000000008</v>
      </c>
      <c r="BO279" s="7">
        <f t="shared" ref="BO279:DZ279" si="356">ROUND(BO272/BO103,2)</f>
        <v>9125.77</v>
      </c>
      <c r="BP279" s="7">
        <f t="shared" si="356"/>
        <v>14939.28</v>
      </c>
      <c r="BQ279" s="7">
        <f t="shared" si="356"/>
        <v>9568.5400000000009</v>
      </c>
      <c r="BR279" s="7">
        <f t="shared" si="356"/>
        <v>9020.27</v>
      </c>
      <c r="BS279" s="7">
        <f t="shared" si="356"/>
        <v>9905.82</v>
      </c>
      <c r="BT279" s="7">
        <f t="shared" si="356"/>
        <v>10972.51</v>
      </c>
      <c r="BU279" s="7">
        <f t="shared" si="356"/>
        <v>11201.91</v>
      </c>
      <c r="BV279" s="7">
        <f t="shared" si="356"/>
        <v>9333</v>
      </c>
      <c r="BW279" s="7">
        <f t="shared" si="356"/>
        <v>9171.09</v>
      </c>
      <c r="BX279" s="7">
        <f t="shared" si="356"/>
        <v>19289.849999999999</v>
      </c>
      <c r="BY279" s="7">
        <f t="shared" si="356"/>
        <v>10394.74</v>
      </c>
      <c r="BZ279" s="7">
        <f t="shared" si="356"/>
        <v>13875.28</v>
      </c>
      <c r="CA279" s="7">
        <f t="shared" si="356"/>
        <v>16299.37</v>
      </c>
      <c r="CB279" s="7">
        <f t="shared" si="356"/>
        <v>9106.82</v>
      </c>
      <c r="CC279" s="7">
        <f t="shared" si="356"/>
        <v>14403.12</v>
      </c>
      <c r="CD279" s="7">
        <f t="shared" si="356"/>
        <v>18731.57</v>
      </c>
      <c r="CE279" s="7">
        <f t="shared" si="356"/>
        <v>15533.42</v>
      </c>
      <c r="CF279" s="7">
        <f t="shared" si="356"/>
        <v>15689.54</v>
      </c>
      <c r="CG279" s="7">
        <f t="shared" si="356"/>
        <v>13933.59</v>
      </c>
      <c r="CH279" s="7">
        <f t="shared" si="356"/>
        <v>17258.060000000001</v>
      </c>
      <c r="CI279" s="7">
        <f t="shared" si="356"/>
        <v>9454.1</v>
      </c>
      <c r="CJ279" s="7">
        <f t="shared" si="356"/>
        <v>9712.73</v>
      </c>
      <c r="CK279" s="7">
        <f t="shared" si="356"/>
        <v>9111.1</v>
      </c>
      <c r="CL279" s="7">
        <f t="shared" si="356"/>
        <v>9649.39</v>
      </c>
      <c r="CM279" s="7">
        <f t="shared" si="356"/>
        <v>10305.02</v>
      </c>
      <c r="CN279" s="7">
        <f t="shared" si="356"/>
        <v>8844.4500000000007</v>
      </c>
      <c r="CO279" s="7">
        <f t="shared" si="356"/>
        <v>8847.1</v>
      </c>
      <c r="CP279" s="7">
        <f t="shared" si="356"/>
        <v>9819.2800000000007</v>
      </c>
      <c r="CQ279" s="7">
        <f t="shared" si="356"/>
        <v>10188.780000000001</v>
      </c>
      <c r="CR279" s="7">
        <f t="shared" si="356"/>
        <v>14859.63</v>
      </c>
      <c r="CS279" s="7">
        <f t="shared" si="356"/>
        <v>11296.89</v>
      </c>
      <c r="CT279" s="7">
        <f t="shared" si="356"/>
        <v>17454.939999999999</v>
      </c>
      <c r="CU279" s="7">
        <f t="shared" si="356"/>
        <v>8799.24</v>
      </c>
      <c r="CV279" s="7">
        <f t="shared" si="356"/>
        <v>17597.37</v>
      </c>
      <c r="CW279" s="7">
        <f t="shared" si="356"/>
        <v>14722.49</v>
      </c>
      <c r="CX279" s="7">
        <f t="shared" si="356"/>
        <v>10258.33</v>
      </c>
      <c r="CY279" s="7">
        <f t="shared" si="356"/>
        <v>18950.23</v>
      </c>
      <c r="CZ279" s="7">
        <f t="shared" si="356"/>
        <v>8964.5300000000007</v>
      </c>
      <c r="DA279" s="7">
        <f t="shared" si="356"/>
        <v>14830.39</v>
      </c>
      <c r="DB279" s="7">
        <f t="shared" si="356"/>
        <v>12140.33</v>
      </c>
      <c r="DC279" s="7">
        <f t="shared" si="356"/>
        <v>16070.45</v>
      </c>
      <c r="DD279" s="7">
        <f t="shared" si="356"/>
        <v>15998.98</v>
      </c>
      <c r="DE279" s="7">
        <f t="shared" si="356"/>
        <v>10866.95</v>
      </c>
      <c r="DF279" s="7">
        <f t="shared" si="356"/>
        <v>8847.23</v>
      </c>
      <c r="DG279" s="7">
        <f t="shared" si="356"/>
        <v>18413.21</v>
      </c>
      <c r="DH279" s="7">
        <f t="shared" si="356"/>
        <v>8847.39</v>
      </c>
      <c r="DI279" s="7">
        <f t="shared" si="356"/>
        <v>8953.4699999999993</v>
      </c>
      <c r="DJ279" s="7">
        <f t="shared" si="356"/>
        <v>10104.129999999999</v>
      </c>
      <c r="DK279" s="7">
        <f t="shared" si="356"/>
        <v>10324.120000000001</v>
      </c>
      <c r="DL279" s="7">
        <f t="shared" si="356"/>
        <v>9261.7099999999991</v>
      </c>
      <c r="DM279" s="7">
        <f t="shared" si="356"/>
        <v>14621.12</v>
      </c>
      <c r="DN279" s="7">
        <f t="shared" si="356"/>
        <v>9466.35</v>
      </c>
      <c r="DO279" s="7">
        <f t="shared" si="356"/>
        <v>9162.0300000000007</v>
      </c>
      <c r="DP279" s="7">
        <f t="shared" si="356"/>
        <v>15140.22</v>
      </c>
      <c r="DQ279" s="7">
        <f t="shared" si="356"/>
        <v>9873.0300000000007</v>
      </c>
      <c r="DR279" s="7">
        <f t="shared" si="356"/>
        <v>9777.27</v>
      </c>
      <c r="DS279" s="7">
        <f t="shared" si="356"/>
        <v>10176.74</v>
      </c>
      <c r="DT279" s="7">
        <f t="shared" si="356"/>
        <v>16646.060000000001</v>
      </c>
      <c r="DU279" s="7">
        <f t="shared" si="356"/>
        <v>11189.45</v>
      </c>
      <c r="DV279" s="7">
        <f t="shared" si="356"/>
        <v>14093.5</v>
      </c>
      <c r="DW279" s="7">
        <f t="shared" si="356"/>
        <v>11759.31</v>
      </c>
      <c r="DX279" s="7">
        <f t="shared" si="356"/>
        <v>17563.27</v>
      </c>
      <c r="DY279" s="7">
        <f t="shared" si="356"/>
        <v>12875.33</v>
      </c>
      <c r="DZ279" s="7">
        <f t="shared" si="356"/>
        <v>10063.07</v>
      </c>
      <c r="EA279" s="7">
        <f t="shared" ref="EA279:FX279" si="357">ROUND(EA272/EA103,2)</f>
        <v>10370.24</v>
      </c>
      <c r="EB279" s="7">
        <f t="shared" si="357"/>
        <v>9973.93</v>
      </c>
      <c r="EC279" s="7">
        <f t="shared" si="357"/>
        <v>11398.88</v>
      </c>
      <c r="ED279" s="7">
        <f t="shared" si="357"/>
        <v>12045.47</v>
      </c>
      <c r="EE279" s="7">
        <f t="shared" si="357"/>
        <v>14886.64</v>
      </c>
      <c r="EF279" s="7">
        <f t="shared" si="357"/>
        <v>9349.01</v>
      </c>
      <c r="EG279" s="7">
        <f t="shared" si="357"/>
        <v>11768.74</v>
      </c>
      <c r="EH279" s="7">
        <f t="shared" si="357"/>
        <v>12626.52</v>
      </c>
      <c r="EI279" s="7">
        <f t="shared" si="357"/>
        <v>9494.27</v>
      </c>
      <c r="EJ279" s="7">
        <f t="shared" si="357"/>
        <v>8840.2900000000009</v>
      </c>
      <c r="EK279" s="7">
        <f t="shared" si="357"/>
        <v>9609.2999999999993</v>
      </c>
      <c r="EL279" s="7">
        <f t="shared" si="357"/>
        <v>9869.7099999999991</v>
      </c>
      <c r="EM279" s="7">
        <f t="shared" si="357"/>
        <v>10437.08</v>
      </c>
      <c r="EN279" s="7">
        <f t="shared" si="357"/>
        <v>9508.2800000000007</v>
      </c>
      <c r="EO279" s="7">
        <f t="shared" si="357"/>
        <v>11180.17</v>
      </c>
      <c r="EP279" s="7">
        <f t="shared" si="357"/>
        <v>11745.81</v>
      </c>
      <c r="EQ279" s="7">
        <f t="shared" si="357"/>
        <v>9294.14</v>
      </c>
      <c r="ER279" s="7">
        <f t="shared" si="357"/>
        <v>12893.92</v>
      </c>
      <c r="ES279" s="7">
        <f t="shared" si="357"/>
        <v>16191.23</v>
      </c>
      <c r="ET279" s="7">
        <f t="shared" si="357"/>
        <v>16018.32</v>
      </c>
      <c r="EU279" s="7">
        <f t="shared" si="357"/>
        <v>10659.83</v>
      </c>
      <c r="EV279" s="7">
        <f t="shared" si="357"/>
        <v>19339.919999999998</v>
      </c>
      <c r="EW279" s="7">
        <f t="shared" si="357"/>
        <v>12362.15</v>
      </c>
      <c r="EX279" s="7">
        <f t="shared" si="357"/>
        <v>15696.3</v>
      </c>
      <c r="EY279" s="7">
        <f t="shared" si="357"/>
        <v>9043.49</v>
      </c>
      <c r="EZ279" s="7">
        <f t="shared" si="357"/>
        <v>16264.17</v>
      </c>
      <c r="FA279" s="7">
        <f t="shared" si="357"/>
        <v>9676.27</v>
      </c>
      <c r="FB279" s="7">
        <f t="shared" si="357"/>
        <v>11853.25</v>
      </c>
      <c r="FC279" s="7">
        <f t="shared" si="357"/>
        <v>8983.1299999999992</v>
      </c>
      <c r="FD279" s="7">
        <f t="shared" si="357"/>
        <v>11060.1</v>
      </c>
      <c r="FE279" s="7">
        <f t="shared" si="357"/>
        <v>17851.84</v>
      </c>
      <c r="FF279" s="7">
        <f t="shared" si="357"/>
        <v>14280.83</v>
      </c>
      <c r="FG279" s="7">
        <f t="shared" si="357"/>
        <v>17029.849999999999</v>
      </c>
      <c r="FH279" s="7">
        <f t="shared" si="357"/>
        <v>18157.97</v>
      </c>
      <c r="FI279" s="7">
        <f t="shared" si="357"/>
        <v>9254.94</v>
      </c>
      <c r="FJ279" s="7">
        <f t="shared" si="357"/>
        <v>8870.5400000000009</v>
      </c>
      <c r="FK279" s="7">
        <f t="shared" si="357"/>
        <v>8995.7000000000007</v>
      </c>
      <c r="FL279" s="7">
        <f t="shared" si="357"/>
        <v>8847.5400000000009</v>
      </c>
      <c r="FM279" s="7">
        <f t="shared" si="357"/>
        <v>8847.5400000000009</v>
      </c>
      <c r="FN279" s="7">
        <f t="shared" si="357"/>
        <v>9197.57</v>
      </c>
      <c r="FO279" s="7">
        <f t="shared" si="357"/>
        <v>9472.85</v>
      </c>
      <c r="FP279" s="7">
        <f t="shared" si="357"/>
        <v>9411.91</v>
      </c>
      <c r="FQ279" s="7">
        <f t="shared" si="357"/>
        <v>9595.11</v>
      </c>
      <c r="FR279" s="7">
        <f t="shared" si="357"/>
        <v>15600.42</v>
      </c>
      <c r="FS279" s="7">
        <f t="shared" si="357"/>
        <v>14483.78</v>
      </c>
      <c r="FT279" s="7">
        <f t="shared" si="357"/>
        <v>19016.16</v>
      </c>
      <c r="FU279" s="7">
        <f t="shared" si="357"/>
        <v>10247.4</v>
      </c>
      <c r="FV279" s="7">
        <f t="shared" si="357"/>
        <v>9843.26</v>
      </c>
      <c r="FW279" s="7">
        <f t="shared" si="357"/>
        <v>15202.74</v>
      </c>
      <c r="FX279" s="7">
        <f t="shared" si="357"/>
        <v>20174.810000000001</v>
      </c>
      <c r="FZ279" s="7">
        <f>ROUND(FZ272/FZ103,2)</f>
        <v>9304.07</v>
      </c>
    </row>
    <row r="280" spans="1:190" x14ac:dyDescent="0.2">
      <c r="B280" s="7" t="s">
        <v>843</v>
      </c>
      <c r="W280" s="7">
        <f>(W272-W169)/W98</f>
        <v>16385.041611135792</v>
      </c>
      <c r="AM280" s="7">
        <f>(AM272-AM169)/(AM98)</f>
        <v>10300.464861853832</v>
      </c>
      <c r="CP280" s="58"/>
      <c r="GB280" s="78"/>
    </row>
    <row r="281" spans="1:190" x14ac:dyDescent="0.2">
      <c r="A281" s="6"/>
      <c r="FK281" s="7">
        <f>FK272*$GE$273</f>
        <v>-2895442.6240122463</v>
      </c>
    </row>
    <row r="282" spans="1:190" ht="15.75" x14ac:dyDescent="0.25">
      <c r="A282" s="6" t="s">
        <v>844</v>
      </c>
      <c r="B282" s="30" t="s">
        <v>845</v>
      </c>
      <c r="C282" s="7">
        <f t="shared" ref="C282:BN282" si="358">IF(((C275*-1)&gt;(C272*$GE$273)),-C275,(C272*$GE$273))</f>
        <v>-10609657.720766865</v>
      </c>
      <c r="D282" s="7">
        <f t="shared" si="358"/>
        <v>-48945609.379547663</v>
      </c>
      <c r="E282" s="7">
        <f t="shared" si="358"/>
        <v>-8721721.354861958</v>
      </c>
      <c r="F282" s="7">
        <f t="shared" si="358"/>
        <v>-22387014.894648518</v>
      </c>
      <c r="G282" s="7">
        <f t="shared" si="358"/>
        <v>-1409911.0753932304</v>
      </c>
      <c r="H282" s="7">
        <f t="shared" si="358"/>
        <v>-1250975.2397725941</v>
      </c>
      <c r="I282" s="7">
        <f t="shared" si="358"/>
        <v>-11964655.856447633</v>
      </c>
      <c r="J282" s="7">
        <f t="shared" si="358"/>
        <v>-2799656.4591847691</v>
      </c>
      <c r="K282" s="7">
        <f t="shared" si="358"/>
        <v>-441756.98992029176</v>
      </c>
      <c r="L282" s="7">
        <f t="shared" si="358"/>
        <v>-3093875.2916681641</v>
      </c>
      <c r="M282" s="7">
        <f t="shared" si="358"/>
        <v>-1756669.3492353489</v>
      </c>
      <c r="N282" s="7">
        <f t="shared" si="358"/>
        <v>-64076998.123817116</v>
      </c>
      <c r="O282" s="7">
        <f t="shared" si="358"/>
        <v>-16656997.139141278</v>
      </c>
      <c r="P282" s="7">
        <f t="shared" si="358"/>
        <v>-437940.51404277486</v>
      </c>
      <c r="Q282" s="7">
        <f t="shared" si="358"/>
        <v>-49718653.255258553</v>
      </c>
      <c r="R282" s="7">
        <f t="shared" si="358"/>
        <v>-5670749.6241198042</v>
      </c>
      <c r="S282" s="7">
        <f t="shared" si="358"/>
        <v>-2015278.6151904673</v>
      </c>
      <c r="T282" s="7">
        <f t="shared" si="358"/>
        <v>-295334.03540387785</v>
      </c>
      <c r="U282" s="7">
        <f t="shared" si="358"/>
        <v>-135289.28995533954</v>
      </c>
      <c r="V282" s="7">
        <f t="shared" si="358"/>
        <v>-447139.42935248505</v>
      </c>
      <c r="W282" s="7">
        <f t="shared" si="358"/>
        <v>-282597.1097323228</v>
      </c>
      <c r="X282" s="7">
        <f t="shared" si="358"/>
        <v>-121103.61596346005</v>
      </c>
      <c r="Y282" s="7">
        <f t="shared" si="358"/>
        <v>-2724649.8281031419</v>
      </c>
      <c r="Z282" s="7">
        <f t="shared" si="358"/>
        <v>-389596.2898081264</v>
      </c>
      <c r="AA282" s="7">
        <f t="shared" si="358"/>
        <v>-35779399.059298888</v>
      </c>
      <c r="AB282" s="7">
        <f t="shared" si="358"/>
        <v>-35756692.610742219</v>
      </c>
      <c r="AC282" s="7">
        <f t="shared" si="358"/>
        <v>-1208882.3959481432</v>
      </c>
      <c r="AD282" s="7">
        <f t="shared" si="358"/>
        <v>-1576782.0793456335</v>
      </c>
      <c r="AE282" s="7">
        <f t="shared" si="358"/>
        <v>-224220.84288313863</v>
      </c>
      <c r="AF282" s="7">
        <f t="shared" si="358"/>
        <v>-344418.86009350914</v>
      </c>
      <c r="AG282" s="7">
        <f t="shared" si="358"/>
        <v>-927321.07842970209</v>
      </c>
      <c r="AH282" s="7">
        <f t="shared" si="358"/>
        <v>-1238293.1666778873</v>
      </c>
      <c r="AI282" s="7">
        <f t="shared" si="358"/>
        <v>-511868.71618668013</v>
      </c>
      <c r="AJ282" s="7">
        <f t="shared" si="358"/>
        <v>-353826.11916428572</v>
      </c>
      <c r="AK282" s="7">
        <f t="shared" si="358"/>
        <v>-406721.51229509502</v>
      </c>
      <c r="AL282" s="7">
        <f t="shared" si="358"/>
        <v>-455404.1588209339</v>
      </c>
      <c r="AM282" s="7">
        <f t="shared" si="358"/>
        <v>-590341.20160272124</v>
      </c>
      <c r="AN282" s="7">
        <f t="shared" si="358"/>
        <v>-535222.79905794119</v>
      </c>
      <c r="AO282" s="7">
        <f t="shared" si="358"/>
        <v>-5464761.199807574</v>
      </c>
      <c r="AP282" s="7">
        <f t="shared" si="358"/>
        <v>-109787735.50562905</v>
      </c>
      <c r="AQ282" s="7">
        <f t="shared" si="358"/>
        <v>-422285.73367823305</v>
      </c>
      <c r="AR282" s="7">
        <f t="shared" si="358"/>
        <v>-74650063.528899163</v>
      </c>
      <c r="AS282" s="7">
        <f t="shared" si="358"/>
        <v>-8636549.0819262061</v>
      </c>
      <c r="AT282" s="7">
        <f t="shared" si="358"/>
        <v>-2651418.3216220089</v>
      </c>
      <c r="AU282" s="7">
        <f t="shared" si="358"/>
        <v>-448326.87896792515</v>
      </c>
      <c r="AV282" s="7">
        <f t="shared" si="358"/>
        <v>-499160.15668101271</v>
      </c>
      <c r="AW282" s="7">
        <f t="shared" si="358"/>
        <v>-450561.57044580177</v>
      </c>
      <c r="AX282" s="7">
        <f t="shared" si="358"/>
        <v>-169830.20176071033</v>
      </c>
      <c r="AY282" s="7">
        <f t="shared" si="358"/>
        <v>-622227.13707817195</v>
      </c>
      <c r="AZ282" s="7">
        <f t="shared" si="358"/>
        <v>-14282106.904778408</v>
      </c>
      <c r="BA282" s="7">
        <f t="shared" si="358"/>
        <v>-10428286.454597935</v>
      </c>
      <c r="BB282" s="7">
        <f t="shared" si="358"/>
        <v>-9249168.5438346192</v>
      </c>
      <c r="BC282" s="7">
        <f t="shared" si="358"/>
        <v>-34947217.723262124</v>
      </c>
      <c r="BD282" s="7">
        <f t="shared" si="358"/>
        <v>-5844536.0191401839</v>
      </c>
      <c r="BE282" s="7">
        <f t="shared" si="358"/>
        <v>-1692715.0245718751</v>
      </c>
      <c r="BF282" s="7">
        <f t="shared" si="358"/>
        <v>-28534556.407829449</v>
      </c>
      <c r="BG282" s="7">
        <f t="shared" si="358"/>
        <v>-1288450.9406663883</v>
      </c>
      <c r="BH282" s="7">
        <f t="shared" si="358"/>
        <v>-795368.26152470557</v>
      </c>
      <c r="BI282" s="7">
        <f t="shared" si="358"/>
        <v>-452896.42272389593</v>
      </c>
      <c r="BJ282" s="7">
        <f t="shared" si="358"/>
        <v>-7257419.6766565228</v>
      </c>
      <c r="BK282" s="7">
        <f t="shared" si="358"/>
        <v>-32372383.144551221</v>
      </c>
      <c r="BL282" s="7">
        <f t="shared" si="358"/>
        <v>-375942.78311964381</v>
      </c>
      <c r="BM282" s="7">
        <f t="shared" si="358"/>
        <v>-457309.9468209513</v>
      </c>
      <c r="BN282" s="7">
        <f t="shared" si="358"/>
        <v>-4116818.8685459793</v>
      </c>
      <c r="BO282" s="7">
        <f t="shared" ref="BO282:DZ282" si="359">IF(((BO275*-1)&gt;(BO272*$GE$273)),-BO275,(BO272*$GE$273))</f>
        <v>-1588395.8795426537</v>
      </c>
      <c r="BP282" s="7">
        <f t="shared" si="359"/>
        <v>-384794.63590593939</v>
      </c>
      <c r="BQ282" s="7">
        <f t="shared" si="359"/>
        <v>-7569853.0036346372</v>
      </c>
      <c r="BR282" s="7">
        <f t="shared" si="359"/>
        <v>-5465513.7172958283</v>
      </c>
      <c r="BS282" s="7">
        <f t="shared" si="359"/>
        <v>-1527843.4043245451</v>
      </c>
      <c r="BT282" s="7">
        <f t="shared" si="359"/>
        <v>-624233.7844014673</v>
      </c>
      <c r="BU282" s="7">
        <f t="shared" si="359"/>
        <v>-612250.58809821121</v>
      </c>
      <c r="BV282" s="7">
        <f t="shared" si="359"/>
        <v>-1556174.0451426804</v>
      </c>
      <c r="BW282" s="7">
        <f t="shared" si="359"/>
        <v>-2405902.4158193371</v>
      </c>
      <c r="BX282" s="7">
        <f t="shared" si="359"/>
        <v>-199283.21845002318</v>
      </c>
      <c r="BY282" s="7">
        <f t="shared" si="359"/>
        <v>-698884.78807089326</v>
      </c>
      <c r="BZ282" s="7">
        <f t="shared" si="359"/>
        <v>-382372.54358873394</v>
      </c>
      <c r="CA282" s="7">
        <f t="shared" si="359"/>
        <v>-20.56</v>
      </c>
      <c r="CB282" s="7">
        <f t="shared" si="359"/>
        <v>-95058246.582229033</v>
      </c>
      <c r="CC282" s="7">
        <f t="shared" si="359"/>
        <v>-359580.93651504774</v>
      </c>
      <c r="CD282" s="7">
        <f t="shared" si="359"/>
        <v>-121036.99448620087</v>
      </c>
      <c r="CE282" s="7">
        <f t="shared" si="359"/>
        <v>-313016.62310471438</v>
      </c>
      <c r="CF282" s="7">
        <f t="shared" si="359"/>
        <v>-282502.81422719924</v>
      </c>
      <c r="CG282" s="7">
        <f t="shared" si="359"/>
        <v>-378997.24568170862</v>
      </c>
      <c r="CH282" s="7">
        <f t="shared" si="359"/>
        <v>-244188.42210723733</v>
      </c>
      <c r="CI282" s="7">
        <f t="shared" si="359"/>
        <v>-874444.60033284256</v>
      </c>
      <c r="CJ282" s="7">
        <f t="shared" si="359"/>
        <v>-1237222.3103941842</v>
      </c>
      <c r="CK282" s="7">
        <f t="shared" si="359"/>
        <v>-8493740.1516384929</v>
      </c>
      <c r="CL282" s="7">
        <f t="shared" si="359"/>
        <v>-1711819.9086612756</v>
      </c>
      <c r="CM282" s="7">
        <f t="shared" si="359"/>
        <v>-1120012.7510632046</v>
      </c>
      <c r="CN282" s="7">
        <f t="shared" si="359"/>
        <v>-36379699.750339411</v>
      </c>
      <c r="CO282" s="7">
        <f t="shared" si="359"/>
        <v>-17250513.46901447</v>
      </c>
      <c r="CP282" s="7">
        <f t="shared" si="359"/>
        <v>-724747.58</v>
      </c>
      <c r="CQ282" s="7">
        <f t="shared" si="359"/>
        <v>-1257007.010662239</v>
      </c>
      <c r="CR282" s="7">
        <f t="shared" si="359"/>
        <v>-393749.02600326668</v>
      </c>
      <c r="CS282" s="7">
        <f t="shared" si="359"/>
        <v>-517612.59213784168</v>
      </c>
      <c r="CT282" s="7">
        <f t="shared" si="359"/>
        <v>-245413.90355774993</v>
      </c>
      <c r="CU282" s="7">
        <f t="shared" si="359"/>
        <v>-667347.07081057504</v>
      </c>
      <c r="CV282" s="7">
        <f t="shared" si="359"/>
        <v>-112359.84525442698</v>
      </c>
      <c r="CW282" s="7">
        <f t="shared" si="359"/>
        <v>-377142.64652424311</v>
      </c>
      <c r="CX282" s="7">
        <f t="shared" si="359"/>
        <v>-631287.4523872243</v>
      </c>
      <c r="CY282" s="7">
        <f t="shared" si="359"/>
        <v>-120997.89124190045</v>
      </c>
      <c r="CZ282" s="7">
        <f t="shared" si="359"/>
        <v>-2442496.6827715081</v>
      </c>
      <c r="DA282" s="7">
        <f t="shared" si="359"/>
        <v>-361725.71390026924</v>
      </c>
      <c r="DB282" s="7">
        <f t="shared" si="359"/>
        <v>-482152.45591017761</v>
      </c>
      <c r="DC282" s="7">
        <f t="shared" si="359"/>
        <v>-317066.22051832662</v>
      </c>
      <c r="DD282" s="7">
        <f t="shared" si="359"/>
        <v>-337108.53277083556</v>
      </c>
      <c r="DE282" s="7">
        <f t="shared" si="359"/>
        <v>-566605.03683348396</v>
      </c>
      <c r="DF282" s="7">
        <f t="shared" si="359"/>
        <v>-24849348.057785071</v>
      </c>
      <c r="DG282" s="7">
        <f t="shared" si="359"/>
        <v>-213505.37143594882</v>
      </c>
      <c r="DH282" s="7">
        <f t="shared" si="359"/>
        <v>-2377816.6999169085</v>
      </c>
      <c r="DI282" s="7">
        <f t="shared" si="359"/>
        <v>-3089598.5989164859</v>
      </c>
      <c r="DJ282" s="7">
        <f t="shared" si="359"/>
        <v>-865923.64698700851</v>
      </c>
      <c r="DK282" s="7">
        <f t="shared" si="359"/>
        <v>-612791.53227362654</v>
      </c>
      <c r="DL282" s="7">
        <f t="shared" si="359"/>
        <v>-6994295.4270875817</v>
      </c>
      <c r="DM282" s="7">
        <f t="shared" si="359"/>
        <v>-486200.21826412296</v>
      </c>
      <c r="DN282" s="7">
        <f t="shared" si="359"/>
        <v>-1748495.8453461784</v>
      </c>
      <c r="DO282" s="7">
        <f t="shared" si="359"/>
        <v>-3825073.531759588</v>
      </c>
      <c r="DP282" s="7">
        <f t="shared" si="359"/>
        <v>-397317.29888702231</v>
      </c>
      <c r="DQ282" s="7">
        <f t="shared" si="359"/>
        <v>-259.02</v>
      </c>
      <c r="DR282" s="7">
        <f t="shared" si="359"/>
        <v>-1825150.9870193133</v>
      </c>
      <c r="DS282" s="7">
        <f t="shared" si="359"/>
        <v>-1051487.5890352409</v>
      </c>
      <c r="DT282" s="7">
        <f t="shared" si="359"/>
        <v>-352868.49768279702</v>
      </c>
      <c r="DU282" s="7">
        <f t="shared" si="359"/>
        <v>-554842.13580376632</v>
      </c>
      <c r="DV282" s="7">
        <f t="shared" si="359"/>
        <v>-399004.56154578953</v>
      </c>
      <c r="DW282" s="7">
        <f t="shared" si="359"/>
        <v>-514623.01815396303</v>
      </c>
      <c r="DX282" s="7">
        <f t="shared" si="359"/>
        <v>-398104.48584980454</v>
      </c>
      <c r="DY282" s="7">
        <f t="shared" si="359"/>
        <v>-548337.11490220041</v>
      </c>
      <c r="DZ282" s="7">
        <f t="shared" si="359"/>
        <v>-1073283.4674489282</v>
      </c>
      <c r="EA282" s="7">
        <f t="shared" ref="EA282:FX282" si="360">IF(((EA275*-1)&gt;(EA272*$GE$273)),-EA275,(EA272*$GE$273))</f>
        <v>-838803.45851902419</v>
      </c>
      <c r="EB282" s="7">
        <f t="shared" si="360"/>
        <v>-773122.62748166663</v>
      </c>
      <c r="EC282" s="7">
        <f t="shared" si="360"/>
        <v>-465951.94386939157</v>
      </c>
      <c r="ED282" s="7">
        <f t="shared" si="360"/>
        <v>-2552053.1034141104</v>
      </c>
      <c r="EE282" s="7">
        <f t="shared" si="360"/>
        <v>-359866.02714523044</v>
      </c>
      <c r="EF282" s="7">
        <f t="shared" si="360"/>
        <v>-1811228.5872628018</v>
      </c>
      <c r="EG282" s="7">
        <f t="shared" si="360"/>
        <v>-432678.0762751305</v>
      </c>
      <c r="EH282" s="7">
        <f t="shared" si="360"/>
        <v>-411972.19137838809</v>
      </c>
      <c r="EI282" s="7">
        <f t="shared" si="360"/>
        <v>-19558488.62423351</v>
      </c>
      <c r="EJ282" s="7">
        <f t="shared" si="360"/>
        <v>-11475269.982263844</v>
      </c>
      <c r="EK282" s="7">
        <f t="shared" si="360"/>
        <v>-861434.50106437644</v>
      </c>
      <c r="EL282" s="7">
        <f t="shared" si="360"/>
        <v>-611027.27500630287</v>
      </c>
      <c r="EM282" s="7">
        <f t="shared" si="360"/>
        <v>-579644.79204533494</v>
      </c>
      <c r="EN282" s="7">
        <f t="shared" si="360"/>
        <v>-1389061.0827628144</v>
      </c>
      <c r="EO282" s="7">
        <f t="shared" si="360"/>
        <v>-528968.91699020192</v>
      </c>
      <c r="EP282" s="7">
        <f t="shared" si="360"/>
        <v>-591729.88587890379</v>
      </c>
      <c r="EQ282" s="7">
        <f t="shared" si="360"/>
        <v>-3292968.0648931619</v>
      </c>
      <c r="ER282" s="7">
        <f t="shared" si="360"/>
        <v>-519161.436131005</v>
      </c>
      <c r="ES282" s="7">
        <f t="shared" si="360"/>
        <v>-314900.32909237279</v>
      </c>
      <c r="ET282" s="7">
        <f t="shared" si="360"/>
        <v>-458203.45103673742</v>
      </c>
      <c r="EU282" s="7">
        <f t="shared" si="360"/>
        <v>-849431.6388468059</v>
      </c>
      <c r="EV282" s="7">
        <f t="shared" si="360"/>
        <v>-204986.96061189397</v>
      </c>
      <c r="EW282" s="7">
        <f t="shared" si="360"/>
        <v>-1433103.1749809105</v>
      </c>
      <c r="EX282" s="7">
        <f t="shared" si="360"/>
        <v>-404093.0377002249</v>
      </c>
      <c r="EY282" s="7">
        <f t="shared" si="360"/>
        <v>-1192047.0886254013</v>
      </c>
      <c r="EZ282" s="7">
        <f t="shared" si="360"/>
        <v>-293472.58382458048</v>
      </c>
      <c r="FA282" s="7">
        <f t="shared" si="360"/>
        <v>-4283192.2788939569</v>
      </c>
      <c r="FB282" s="7">
        <f t="shared" si="360"/>
        <v>194.28</v>
      </c>
      <c r="FC282" s="7">
        <f t="shared" si="360"/>
        <v>-2565377.3784338259</v>
      </c>
      <c r="FD282" s="7">
        <f t="shared" si="360"/>
        <v>-571308.82344078529</v>
      </c>
      <c r="FE282" s="7">
        <f t="shared" si="360"/>
        <v>-234808.43991501653</v>
      </c>
      <c r="FF282" s="7">
        <f t="shared" si="360"/>
        <v>-409779.19674688805</v>
      </c>
      <c r="FG282" s="7">
        <f t="shared" si="360"/>
        <v>-302286.7610608745</v>
      </c>
      <c r="FH282" s="7">
        <f t="shared" si="360"/>
        <v>-210545.78541738505</v>
      </c>
      <c r="FI282" s="7">
        <f t="shared" si="360"/>
        <v>-2235020.0876427973</v>
      </c>
      <c r="FJ282" s="7">
        <f t="shared" si="360"/>
        <v>-2286845.9513006164</v>
      </c>
      <c r="FK282" s="7">
        <f t="shared" si="360"/>
        <v>-973403.02</v>
      </c>
      <c r="FL282" s="7">
        <f t="shared" si="360"/>
        <v>-8296509.1990479371</v>
      </c>
      <c r="FM282" s="7">
        <f t="shared" si="360"/>
        <v>-4269994.5821270188</v>
      </c>
      <c r="FN282" s="7">
        <f t="shared" si="360"/>
        <v>-26093734.595636673</v>
      </c>
      <c r="FO282" s="7">
        <f t="shared" si="360"/>
        <v>-1001.88</v>
      </c>
      <c r="FP282" s="7">
        <f t="shared" si="360"/>
        <v>-2515008.4900000002</v>
      </c>
      <c r="FQ282" s="7">
        <f t="shared" si="360"/>
        <v>-1163179.2631417043</v>
      </c>
      <c r="FR282" s="7">
        <f t="shared" si="360"/>
        <v>-346241.72178549017</v>
      </c>
      <c r="FS282" s="7">
        <f t="shared" si="360"/>
        <v>-389338.60631125665</v>
      </c>
      <c r="FT282" s="7">
        <f t="shared" si="360"/>
        <v>-259</v>
      </c>
      <c r="FU282" s="7">
        <f t="shared" si="360"/>
        <v>-1130631.1265279923</v>
      </c>
      <c r="FV282" s="7">
        <f t="shared" si="360"/>
        <v>-905662.58558261371</v>
      </c>
      <c r="FW282" s="7">
        <f t="shared" si="360"/>
        <v>-383426.73747958144</v>
      </c>
      <c r="FX282" s="7">
        <f t="shared" si="360"/>
        <v>-155868.49571571796</v>
      </c>
      <c r="FZ282" s="74">
        <f>SUM(C282:FX282)</f>
        <v>-1052661912.0000007</v>
      </c>
      <c r="GA282" s="7">
        <v>-1052661912</v>
      </c>
    </row>
    <row r="283" spans="1:190" ht="15.75" x14ac:dyDescent="0.25">
      <c r="A283" s="6"/>
      <c r="B283" s="30"/>
      <c r="FZ283" s="74"/>
      <c r="GA283" s="51"/>
      <c r="GC283" s="51"/>
    </row>
    <row r="284" spans="1:190" ht="15.75" x14ac:dyDescent="0.25">
      <c r="A284" s="6"/>
      <c r="B284" s="30" t="s">
        <v>846</v>
      </c>
    </row>
    <row r="285" spans="1:190" x14ac:dyDescent="0.2">
      <c r="A285" s="6" t="s">
        <v>847</v>
      </c>
      <c r="B285" s="7" t="s">
        <v>848</v>
      </c>
      <c r="C285" s="7">
        <f t="shared" ref="C285:BN285" si="361">C272+C282</f>
        <v>72472535.299233139</v>
      </c>
      <c r="D285" s="7">
        <f t="shared" si="361"/>
        <v>334338062.25045234</v>
      </c>
      <c r="E285" s="7">
        <f t="shared" si="361"/>
        <v>59576404.385138035</v>
      </c>
      <c r="F285" s="7">
        <f t="shared" si="361"/>
        <v>152921401.41535148</v>
      </c>
      <c r="G285" s="7">
        <f t="shared" si="361"/>
        <v>9630831.9146067705</v>
      </c>
      <c r="H285" s="7">
        <f t="shared" si="361"/>
        <v>8545171.7302274071</v>
      </c>
      <c r="I285" s="7">
        <f t="shared" si="361"/>
        <v>81728267.463552356</v>
      </c>
      <c r="J285" s="7">
        <f t="shared" si="361"/>
        <v>19123915.860815231</v>
      </c>
      <c r="K285" s="7">
        <f t="shared" si="361"/>
        <v>3017557.2000797084</v>
      </c>
      <c r="L285" s="7">
        <f t="shared" si="361"/>
        <v>21133668.228331834</v>
      </c>
      <c r="M285" s="7">
        <f t="shared" si="361"/>
        <v>11999471.120764652</v>
      </c>
      <c r="N285" s="7">
        <f t="shared" si="361"/>
        <v>437697674.19618285</v>
      </c>
      <c r="O285" s="7">
        <f t="shared" si="361"/>
        <v>113780750.04085873</v>
      </c>
      <c r="P285" s="7">
        <f t="shared" si="361"/>
        <v>2991487.5859572254</v>
      </c>
      <c r="Q285" s="7">
        <f t="shared" si="361"/>
        <v>339618576.57474142</v>
      </c>
      <c r="R285" s="7">
        <f t="shared" si="361"/>
        <v>38735802.1458802</v>
      </c>
      <c r="S285" s="7">
        <f t="shared" si="361"/>
        <v>13765981.374809533</v>
      </c>
      <c r="T285" s="7">
        <f t="shared" si="361"/>
        <v>2017370.1045961222</v>
      </c>
      <c r="U285" s="7">
        <f t="shared" si="361"/>
        <v>924135.17004466045</v>
      </c>
      <c r="V285" s="7">
        <f t="shared" si="361"/>
        <v>3054323.6106475149</v>
      </c>
      <c r="W285" s="7">
        <f t="shared" si="361"/>
        <v>1930366.6102676773</v>
      </c>
      <c r="X285" s="7">
        <f t="shared" si="361"/>
        <v>827235.55403653998</v>
      </c>
      <c r="Y285" s="7">
        <f t="shared" si="361"/>
        <v>18611559.961896859</v>
      </c>
      <c r="Z285" s="7">
        <f t="shared" si="361"/>
        <v>2661257.4701918736</v>
      </c>
      <c r="AA285" s="7">
        <f t="shared" si="361"/>
        <v>244402206.89070112</v>
      </c>
      <c r="AB285" s="7">
        <f t="shared" si="361"/>
        <v>244247103.4992578</v>
      </c>
      <c r="AC285" s="7">
        <f t="shared" si="361"/>
        <v>8257643.5940518565</v>
      </c>
      <c r="AD285" s="7">
        <f t="shared" si="361"/>
        <v>10770695.710654365</v>
      </c>
      <c r="AE285" s="7">
        <f t="shared" si="361"/>
        <v>1531609.5371168612</v>
      </c>
      <c r="AF285" s="7">
        <f t="shared" si="361"/>
        <v>2352659.1199064907</v>
      </c>
      <c r="AG285" s="7">
        <f t="shared" si="361"/>
        <v>6334352.2815702986</v>
      </c>
      <c r="AH285" s="7">
        <f t="shared" si="361"/>
        <v>8458542.9233221132</v>
      </c>
      <c r="AI285" s="7">
        <f t="shared" si="361"/>
        <v>3496476.9438133202</v>
      </c>
      <c r="AJ285" s="7">
        <f t="shared" si="361"/>
        <v>2416918.3008357142</v>
      </c>
      <c r="AK285" s="7">
        <f t="shared" si="361"/>
        <v>2778236.5777049046</v>
      </c>
      <c r="AL285" s="7">
        <f t="shared" si="361"/>
        <v>3110778.3911790662</v>
      </c>
      <c r="AM285" s="7">
        <f t="shared" si="361"/>
        <v>4032507.4283972788</v>
      </c>
      <c r="AN285" s="7">
        <f t="shared" si="361"/>
        <v>3656004.200942059</v>
      </c>
      <c r="AO285" s="7">
        <f t="shared" si="361"/>
        <v>37328734.760192424</v>
      </c>
      <c r="AP285" s="7">
        <f t="shared" si="361"/>
        <v>749938946.7843709</v>
      </c>
      <c r="AQ285" s="7">
        <f t="shared" si="361"/>
        <v>2884552.7863217671</v>
      </c>
      <c r="AR285" s="7">
        <f t="shared" si="361"/>
        <v>509920254.41110086</v>
      </c>
      <c r="AS285" s="7">
        <f t="shared" si="361"/>
        <v>58994608.938073792</v>
      </c>
      <c r="AT285" s="7">
        <f t="shared" si="361"/>
        <v>18111329.598377991</v>
      </c>
      <c r="AU285" s="7">
        <f t="shared" si="361"/>
        <v>3062434.851032075</v>
      </c>
      <c r="AV285" s="7">
        <f t="shared" si="361"/>
        <v>3409667.2133189873</v>
      </c>
      <c r="AW285" s="7">
        <f t="shared" si="361"/>
        <v>3077699.5995541983</v>
      </c>
      <c r="AX285" s="7">
        <f t="shared" si="361"/>
        <v>1160077.5082392897</v>
      </c>
      <c r="AY285" s="7">
        <f t="shared" si="361"/>
        <v>4250314.132921828</v>
      </c>
      <c r="AZ285" s="7">
        <f t="shared" si="361"/>
        <v>97558330.725221589</v>
      </c>
      <c r="BA285" s="7">
        <f t="shared" si="361"/>
        <v>71233622.995402068</v>
      </c>
      <c r="BB285" s="7">
        <f t="shared" si="361"/>
        <v>63179294.886165388</v>
      </c>
      <c r="BC285" s="7">
        <f t="shared" si="361"/>
        <v>238717735.92673784</v>
      </c>
      <c r="BD285" s="7">
        <f t="shared" si="361"/>
        <v>39922903.650859818</v>
      </c>
      <c r="BE285" s="7">
        <f t="shared" si="361"/>
        <v>11562611.405428125</v>
      </c>
      <c r="BF285" s="7">
        <f t="shared" si="361"/>
        <v>194914077.43217057</v>
      </c>
      <c r="BG285" s="7">
        <f t="shared" si="361"/>
        <v>8801161.0493336115</v>
      </c>
      <c r="BH285" s="7">
        <f t="shared" si="361"/>
        <v>5433007.9184752945</v>
      </c>
      <c r="BI285" s="7">
        <f t="shared" si="361"/>
        <v>3093648.5272761043</v>
      </c>
      <c r="BJ285" s="7">
        <f t="shared" si="361"/>
        <v>49574040.703343481</v>
      </c>
      <c r="BK285" s="7">
        <f t="shared" si="361"/>
        <v>221129535.17544878</v>
      </c>
      <c r="BL285" s="7">
        <f t="shared" si="361"/>
        <v>2567992.9868803564</v>
      </c>
      <c r="BM285" s="7">
        <f t="shared" si="361"/>
        <v>3123796.4631790491</v>
      </c>
      <c r="BN285" s="7">
        <f t="shared" si="361"/>
        <v>28121199.441454019</v>
      </c>
      <c r="BO285" s="7">
        <f t="shared" ref="BO285:DZ285" si="362">BO272+BO282</f>
        <v>10850027.350457346</v>
      </c>
      <c r="BP285" s="7">
        <f t="shared" si="362"/>
        <v>2628458.2940940605</v>
      </c>
      <c r="BQ285" s="7">
        <f t="shared" si="362"/>
        <v>51708212.78636536</v>
      </c>
      <c r="BR285" s="7">
        <f t="shared" si="362"/>
        <v>37333875.062704176</v>
      </c>
      <c r="BS285" s="7">
        <f t="shared" si="362"/>
        <v>10436405.015675455</v>
      </c>
      <c r="BT285" s="7">
        <f t="shared" si="362"/>
        <v>4264021.1555985333</v>
      </c>
      <c r="BU285" s="7">
        <f t="shared" si="362"/>
        <v>4182166.2419017889</v>
      </c>
      <c r="BV285" s="7">
        <f t="shared" si="362"/>
        <v>10629926.18485732</v>
      </c>
      <c r="BW285" s="7">
        <f t="shared" si="362"/>
        <v>16434257.574180661</v>
      </c>
      <c r="BX285" s="7">
        <f t="shared" si="362"/>
        <v>1361265.4115499768</v>
      </c>
      <c r="BY285" s="7">
        <f t="shared" si="362"/>
        <v>4773947.8319291072</v>
      </c>
      <c r="BZ285" s="7">
        <f t="shared" si="362"/>
        <v>2611913.4464112665</v>
      </c>
      <c r="CA285" s="7">
        <f t="shared" si="362"/>
        <v>2673076.34</v>
      </c>
      <c r="CB285" s="7">
        <f t="shared" si="362"/>
        <v>649324635.36777103</v>
      </c>
      <c r="CC285" s="7">
        <f t="shared" si="362"/>
        <v>2456228.3534849524</v>
      </c>
      <c r="CD285" s="7">
        <f t="shared" si="362"/>
        <v>826780.47551379912</v>
      </c>
      <c r="CE285" s="7">
        <f t="shared" si="362"/>
        <v>2138156.4668952855</v>
      </c>
      <c r="CF285" s="7">
        <f t="shared" si="362"/>
        <v>1929722.4957728009</v>
      </c>
      <c r="CG285" s="7">
        <f t="shared" si="362"/>
        <v>2588857.4343182915</v>
      </c>
      <c r="CH285" s="7">
        <f t="shared" si="362"/>
        <v>1668004.2378927625</v>
      </c>
      <c r="CI285" s="7">
        <f t="shared" si="362"/>
        <v>5973163.2096671574</v>
      </c>
      <c r="CJ285" s="7">
        <f t="shared" si="362"/>
        <v>8451228.1096058153</v>
      </c>
      <c r="CK285" s="7">
        <f t="shared" si="362"/>
        <v>58019108.54836151</v>
      </c>
      <c r="CL285" s="7">
        <f t="shared" si="362"/>
        <v>11693113.201338723</v>
      </c>
      <c r="CM285" s="7">
        <f t="shared" si="362"/>
        <v>7650592.108936795</v>
      </c>
      <c r="CN285" s="7">
        <f t="shared" si="362"/>
        <v>248502745.67966059</v>
      </c>
      <c r="CO285" s="7">
        <f t="shared" si="362"/>
        <v>117834946.16098553</v>
      </c>
      <c r="CP285" s="7">
        <f t="shared" si="362"/>
        <v>9751440</v>
      </c>
      <c r="CQ285" s="7">
        <f t="shared" si="362"/>
        <v>8586373.5993377604</v>
      </c>
      <c r="CR285" s="7">
        <f t="shared" si="362"/>
        <v>2689624.0139967334</v>
      </c>
      <c r="CS285" s="7">
        <f t="shared" si="362"/>
        <v>3535712.2578621586</v>
      </c>
      <c r="CT285" s="7">
        <f t="shared" si="362"/>
        <v>1676375.26644225</v>
      </c>
      <c r="CU285" s="7">
        <f t="shared" si="362"/>
        <v>4558519.7391894246</v>
      </c>
      <c r="CV285" s="7">
        <f t="shared" si="362"/>
        <v>767508.53474557307</v>
      </c>
      <c r="CW285" s="7">
        <f t="shared" si="362"/>
        <v>2576189.0234757569</v>
      </c>
      <c r="CX285" s="7">
        <f t="shared" si="362"/>
        <v>4312203.4076127764</v>
      </c>
      <c r="CY285" s="7">
        <f t="shared" si="362"/>
        <v>826513.36875809962</v>
      </c>
      <c r="CZ285" s="7">
        <f t="shared" si="362"/>
        <v>16684225.987228494</v>
      </c>
      <c r="DA285" s="7">
        <f t="shared" si="362"/>
        <v>2470878.9160997309</v>
      </c>
      <c r="DB285" s="7">
        <f t="shared" si="362"/>
        <v>3293490.8740898226</v>
      </c>
      <c r="DC285" s="7">
        <f t="shared" si="362"/>
        <v>2165818.4894816736</v>
      </c>
      <c r="DD285" s="7">
        <f t="shared" si="362"/>
        <v>2302723.6772291642</v>
      </c>
      <c r="DE285" s="7">
        <f t="shared" si="362"/>
        <v>3870370.2431665165</v>
      </c>
      <c r="DF285" s="7">
        <f t="shared" si="362"/>
        <v>169741126.59221494</v>
      </c>
      <c r="DG285" s="7">
        <f t="shared" si="362"/>
        <v>1458414.2085640512</v>
      </c>
      <c r="DH285" s="7">
        <f t="shared" si="362"/>
        <v>16242409.440083092</v>
      </c>
      <c r="DI285" s="7">
        <f t="shared" si="362"/>
        <v>21104454.961083513</v>
      </c>
      <c r="DJ285" s="7">
        <f t="shared" si="362"/>
        <v>5914958.2130129915</v>
      </c>
      <c r="DK285" s="7">
        <f t="shared" si="362"/>
        <v>4185861.3277263739</v>
      </c>
      <c r="DL285" s="7">
        <f t="shared" si="362"/>
        <v>47776689.462912418</v>
      </c>
      <c r="DM285" s="7">
        <f t="shared" si="362"/>
        <v>3321140.3617358771</v>
      </c>
      <c r="DN285" s="7">
        <f t="shared" si="362"/>
        <v>11943639.484653821</v>
      </c>
      <c r="DO285" s="7">
        <f t="shared" si="362"/>
        <v>26128343.048240408</v>
      </c>
      <c r="DP285" s="7">
        <f t="shared" si="362"/>
        <v>2713998.2011129777</v>
      </c>
      <c r="DQ285" s="7">
        <f t="shared" si="362"/>
        <v>7276160.9400000004</v>
      </c>
      <c r="DR285" s="7">
        <f t="shared" si="362"/>
        <v>12467256.042980686</v>
      </c>
      <c r="DS285" s="7">
        <f t="shared" si="362"/>
        <v>7182509.8809647588</v>
      </c>
      <c r="DT285" s="7">
        <f t="shared" si="362"/>
        <v>2410376.9723172029</v>
      </c>
      <c r="DU285" s="7">
        <f t="shared" si="362"/>
        <v>3790020.1241962332</v>
      </c>
      <c r="DV285" s="7">
        <f t="shared" si="362"/>
        <v>2725523.5684542102</v>
      </c>
      <c r="DW285" s="7">
        <f t="shared" si="362"/>
        <v>3515291.0518460367</v>
      </c>
      <c r="DX285" s="7">
        <f t="shared" si="362"/>
        <v>2719375.3241501953</v>
      </c>
      <c r="DY285" s="7">
        <f t="shared" si="362"/>
        <v>3745585.5750978002</v>
      </c>
      <c r="DZ285" s="7">
        <f t="shared" si="362"/>
        <v>7331393.3425510721</v>
      </c>
      <c r="EA285" s="7">
        <f t="shared" ref="EA285:FX285" si="363">EA272+EA282</f>
        <v>5729705.4114809763</v>
      </c>
      <c r="EB285" s="7">
        <f t="shared" si="363"/>
        <v>5281052.2625183333</v>
      </c>
      <c r="EC285" s="7">
        <f t="shared" si="363"/>
        <v>3182828.2861306085</v>
      </c>
      <c r="ED285" s="7">
        <f t="shared" si="363"/>
        <v>17432584.866585888</v>
      </c>
      <c r="EE285" s="7">
        <f t="shared" si="363"/>
        <v>2458175.7528547691</v>
      </c>
      <c r="EF285" s="7">
        <f t="shared" si="363"/>
        <v>12372154.802737199</v>
      </c>
      <c r="EG285" s="7">
        <f t="shared" si="363"/>
        <v>2955540.8837248692</v>
      </c>
      <c r="EH285" s="7">
        <f t="shared" si="363"/>
        <v>2814102.9586216118</v>
      </c>
      <c r="EI285" s="7">
        <f t="shared" si="363"/>
        <v>133600281.41576648</v>
      </c>
      <c r="EJ285" s="7">
        <f t="shared" si="363"/>
        <v>78385366.497736156</v>
      </c>
      <c r="EK285" s="7">
        <f t="shared" si="363"/>
        <v>5884293.7189356238</v>
      </c>
      <c r="EL285" s="7">
        <f t="shared" si="363"/>
        <v>4173810.0249936972</v>
      </c>
      <c r="EM285" s="7">
        <f t="shared" si="363"/>
        <v>3959442.3079546648</v>
      </c>
      <c r="EN285" s="7">
        <f t="shared" si="363"/>
        <v>9488409.6172371842</v>
      </c>
      <c r="EO285" s="7">
        <f t="shared" si="363"/>
        <v>3613285.1330097979</v>
      </c>
      <c r="EP285" s="7">
        <f t="shared" si="363"/>
        <v>4041993.2641210966</v>
      </c>
      <c r="EQ285" s="7">
        <f t="shared" si="363"/>
        <v>22493632.745106839</v>
      </c>
      <c r="ER285" s="7">
        <f t="shared" si="363"/>
        <v>3546292.1138689946</v>
      </c>
      <c r="ES285" s="7">
        <f t="shared" si="363"/>
        <v>2151023.7009076271</v>
      </c>
      <c r="ET285" s="7">
        <f t="shared" si="363"/>
        <v>3129899.8189632627</v>
      </c>
      <c r="EU285" s="7">
        <f t="shared" si="363"/>
        <v>5802304.4711531941</v>
      </c>
      <c r="EV285" s="7">
        <f t="shared" si="363"/>
        <v>1400226.579388106</v>
      </c>
      <c r="EW285" s="7">
        <f t="shared" si="363"/>
        <v>9789252.6950190887</v>
      </c>
      <c r="EX285" s="7">
        <f t="shared" si="363"/>
        <v>2760281.9722997751</v>
      </c>
      <c r="EY285" s="7">
        <f t="shared" si="363"/>
        <v>8142644.8413745984</v>
      </c>
      <c r="EZ285" s="7">
        <f t="shared" si="363"/>
        <v>2004654.8861754197</v>
      </c>
      <c r="FA285" s="7">
        <f t="shared" si="363"/>
        <v>29257664.271106042</v>
      </c>
      <c r="FB285" s="7">
        <f t="shared" si="363"/>
        <v>4114457.88</v>
      </c>
      <c r="FC285" s="7">
        <f t="shared" si="363"/>
        <v>17523600.431566171</v>
      </c>
      <c r="FD285" s="7">
        <f t="shared" si="363"/>
        <v>3902500.9065592149</v>
      </c>
      <c r="FE285" s="7">
        <f t="shared" si="363"/>
        <v>1603931.3800849835</v>
      </c>
      <c r="FF285" s="7">
        <f t="shared" si="363"/>
        <v>2799123.0332531119</v>
      </c>
      <c r="FG285" s="7">
        <f t="shared" si="363"/>
        <v>2064862.8389391256</v>
      </c>
      <c r="FH285" s="7">
        <f t="shared" si="363"/>
        <v>1438197.844582615</v>
      </c>
      <c r="FI285" s="7">
        <f t="shared" si="363"/>
        <v>15266993.192357205</v>
      </c>
      <c r="FJ285" s="7">
        <f t="shared" si="363"/>
        <v>15621005.718699384</v>
      </c>
      <c r="FK285" s="7">
        <f t="shared" si="363"/>
        <v>21700252.370000001</v>
      </c>
      <c r="FL285" s="7">
        <f t="shared" si="363"/>
        <v>56671861.770952061</v>
      </c>
      <c r="FM285" s="7">
        <f t="shared" si="363"/>
        <v>29167513.337872982</v>
      </c>
      <c r="FN285" s="7">
        <f t="shared" si="363"/>
        <v>178241292.16436332</v>
      </c>
      <c r="FO285" s="7">
        <f t="shared" si="363"/>
        <v>10721318.6</v>
      </c>
      <c r="FP285" s="7">
        <f t="shared" si="363"/>
        <v>18742723.009999998</v>
      </c>
      <c r="FQ285" s="7">
        <f t="shared" si="363"/>
        <v>7945454.2668582946</v>
      </c>
      <c r="FR285" s="7">
        <f t="shared" si="363"/>
        <v>2365110.7382145096</v>
      </c>
      <c r="FS285" s="7">
        <f t="shared" si="363"/>
        <v>2659497.2836887436</v>
      </c>
      <c r="FT285" s="7">
        <f t="shared" si="363"/>
        <v>1372707.5</v>
      </c>
      <c r="FU285" s="7">
        <f t="shared" si="363"/>
        <v>7723124.1934720082</v>
      </c>
      <c r="FV285" s="7">
        <f t="shared" si="363"/>
        <v>6186407.2744173864</v>
      </c>
      <c r="FW285" s="7">
        <f t="shared" si="363"/>
        <v>2619114.4425204187</v>
      </c>
      <c r="FX285" s="7">
        <f t="shared" si="363"/>
        <v>1064707.774284282</v>
      </c>
      <c r="FY285" s="7">
        <f>FY274+FY283</f>
        <v>0</v>
      </c>
      <c r="FZ285" s="74">
        <f>SUM(C285:FX285)</f>
        <v>7238095115.8599949</v>
      </c>
      <c r="GA285" s="75"/>
      <c r="GB285" s="75">
        <f>FZ285-GA285</f>
        <v>7238095115.8599949</v>
      </c>
    </row>
    <row r="286" spans="1:190" x14ac:dyDescent="0.2">
      <c r="A286" s="6" t="s">
        <v>849</v>
      </c>
      <c r="B286" s="7" t="s">
        <v>850</v>
      </c>
      <c r="C286" s="7">
        <f t="shared" ref="C286:BN287" si="364">C273</f>
        <v>21684291.110399999</v>
      </c>
      <c r="D286" s="7">
        <f t="shared" si="364"/>
        <v>83327295.158999994</v>
      </c>
      <c r="E286" s="7">
        <f t="shared" si="364"/>
        <v>21274312.225919999</v>
      </c>
      <c r="F286" s="7">
        <f t="shared" si="364"/>
        <v>54188298.44325</v>
      </c>
      <c r="G286" s="7">
        <f t="shared" si="364"/>
        <v>6089783.6197999995</v>
      </c>
      <c r="H286" s="7">
        <f t="shared" si="364"/>
        <v>2923339.1669999999</v>
      </c>
      <c r="I286" s="7">
        <f t="shared" si="364"/>
        <v>22969937.34</v>
      </c>
      <c r="J286" s="7">
        <f t="shared" si="364"/>
        <v>3937298.301</v>
      </c>
      <c r="K286" s="7">
        <f t="shared" si="364"/>
        <v>1150282.3230000001</v>
      </c>
      <c r="L286" s="7">
        <f t="shared" si="364"/>
        <v>13959974.393295001</v>
      </c>
      <c r="M286" s="7">
        <f t="shared" si="364"/>
        <v>4871981.2880640002</v>
      </c>
      <c r="N286" s="7">
        <f t="shared" si="364"/>
        <v>132834093.44954401</v>
      </c>
      <c r="O286" s="7">
        <f t="shared" si="364"/>
        <v>49793524.639128</v>
      </c>
      <c r="P286" s="7">
        <f t="shared" si="364"/>
        <v>1244754.675</v>
      </c>
      <c r="Q286" s="7">
        <f t="shared" si="364"/>
        <v>86480316.20205</v>
      </c>
      <c r="R286" s="7">
        <f t="shared" si="364"/>
        <v>1676124.42597</v>
      </c>
      <c r="S286" s="7">
        <f t="shared" si="364"/>
        <v>6820767.4088399997</v>
      </c>
      <c r="T286" s="7">
        <f t="shared" si="364"/>
        <v>547866.296584</v>
      </c>
      <c r="U286" s="7">
        <f t="shared" si="364"/>
        <v>427423.96450799995</v>
      </c>
      <c r="V286" s="7">
        <f t="shared" si="364"/>
        <v>856780.848</v>
      </c>
      <c r="W286" s="7">
        <f t="shared" si="364"/>
        <v>211492.43100000001</v>
      </c>
      <c r="X286" s="7">
        <f t="shared" si="364"/>
        <v>188417.20817999999</v>
      </c>
      <c r="Y286" s="7">
        <f t="shared" si="364"/>
        <v>1334255.15928</v>
      </c>
      <c r="Z286" s="7">
        <f t="shared" si="364"/>
        <v>461452.98809999996</v>
      </c>
      <c r="AA286" s="7">
        <f t="shared" si="364"/>
        <v>102407932.24141499</v>
      </c>
      <c r="AB286" s="7">
        <f t="shared" si="364"/>
        <v>184226397.98149276</v>
      </c>
      <c r="AC286" s="7">
        <f t="shared" si="364"/>
        <v>3729778.6332199997</v>
      </c>
      <c r="AD286" s="7">
        <f t="shared" si="364"/>
        <v>4193247.1860229997</v>
      </c>
      <c r="AE286" s="7">
        <f t="shared" si="364"/>
        <v>343790.20598600002</v>
      </c>
      <c r="AF286" s="7">
        <f t="shared" si="364"/>
        <v>523995.48836600001</v>
      </c>
      <c r="AG286" s="7">
        <f t="shared" si="364"/>
        <v>4366050.0013199998</v>
      </c>
      <c r="AH286" s="7">
        <f t="shared" si="364"/>
        <v>582494.2550280001</v>
      </c>
      <c r="AI286" s="7">
        <f t="shared" si="364"/>
        <v>247151.89799999999</v>
      </c>
      <c r="AJ286" s="7">
        <f t="shared" si="364"/>
        <v>554678.556124</v>
      </c>
      <c r="AK286" s="7">
        <f t="shared" si="364"/>
        <v>929504.43476000021</v>
      </c>
      <c r="AL286" s="7">
        <f t="shared" si="364"/>
        <v>1815678.774</v>
      </c>
      <c r="AM286" s="7">
        <f t="shared" si="364"/>
        <v>814313.96272200008</v>
      </c>
      <c r="AN286" s="7">
        <f t="shared" si="364"/>
        <v>2500126.7506200001</v>
      </c>
      <c r="AO286" s="7">
        <f t="shared" si="364"/>
        <v>8746300.2935039997</v>
      </c>
      <c r="AP286" s="7">
        <f t="shared" si="364"/>
        <v>538698569.71062708</v>
      </c>
      <c r="AQ286" s="7">
        <f t="shared" si="364"/>
        <v>1829056.4801479999</v>
      </c>
      <c r="AR286" s="7">
        <f t="shared" si="364"/>
        <v>189653726.99856001</v>
      </c>
      <c r="AS286" s="7">
        <f t="shared" si="364"/>
        <v>36796038.507140003</v>
      </c>
      <c r="AT286" s="7">
        <f t="shared" si="364"/>
        <v>6697930.7639621198</v>
      </c>
      <c r="AU286" s="7">
        <f t="shared" si="364"/>
        <v>921423.80116799998</v>
      </c>
      <c r="AV286" s="7">
        <f t="shared" si="364"/>
        <v>829102.49199885002</v>
      </c>
      <c r="AW286" s="7">
        <f t="shared" si="364"/>
        <v>534207.22589600005</v>
      </c>
      <c r="AX286" s="7">
        <f t="shared" si="364"/>
        <v>337245.04699999996</v>
      </c>
      <c r="AY286" s="7">
        <f t="shared" si="364"/>
        <v>1192495.419</v>
      </c>
      <c r="AZ286" s="7">
        <f t="shared" si="364"/>
        <v>10749369.797999999</v>
      </c>
      <c r="BA286" s="7">
        <f t="shared" si="364"/>
        <v>10122908.964239998</v>
      </c>
      <c r="BB286" s="7">
        <f t="shared" si="364"/>
        <v>3438811.5314000002</v>
      </c>
      <c r="BC286" s="7">
        <f t="shared" si="364"/>
        <v>61870464.104999989</v>
      </c>
      <c r="BD286" s="7">
        <f t="shared" si="364"/>
        <v>11214878.220000001</v>
      </c>
      <c r="BE286" s="7">
        <f t="shared" si="364"/>
        <v>3005548.0294399997</v>
      </c>
      <c r="BF286" s="7">
        <f t="shared" si="364"/>
        <v>49649750.779200003</v>
      </c>
      <c r="BG286" s="7">
        <f t="shared" si="364"/>
        <v>1030656.42</v>
      </c>
      <c r="BH286" s="7">
        <f t="shared" si="364"/>
        <v>1090180.8777980001</v>
      </c>
      <c r="BI286" s="7">
        <f t="shared" si="364"/>
        <v>349121.14019999997</v>
      </c>
      <c r="BJ286" s="7">
        <f t="shared" si="364"/>
        <v>13818000.0724</v>
      </c>
      <c r="BK286" s="7">
        <f t="shared" si="364"/>
        <v>26425241.644109998</v>
      </c>
      <c r="BL286" s="7">
        <f t="shared" si="364"/>
        <v>163199.12400000001</v>
      </c>
      <c r="BM286" s="7">
        <f t="shared" si="364"/>
        <v>625744.91902999999</v>
      </c>
      <c r="BN286" s="7">
        <f t="shared" si="364"/>
        <v>7234333.6140000001</v>
      </c>
      <c r="BO286" s="7">
        <f t="shared" ref="BO286:DZ287" si="365">BO273</f>
        <v>2345417.846471</v>
      </c>
      <c r="BP286" s="7">
        <f t="shared" si="365"/>
        <v>1476662.2196580002</v>
      </c>
      <c r="BQ286" s="7">
        <f t="shared" si="365"/>
        <v>25277311.278270002</v>
      </c>
      <c r="BR286" s="7">
        <f t="shared" si="365"/>
        <v>3504340.398</v>
      </c>
      <c r="BS286" s="7">
        <f t="shared" si="365"/>
        <v>1275498.86451</v>
      </c>
      <c r="BT286" s="7">
        <f t="shared" si="365"/>
        <v>1622788.2066062503</v>
      </c>
      <c r="BU286" s="7">
        <f t="shared" si="365"/>
        <v>1678864.33134</v>
      </c>
      <c r="BV286" s="7">
        <f t="shared" si="365"/>
        <v>8217453.9862500001</v>
      </c>
      <c r="BW286" s="7">
        <f t="shared" si="365"/>
        <v>10353731.338500001</v>
      </c>
      <c r="BX286" s="7">
        <f t="shared" si="365"/>
        <v>932682.53891999996</v>
      </c>
      <c r="BY286" s="7">
        <f t="shared" si="365"/>
        <v>2401756.5064650001</v>
      </c>
      <c r="BZ286" s="7">
        <f t="shared" si="365"/>
        <v>851138.20792000007</v>
      </c>
      <c r="CA286" s="7">
        <f t="shared" si="365"/>
        <v>2361749.0692799999</v>
      </c>
      <c r="CB286" s="7">
        <f t="shared" si="365"/>
        <v>280900163.09293997</v>
      </c>
      <c r="CC286" s="7">
        <f t="shared" si="365"/>
        <v>471359.35863999999</v>
      </c>
      <c r="CD286" s="7">
        <f t="shared" si="365"/>
        <v>328920.78399999999</v>
      </c>
      <c r="CE286" s="7">
        <f t="shared" si="365"/>
        <v>992304.18900000001</v>
      </c>
      <c r="CF286" s="7">
        <f t="shared" si="365"/>
        <v>725565.05327599996</v>
      </c>
      <c r="CG286" s="7">
        <f t="shared" si="365"/>
        <v>665502.42599999998</v>
      </c>
      <c r="CH286" s="7">
        <f t="shared" si="365"/>
        <v>434674.30244399997</v>
      </c>
      <c r="CI286" s="7">
        <f t="shared" si="365"/>
        <v>2538063.68634</v>
      </c>
      <c r="CJ286" s="7">
        <f t="shared" si="365"/>
        <v>5227711.7236019997</v>
      </c>
      <c r="CK286" s="7">
        <f t="shared" si="365"/>
        <v>8978677.4275800008</v>
      </c>
      <c r="CL286" s="7">
        <f t="shared" si="365"/>
        <v>1754786.2749299996</v>
      </c>
      <c r="CM286" s="7">
        <f t="shared" si="365"/>
        <v>505877.20085999998</v>
      </c>
      <c r="CN286" s="7">
        <f t="shared" si="365"/>
        <v>101298041.505</v>
      </c>
      <c r="CO286" s="7">
        <f t="shared" si="365"/>
        <v>51802049.036399998</v>
      </c>
      <c r="CP286" s="7">
        <f t="shared" si="365"/>
        <v>9088364.3751039989</v>
      </c>
      <c r="CQ286" s="7">
        <f t="shared" si="365"/>
        <v>1612507.2639899999</v>
      </c>
      <c r="CR286" s="7">
        <f t="shared" si="365"/>
        <v>145822.5048</v>
      </c>
      <c r="CS286" s="7">
        <f t="shared" si="365"/>
        <v>1162322.5459</v>
      </c>
      <c r="CT286" s="7">
        <f t="shared" si="365"/>
        <v>362046.9204</v>
      </c>
      <c r="CU286" s="7">
        <f t="shared" si="365"/>
        <v>352785.12895999994</v>
      </c>
      <c r="CV286" s="7">
        <f t="shared" si="365"/>
        <v>242896.54145999998</v>
      </c>
      <c r="CW286" s="7">
        <f t="shared" si="365"/>
        <v>1202282.1921039999</v>
      </c>
      <c r="CX286" s="7">
        <f t="shared" si="365"/>
        <v>1822328.0936960003</v>
      </c>
      <c r="CY286" s="7">
        <f t="shared" si="365"/>
        <v>180959.454</v>
      </c>
      <c r="CZ286" s="7">
        <f t="shared" si="365"/>
        <v>5754874.3571500005</v>
      </c>
      <c r="DA286" s="7">
        <f t="shared" si="365"/>
        <v>1152522.27</v>
      </c>
      <c r="DB286" s="7">
        <f t="shared" si="365"/>
        <v>739297.77300000004</v>
      </c>
      <c r="DC286" s="7">
        <f t="shared" si="365"/>
        <v>1102286.11158</v>
      </c>
      <c r="DD286" s="7">
        <f t="shared" si="365"/>
        <v>1069265.1130000001</v>
      </c>
      <c r="DE286" s="7">
        <f t="shared" si="365"/>
        <v>2204333.6189999999</v>
      </c>
      <c r="DF286" s="7">
        <f t="shared" si="365"/>
        <v>46585110.233839996</v>
      </c>
      <c r="DG286" s="7">
        <f t="shared" si="365"/>
        <v>990678.44308399991</v>
      </c>
      <c r="DH286" s="7">
        <f t="shared" si="365"/>
        <v>8833097.9231240004</v>
      </c>
      <c r="DI286" s="7">
        <f t="shared" si="365"/>
        <v>11118469.720299998</v>
      </c>
      <c r="DJ286" s="7">
        <f t="shared" si="365"/>
        <v>1322992.3458</v>
      </c>
      <c r="DK286" s="7">
        <f t="shared" si="365"/>
        <v>792777.69271999993</v>
      </c>
      <c r="DL286" s="7">
        <f t="shared" si="365"/>
        <v>12787118.042699</v>
      </c>
      <c r="DM286" s="7">
        <f t="shared" si="365"/>
        <v>415822.756734</v>
      </c>
      <c r="DN286" s="7">
        <f t="shared" si="365"/>
        <v>7072288.3889999995</v>
      </c>
      <c r="DO286" s="7">
        <f t="shared" si="365"/>
        <v>7859851.4699999997</v>
      </c>
      <c r="DP286" s="7">
        <f t="shared" si="365"/>
        <v>845608.95</v>
      </c>
      <c r="DQ286" s="7">
        <f t="shared" si="365"/>
        <v>6963604.6060799994</v>
      </c>
      <c r="DR286" s="7">
        <f t="shared" si="365"/>
        <v>1863151.9306740002</v>
      </c>
      <c r="DS286" s="7">
        <f t="shared" si="365"/>
        <v>988845.57447999995</v>
      </c>
      <c r="DT286" s="7">
        <f t="shared" si="365"/>
        <v>235434.30168299997</v>
      </c>
      <c r="DU286" s="7">
        <f t="shared" si="365"/>
        <v>710886.15899999999</v>
      </c>
      <c r="DV286" s="7">
        <f t="shared" si="365"/>
        <v>213872.56200000001</v>
      </c>
      <c r="DW286" s="7">
        <f t="shared" si="365"/>
        <v>427023.911525</v>
      </c>
      <c r="DX286" s="7">
        <f t="shared" si="365"/>
        <v>1186140.54669</v>
      </c>
      <c r="DY286" s="7">
        <f t="shared" si="365"/>
        <v>1422507.14112</v>
      </c>
      <c r="DZ286" s="7">
        <f t="shared" si="365"/>
        <v>2795601.817026</v>
      </c>
      <c r="EA286" s="7">
        <f t="shared" ref="EA286:FX287" si="366">EA273</f>
        <v>3925654.981619</v>
      </c>
      <c r="EB286" s="7">
        <f t="shared" si="366"/>
        <v>2144249.0099999998</v>
      </c>
      <c r="EC286" s="7">
        <f t="shared" si="366"/>
        <v>915170.61517</v>
      </c>
      <c r="ED286" s="7">
        <f t="shared" si="366"/>
        <v>14149116.5646</v>
      </c>
      <c r="EE286" s="7">
        <f t="shared" si="366"/>
        <v>451448.96399999998</v>
      </c>
      <c r="EF286" s="7">
        <f t="shared" si="366"/>
        <v>1780131.9748249997</v>
      </c>
      <c r="EG286" s="7">
        <f t="shared" si="366"/>
        <v>738789.01482400007</v>
      </c>
      <c r="EH286" s="7">
        <f t="shared" si="366"/>
        <v>335696.29558500001</v>
      </c>
      <c r="EI286" s="7">
        <f t="shared" si="366"/>
        <v>29454611.526000001</v>
      </c>
      <c r="EJ286" s="7">
        <f t="shared" si="366"/>
        <v>20488020.579</v>
      </c>
      <c r="EK286" s="7">
        <f t="shared" si="366"/>
        <v>3040566.72481</v>
      </c>
      <c r="EL286" s="7">
        <f t="shared" si="366"/>
        <v>515731.66432000004</v>
      </c>
      <c r="EM286" s="7">
        <f t="shared" si="366"/>
        <v>1535470.9010639999</v>
      </c>
      <c r="EN286" s="7">
        <f t="shared" si="366"/>
        <v>1678331.88</v>
      </c>
      <c r="EO286" s="7">
        <f t="shared" si="366"/>
        <v>1189285.848</v>
      </c>
      <c r="EP286" s="7">
        <f t="shared" si="366"/>
        <v>2626282.3151099999</v>
      </c>
      <c r="EQ286" s="7">
        <f t="shared" si="366"/>
        <v>9195252.7733429987</v>
      </c>
      <c r="ER286" s="7">
        <f t="shared" si="366"/>
        <v>1900515.606465</v>
      </c>
      <c r="ES286" s="7">
        <f t="shared" si="366"/>
        <v>548987.05688799999</v>
      </c>
      <c r="ET286" s="7">
        <f t="shared" si="366"/>
        <v>649951.58699999994</v>
      </c>
      <c r="EU286" s="7">
        <f t="shared" si="366"/>
        <v>980442.576</v>
      </c>
      <c r="EV286" s="7">
        <f t="shared" si="366"/>
        <v>505261.30082999996</v>
      </c>
      <c r="EW286" s="7">
        <f t="shared" si="366"/>
        <v>5041713.8498299997</v>
      </c>
      <c r="EX286" s="7">
        <f t="shared" si="366"/>
        <v>184195.04046000002</v>
      </c>
      <c r="EY286" s="7">
        <f t="shared" si="366"/>
        <v>913998.30299999996</v>
      </c>
      <c r="EZ286" s="7">
        <f t="shared" si="366"/>
        <v>601669.43585000001</v>
      </c>
      <c r="FA286" s="7">
        <f t="shared" si="366"/>
        <v>23993444.849300001</v>
      </c>
      <c r="FB286" s="7">
        <f t="shared" si="366"/>
        <v>3677261.2659999998</v>
      </c>
      <c r="FC286" s="7">
        <f t="shared" si="366"/>
        <v>6925695.0883999998</v>
      </c>
      <c r="FD286" s="7">
        <f t="shared" si="366"/>
        <v>1054602.8772359998</v>
      </c>
      <c r="FE286" s="7">
        <f t="shared" si="366"/>
        <v>458685.15404999995</v>
      </c>
      <c r="FF286" s="7">
        <f t="shared" si="366"/>
        <v>533369.31299999997</v>
      </c>
      <c r="FG286" s="7">
        <f t="shared" si="366"/>
        <v>439016.32799999998</v>
      </c>
      <c r="FH286" s="7">
        <f t="shared" si="366"/>
        <v>846039.49061599991</v>
      </c>
      <c r="FI286" s="7">
        <f t="shared" si="366"/>
        <v>7229332.4134</v>
      </c>
      <c r="FJ286" s="7">
        <f t="shared" si="366"/>
        <v>13820286.793500001</v>
      </c>
      <c r="FK286" s="7">
        <f t="shared" si="366"/>
        <v>20858777.058150001</v>
      </c>
      <c r="FL286" s="7">
        <f t="shared" si="366"/>
        <v>36300539.799000002</v>
      </c>
      <c r="FM286" s="7">
        <f t="shared" si="366"/>
        <v>9361338.7087440006</v>
      </c>
      <c r="FN286" s="7">
        <f t="shared" si="366"/>
        <v>61162971.669</v>
      </c>
      <c r="FO286" s="7">
        <f t="shared" si="366"/>
        <v>10126883.2992</v>
      </c>
      <c r="FP286" s="7">
        <f t="shared" si="366"/>
        <v>17743632.710450001</v>
      </c>
      <c r="FQ286" s="7">
        <f t="shared" si="366"/>
        <v>5058408.5</v>
      </c>
      <c r="FR286" s="7">
        <f t="shared" si="366"/>
        <v>1652931.4414499998</v>
      </c>
      <c r="FS286" s="7">
        <f t="shared" si="366"/>
        <v>1450441.4800399998</v>
      </c>
      <c r="FT286" s="7">
        <f t="shared" si="366"/>
        <v>1221640.1737199998</v>
      </c>
      <c r="FU286" s="7">
        <f t="shared" si="366"/>
        <v>2090277.3639</v>
      </c>
      <c r="FV286" s="7">
        <f t="shared" si="366"/>
        <v>1590630.6216</v>
      </c>
      <c r="FW286" s="7">
        <f t="shared" si="366"/>
        <v>404070.45305399998</v>
      </c>
      <c r="FX286" s="7">
        <f t="shared" si="366"/>
        <v>359010.47265000001</v>
      </c>
      <c r="FY286" s="7">
        <f>FY275</f>
        <v>0</v>
      </c>
      <c r="FZ286" s="74">
        <f>SUM(C286:FX286)</f>
        <v>2809912212.7617888</v>
      </c>
      <c r="GA286" s="75"/>
      <c r="GB286" s="75">
        <f>FZ286-GA286</f>
        <v>2809912212.7617888</v>
      </c>
    </row>
    <row r="287" spans="1:190" x14ac:dyDescent="0.2">
      <c r="A287" s="6" t="s">
        <v>851</v>
      </c>
      <c r="B287" s="7" t="s">
        <v>852</v>
      </c>
      <c r="C287" s="7">
        <f t="shared" si="364"/>
        <v>1389223.24</v>
      </c>
      <c r="D287" s="7">
        <f t="shared" si="364"/>
        <v>5418950.1299999999</v>
      </c>
      <c r="E287" s="7">
        <f t="shared" si="364"/>
        <v>1406164.7</v>
      </c>
      <c r="F287" s="7">
        <f t="shared" si="364"/>
        <v>2582015.61</v>
      </c>
      <c r="G287" s="7">
        <f t="shared" si="364"/>
        <v>367060.54</v>
      </c>
      <c r="H287" s="7">
        <f t="shared" si="364"/>
        <v>193079.9</v>
      </c>
      <c r="I287" s="7">
        <f t="shared" si="364"/>
        <v>1496986.61</v>
      </c>
      <c r="J287" s="7">
        <f t="shared" si="364"/>
        <v>499814.02</v>
      </c>
      <c r="K287" s="7">
        <f t="shared" si="364"/>
        <v>115005.97</v>
      </c>
      <c r="L287" s="7">
        <f t="shared" si="364"/>
        <v>977062.26</v>
      </c>
      <c r="M287" s="7">
        <f t="shared" si="364"/>
        <v>404493.61</v>
      </c>
      <c r="N287" s="7">
        <f t="shared" si="364"/>
        <v>10027284.640000001</v>
      </c>
      <c r="O287" s="7">
        <f t="shared" si="364"/>
        <v>3582466.56</v>
      </c>
      <c r="P287" s="7">
        <f t="shared" si="364"/>
        <v>84218.08</v>
      </c>
      <c r="Q287" s="7">
        <f t="shared" si="364"/>
        <v>5620528.3200000003</v>
      </c>
      <c r="R287" s="7">
        <f t="shared" si="364"/>
        <v>130380.62</v>
      </c>
      <c r="S287" s="7">
        <f t="shared" si="364"/>
        <v>830441.18</v>
      </c>
      <c r="T287" s="7">
        <f t="shared" si="364"/>
        <v>68658.679999999993</v>
      </c>
      <c r="U287" s="7">
        <f t="shared" si="364"/>
        <v>39715.86</v>
      </c>
      <c r="V287" s="7">
        <f t="shared" si="364"/>
        <v>97879.78</v>
      </c>
      <c r="W287" s="7">
        <f t="shared" si="364"/>
        <v>21870.69</v>
      </c>
      <c r="X287" s="7">
        <f t="shared" si="364"/>
        <v>19813.87</v>
      </c>
      <c r="Y287" s="7">
        <f t="shared" si="364"/>
        <v>109791.27</v>
      </c>
      <c r="Z287" s="7">
        <f t="shared" si="364"/>
        <v>54972.95</v>
      </c>
      <c r="AA287" s="7">
        <f t="shared" si="364"/>
        <v>6876301.1399999997</v>
      </c>
      <c r="AB287" s="7">
        <f t="shared" si="364"/>
        <v>10765860.060000001</v>
      </c>
      <c r="AC287" s="7">
        <f t="shared" si="364"/>
        <v>448482.27</v>
      </c>
      <c r="AD287" s="7">
        <f t="shared" si="364"/>
        <v>493364.78</v>
      </c>
      <c r="AE287" s="7">
        <f t="shared" si="364"/>
        <v>41412.980000000003</v>
      </c>
      <c r="AF287" s="7">
        <f t="shared" si="364"/>
        <v>29533.71</v>
      </c>
      <c r="AG287" s="7">
        <f t="shared" si="364"/>
        <v>341802.92</v>
      </c>
      <c r="AH287" s="7">
        <f t="shared" si="364"/>
        <v>75471.23</v>
      </c>
      <c r="AI287" s="7">
        <f t="shared" si="364"/>
        <v>54708.38</v>
      </c>
      <c r="AJ287" s="7">
        <f t="shared" si="364"/>
        <v>118113.1</v>
      </c>
      <c r="AK287" s="7">
        <f t="shared" si="364"/>
        <v>88757.43</v>
      </c>
      <c r="AL287" s="7">
        <f t="shared" si="364"/>
        <v>113076.7</v>
      </c>
      <c r="AM287" s="7">
        <f t="shared" si="364"/>
        <v>91035.53</v>
      </c>
      <c r="AN287" s="7">
        <f t="shared" si="364"/>
        <v>355524.91</v>
      </c>
      <c r="AO287" s="7">
        <f t="shared" si="364"/>
        <v>1345575.4</v>
      </c>
      <c r="AP287" s="7">
        <f t="shared" si="364"/>
        <v>28470332.879999999</v>
      </c>
      <c r="AQ287" s="7">
        <f t="shared" si="364"/>
        <v>128128.93</v>
      </c>
      <c r="AR287" s="7">
        <f t="shared" si="364"/>
        <v>14988832.699999999</v>
      </c>
      <c r="AS287" s="7">
        <f t="shared" si="364"/>
        <v>2005018.36</v>
      </c>
      <c r="AT287" s="7">
        <f t="shared" si="364"/>
        <v>1136577.67</v>
      </c>
      <c r="AU287" s="7">
        <f t="shared" si="364"/>
        <v>147906.99</v>
      </c>
      <c r="AV287" s="7">
        <f t="shared" si="364"/>
        <v>88475.13</v>
      </c>
      <c r="AW287" s="7">
        <f t="shared" si="364"/>
        <v>90906.86</v>
      </c>
      <c r="AX287" s="7">
        <f t="shared" si="364"/>
        <v>54129.27</v>
      </c>
      <c r="AY287" s="7">
        <f t="shared" si="364"/>
        <v>143936.81</v>
      </c>
      <c r="AZ287" s="7">
        <f t="shared" si="364"/>
        <v>1173685.8700000001</v>
      </c>
      <c r="BA287" s="7">
        <f t="shared" si="364"/>
        <v>1245501.7</v>
      </c>
      <c r="BB287" s="7">
        <f t="shared" si="364"/>
        <v>367754.18</v>
      </c>
      <c r="BC287" s="7">
        <f t="shared" si="364"/>
        <v>6902547.7599999998</v>
      </c>
      <c r="BD287" s="7">
        <f t="shared" si="364"/>
        <v>1235615.68</v>
      </c>
      <c r="BE287" s="7">
        <f t="shared" si="364"/>
        <v>336686.29</v>
      </c>
      <c r="BF287" s="7">
        <f t="shared" si="364"/>
        <v>4932691.92</v>
      </c>
      <c r="BG287" s="7">
        <f t="shared" si="364"/>
        <v>40962.07</v>
      </c>
      <c r="BH287" s="7">
        <f t="shared" si="364"/>
        <v>116825.51</v>
      </c>
      <c r="BI287" s="7">
        <f t="shared" si="364"/>
        <v>14014.79</v>
      </c>
      <c r="BJ287" s="7">
        <f t="shared" si="364"/>
        <v>1504828.51</v>
      </c>
      <c r="BK287" s="7">
        <f t="shared" si="364"/>
        <v>2692753.57</v>
      </c>
      <c r="BL287" s="7">
        <f t="shared" si="364"/>
        <v>11622.77</v>
      </c>
      <c r="BM287" s="7">
        <f t="shared" si="364"/>
        <v>65519.24</v>
      </c>
      <c r="BN287" s="7">
        <f t="shared" si="364"/>
        <v>1101390.83</v>
      </c>
      <c r="BO287" s="7">
        <f t="shared" si="365"/>
        <v>232969.28</v>
      </c>
      <c r="BP287" s="7">
        <f t="shared" si="365"/>
        <v>214467.66</v>
      </c>
      <c r="BQ287" s="7">
        <f t="shared" si="365"/>
        <v>1517029.65</v>
      </c>
      <c r="BR287" s="7">
        <f t="shared" si="365"/>
        <v>267132.48</v>
      </c>
      <c r="BS287" s="7">
        <f t="shared" si="365"/>
        <v>111389.08</v>
      </c>
      <c r="BT287" s="7">
        <f t="shared" si="365"/>
        <v>105355.9</v>
      </c>
      <c r="BU287" s="7">
        <f t="shared" si="365"/>
        <v>109016.69</v>
      </c>
      <c r="BV287" s="7">
        <f t="shared" si="365"/>
        <v>673199.6</v>
      </c>
      <c r="BW287" s="7">
        <f t="shared" si="365"/>
        <v>674534.79</v>
      </c>
      <c r="BX287" s="7">
        <f t="shared" si="365"/>
        <v>74945.5</v>
      </c>
      <c r="BY287" s="7">
        <f t="shared" si="365"/>
        <v>274798.46000000002</v>
      </c>
      <c r="BZ287" s="7">
        <f t="shared" si="365"/>
        <v>89349.11</v>
      </c>
      <c r="CA287" s="7">
        <f t="shared" si="365"/>
        <v>311327.27</v>
      </c>
      <c r="CB287" s="7">
        <f t="shared" si="365"/>
        <v>22314875.190000001</v>
      </c>
      <c r="CC287" s="7">
        <f t="shared" si="365"/>
        <v>90954.29</v>
      </c>
      <c r="CD287" s="7">
        <f t="shared" si="365"/>
        <v>32048.17</v>
      </c>
      <c r="CE287" s="7">
        <f t="shared" si="365"/>
        <v>75226.67</v>
      </c>
      <c r="CF287" s="7">
        <f t="shared" si="365"/>
        <v>78811.02</v>
      </c>
      <c r="CG287" s="7">
        <f t="shared" si="365"/>
        <v>63657.3</v>
      </c>
      <c r="CH287" s="7">
        <f t="shared" si="365"/>
        <v>21402</v>
      </c>
      <c r="CI287" s="7">
        <f t="shared" si="365"/>
        <v>243985.28</v>
      </c>
      <c r="CJ287" s="7">
        <f t="shared" si="365"/>
        <v>274331.17</v>
      </c>
      <c r="CK287" s="7">
        <f t="shared" si="365"/>
        <v>936389.26</v>
      </c>
      <c r="CL287" s="7">
        <f t="shared" si="365"/>
        <v>198991.81</v>
      </c>
      <c r="CM287" s="7">
        <f t="shared" si="365"/>
        <v>64624.65</v>
      </c>
      <c r="CN287" s="7">
        <f t="shared" si="365"/>
        <v>7549613.7000000002</v>
      </c>
      <c r="CO287" s="7">
        <f t="shared" si="365"/>
        <v>4066382.74</v>
      </c>
      <c r="CP287" s="7">
        <f t="shared" si="365"/>
        <v>663075.62</v>
      </c>
      <c r="CQ287" s="7">
        <f t="shared" si="365"/>
        <v>226169.73</v>
      </c>
      <c r="CR287" s="7">
        <f t="shared" si="365"/>
        <v>47545.91</v>
      </c>
      <c r="CS287" s="7">
        <f t="shared" si="365"/>
        <v>173670.03</v>
      </c>
      <c r="CT287" s="7">
        <f t="shared" si="365"/>
        <v>63621.2</v>
      </c>
      <c r="CU287" s="7">
        <f t="shared" si="365"/>
        <v>36485.64</v>
      </c>
      <c r="CV287" s="7">
        <f t="shared" si="365"/>
        <v>27690</v>
      </c>
      <c r="CW287" s="7">
        <f t="shared" si="365"/>
        <v>136785.37</v>
      </c>
      <c r="CX287" s="7">
        <f t="shared" si="365"/>
        <v>200831.78</v>
      </c>
      <c r="CY287" s="7">
        <f t="shared" si="365"/>
        <v>19713.95</v>
      </c>
      <c r="CZ287" s="7">
        <f t="shared" si="365"/>
        <v>654956.89</v>
      </c>
      <c r="DA287" s="7">
        <f t="shared" si="365"/>
        <v>128330.92</v>
      </c>
      <c r="DB287" s="7">
        <f t="shared" si="365"/>
        <v>75394.350000000006</v>
      </c>
      <c r="DC287" s="7">
        <f t="shared" si="365"/>
        <v>130933.04</v>
      </c>
      <c r="DD287" s="7">
        <f t="shared" si="365"/>
        <v>89396.49</v>
      </c>
      <c r="DE287" s="7">
        <f t="shared" si="365"/>
        <v>390289.94</v>
      </c>
      <c r="DF287" s="7">
        <f t="shared" si="365"/>
        <v>6060973.0999999996</v>
      </c>
      <c r="DG287" s="7">
        <f t="shared" si="365"/>
        <v>108710.05</v>
      </c>
      <c r="DH287" s="7">
        <f t="shared" si="365"/>
        <v>862354.19</v>
      </c>
      <c r="DI287" s="7">
        <f t="shared" si="365"/>
        <v>1100047.1399999999</v>
      </c>
      <c r="DJ287" s="7">
        <f t="shared" si="365"/>
        <v>117351.69</v>
      </c>
      <c r="DK287" s="7">
        <f t="shared" si="365"/>
        <v>59990.41</v>
      </c>
      <c r="DL287" s="7">
        <f t="shared" si="365"/>
        <v>1756207.7</v>
      </c>
      <c r="DM287" s="7">
        <f t="shared" si="365"/>
        <v>113515.49</v>
      </c>
      <c r="DN287" s="7">
        <f t="shared" si="365"/>
        <v>650857.93999999994</v>
      </c>
      <c r="DO287" s="7">
        <f t="shared" si="365"/>
        <v>701579.58</v>
      </c>
      <c r="DP287" s="7">
        <f t="shared" si="365"/>
        <v>46630.38</v>
      </c>
      <c r="DQ287" s="7">
        <f t="shared" si="365"/>
        <v>312556.33</v>
      </c>
      <c r="DR287" s="7">
        <f t="shared" si="365"/>
        <v>306097.40999999997</v>
      </c>
      <c r="DS287" s="7">
        <f t="shared" si="365"/>
        <v>210268.5</v>
      </c>
      <c r="DT287" s="7">
        <f t="shared" si="365"/>
        <v>48347.99</v>
      </c>
      <c r="DU287" s="7">
        <f t="shared" si="365"/>
        <v>135485.26</v>
      </c>
      <c r="DV287" s="7">
        <f t="shared" si="365"/>
        <v>45084.32</v>
      </c>
      <c r="DW287" s="7">
        <f t="shared" si="365"/>
        <v>93734.29</v>
      </c>
      <c r="DX287" s="7">
        <f t="shared" si="365"/>
        <v>117202.03</v>
      </c>
      <c r="DY287" s="7">
        <f t="shared" si="365"/>
        <v>154134.1</v>
      </c>
      <c r="DZ287" s="7">
        <f t="shared" si="365"/>
        <v>296337.49</v>
      </c>
      <c r="EA287" s="7">
        <f t="shared" si="366"/>
        <v>561796.43999999994</v>
      </c>
      <c r="EB287" s="7">
        <f t="shared" si="366"/>
        <v>233300.8</v>
      </c>
      <c r="EC287" s="7">
        <f t="shared" si="366"/>
        <v>99591.18</v>
      </c>
      <c r="ED287" s="7">
        <f t="shared" si="366"/>
        <v>443509.3</v>
      </c>
      <c r="EE287" s="7">
        <f t="shared" si="366"/>
        <v>69966.75</v>
      </c>
      <c r="EF287" s="7">
        <f t="shared" si="366"/>
        <v>279730.43</v>
      </c>
      <c r="EG287" s="7">
        <f t="shared" si="366"/>
        <v>104054.09</v>
      </c>
      <c r="EH287" s="7">
        <f t="shared" si="366"/>
        <v>49366.36</v>
      </c>
      <c r="EI287" s="7">
        <f t="shared" si="366"/>
        <v>1638759.21</v>
      </c>
      <c r="EJ287" s="7">
        <f t="shared" si="366"/>
        <v>1865233.26</v>
      </c>
      <c r="EK287" s="7">
        <f t="shared" si="366"/>
        <v>134401.10999999999</v>
      </c>
      <c r="EL287" s="7">
        <f t="shared" si="366"/>
        <v>50840.03</v>
      </c>
      <c r="EM287" s="7">
        <f t="shared" si="366"/>
        <v>197943.77</v>
      </c>
      <c r="EN287" s="7">
        <f t="shared" si="366"/>
        <v>214557.88</v>
      </c>
      <c r="EO287" s="7">
        <f t="shared" si="366"/>
        <v>146086.69</v>
      </c>
      <c r="EP287" s="7">
        <f t="shared" si="366"/>
        <v>137458.21</v>
      </c>
      <c r="EQ287" s="7">
        <f t="shared" si="366"/>
        <v>731571.43</v>
      </c>
      <c r="ER287" s="7">
        <f t="shared" si="366"/>
        <v>129715.09</v>
      </c>
      <c r="ES287" s="7">
        <f t="shared" si="366"/>
        <v>85278.3</v>
      </c>
      <c r="ET287" s="7">
        <f t="shared" si="366"/>
        <v>148582.39000000001</v>
      </c>
      <c r="EU287" s="7">
        <f t="shared" si="366"/>
        <v>147558.32</v>
      </c>
      <c r="EV287" s="7">
        <f t="shared" si="366"/>
        <v>46972</v>
      </c>
      <c r="EW287" s="7">
        <f t="shared" si="366"/>
        <v>178958.26</v>
      </c>
      <c r="EX287" s="7">
        <f t="shared" si="366"/>
        <v>10362.02</v>
      </c>
      <c r="EY287" s="7">
        <f t="shared" si="366"/>
        <v>120327.37</v>
      </c>
      <c r="EZ287" s="7">
        <f t="shared" si="366"/>
        <v>89393.94</v>
      </c>
      <c r="FA287" s="7">
        <f t="shared" si="366"/>
        <v>1327724.45</v>
      </c>
      <c r="FB287" s="7">
        <f t="shared" si="366"/>
        <v>437196.61</v>
      </c>
      <c r="FC287" s="7">
        <f t="shared" si="366"/>
        <v>748237.09</v>
      </c>
      <c r="FD287" s="7">
        <f t="shared" si="366"/>
        <v>130847.2</v>
      </c>
      <c r="FE287" s="7">
        <f t="shared" si="366"/>
        <v>62235.64</v>
      </c>
      <c r="FF287" s="7">
        <f t="shared" si="366"/>
        <v>64386.49</v>
      </c>
      <c r="FG287" s="7">
        <f t="shared" si="366"/>
        <v>42990.5</v>
      </c>
      <c r="FH287" s="7">
        <f t="shared" si="366"/>
        <v>124756.7</v>
      </c>
      <c r="FI287" s="7">
        <f t="shared" si="366"/>
        <v>613243.9</v>
      </c>
      <c r="FJ287" s="7">
        <f t="shared" si="366"/>
        <v>460206.56</v>
      </c>
      <c r="FK287" s="7">
        <f t="shared" si="366"/>
        <v>841475.31</v>
      </c>
      <c r="FL287" s="7">
        <f t="shared" si="366"/>
        <v>1936703.39</v>
      </c>
      <c r="FM287" s="7">
        <f t="shared" si="366"/>
        <v>625996.09</v>
      </c>
      <c r="FN287" s="7">
        <f t="shared" si="366"/>
        <v>2964915.1</v>
      </c>
      <c r="FO287" s="7">
        <f t="shared" si="366"/>
        <v>594435.30000000005</v>
      </c>
      <c r="FP287" s="7">
        <f t="shared" si="366"/>
        <v>999090.3</v>
      </c>
      <c r="FQ287" s="7">
        <f t="shared" si="366"/>
        <v>186649.76</v>
      </c>
      <c r="FR287" s="7">
        <f t="shared" si="366"/>
        <v>72969.710000000006</v>
      </c>
      <c r="FS287" s="7">
        <f t="shared" si="366"/>
        <v>145128.74</v>
      </c>
      <c r="FT287" s="7">
        <f t="shared" si="366"/>
        <v>151067.32999999999</v>
      </c>
      <c r="FU287" s="7">
        <f t="shared" si="366"/>
        <v>212561.91</v>
      </c>
      <c r="FV287" s="7">
        <f t="shared" si="366"/>
        <v>169216.66</v>
      </c>
      <c r="FW287" s="7">
        <f t="shared" si="366"/>
        <v>44772.46</v>
      </c>
      <c r="FX287" s="7">
        <f t="shared" si="366"/>
        <v>41701.39</v>
      </c>
      <c r="FY287" s="7">
        <f>FY276</f>
        <v>0</v>
      </c>
      <c r="FZ287" s="74">
        <f>SUM(C287:FX287)</f>
        <v>203716534.11000001</v>
      </c>
      <c r="GA287" s="75"/>
      <c r="GB287" s="75">
        <f>FZ287-GA287</f>
        <v>203716534.11000001</v>
      </c>
    </row>
    <row r="288" spans="1:190" x14ac:dyDescent="0.2">
      <c r="A288" s="6" t="s">
        <v>853</v>
      </c>
      <c r="B288" s="7" t="s">
        <v>836</v>
      </c>
      <c r="C288" s="7">
        <f t="shared" ref="C288:BN288" si="367">C285-C286-C287</f>
        <v>49399020.948833138</v>
      </c>
      <c r="D288" s="7">
        <f t="shared" si="367"/>
        <v>245591816.96145236</v>
      </c>
      <c r="E288" s="7">
        <f t="shared" si="367"/>
        <v>36895927.459218033</v>
      </c>
      <c r="F288" s="7">
        <f t="shared" si="367"/>
        <v>96151087.36210148</v>
      </c>
      <c r="G288" s="7">
        <f t="shared" si="367"/>
        <v>3173987.7548067709</v>
      </c>
      <c r="H288" s="7">
        <f t="shared" si="367"/>
        <v>5428752.6632274073</v>
      </c>
      <c r="I288" s="7">
        <f t="shared" si="367"/>
        <v>57261343.513552353</v>
      </c>
      <c r="J288" s="7">
        <f t="shared" si="367"/>
        <v>14686803.539815232</v>
      </c>
      <c r="K288" s="7">
        <f t="shared" si="367"/>
        <v>1752268.9070797083</v>
      </c>
      <c r="L288" s="7">
        <f t="shared" si="367"/>
        <v>6196631.5750368331</v>
      </c>
      <c r="M288" s="7">
        <f t="shared" si="367"/>
        <v>6722996.2227006517</v>
      </c>
      <c r="N288" s="7">
        <f t="shared" si="367"/>
        <v>294836296.10663885</v>
      </c>
      <c r="O288" s="7">
        <f t="shared" si="367"/>
        <v>60404758.841730729</v>
      </c>
      <c r="P288" s="7">
        <f t="shared" si="367"/>
        <v>1662514.8309572253</v>
      </c>
      <c r="Q288" s="7">
        <f t="shared" si="367"/>
        <v>247517732.05269143</v>
      </c>
      <c r="R288" s="7">
        <f t="shared" si="367"/>
        <v>36929297.0999102</v>
      </c>
      <c r="S288" s="7">
        <f t="shared" si="367"/>
        <v>6114772.785969534</v>
      </c>
      <c r="T288" s="7">
        <f t="shared" si="367"/>
        <v>1400845.1280121224</v>
      </c>
      <c r="U288" s="7">
        <f t="shared" si="367"/>
        <v>456995.34553666052</v>
      </c>
      <c r="V288" s="7">
        <f t="shared" si="367"/>
        <v>2099662.9826475154</v>
      </c>
      <c r="W288" s="7">
        <f t="shared" si="367"/>
        <v>1697003.4892676773</v>
      </c>
      <c r="X288" s="7">
        <f t="shared" si="367"/>
        <v>619004.47585654003</v>
      </c>
      <c r="Y288" s="7">
        <f t="shared" si="367"/>
        <v>17167513.532616861</v>
      </c>
      <c r="Z288" s="7">
        <f t="shared" si="367"/>
        <v>2144831.5320918737</v>
      </c>
      <c r="AA288" s="7">
        <f t="shared" si="367"/>
        <v>135117973.50928614</v>
      </c>
      <c r="AB288" s="7">
        <f t="shared" si="367"/>
        <v>49254845.457765043</v>
      </c>
      <c r="AC288" s="7">
        <f t="shared" si="367"/>
        <v>4079382.6908318563</v>
      </c>
      <c r="AD288" s="7">
        <f t="shared" si="367"/>
        <v>6084083.7446313649</v>
      </c>
      <c r="AE288" s="7">
        <f t="shared" si="367"/>
        <v>1146406.3511308613</v>
      </c>
      <c r="AF288" s="7">
        <f t="shared" si="367"/>
        <v>1799129.9215404908</v>
      </c>
      <c r="AG288" s="7">
        <f t="shared" si="367"/>
        <v>1626499.3602502989</v>
      </c>
      <c r="AH288" s="7">
        <f t="shared" si="367"/>
        <v>7800577.4382941127</v>
      </c>
      <c r="AI288" s="7">
        <f t="shared" si="367"/>
        <v>3194616.6658133203</v>
      </c>
      <c r="AJ288" s="7">
        <f t="shared" si="367"/>
        <v>1744126.6447117142</v>
      </c>
      <c r="AK288" s="7">
        <f t="shared" si="367"/>
        <v>1759974.7129449046</v>
      </c>
      <c r="AL288" s="7">
        <f t="shared" si="367"/>
        <v>1182022.9171790662</v>
      </c>
      <c r="AM288" s="7">
        <f t="shared" si="367"/>
        <v>3127157.9356752788</v>
      </c>
      <c r="AN288" s="7">
        <f t="shared" si="367"/>
        <v>800352.54032205907</v>
      </c>
      <c r="AO288" s="7">
        <f t="shared" si="367"/>
        <v>27236859.066688426</v>
      </c>
      <c r="AP288" s="7">
        <f t="shared" si="367"/>
        <v>182770044.19374382</v>
      </c>
      <c r="AQ288" s="7">
        <f t="shared" si="367"/>
        <v>927367.37617376726</v>
      </c>
      <c r="AR288" s="7">
        <f t="shared" si="367"/>
        <v>305277694.71254086</v>
      </c>
      <c r="AS288" s="7">
        <f t="shared" si="367"/>
        <v>20193552.070933789</v>
      </c>
      <c r="AT288" s="7">
        <f t="shared" si="367"/>
        <v>10276821.164415872</v>
      </c>
      <c r="AU288" s="7">
        <f t="shared" si="367"/>
        <v>1993104.0598640752</v>
      </c>
      <c r="AV288" s="7">
        <f t="shared" si="367"/>
        <v>2492089.5913201375</v>
      </c>
      <c r="AW288" s="7">
        <f t="shared" si="367"/>
        <v>2452585.5136581985</v>
      </c>
      <c r="AX288" s="7">
        <f t="shared" si="367"/>
        <v>768703.19123928971</v>
      </c>
      <c r="AY288" s="7">
        <f t="shared" si="367"/>
        <v>2913881.9039218281</v>
      </c>
      <c r="AZ288" s="7">
        <f t="shared" si="367"/>
        <v>85635275.057221591</v>
      </c>
      <c r="BA288" s="7">
        <f t="shared" si="367"/>
        <v>59865212.331162065</v>
      </c>
      <c r="BB288" s="7">
        <f t="shared" si="367"/>
        <v>59372729.174765386</v>
      </c>
      <c r="BC288" s="7">
        <f t="shared" si="367"/>
        <v>169944724.06173787</v>
      </c>
      <c r="BD288" s="7">
        <f t="shared" si="367"/>
        <v>27472409.750859819</v>
      </c>
      <c r="BE288" s="7">
        <f t="shared" si="367"/>
        <v>8220377.0859881258</v>
      </c>
      <c r="BF288" s="7">
        <f t="shared" si="367"/>
        <v>140331634.73297057</v>
      </c>
      <c r="BG288" s="7">
        <f t="shared" si="367"/>
        <v>7729542.5593336113</v>
      </c>
      <c r="BH288" s="7">
        <f t="shared" si="367"/>
        <v>4226001.5306772944</v>
      </c>
      <c r="BI288" s="7">
        <f t="shared" si="367"/>
        <v>2730512.5970761045</v>
      </c>
      <c r="BJ288" s="7">
        <f t="shared" si="367"/>
        <v>34251212.120943479</v>
      </c>
      <c r="BK288" s="7">
        <f t="shared" si="367"/>
        <v>192011539.96133879</v>
      </c>
      <c r="BL288" s="7">
        <f t="shared" si="367"/>
        <v>2393171.0928803566</v>
      </c>
      <c r="BM288" s="7">
        <f t="shared" si="367"/>
        <v>2432532.3041490489</v>
      </c>
      <c r="BN288" s="7">
        <f t="shared" si="367"/>
        <v>19785474.997454017</v>
      </c>
      <c r="BO288" s="7">
        <f t="shared" ref="BO288:DZ288" si="368">BO285-BO286-BO287</f>
        <v>8271640.2239863453</v>
      </c>
      <c r="BP288" s="7">
        <f t="shared" si="368"/>
        <v>937328.41443606035</v>
      </c>
      <c r="BQ288" s="7">
        <f t="shared" si="368"/>
        <v>24913871.858095359</v>
      </c>
      <c r="BR288" s="7">
        <f t="shared" si="368"/>
        <v>33562402.184704177</v>
      </c>
      <c r="BS288" s="7">
        <f t="shared" si="368"/>
        <v>9049517.0711654555</v>
      </c>
      <c r="BT288" s="7">
        <f t="shared" si="368"/>
        <v>2535877.0489922832</v>
      </c>
      <c r="BU288" s="7">
        <f t="shared" si="368"/>
        <v>2394285.2205617889</v>
      </c>
      <c r="BV288" s="7">
        <f t="shared" si="368"/>
        <v>1739272.5986073199</v>
      </c>
      <c r="BW288" s="7">
        <f t="shared" si="368"/>
        <v>5405991.4456806602</v>
      </c>
      <c r="BX288" s="7">
        <f t="shared" si="368"/>
        <v>353637.37262997683</v>
      </c>
      <c r="BY288" s="7">
        <f t="shared" si="368"/>
        <v>2097392.8654641071</v>
      </c>
      <c r="BZ288" s="7">
        <f t="shared" si="368"/>
        <v>1671426.1284912664</v>
      </c>
      <c r="CA288" s="7">
        <f t="shared" si="368"/>
        <v>7.1999989449977875E-4</v>
      </c>
      <c r="CB288" s="7">
        <f t="shared" si="368"/>
        <v>346109597.08483106</v>
      </c>
      <c r="CC288" s="7">
        <f t="shared" si="368"/>
        <v>1893914.7048449523</v>
      </c>
      <c r="CD288" s="7">
        <f t="shared" si="368"/>
        <v>465811.52151379915</v>
      </c>
      <c r="CE288" s="7">
        <f t="shared" si="368"/>
        <v>1070625.6078952856</v>
      </c>
      <c r="CF288" s="7">
        <f t="shared" si="368"/>
        <v>1125346.4224968008</v>
      </c>
      <c r="CG288" s="7">
        <f t="shared" si="368"/>
        <v>1859697.7083182915</v>
      </c>
      <c r="CH288" s="7">
        <f t="shared" si="368"/>
        <v>1211927.9354487625</v>
      </c>
      <c r="CI288" s="7">
        <f t="shared" si="368"/>
        <v>3191114.2433271576</v>
      </c>
      <c r="CJ288" s="7">
        <f t="shared" si="368"/>
        <v>2949185.2160038156</v>
      </c>
      <c r="CK288" s="7">
        <f t="shared" si="368"/>
        <v>48104041.860781513</v>
      </c>
      <c r="CL288" s="7">
        <f t="shared" si="368"/>
        <v>9739335.1164087225</v>
      </c>
      <c r="CM288" s="7">
        <f t="shared" si="368"/>
        <v>7080090.2580767944</v>
      </c>
      <c r="CN288" s="7">
        <f t="shared" si="368"/>
        <v>139655090.47466061</v>
      </c>
      <c r="CO288" s="7">
        <f t="shared" si="368"/>
        <v>61966514.38458553</v>
      </c>
      <c r="CP288" s="7">
        <f t="shared" si="368"/>
        <v>4.8960010753944516E-3</v>
      </c>
      <c r="CQ288" s="7">
        <f t="shared" si="368"/>
        <v>6747696.60534776</v>
      </c>
      <c r="CR288" s="7">
        <f t="shared" si="368"/>
        <v>2496255.599196733</v>
      </c>
      <c r="CS288" s="7">
        <f t="shared" si="368"/>
        <v>2199719.681962159</v>
      </c>
      <c r="CT288" s="7">
        <f t="shared" si="368"/>
        <v>1250707.1460422501</v>
      </c>
      <c r="CU288" s="7">
        <f t="shared" si="368"/>
        <v>4169248.9702294241</v>
      </c>
      <c r="CV288" s="7">
        <f t="shared" si="368"/>
        <v>496921.99328557309</v>
      </c>
      <c r="CW288" s="7">
        <f t="shared" si="368"/>
        <v>1237121.4613717571</v>
      </c>
      <c r="CX288" s="7">
        <f t="shared" si="368"/>
        <v>2289043.5339167765</v>
      </c>
      <c r="CY288" s="7">
        <f t="shared" si="368"/>
        <v>625839.96475809964</v>
      </c>
      <c r="CZ288" s="7">
        <f t="shared" si="368"/>
        <v>10274394.740078494</v>
      </c>
      <c r="DA288" s="7">
        <f t="shared" si="368"/>
        <v>1190025.7260997309</v>
      </c>
      <c r="DB288" s="7">
        <f t="shared" si="368"/>
        <v>2478798.7510898225</v>
      </c>
      <c r="DC288" s="7">
        <f t="shared" si="368"/>
        <v>932599.33790167351</v>
      </c>
      <c r="DD288" s="7">
        <f t="shared" si="368"/>
        <v>1144062.074229164</v>
      </c>
      <c r="DE288" s="7">
        <f t="shared" si="368"/>
        <v>1275746.6841665166</v>
      </c>
      <c r="DF288" s="7">
        <f t="shared" si="368"/>
        <v>117095043.25837496</v>
      </c>
      <c r="DG288" s="7">
        <f t="shared" si="368"/>
        <v>359025.71548005129</v>
      </c>
      <c r="DH288" s="7">
        <f t="shared" si="368"/>
        <v>6546957.3269590922</v>
      </c>
      <c r="DI288" s="7">
        <f t="shared" si="368"/>
        <v>8885938.1007835139</v>
      </c>
      <c r="DJ288" s="7">
        <f t="shared" si="368"/>
        <v>4474614.1772129908</v>
      </c>
      <c r="DK288" s="7">
        <f t="shared" si="368"/>
        <v>3333093.2250063736</v>
      </c>
      <c r="DL288" s="7">
        <f t="shared" si="368"/>
        <v>33233363.720213417</v>
      </c>
      <c r="DM288" s="7">
        <f t="shared" si="368"/>
        <v>2791802.1150018768</v>
      </c>
      <c r="DN288" s="7">
        <f t="shared" si="368"/>
        <v>4220493.1556538213</v>
      </c>
      <c r="DO288" s="7">
        <f t="shared" si="368"/>
        <v>17566911.998240411</v>
      </c>
      <c r="DP288" s="7">
        <f t="shared" si="368"/>
        <v>1821758.8711129779</v>
      </c>
      <c r="DQ288" s="7">
        <f t="shared" si="368"/>
        <v>3.9200010360218585E-3</v>
      </c>
      <c r="DR288" s="7">
        <f t="shared" si="368"/>
        <v>10298006.702306686</v>
      </c>
      <c r="DS288" s="7">
        <f t="shared" si="368"/>
        <v>5983395.8064847589</v>
      </c>
      <c r="DT288" s="7">
        <f t="shared" si="368"/>
        <v>2126594.6806342029</v>
      </c>
      <c r="DU288" s="7">
        <f t="shared" si="368"/>
        <v>2943648.7051962335</v>
      </c>
      <c r="DV288" s="7">
        <f t="shared" si="368"/>
        <v>2466566.6864542104</v>
      </c>
      <c r="DW288" s="7">
        <f t="shared" si="368"/>
        <v>2994532.8503210368</v>
      </c>
      <c r="DX288" s="7">
        <f t="shared" si="368"/>
        <v>1416032.7474601953</v>
      </c>
      <c r="DY288" s="7">
        <f t="shared" si="368"/>
        <v>2168944.3339778003</v>
      </c>
      <c r="DZ288" s="7">
        <f t="shared" si="368"/>
        <v>4239454.0355250724</v>
      </c>
      <c r="EA288" s="7">
        <f t="shared" ref="EA288:FY288" si="369">EA285-EA286-EA287</f>
        <v>1242253.9898619764</v>
      </c>
      <c r="EB288" s="7">
        <f t="shared" si="369"/>
        <v>2903502.4525183337</v>
      </c>
      <c r="EC288" s="7">
        <f t="shared" si="369"/>
        <v>2168066.4909606082</v>
      </c>
      <c r="ED288" s="7">
        <f t="shared" si="369"/>
        <v>2839959.001985888</v>
      </c>
      <c r="EE288" s="7">
        <f t="shared" si="369"/>
        <v>1936760.0388547692</v>
      </c>
      <c r="EF288" s="7">
        <f t="shared" si="369"/>
        <v>10312292.397912199</v>
      </c>
      <c r="EG288" s="7">
        <f t="shared" si="369"/>
        <v>2112697.7789008692</v>
      </c>
      <c r="EH288" s="7">
        <f t="shared" si="369"/>
        <v>2429040.303036612</v>
      </c>
      <c r="EI288" s="7">
        <f t="shared" si="369"/>
        <v>102506910.67976649</v>
      </c>
      <c r="EJ288" s="7">
        <f t="shared" si="369"/>
        <v>56032112.658736162</v>
      </c>
      <c r="EK288" s="7">
        <f t="shared" si="369"/>
        <v>2709325.8841256239</v>
      </c>
      <c r="EL288" s="7">
        <f t="shared" si="369"/>
        <v>3607238.3306736974</v>
      </c>
      <c r="EM288" s="7">
        <f t="shared" si="369"/>
        <v>2226027.6368906652</v>
      </c>
      <c r="EN288" s="7">
        <f t="shared" si="369"/>
        <v>7595519.8572371844</v>
      </c>
      <c r="EO288" s="7">
        <f t="shared" si="369"/>
        <v>2277912.5950097977</v>
      </c>
      <c r="EP288" s="7">
        <f t="shared" si="369"/>
        <v>1278252.7390110968</v>
      </c>
      <c r="EQ288" s="7">
        <f t="shared" si="369"/>
        <v>12566808.54176384</v>
      </c>
      <c r="ER288" s="7">
        <f t="shared" si="369"/>
        <v>1516061.4174039946</v>
      </c>
      <c r="ES288" s="7">
        <f t="shared" si="369"/>
        <v>1516758.344019627</v>
      </c>
      <c r="ET288" s="7">
        <f t="shared" si="369"/>
        <v>2331365.8419632628</v>
      </c>
      <c r="EU288" s="7">
        <f t="shared" si="369"/>
        <v>4674303.5751531934</v>
      </c>
      <c r="EV288" s="7">
        <f t="shared" si="369"/>
        <v>847993.27855810605</v>
      </c>
      <c r="EW288" s="7">
        <f t="shared" si="369"/>
        <v>4568580.5851890892</v>
      </c>
      <c r="EX288" s="7">
        <f t="shared" si="369"/>
        <v>2565724.9118397753</v>
      </c>
      <c r="EY288" s="7">
        <f t="shared" si="369"/>
        <v>7108319.168374598</v>
      </c>
      <c r="EZ288" s="7">
        <f t="shared" si="369"/>
        <v>1313591.5103254197</v>
      </c>
      <c r="FA288" s="7">
        <f t="shared" si="369"/>
        <v>3936494.971806041</v>
      </c>
      <c r="FB288" s="7">
        <f t="shared" si="369"/>
        <v>4.0000000735744834E-3</v>
      </c>
      <c r="FC288" s="7">
        <f t="shared" si="369"/>
        <v>9849668.2531661727</v>
      </c>
      <c r="FD288" s="7">
        <f t="shared" si="369"/>
        <v>2717050.8293232149</v>
      </c>
      <c r="FE288" s="7">
        <f t="shared" si="369"/>
        <v>1083010.5860349836</v>
      </c>
      <c r="FF288" s="7">
        <f t="shared" si="369"/>
        <v>2201367.2302531116</v>
      </c>
      <c r="FG288" s="7">
        <f t="shared" si="369"/>
        <v>1582856.0109391257</v>
      </c>
      <c r="FH288" s="7">
        <f t="shared" si="369"/>
        <v>467401.65396661503</v>
      </c>
      <c r="FI288" s="7">
        <f t="shared" si="369"/>
        <v>7424416.8789572045</v>
      </c>
      <c r="FJ288" s="7">
        <f t="shared" si="369"/>
        <v>1340512.3651993838</v>
      </c>
      <c r="FK288" s="7">
        <f t="shared" si="369"/>
        <v>1.8500001169741154E-3</v>
      </c>
      <c r="FL288" s="7">
        <f t="shared" si="369"/>
        <v>18434618.581952058</v>
      </c>
      <c r="FM288" s="7">
        <f t="shared" si="369"/>
        <v>19180178.539128982</v>
      </c>
      <c r="FN288" s="7">
        <f t="shared" si="369"/>
        <v>114113405.39536333</v>
      </c>
      <c r="FO288" s="7">
        <f t="shared" si="369"/>
        <v>7.9999933950603008E-4</v>
      </c>
      <c r="FP288" s="7">
        <f t="shared" si="369"/>
        <v>-4.5000319369137287E-4</v>
      </c>
      <c r="FQ288" s="7">
        <f t="shared" si="369"/>
        <v>2700396.0068582948</v>
      </c>
      <c r="FR288" s="7">
        <f t="shared" si="369"/>
        <v>639209.58676450979</v>
      </c>
      <c r="FS288" s="7">
        <f t="shared" si="369"/>
        <v>1063927.0636487438</v>
      </c>
      <c r="FT288" s="7">
        <f t="shared" si="369"/>
        <v>-3.7199998332653195E-3</v>
      </c>
      <c r="FU288" s="7">
        <f t="shared" si="369"/>
        <v>5420284.9195720078</v>
      </c>
      <c r="FV288" s="7">
        <f t="shared" si="369"/>
        <v>4426559.9928173861</v>
      </c>
      <c r="FW288" s="7">
        <f t="shared" si="369"/>
        <v>2170271.5294664185</v>
      </c>
      <c r="FX288" s="7">
        <f t="shared" si="369"/>
        <v>663995.91163428198</v>
      </c>
      <c r="FY288" s="7">
        <f t="shared" si="369"/>
        <v>0</v>
      </c>
      <c r="FZ288" s="74">
        <f>SUM(C288:FX288)</f>
        <v>4224466368.9882135</v>
      </c>
      <c r="GA288" s="60">
        <v>4224466368.9899998</v>
      </c>
      <c r="GB288" s="75">
        <f>FZ288-GA288</f>
        <v>-1.7862319946289063E-3</v>
      </c>
    </row>
    <row r="289" spans="1:189" x14ac:dyDescent="0.2">
      <c r="A289" s="6" t="s">
        <v>854</v>
      </c>
      <c r="B289" s="7" t="s">
        <v>855</v>
      </c>
      <c r="C289" s="7">
        <f t="shared" ref="C289:BN289" si="370">IF(MIN((((C272*-$GE$273)+C282)),(C63-C277))&lt;0,0,(MIN((((C272*-$GE$273)+C282)),(C63-C277))))</f>
        <v>0</v>
      </c>
      <c r="D289" s="7">
        <f t="shared" si="370"/>
        <v>0</v>
      </c>
      <c r="E289" s="7">
        <f t="shared" si="370"/>
        <v>0</v>
      </c>
      <c r="F289" s="7">
        <f t="shared" si="370"/>
        <v>0</v>
      </c>
      <c r="G289" s="7">
        <f t="shared" si="370"/>
        <v>0</v>
      </c>
      <c r="H289" s="7">
        <f t="shared" si="370"/>
        <v>0</v>
      </c>
      <c r="I289" s="7">
        <f t="shared" si="370"/>
        <v>0</v>
      </c>
      <c r="J289" s="7">
        <f t="shared" si="370"/>
        <v>0</v>
      </c>
      <c r="K289" s="7">
        <f t="shared" si="370"/>
        <v>0</v>
      </c>
      <c r="L289" s="7">
        <f t="shared" si="370"/>
        <v>0</v>
      </c>
      <c r="M289" s="7">
        <f t="shared" si="370"/>
        <v>0</v>
      </c>
      <c r="N289" s="7">
        <f t="shared" si="370"/>
        <v>0</v>
      </c>
      <c r="O289" s="7">
        <f t="shared" si="370"/>
        <v>0</v>
      </c>
      <c r="P289" s="7">
        <f t="shared" si="370"/>
        <v>0</v>
      </c>
      <c r="Q289" s="7">
        <f t="shared" si="370"/>
        <v>0</v>
      </c>
      <c r="R289" s="7">
        <f t="shared" si="370"/>
        <v>0</v>
      </c>
      <c r="S289" s="7">
        <f t="shared" si="370"/>
        <v>0</v>
      </c>
      <c r="T289" s="7">
        <f t="shared" si="370"/>
        <v>0</v>
      </c>
      <c r="U289" s="7">
        <f t="shared" si="370"/>
        <v>0</v>
      </c>
      <c r="V289" s="7">
        <f t="shared" si="370"/>
        <v>0</v>
      </c>
      <c r="W289" s="7">
        <f t="shared" si="370"/>
        <v>0</v>
      </c>
      <c r="X289" s="7">
        <f t="shared" si="370"/>
        <v>0</v>
      </c>
      <c r="Y289" s="7">
        <f t="shared" si="370"/>
        <v>0</v>
      </c>
      <c r="Z289" s="7">
        <f t="shared" si="370"/>
        <v>0</v>
      </c>
      <c r="AA289" s="7">
        <f t="shared" si="370"/>
        <v>0</v>
      </c>
      <c r="AB289" s="7">
        <f t="shared" si="370"/>
        <v>0</v>
      </c>
      <c r="AC289" s="7">
        <f t="shared" si="370"/>
        <v>0</v>
      </c>
      <c r="AD289" s="7">
        <f t="shared" si="370"/>
        <v>0</v>
      </c>
      <c r="AE289" s="7">
        <f t="shared" si="370"/>
        <v>0</v>
      </c>
      <c r="AF289" s="7">
        <f t="shared" si="370"/>
        <v>0</v>
      </c>
      <c r="AG289" s="7">
        <f t="shared" si="370"/>
        <v>0</v>
      </c>
      <c r="AH289" s="7">
        <f t="shared" si="370"/>
        <v>0</v>
      </c>
      <c r="AI289" s="7">
        <f t="shared" si="370"/>
        <v>0</v>
      </c>
      <c r="AJ289" s="7">
        <f t="shared" si="370"/>
        <v>0</v>
      </c>
      <c r="AK289" s="7">
        <f t="shared" si="370"/>
        <v>0</v>
      </c>
      <c r="AL289" s="7">
        <f t="shared" si="370"/>
        <v>0</v>
      </c>
      <c r="AM289" s="7">
        <f t="shared" si="370"/>
        <v>0</v>
      </c>
      <c r="AN289" s="7">
        <f t="shared" si="370"/>
        <v>0</v>
      </c>
      <c r="AO289" s="7">
        <f t="shared" si="370"/>
        <v>0</v>
      </c>
      <c r="AP289" s="7">
        <f t="shared" si="370"/>
        <v>0</v>
      </c>
      <c r="AQ289" s="7">
        <f t="shared" si="370"/>
        <v>0</v>
      </c>
      <c r="AR289" s="7">
        <f t="shared" si="370"/>
        <v>0</v>
      </c>
      <c r="AS289" s="7">
        <f t="shared" si="370"/>
        <v>0</v>
      </c>
      <c r="AT289" s="7">
        <f t="shared" si="370"/>
        <v>0</v>
      </c>
      <c r="AU289" s="7">
        <f t="shared" si="370"/>
        <v>0</v>
      </c>
      <c r="AV289" s="7">
        <f t="shared" si="370"/>
        <v>0</v>
      </c>
      <c r="AW289" s="7">
        <f t="shared" si="370"/>
        <v>0</v>
      </c>
      <c r="AX289" s="7">
        <f t="shared" si="370"/>
        <v>0</v>
      </c>
      <c r="AY289" s="7">
        <f t="shared" si="370"/>
        <v>0</v>
      </c>
      <c r="AZ289" s="7">
        <f t="shared" si="370"/>
        <v>0</v>
      </c>
      <c r="BA289" s="7">
        <f t="shared" si="370"/>
        <v>0</v>
      </c>
      <c r="BB289" s="7">
        <f t="shared" si="370"/>
        <v>0</v>
      </c>
      <c r="BC289" s="7">
        <f t="shared" si="370"/>
        <v>0</v>
      </c>
      <c r="BD289" s="7">
        <f t="shared" si="370"/>
        <v>0</v>
      </c>
      <c r="BE289" s="7">
        <f t="shared" si="370"/>
        <v>0</v>
      </c>
      <c r="BF289" s="7">
        <f t="shared" si="370"/>
        <v>0</v>
      </c>
      <c r="BG289" s="7">
        <f t="shared" si="370"/>
        <v>0</v>
      </c>
      <c r="BH289" s="7">
        <f t="shared" si="370"/>
        <v>0</v>
      </c>
      <c r="BI289" s="7">
        <f t="shared" si="370"/>
        <v>0</v>
      </c>
      <c r="BJ289" s="7">
        <f t="shared" si="370"/>
        <v>0</v>
      </c>
      <c r="BK289" s="7">
        <f t="shared" si="370"/>
        <v>0</v>
      </c>
      <c r="BL289" s="7">
        <f t="shared" si="370"/>
        <v>0</v>
      </c>
      <c r="BM289" s="7">
        <f t="shared" si="370"/>
        <v>0</v>
      </c>
      <c r="BN289" s="7">
        <f t="shared" si="370"/>
        <v>0</v>
      </c>
      <c r="BO289" s="7">
        <f t="shared" ref="BO289:DZ289" si="371">IF(MIN((((BO272*-$GE$273)+BO282)),(BO63-BO277))&lt;0,0,(MIN((((BO272*-$GE$273)+BO282)),(BO63-BO277))))</f>
        <v>0</v>
      </c>
      <c r="BP289" s="7">
        <f t="shared" si="371"/>
        <v>0</v>
      </c>
      <c r="BQ289" s="7">
        <f t="shared" si="371"/>
        <v>0</v>
      </c>
      <c r="BR289" s="7">
        <f t="shared" si="371"/>
        <v>0</v>
      </c>
      <c r="BS289" s="7">
        <f t="shared" si="371"/>
        <v>0</v>
      </c>
      <c r="BT289" s="7">
        <f t="shared" si="371"/>
        <v>0</v>
      </c>
      <c r="BU289" s="7">
        <f t="shared" si="371"/>
        <v>0</v>
      </c>
      <c r="BV289" s="7">
        <f t="shared" si="371"/>
        <v>0</v>
      </c>
      <c r="BW289" s="7">
        <f t="shared" si="371"/>
        <v>0</v>
      </c>
      <c r="BX289" s="7">
        <f t="shared" si="371"/>
        <v>0</v>
      </c>
      <c r="BY289" s="7">
        <f t="shared" si="371"/>
        <v>0</v>
      </c>
      <c r="BZ289" s="7">
        <f t="shared" si="371"/>
        <v>0</v>
      </c>
      <c r="CA289" s="7">
        <f t="shared" si="371"/>
        <v>8.7978085129725514</v>
      </c>
      <c r="CB289" s="7">
        <f t="shared" si="371"/>
        <v>0</v>
      </c>
      <c r="CC289" s="7">
        <f t="shared" si="371"/>
        <v>0</v>
      </c>
      <c r="CD289" s="7">
        <f t="shared" si="371"/>
        <v>0</v>
      </c>
      <c r="CE289" s="7">
        <f t="shared" si="371"/>
        <v>0</v>
      </c>
      <c r="CF289" s="7">
        <f t="shared" si="371"/>
        <v>0</v>
      </c>
      <c r="CG289" s="7">
        <f t="shared" si="371"/>
        <v>0</v>
      </c>
      <c r="CH289" s="7">
        <f t="shared" si="371"/>
        <v>0</v>
      </c>
      <c r="CI289" s="7">
        <f t="shared" si="371"/>
        <v>0</v>
      </c>
      <c r="CJ289" s="7">
        <f t="shared" si="371"/>
        <v>0</v>
      </c>
      <c r="CK289" s="7">
        <f t="shared" si="371"/>
        <v>0</v>
      </c>
      <c r="CL289" s="7">
        <f t="shared" si="371"/>
        <v>0</v>
      </c>
      <c r="CM289" s="7">
        <f t="shared" si="371"/>
        <v>0</v>
      </c>
      <c r="CN289" s="7">
        <f t="shared" si="371"/>
        <v>0</v>
      </c>
      <c r="CO289" s="7">
        <f t="shared" si="371"/>
        <v>0</v>
      </c>
      <c r="CP289" s="7">
        <f t="shared" si="371"/>
        <v>339173.99612896948</v>
      </c>
      <c r="CQ289" s="7">
        <f t="shared" si="371"/>
        <v>0</v>
      </c>
      <c r="CR289" s="7">
        <f t="shared" si="371"/>
        <v>0</v>
      </c>
      <c r="CS289" s="7">
        <f t="shared" si="371"/>
        <v>0</v>
      </c>
      <c r="CT289" s="7">
        <f t="shared" si="371"/>
        <v>0</v>
      </c>
      <c r="CU289" s="7">
        <f t="shared" si="371"/>
        <v>0</v>
      </c>
      <c r="CV289" s="7">
        <f t="shared" si="371"/>
        <v>0</v>
      </c>
      <c r="CW289" s="7">
        <f t="shared" si="371"/>
        <v>0</v>
      </c>
      <c r="CX289" s="7">
        <f t="shared" si="371"/>
        <v>0</v>
      </c>
      <c r="CY289" s="7">
        <f t="shared" si="371"/>
        <v>0</v>
      </c>
      <c r="CZ289" s="7">
        <f t="shared" si="371"/>
        <v>0</v>
      </c>
      <c r="DA289" s="7">
        <f t="shared" si="371"/>
        <v>0</v>
      </c>
      <c r="DB289" s="7">
        <f t="shared" si="371"/>
        <v>0</v>
      </c>
      <c r="DC289" s="7">
        <f t="shared" si="371"/>
        <v>0</v>
      </c>
      <c r="DD289" s="7">
        <f t="shared" si="371"/>
        <v>0</v>
      </c>
      <c r="DE289" s="7">
        <f t="shared" si="371"/>
        <v>0</v>
      </c>
      <c r="DF289" s="7">
        <f t="shared" si="371"/>
        <v>0</v>
      </c>
      <c r="DG289" s="7">
        <f t="shared" si="371"/>
        <v>0</v>
      </c>
      <c r="DH289" s="7">
        <f t="shared" si="371"/>
        <v>0</v>
      </c>
      <c r="DI289" s="7">
        <f t="shared" si="371"/>
        <v>0</v>
      </c>
      <c r="DJ289" s="7">
        <f t="shared" si="371"/>
        <v>0</v>
      </c>
      <c r="DK289" s="7">
        <f t="shared" si="371"/>
        <v>0</v>
      </c>
      <c r="DL289" s="7">
        <f t="shared" si="371"/>
        <v>0</v>
      </c>
      <c r="DM289" s="7">
        <f t="shared" si="371"/>
        <v>0</v>
      </c>
      <c r="DN289" s="7">
        <f t="shared" si="371"/>
        <v>0</v>
      </c>
      <c r="DO289" s="7">
        <f t="shared" si="371"/>
        <v>0</v>
      </c>
      <c r="DP289" s="7">
        <f t="shared" si="371"/>
        <v>0</v>
      </c>
      <c r="DQ289" s="7">
        <f t="shared" si="371"/>
        <v>453.16082548865234</v>
      </c>
      <c r="DR289" s="7">
        <f t="shared" si="371"/>
        <v>0</v>
      </c>
      <c r="DS289" s="7">
        <f t="shared" si="371"/>
        <v>0</v>
      </c>
      <c r="DT289" s="7">
        <f t="shared" si="371"/>
        <v>0</v>
      </c>
      <c r="DU289" s="7">
        <f t="shared" si="371"/>
        <v>0</v>
      </c>
      <c r="DV289" s="7">
        <f t="shared" si="371"/>
        <v>0</v>
      </c>
      <c r="DW289" s="7">
        <f t="shared" si="371"/>
        <v>0</v>
      </c>
      <c r="DX289" s="7">
        <f t="shared" si="371"/>
        <v>0</v>
      </c>
      <c r="DY289" s="7">
        <f t="shared" si="371"/>
        <v>0</v>
      </c>
      <c r="DZ289" s="7">
        <f t="shared" si="371"/>
        <v>0</v>
      </c>
      <c r="EA289" s="7">
        <f t="shared" ref="EA289:FX289" si="372">IF(MIN((((EA272*-$GE$273)+EA282)),(EA63-EA277))&lt;0,0,(MIN((((EA272*-$GE$273)+EA282)),(EA63-EA277))))</f>
        <v>0</v>
      </c>
      <c r="EB289" s="7">
        <f t="shared" si="372"/>
        <v>0</v>
      </c>
      <c r="EC289" s="7">
        <f t="shared" si="372"/>
        <v>0</v>
      </c>
      <c r="ED289" s="7">
        <f t="shared" si="372"/>
        <v>0</v>
      </c>
      <c r="EE289" s="7">
        <f t="shared" si="372"/>
        <v>0</v>
      </c>
      <c r="EF289" s="7">
        <f t="shared" si="372"/>
        <v>0</v>
      </c>
      <c r="EG289" s="7">
        <f t="shared" si="372"/>
        <v>0</v>
      </c>
      <c r="EH289" s="7">
        <f t="shared" si="372"/>
        <v>0</v>
      </c>
      <c r="EI289" s="7">
        <f t="shared" si="372"/>
        <v>0</v>
      </c>
      <c r="EJ289" s="7">
        <f t="shared" si="372"/>
        <v>0</v>
      </c>
      <c r="EK289" s="7">
        <f t="shared" si="372"/>
        <v>0</v>
      </c>
      <c r="EL289" s="7">
        <f t="shared" si="372"/>
        <v>0</v>
      </c>
      <c r="EM289" s="7">
        <f t="shared" si="372"/>
        <v>0</v>
      </c>
      <c r="EN289" s="7">
        <f t="shared" si="372"/>
        <v>0</v>
      </c>
      <c r="EO289" s="7">
        <f t="shared" si="372"/>
        <v>0</v>
      </c>
      <c r="EP289" s="7">
        <f t="shared" si="372"/>
        <v>0</v>
      </c>
      <c r="EQ289" s="7">
        <f t="shared" si="372"/>
        <v>0</v>
      </c>
      <c r="ER289" s="7">
        <f t="shared" si="372"/>
        <v>0</v>
      </c>
      <c r="ES289" s="7">
        <f t="shared" si="372"/>
        <v>0</v>
      </c>
      <c r="ET289" s="7">
        <f t="shared" si="372"/>
        <v>0</v>
      </c>
      <c r="EU289" s="7">
        <f t="shared" si="372"/>
        <v>0</v>
      </c>
      <c r="EV289" s="7">
        <f t="shared" si="372"/>
        <v>0</v>
      </c>
      <c r="EW289" s="7">
        <f t="shared" si="372"/>
        <v>0</v>
      </c>
      <c r="EX289" s="7">
        <f t="shared" si="372"/>
        <v>0</v>
      </c>
      <c r="EY289" s="7">
        <f t="shared" si="372"/>
        <v>0</v>
      </c>
      <c r="EZ289" s="7">
        <f t="shared" si="372"/>
        <v>0</v>
      </c>
      <c r="FA289" s="7">
        <f t="shared" si="372"/>
        <v>0</v>
      </c>
      <c r="FB289" s="7">
        <f t="shared" si="372"/>
        <v>152924.3911387471</v>
      </c>
      <c r="FC289" s="7">
        <f t="shared" si="372"/>
        <v>0</v>
      </c>
      <c r="FD289" s="7">
        <f t="shared" si="372"/>
        <v>0</v>
      </c>
      <c r="FE289" s="7">
        <f t="shared" si="372"/>
        <v>0</v>
      </c>
      <c r="FF289" s="7">
        <f t="shared" si="372"/>
        <v>0</v>
      </c>
      <c r="FG289" s="7">
        <f t="shared" si="372"/>
        <v>0</v>
      </c>
      <c r="FH289" s="7">
        <f t="shared" si="372"/>
        <v>0</v>
      </c>
      <c r="FI289" s="7">
        <f t="shared" si="372"/>
        <v>0</v>
      </c>
      <c r="FJ289" s="7">
        <f t="shared" si="372"/>
        <v>0</v>
      </c>
      <c r="FK289" s="7">
        <f t="shared" si="372"/>
        <v>853089.70520582108</v>
      </c>
      <c r="FL289" s="7">
        <f t="shared" si="372"/>
        <v>0</v>
      </c>
      <c r="FM289" s="7">
        <f t="shared" si="372"/>
        <v>0</v>
      </c>
      <c r="FN289" s="7">
        <f t="shared" si="372"/>
        <v>0</v>
      </c>
      <c r="FO289" s="7">
        <f t="shared" si="372"/>
        <v>1159.7300167686772</v>
      </c>
      <c r="FP289" s="7">
        <f t="shared" si="372"/>
        <v>199619.60221551731</v>
      </c>
      <c r="FQ289" s="7">
        <f t="shared" si="372"/>
        <v>0</v>
      </c>
      <c r="FR289" s="7">
        <f t="shared" si="372"/>
        <v>0</v>
      </c>
      <c r="FS289" s="7">
        <f t="shared" si="372"/>
        <v>0</v>
      </c>
      <c r="FT289" s="7">
        <f t="shared" si="372"/>
        <v>377.17439439406007</v>
      </c>
      <c r="FU289" s="7">
        <f t="shared" si="372"/>
        <v>0</v>
      </c>
      <c r="FV289" s="7">
        <f t="shared" si="372"/>
        <v>0</v>
      </c>
      <c r="FW289" s="7">
        <f t="shared" si="372"/>
        <v>0</v>
      </c>
      <c r="FX289" s="7">
        <f t="shared" si="372"/>
        <v>0</v>
      </c>
      <c r="FY289" s="7">
        <f>IF(MIN((((FY274*-$GE$273)+FY283)),(FY63-FY279))&lt;0,0,(MIN((((FY274*-$GE$273)+FY283)),(FY63-FY279))))</f>
        <v>0</v>
      </c>
      <c r="FZ289" s="74">
        <f>SUM(C289:FX289)</f>
        <v>1546806.5577342194</v>
      </c>
      <c r="GA289" s="79"/>
      <c r="GB289" s="79"/>
    </row>
    <row r="290" spans="1:189" x14ac:dyDescent="0.2">
      <c r="FU290" s="7" t="s">
        <v>2</v>
      </c>
      <c r="FZ290" s="74"/>
      <c r="GC290" s="80"/>
    </row>
    <row r="291" spans="1:189" x14ac:dyDescent="0.2">
      <c r="A291" s="6" t="s">
        <v>856</v>
      </c>
      <c r="B291" s="7" t="s">
        <v>857</v>
      </c>
      <c r="C291" s="7">
        <f t="shared" ref="C291:BN291" si="373">(C285-C289)/C103</f>
        <v>8069.7193233601847</v>
      </c>
      <c r="D291" s="7">
        <f t="shared" si="373"/>
        <v>7961.0745215196548</v>
      </c>
      <c r="E291" s="7">
        <f t="shared" si="373"/>
        <v>8275.4201001691908</v>
      </c>
      <c r="F291" s="7">
        <f t="shared" si="373"/>
        <v>7827.4717280654913</v>
      </c>
      <c r="G291" s="7">
        <f t="shared" si="373"/>
        <v>8436.9968590510471</v>
      </c>
      <c r="H291" s="7">
        <f t="shared" si="373"/>
        <v>8318.0879297453594</v>
      </c>
      <c r="I291" s="7">
        <f t="shared" si="373"/>
        <v>8261.4723446129319</v>
      </c>
      <c r="J291" s="7">
        <f t="shared" si="373"/>
        <v>7989.603885701551</v>
      </c>
      <c r="K291" s="7">
        <f t="shared" si="373"/>
        <v>10846.718907547478</v>
      </c>
      <c r="L291" s="7">
        <f t="shared" si="373"/>
        <v>8402.3808159716264</v>
      </c>
      <c r="M291" s="7">
        <f t="shared" si="373"/>
        <v>9281.0512187830864</v>
      </c>
      <c r="N291" s="7">
        <f t="shared" si="373"/>
        <v>8109.4019945896798</v>
      </c>
      <c r="O291" s="7">
        <f t="shared" si="373"/>
        <v>7839.7033114817159</v>
      </c>
      <c r="P291" s="7">
        <f t="shared" si="373"/>
        <v>13034.804296109915</v>
      </c>
      <c r="Q291" s="7">
        <f t="shared" si="373"/>
        <v>8593.4135081967324</v>
      </c>
      <c r="R291" s="7">
        <f t="shared" si="373"/>
        <v>7745.1466910363706</v>
      </c>
      <c r="S291" s="7">
        <f t="shared" si="373"/>
        <v>8255.4610943385505</v>
      </c>
      <c r="T291" s="7">
        <f t="shared" si="373"/>
        <v>13999.792537100086</v>
      </c>
      <c r="U291" s="7">
        <f t="shared" si="373"/>
        <v>16356.374691055937</v>
      </c>
      <c r="V291" s="7">
        <f t="shared" si="373"/>
        <v>10550.340623998325</v>
      </c>
      <c r="W291" s="7">
        <f t="shared" si="373"/>
        <v>14288.427907236695</v>
      </c>
      <c r="X291" s="7">
        <f t="shared" si="373"/>
        <v>16544.711080730798</v>
      </c>
      <c r="Y291" s="7">
        <f t="shared" si="373"/>
        <v>8021.1868990634221</v>
      </c>
      <c r="Z291" s="7">
        <f t="shared" si="373"/>
        <v>11286.079178082584</v>
      </c>
      <c r="AA291" s="7">
        <f t="shared" si="373"/>
        <v>7951.4784245121018</v>
      </c>
      <c r="AB291" s="7">
        <f t="shared" si="373"/>
        <v>8031.7493307922277</v>
      </c>
      <c r="AC291" s="7">
        <f t="shared" si="373"/>
        <v>8184.7988839843956</v>
      </c>
      <c r="AD291" s="7">
        <f t="shared" si="373"/>
        <v>7996.0621459943313</v>
      </c>
      <c r="AE291" s="7">
        <f t="shared" si="373"/>
        <v>14656.550594419725</v>
      </c>
      <c r="AF291" s="7">
        <f t="shared" si="373"/>
        <v>13443.766399465661</v>
      </c>
      <c r="AG291" s="7">
        <f t="shared" si="373"/>
        <v>8819.7609044420751</v>
      </c>
      <c r="AH291" s="7">
        <f t="shared" si="373"/>
        <v>7953.4959316616014</v>
      </c>
      <c r="AI291" s="7">
        <f t="shared" si="373"/>
        <v>9910.6489337112253</v>
      </c>
      <c r="AJ291" s="7">
        <f t="shared" si="373"/>
        <v>13866.427428776329</v>
      </c>
      <c r="AK291" s="7">
        <f t="shared" si="373"/>
        <v>12703.413706926862</v>
      </c>
      <c r="AL291" s="7">
        <f t="shared" si="373"/>
        <v>11275.021352588135</v>
      </c>
      <c r="AM291" s="7">
        <f t="shared" si="373"/>
        <v>8985.0878529351121</v>
      </c>
      <c r="AN291" s="7">
        <f t="shared" si="373"/>
        <v>10195.215284277911</v>
      </c>
      <c r="AO291" s="7">
        <f t="shared" si="373"/>
        <v>7889.7416693493169</v>
      </c>
      <c r="AP291" s="7">
        <f t="shared" si="373"/>
        <v>8352.5898119553221</v>
      </c>
      <c r="AQ291" s="7">
        <f t="shared" si="373"/>
        <v>12651.547308428802</v>
      </c>
      <c r="AR291" s="7">
        <f t="shared" si="373"/>
        <v>7850.4585448069702</v>
      </c>
      <c r="AS291" s="7">
        <f t="shared" si="373"/>
        <v>8426.8382096437253</v>
      </c>
      <c r="AT291" s="7">
        <f t="shared" si="373"/>
        <v>8039.8320230736417</v>
      </c>
      <c r="AU291" s="7">
        <f t="shared" si="373"/>
        <v>12388.490497702569</v>
      </c>
      <c r="AV291" s="7">
        <f t="shared" si="373"/>
        <v>11309.012316149212</v>
      </c>
      <c r="AW291" s="7">
        <f t="shared" si="373"/>
        <v>12045.790996298232</v>
      </c>
      <c r="AX291" s="7">
        <f t="shared" si="373"/>
        <v>17314.589675213279</v>
      </c>
      <c r="AY291" s="7">
        <f t="shared" si="373"/>
        <v>9470.3969093623618</v>
      </c>
      <c r="AZ291" s="7">
        <f t="shared" si="373"/>
        <v>8395.7255357333561</v>
      </c>
      <c r="BA291" s="7">
        <f t="shared" si="373"/>
        <v>7717.7025748276874</v>
      </c>
      <c r="BB291" s="7">
        <f t="shared" si="373"/>
        <v>7717.6862424007659</v>
      </c>
      <c r="BC291" s="7">
        <f t="shared" si="373"/>
        <v>8008.1899523213588</v>
      </c>
      <c r="BD291" s="7">
        <f t="shared" si="373"/>
        <v>7717.7025751241699</v>
      </c>
      <c r="BE291" s="7">
        <f t="shared" si="373"/>
        <v>8275.5592652649048</v>
      </c>
      <c r="BF291" s="7">
        <f t="shared" si="373"/>
        <v>7715.4887415901931</v>
      </c>
      <c r="BG291" s="7">
        <f t="shared" si="373"/>
        <v>8505.1807589230884</v>
      </c>
      <c r="BH291" s="7">
        <f t="shared" si="373"/>
        <v>8928.5257493431291</v>
      </c>
      <c r="BI291" s="7">
        <f t="shared" si="373"/>
        <v>12247.222990008331</v>
      </c>
      <c r="BJ291" s="7">
        <f t="shared" si="373"/>
        <v>7730.2418062285169</v>
      </c>
      <c r="BK291" s="7">
        <f t="shared" si="373"/>
        <v>7776.7493652280054</v>
      </c>
      <c r="BL291" s="7">
        <f t="shared" si="373"/>
        <v>13459.082740463084</v>
      </c>
      <c r="BM291" s="7">
        <f t="shared" si="373"/>
        <v>11338.644149470232</v>
      </c>
      <c r="BN291" s="7">
        <f t="shared" si="373"/>
        <v>7717.3356682274534</v>
      </c>
      <c r="BO291" s="7">
        <f t="shared" ref="BO291:DZ291" si="374">(BO285-BO289)/BO103</f>
        <v>7960.401577738332</v>
      </c>
      <c r="BP291" s="7">
        <f t="shared" si="374"/>
        <v>13031.523520545665</v>
      </c>
      <c r="BQ291" s="7">
        <f t="shared" si="374"/>
        <v>8346.6308512155338</v>
      </c>
      <c r="BR291" s="7">
        <f t="shared" si="374"/>
        <v>7868.3769732558112</v>
      </c>
      <c r="BS291" s="7">
        <f t="shared" si="374"/>
        <v>8640.8387279975632</v>
      </c>
      <c r="BT291" s="7">
        <f t="shared" si="374"/>
        <v>9571.3157252492329</v>
      </c>
      <c r="BU291" s="7">
        <f t="shared" si="374"/>
        <v>9771.4164530415619</v>
      </c>
      <c r="BV291" s="7">
        <f t="shared" si="374"/>
        <v>8141.1703950810443</v>
      </c>
      <c r="BW291" s="7">
        <f t="shared" si="374"/>
        <v>7999.930669415694</v>
      </c>
      <c r="BX291" s="7">
        <f t="shared" si="374"/>
        <v>16826.519302224682</v>
      </c>
      <c r="BY291" s="7">
        <f t="shared" si="374"/>
        <v>9067.3273161046673</v>
      </c>
      <c r="BZ291" s="7">
        <f t="shared" si="374"/>
        <v>12103.398732211614</v>
      </c>
      <c r="CA291" s="7">
        <f t="shared" si="374"/>
        <v>16299.192330435895</v>
      </c>
      <c r="CB291" s="7">
        <f t="shared" si="374"/>
        <v>7943.8681777481152</v>
      </c>
      <c r="CC291" s="7">
        <f t="shared" si="374"/>
        <v>12563.827895063694</v>
      </c>
      <c r="CD291" s="7">
        <f t="shared" si="374"/>
        <v>16339.535089205516</v>
      </c>
      <c r="CE291" s="7">
        <f t="shared" si="374"/>
        <v>13549.787496167841</v>
      </c>
      <c r="CF291" s="7">
        <f t="shared" si="374"/>
        <v>13685.975147324829</v>
      </c>
      <c r="CG291" s="7">
        <f t="shared" si="374"/>
        <v>12154.260255015453</v>
      </c>
      <c r="CH291" s="7">
        <f t="shared" si="374"/>
        <v>15054.189872678362</v>
      </c>
      <c r="CI291" s="7">
        <f t="shared" si="374"/>
        <v>8246.8082419814418</v>
      </c>
      <c r="CJ291" s="7">
        <f t="shared" si="374"/>
        <v>8472.4091324369074</v>
      </c>
      <c r="CK291" s="7">
        <f t="shared" si="374"/>
        <v>7947.605346204421</v>
      </c>
      <c r="CL291" s="7">
        <f t="shared" si="374"/>
        <v>8417.1560620059918</v>
      </c>
      <c r="CM291" s="7">
        <f t="shared" si="374"/>
        <v>8989.0636927937903</v>
      </c>
      <c r="CN291" s="7">
        <f t="shared" si="374"/>
        <v>7715.0087294952418</v>
      </c>
      <c r="CO291" s="7">
        <f t="shared" si="374"/>
        <v>7717.3173025552287</v>
      </c>
      <c r="CP291" s="7">
        <f t="shared" si="374"/>
        <v>8822.0695509148281</v>
      </c>
      <c r="CQ291" s="7">
        <f t="shared" si="374"/>
        <v>8887.6654583767322</v>
      </c>
      <c r="CR291" s="7">
        <f t="shared" si="374"/>
        <v>12962.043440948113</v>
      </c>
      <c r="CS291" s="7">
        <f t="shared" si="374"/>
        <v>9854.2705068622035</v>
      </c>
      <c r="CT291" s="7">
        <f t="shared" si="374"/>
        <v>15225.933391846051</v>
      </c>
      <c r="CU291" s="7">
        <f t="shared" si="374"/>
        <v>7675.5678383388195</v>
      </c>
      <c r="CV291" s="7">
        <f t="shared" si="374"/>
        <v>15350.170694911461</v>
      </c>
      <c r="CW291" s="7">
        <f t="shared" si="374"/>
        <v>12842.417863787423</v>
      </c>
      <c r="CX291" s="7">
        <f t="shared" si="374"/>
        <v>8948.3366001510203</v>
      </c>
      <c r="CY291" s="7">
        <f t="shared" si="374"/>
        <v>16530.267375161991</v>
      </c>
      <c r="CZ291" s="7">
        <f t="shared" si="374"/>
        <v>7819.7534623305655</v>
      </c>
      <c r="DA291" s="7">
        <f t="shared" si="374"/>
        <v>12936.538827747283</v>
      </c>
      <c r="DB291" s="7">
        <f t="shared" si="374"/>
        <v>10590.002810578208</v>
      </c>
      <c r="DC291" s="7">
        <f t="shared" si="374"/>
        <v>14018.242650366819</v>
      </c>
      <c r="DD291" s="7">
        <f t="shared" si="374"/>
        <v>13955.901074116147</v>
      </c>
      <c r="DE291" s="7">
        <f t="shared" si="374"/>
        <v>9479.2315531876466</v>
      </c>
      <c r="DF291" s="7">
        <f t="shared" si="374"/>
        <v>7717.4351129698307</v>
      </c>
      <c r="DG291" s="7">
        <f t="shared" si="374"/>
        <v>16061.830490793516</v>
      </c>
      <c r="DH291" s="7">
        <f t="shared" si="374"/>
        <v>7717.5755203283725</v>
      </c>
      <c r="DI291" s="7">
        <f t="shared" si="374"/>
        <v>7810.1010143895764</v>
      </c>
      <c r="DJ291" s="7">
        <f t="shared" si="374"/>
        <v>8813.8253807375822</v>
      </c>
      <c r="DK291" s="7">
        <f t="shared" si="374"/>
        <v>9005.7257481204251</v>
      </c>
      <c r="DL291" s="7">
        <f t="shared" si="374"/>
        <v>8078.9843013532</v>
      </c>
      <c r="DM291" s="7">
        <f t="shared" si="374"/>
        <v>12753.995244761434</v>
      </c>
      <c r="DN291" s="7">
        <f t="shared" si="374"/>
        <v>8257.4941127307939</v>
      </c>
      <c r="DO291" s="7">
        <f t="shared" si="374"/>
        <v>7992.0298070658573</v>
      </c>
      <c r="DP291" s="7">
        <f t="shared" si="374"/>
        <v>13206.803898359989</v>
      </c>
      <c r="DQ291" s="7">
        <f t="shared" si="374"/>
        <v>9872.0594018650081</v>
      </c>
      <c r="DR291" s="7">
        <f t="shared" si="374"/>
        <v>8528.7016301687545</v>
      </c>
      <c r="DS291" s="7">
        <f t="shared" si="374"/>
        <v>8877.1596600726225</v>
      </c>
      <c r="DT291" s="7">
        <f t="shared" si="374"/>
        <v>14520.343206730138</v>
      </c>
      <c r="DU291" s="7">
        <f t="shared" si="374"/>
        <v>9760.5462894572065</v>
      </c>
      <c r="DV291" s="7">
        <f t="shared" si="374"/>
        <v>12293.746361994634</v>
      </c>
      <c r="DW291" s="7">
        <f t="shared" si="374"/>
        <v>10257.633649973845</v>
      </c>
      <c r="DX291" s="7">
        <f t="shared" si="374"/>
        <v>15320.424361409552</v>
      </c>
      <c r="DY291" s="7">
        <f t="shared" si="374"/>
        <v>11231.141154716042</v>
      </c>
      <c r="DZ291" s="7">
        <f t="shared" si="374"/>
        <v>8778.0092702958227</v>
      </c>
      <c r="EA291" s="7">
        <f t="shared" ref="EA291:FX291" si="375">(EA285-EA289)/EA103</f>
        <v>9045.9510759093409</v>
      </c>
      <c r="EB291" s="7">
        <f t="shared" si="375"/>
        <v>8700.2508443465122</v>
      </c>
      <c r="EC291" s="7">
        <f t="shared" si="375"/>
        <v>9943.2311344286427</v>
      </c>
      <c r="ED291" s="7">
        <f t="shared" si="375"/>
        <v>10507.253852441618</v>
      </c>
      <c r="EE291" s="7">
        <f t="shared" si="375"/>
        <v>12985.608837056359</v>
      </c>
      <c r="EF291" s="7">
        <f t="shared" si="375"/>
        <v>8155.1346666252712</v>
      </c>
      <c r="EG291" s="7">
        <f t="shared" si="375"/>
        <v>10265.859269624416</v>
      </c>
      <c r="EH291" s="7">
        <f t="shared" si="375"/>
        <v>11014.101599301808</v>
      </c>
      <c r="EI291" s="7">
        <f t="shared" si="375"/>
        <v>8281.847630179489</v>
      </c>
      <c r="EJ291" s="7">
        <f t="shared" si="375"/>
        <v>7711.3760585678319</v>
      </c>
      <c r="EK291" s="7">
        <f t="shared" si="375"/>
        <v>8382.1847848085818</v>
      </c>
      <c r="EL291" s="7">
        <f t="shared" si="375"/>
        <v>8609.3441109605956</v>
      </c>
      <c r="EM291" s="7">
        <f t="shared" si="375"/>
        <v>9104.2591583229823</v>
      </c>
      <c r="EN291" s="7">
        <f t="shared" si="375"/>
        <v>8294.0643507318036</v>
      </c>
      <c r="EO291" s="7">
        <f t="shared" si="375"/>
        <v>9752.4564993516815</v>
      </c>
      <c r="EP291" s="7">
        <f t="shared" si="375"/>
        <v>10245.863787379205</v>
      </c>
      <c r="EQ291" s="7">
        <f t="shared" si="375"/>
        <v>8107.2743719974187</v>
      </c>
      <c r="ER291" s="7">
        <f t="shared" si="375"/>
        <v>11247.358432822692</v>
      </c>
      <c r="ES291" s="7">
        <f t="shared" si="375"/>
        <v>14123.596197686324</v>
      </c>
      <c r="ET291" s="7">
        <f t="shared" si="375"/>
        <v>13972.767048943137</v>
      </c>
      <c r="EU291" s="7">
        <f t="shared" si="375"/>
        <v>9298.5648576172989</v>
      </c>
      <c r="EV291" s="7">
        <f t="shared" si="375"/>
        <v>16870.199751663928</v>
      </c>
      <c r="EW291" s="7">
        <f t="shared" si="375"/>
        <v>10783.490521060905</v>
      </c>
      <c r="EX291" s="7">
        <f t="shared" si="375"/>
        <v>13691.874862598092</v>
      </c>
      <c r="EY291" s="7">
        <f t="shared" si="375"/>
        <v>7888.6309255712049</v>
      </c>
      <c r="EZ291" s="7">
        <f t="shared" si="375"/>
        <v>14187.224955240054</v>
      </c>
      <c r="FA291" s="7">
        <f t="shared" si="375"/>
        <v>8440.6036035848138</v>
      </c>
      <c r="FB291" s="7">
        <f t="shared" si="375"/>
        <v>11413.233906255409</v>
      </c>
      <c r="FC291" s="7">
        <f t="shared" si="375"/>
        <v>7835.9792655574702</v>
      </c>
      <c r="FD291" s="7">
        <f t="shared" si="375"/>
        <v>9647.7154673899004</v>
      </c>
      <c r="FE291" s="7">
        <f t="shared" si="375"/>
        <v>15572.149321213432</v>
      </c>
      <c r="FF291" s="7">
        <f t="shared" si="375"/>
        <v>12457.156356266631</v>
      </c>
      <c r="FG291" s="7">
        <f t="shared" si="375"/>
        <v>14855.128337691551</v>
      </c>
      <c r="FH291" s="7">
        <f t="shared" si="375"/>
        <v>15839.183310381222</v>
      </c>
      <c r="FI291" s="7">
        <f t="shared" si="375"/>
        <v>8073.0755604448232</v>
      </c>
      <c r="FJ291" s="7">
        <f t="shared" si="375"/>
        <v>7737.7678416382923</v>
      </c>
      <c r="FK291" s="7">
        <f t="shared" si="375"/>
        <v>8271.0425172760097</v>
      </c>
      <c r="FL291" s="7">
        <f t="shared" si="375"/>
        <v>7717.7025739744877</v>
      </c>
      <c r="FM291" s="7">
        <f t="shared" si="375"/>
        <v>7717.7025739880346</v>
      </c>
      <c r="FN291" s="7">
        <f t="shared" si="375"/>
        <v>8023.0323891738153</v>
      </c>
      <c r="FO291" s="7">
        <f t="shared" si="375"/>
        <v>9470.9416644431767</v>
      </c>
      <c r="FP291" s="7">
        <f t="shared" si="375"/>
        <v>8209.9988522910135</v>
      </c>
      <c r="FQ291" s="7">
        <f t="shared" si="375"/>
        <v>8369.8032938568358</v>
      </c>
      <c r="FR291" s="7">
        <f t="shared" si="375"/>
        <v>13608.232095595566</v>
      </c>
      <c r="FS291" s="7">
        <f t="shared" si="375"/>
        <v>12634.191371442963</v>
      </c>
      <c r="FT291" s="7">
        <f t="shared" si="375"/>
        <v>19007.345229994542</v>
      </c>
      <c r="FU291" s="7">
        <f t="shared" si="375"/>
        <v>8938.8011498518608</v>
      </c>
      <c r="FV291" s="7">
        <f t="shared" si="375"/>
        <v>8586.269638330863</v>
      </c>
      <c r="FW291" s="7">
        <f t="shared" si="375"/>
        <v>13261.338949470473</v>
      </c>
      <c r="FX291" s="7">
        <f t="shared" si="375"/>
        <v>17598.475608004661</v>
      </c>
      <c r="FY291" s="7">
        <f>MIN(C291:FX291)</f>
        <v>7675.5678383388195</v>
      </c>
      <c r="FZ291" s="7">
        <f>(FZ285-FZ289)/FZ103</f>
        <v>8121.0108493043299</v>
      </c>
      <c r="GA291" s="7" t="s">
        <v>858</v>
      </c>
      <c r="GB291" s="73"/>
    </row>
    <row r="292" spans="1:189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GB292" s="73"/>
    </row>
    <row r="293" spans="1:189" ht="15.75" x14ac:dyDescent="0.25">
      <c r="B293" s="30" t="s">
        <v>859</v>
      </c>
      <c r="FZ293" s="7">
        <f>FZ289+FZ277</f>
        <v>2448867.9077342195</v>
      </c>
    </row>
    <row r="294" spans="1:189" x14ac:dyDescent="0.2">
      <c r="A294" s="6" t="s">
        <v>860</v>
      </c>
      <c r="B294" s="7" t="s">
        <v>861</v>
      </c>
      <c r="C294" s="35">
        <f t="shared" ref="C294:BN294" si="376">ROUND(((C285-C289)-((C167+C171)*C295))/C98,2)</f>
        <v>8309.99</v>
      </c>
      <c r="D294" s="35">
        <f t="shared" si="376"/>
        <v>7961.2</v>
      </c>
      <c r="E294" s="35">
        <f t="shared" si="376"/>
        <v>8275.42</v>
      </c>
      <c r="F294" s="35">
        <f t="shared" si="376"/>
        <v>7827.47</v>
      </c>
      <c r="G294" s="35">
        <f t="shared" si="376"/>
        <v>8437.86</v>
      </c>
      <c r="H294" s="35">
        <f t="shared" si="376"/>
        <v>8319.36</v>
      </c>
      <c r="I294" s="35">
        <f t="shared" si="376"/>
        <v>8262.23</v>
      </c>
      <c r="J294" s="35">
        <f t="shared" si="376"/>
        <v>7989.6</v>
      </c>
      <c r="K294" s="35">
        <f t="shared" si="376"/>
        <v>10846.72</v>
      </c>
      <c r="L294" s="35">
        <f t="shared" si="376"/>
        <v>8402.3799999999992</v>
      </c>
      <c r="M294" s="35">
        <f t="shared" si="376"/>
        <v>9281.0499999999993</v>
      </c>
      <c r="N294" s="35">
        <f t="shared" si="376"/>
        <v>8109.62</v>
      </c>
      <c r="O294" s="35">
        <f t="shared" si="376"/>
        <v>7839.7</v>
      </c>
      <c r="P294" s="35">
        <f t="shared" si="376"/>
        <v>13059.24</v>
      </c>
      <c r="Q294" s="35">
        <f t="shared" si="376"/>
        <v>8596.59</v>
      </c>
      <c r="R294" s="35">
        <f t="shared" si="376"/>
        <v>10348.450000000001</v>
      </c>
      <c r="S294" s="35">
        <f t="shared" si="376"/>
        <v>8257.11</v>
      </c>
      <c r="T294" s="35">
        <f t="shared" si="376"/>
        <v>13999.79</v>
      </c>
      <c r="U294" s="35">
        <f t="shared" si="376"/>
        <v>16356.37</v>
      </c>
      <c r="V294" s="35">
        <f t="shared" si="376"/>
        <v>10550.34</v>
      </c>
      <c r="W294" s="35">
        <f t="shared" si="376"/>
        <v>14292.66</v>
      </c>
      <c r="X294" s="35">
        <f t="shared" si="376"/>
        <v>16544.71</v>
      </c>
      <c r="Y294" s="35">
        <f t="shared" si="376"/>
        <v>10179.780000000001</v>
      </c>
      <c r="Z294" s="35">
        <f t="shared" si="376"/>
        <v>11302.42</v>
      </c>
      <c r="AA294" s="35">
        <f t="shared" si="376"/>
        <v>7951.47</v>
      </c>
      <c r="AB294" s="35">
        <f t="shared" si="376"/>
        <v>8049.7</v>
      </c>
      <c r="AC294" s="35">
        <f t="shared" si="376"/>
        <v>8184.8</v>
      </c>
      <c r="AD294" s="35">
        <f t="shared" si="376"/>
        <v>7996.06</v>
      </c>
      <c r="AE294" s="35">
        <f t="shared" si="376"/>
        <v>14656.55</v>
      </c>
      <c r="AF294" s="35">
        <f t="shared" si="376"/>
        <v>13443.77</v>
      </c>
      <c r="AG294" s="35">
        <f t="shared" si="376"/>
        <v>8819.76</v>
      </c>
      <c r="AH294" s="35">
        <f t="shared" si="376"/>
        <v>7953.5</v>
      </c>
      <c r="AI294" s="35">
        <f t="shared" si="376"/>
        <v>9910.65</v>
      </c>
      <c r="AJ294" s="35">
        <f t="shared" si="376"/>
        <v>13866.43</v>
      </c>
      <c r="AK294" s="35">
        <f t="shared" si="376"/>
        <v>12703.41</v>
      </c>
      <c r="AL294" s="35">
        <f t="shared" si="376"/>
        <v>11275.02</v>
      </c>
      <c r="AM294" s="35">
        <f t="shared" si="376"/>
        <v>8985.09</v>
      </c>
      <c r="AN294" s="35">
        <f t="shared" si="376"/>
        <v>10195.219999999999</v>
      </c>
      <c r="AO294" s="35">
        <f t="shared" si="376"/>
        <v>7889.81</v>
      </c>
      <c r="AP294" s="35">
        <f t="shared" si="376"/>
        <v>8355.84</v>
      </c>
      <c r="AQ294" s="35">
        <f t="shared" si="376"/>
        <v>12651.55</v>
      </c>
      <c r="AR294" s="35">
        <f t="shared" si="376"/>
        <v>7857.33</v>
      </c>
      <c r="AS294" s="35">
        <f t="shared" si="376"/>
        <v>8427.0499999999993</v>
      </c>
      <c r="AT294" s="35">
        <f t="shared" si="376"/>
        <v>8040.28</v>
      </c>
      <c r="AU294" s="35">
        <f t="shared" si="376"/>
        <v>12388.49</v>
      </c>
      <c r="AV294" s="35">
        <f t="shared" si="376"/>
        <v>11309.01</v>
      </c>
      <c r="AW294" s="35">
        <f t="shared" si="376"/>
        <v>12045.79</v>
      </c>
      <c r="AX294" s="35">
        <f t="shared" si="376"/>
        <v>17314.59</v>
      </c>
      <c r="AY294" s="35">
        <f t="shared" si="376"/>
        <v>9470.4</v>
      </c>
      <c r="AZ294" s="35">
        <f t="shared" si="376"/>
        <v>8395.7000000000007</v>
      </c>
      <c r="BA294" s="35">
        <f t="shared" si="376"/>
        <v>7717.7</v>
      </c>
      <c r="BB294" s="35">
        <f t="shared" si="376"/>
        <v>7717.7</v>
      </c>
      <c r="BC294" s="35">
        <f t="shared" si="376"/>
        <v>8014.15</v>
      </c>
      <c r="BD294" s="35">
        <f t="shared" si="376"/>
        <v>7717.76</v>
      </c>
      <c r="BE294" s="35">
        <f t="shared" si="376"/>
        <v>8275.56</v>
      </c>
      <c r="BF294" s="35">
        <f t="shared" si="376"/>
        <v>7725.63</v>
      </c>
      <c r="BG294" s="35">
        <f t="shared" si="376"/>
        <v>8505.18</v>
      </c>
      <c r="BH294" s="35">
        <f t="shared" si="376"/>
        <v>8991.86</v>
      </c>
      <c r="BI294" s="35">
        <f t="shared" si="376"/>
        <v>12383.94</v>
      </c>
      <c r="BJ294" s="35">
        <f t="shared" si="376"/>
        <v>7730.37</v>
      </c>
      <c r="BK294" s="35">
        <f t="shared" si="376"/>
        <v>7980.75</v>
      </c>
      <c r="BL294" s="35">
        <f t="shared" si="376"/>
        <v>13722.05</v>
      </c>
      <c r="BM294" s="35">
        <f t="shared" si="376"/>
        <v>11367.08</v>
      </c>
      <c r="BN294" s="35">
        <f t="shared" si="376"/>
        <v>7717.7</v>
      </c>
      <c r="BO294" s="35">
        <f t="shared" ref="BO294:DZ294" si="377">ROUND(((BO285-BO289)-((BO167+BO171)*BO295))/BO98,2)</f>
        <v>7960.4</v>
      </c>
      <c r="BP294" s="35">
        <f t="shared" si="377"/>
        <v>13031.52</v>
      </c>
      <c r="BQ294" s="35">
        <f t="shared" si="377"/>
        <v>8346.7199999999993</v>
      </c>
      <c r="BR294" s="35">
        <f t="shared" si="377"/>
        <v>7868.41</v>
      </c>
      <c r="BS294" s="35">
        <f t="shared" si="377"/>
        <v>8640.84</v>
      </c>
      <c r="BT294" s="35">
        <f t="shared" si="377"/>
        <v>9571.32</v>
      </c>
      <c r="BU294" s="35">
        <f t="shared" si="377"/>
        <v>9771.42</v>
      </c>
      <c r="BV294" s="35">
        <f t="shared" si="377"/>
        <v>8141.17</v>
      </c>
      <c r="BW294" s="35">
        <f t="shared" si="377"/>
        <v>7999.93</v>
      </c>
      <c r="BX294" s="35">
        <f t="shared" si="377"/>
        <v>16826.52</v>
      </c>
      <c r="BY294" s="35">
        <f t="shared" si="377"/>
        <v>9067.33</v>
      </c>
      <c r="BZ294" s="35">
        <f t="shared" si="377"/>
        <v>12103.4</v>
      </c>
      <c r="CA294" s="35">
        <f t="shared" si="377"/>
        <v>16299.19</v>
      </c>
      <c r="CB294" s="35">
        <f t="shared" si="377"/>
        <v>7946.21</v>
      </c>
      <c r="CC294" s="35">
        <f t="shared" si="377"/>
        <v>12563.83</v>
      </c>
      <c r="CD294" s="35">
        <f t="shared" si="377"/>
        <v>16339.54</v>
      </c>
      <c r="CE294" s="35">
        <f t="shared" si="377"/>
        <v>13549.79</v>
      </c>
      <c r="CF294" s="35">
        <f t="shared" si="377"/>
        <v>13685.98</v>
      </c>
      <c r="CG294" s="35">
        <f t="shared" si="377"/>
        <v>12154.26</v>
      </c>
      <c r="CH294" s="35">
        <f t="shared" si="377"/>
        <v>15054.19</v>
      </c>
      <c r="CI294" s="35">
        <f t="shared" si="377"/>
        <v>8246.81</v>
      </c>
      <c r="CJ294" s="35">
        <f t="shared" si="377"/>
        <v>8472.41</v>
      </c>
      <c r="CK294" s="35">
        <f t="shared" si="377"/>
        <v>8177.81</v>
      </c>
      <c r="CL294" s="35">
        <f t="shared" si="377"/>
        <v>8426.2900000000009</v>
      </c>
      <c r="CM294" s="35">
        <f t="shared" si="377"/>
        <v>9084.65</v>
      </c>
      <c r="CN294" s="35">
        <f t="shared" si="377"/>
        <v>7717.7</v>
      </c>
      <c r="CO294" s="35">
        <f t="shared" si="377"/>
        <v>7717.69</v>
      </c>
      <c r="CP294" s="35">
        <f t="shared" si="377"/>
        <v>8823.52</v>
      </c>
      <c r="CQ294" s="35">
        <f t="shared" si="377"/>
        <v>8887.67</v>
      </c>
      <c r="CR294" s="35">
        <f t="shared" si="377"/>
        <v>12962.04</v>
      </c>
      <c r="CS294" s="35">
        <f t="shared" si="377"/>
        <v>9854.27</v>
      </c>
      <c r="CT294" s="35">
        <f t="shared" si="377"/>
        <v>15225.93</v>
      </c>
      <c r="CU294" s="35">
        <f t="shared" si="377"/>
        <v>9236.43</v>
      </c>
      <c r="CV294" s="35">
        <f t="shared" si="377"/>
        <v>15350.17</v>
      </c>
      <c r="CW294" s="35">
        <f t="shared" si="377"/>
        <v>12843.7</v>
      </c>
      <c r="CX294" s="35">
        <f t="shared" si="377"/>
        <v>8948.34</v>
      </c>
      <c r="CY294" s="35">
        <f t="shared" si="377"/>
        <v>16530.27</v>
      </c>
      <c r="CZ294" s="35">
        <f t="shared" si="377"/>
        <v>7819.75</v>
      </c>
      <c r="DA294" s="35">
        <f t="shared" si="377"/>
        <v>12936.54</v>
      </c>
      <c r="DB294" s="35">
        <f t="shared" si="377"/>
        <v>10590</v>
      </c>
      <c r="DC294" s="35">
        <f t="shared" si="377"/>
        <v>14018.24</v>
      </c>
      <c r="DD294" s="35">
        <f t="shared" si="377"/>
        <v>13955.9</v>
      </c>
      <c r="DE294" s="35">
        <f t="shared" si="377"/>
        <v>9479.23</v>
      </c>
      <c r="DF294" s="35">
        <f t="shared" si="377"/>
        <v>7717.72</v>
      </c>
      <c r="DG294" s="35">
        <f t="shared" si="377"/>
        <v>16157.73</v>
      </c>
      <c r="DH294" s="35">
        <f t="shared" si="377"/>
        <v>7717.85</v>
      </c>
      <c r="DI294" s="35">
        <f t="shared" si="377"/>
        <v>7810.42</v>
      </c>
      <c r="DJ294" s="35">
        <f t="shared" si="377"/>
        <v>8815.86</v>
      </c>
      <c r="DK294" s="35">
        <f t="shared" si="377"/>
        <v>9007.4</v>
      </c>
      <c r="DL294" s="35">
        <f t="shared" si="377"/>
        <v>8078.98</v>
      </c>
      <c r="DM294" s="35">
        <f t="shared" si="377"/>
        <v>12754</v>
      </c>
      <c r="DN294" s="35">
        <f t="shared" si="377"/>
        <v>8257.49</v>
      </c>
      <c r="DO294" s="35">
        <f t="shared" si="377"/>
        <v>7992.03</v>
      </c>
      <c r="DP294" s="35">
        <f t="shared" si="377"/>
        <v>13206.8</v>
      </c>
      <c r="DQ294" s="35">
        <f t="shared" si="377"/>
        <v>9872.06</v>
      </c>
      <c r="DR294" s="35">
        <f t="shared" si="377"/>
        <v>8528.7000000000007</v>
      </c>
      <c r="DS294" s="35">
        <f t="shared" si="377"/>
        <v>8876.7199999999993</v>
      </c>
      <c r="DT294" s="35">
        <f t="shared" si="377"/>
        <v>14520.34</v>
      </c>
      <c r="DU294" s="35">
        <f t="shared" si="377"/>
        <v>9760.5499999999993</v>
      </c>
      <c r="DV294" s="35">
        <f t="shared" si="377"/>
        <v>12293.75</v>
      </c>
      <c r="DW294" s="35">
        <f t="shared" si="377"/>
        <v>10257.629999999999</v>
      </c>
      <c r="DX294" s="35">
        <f t="shared" si="377"/>
        <v>15320.42</v>
      </c>
      <c r="DY294" s="35">
        <f t="shared" si="377"/>
        <v>11231.14</v>
      </c>
      <c r="DZ294" s="35">
        <f t="shared" si="377"/>
        <v>8779.6</v>
      </c>
      <c r="EA294" s="35">
        <f t="shared" ref="EA294:FX294" si="378">ROUND(((EA285-EA289)-((EA167+EA171)*EA295))/EA98,2)</f>
        <v>9045.9500000000007</v>
      </c>
      <c r="EB294" s="35">
        <f t="shared" si="378"/>
        <v>8700.25</v>
      </c>
      <c r="EC294" s="35">
        <f t="shared" si="378"/>
        <v>9943.23</v>
      </c>
      <c r="ED294" s="35">
        <f t="shared" si="378"/>
        <v>10507.25</v>
      </c>
      <c r="EE294" s="35">
        <f t="shared" si="378"/>
        <v>12985.61</v>
      </c>
      <c r="EF294" s="35">
        <f t="shared" si="378"/>
        <v>8156.3</v>
      </c>
      <c r="EG294" s="35">
        <f t="shared" si="378"/>
        <v>10265.86</v>
      </c>
      <c r="EH294" s="35">
        <f t="shared" si="378"/>
        <v>11028.1</v>
      </c>
      <c r="EI294" s="35">
        <f t="shared" si="378"/>
        <v>8281.9</v>
      </c>
      <c r="EJ294" s="35">
        <f t="shared" si="378"/>
        <v>7717.69</v>
      </c>
      <c r="EK294" s="35">
        <f t="shared" si="378"/>
        <v>8382.42</v>
      </c>
      <c r="EL294" s="35">
        <f t="shared" si="378"/>
        <v>8609.34</v>
      </c>
      <c r="EM294" s="35">
        <f t="shared" si="378"/>
        <v>9104.26</v>
      </c>
      <c r="EN294" s="35">
        <f t="shared" si="378"/>
        <v>8390.19</v>
      </c>
      <c r="EO294" s="35">
        <f t="shared" si="378"/>
        <v>9752.4599999999991</v>
      </c>
      <c r="EP294" s="35">
        <f t="shared" si="378"/>
        <v>10245.86</v>
      </c>
      <c r="EQ294" s="35">
        <f t="shared" si="378"/>
        <v>8107.27</v>
      </c>
      <c r="ER294" s="35">
        <f t="shared" si="378"/>
        <v>11259.44</v>
      </c>
      <c r="ES294" s="35">
        <f t="shared" si="378"/>
        <v>14125.45</v>
      </c>
      <c r="ET294" s="35">
        <f t="shared" si="378"/>
        <v>13972.77</v>
      </c>
      <c r="EU294" s="35">
        <f t="shared" si="378"/>
        <v>9298.56</v>
      </c>
      <c r="EV294" s="35">
        <f t="shared" si="378"/>
        <v>16985.080000000002</v>
      </c>
      <c r="EW294" s="35">
        <f t="shared" si="378"/>
        <v>10783.49</v>
      </c>
      <c r="EX294" s="35">
        <f t="shared" si="378"/>
        <v>13691.87</v>
      </c>
      <c r="EY294" s="35">
        <f t="shared" si="378"/>
        <v>9223.17</v>
      </c>
      <c r="EZ294" s="35">
        <f t="shared" si="378"/>
        <v>14187.22</v>
      </c>
      <c r="FA294" s="35">
        <f t="shared" si="378"/>
        <v>8441.18</v>
      </c>
      <c r="FB294" s="35">
        <f t="shared" si="378"/>
        <v>11413.23</v>
      </c>
      <c r="FC294" s="35">
        <f t="shared" si="378"/>
        <v>7835.91</v>
      </c>
      <c r="FD294" s="35">
        <f t="shared" si="378"/>
        <v>9647.7199999999993</v>
      </c>
      <c r="FE294" s="35">
        <f t="shared" si="378"/>
        <v>15572.15</v>
      </c>
      <c r="FF294" s="35">
        <f t="shared" si="378"/>
        <v>12457.16</v>
      </c>
      <c r="FG294" s="35">
        <f t="shared" si="378"/>
        <v>14855.13</v>
      </c>
      <c r="FH294" s="35">
        <f t="shared" si="378"/>
        <v>15839.18</v>
      </c>
      <c r="FI294" s="35">
        <f t="shared" si="378"/>
        <v>8073.41</v>
      </c>
      <c r="FJ294" s="35">
        <f t="shared" si="378"/>
        <v>7737.77</v>
      </c>
      <c r="FK294" s="35">
        <f t="shared" si="378"/>
        <v>8271.0400000000009</v>
      </c>
      <c r="FL294" s="35">
        <f t="shared" si="378"/>
        <v>7717.74</v>
      </c>
      <c r="FM294" s="35">
        <f t="shared" si="378"/>
        <v>7717.7</v>
      </c>
      <c r="FN294" s="35">
        <f t="shared" si="378"/>
        <v>8023.24</v>
      </c>
      <c r="FO294" s="35">
        <f t="shared" si="378"/>
        <v>9470.94</v>
      </c>
      <c r="FP294" s="35">
        <f t="shared" si="378"/>
        <v>8210</v>
      </c>
      <c r="FQ294" s="35">
        <f t="shared" si="378"/>
        <v>8369.7999999999993</v>
      </c>
      <c r="FR294" s="35">
        <f t="shared" si="378"/>
        <v>13608.23</v>
      </c>
      <c r="FS294" s="35">
        <f t="shared" si="378"/>
        <v>12634.19</v>
      </c>
      <c r="FT294" s="35">
        <f t="shared" si="378"/>
        <v>19007.349999999999</v>
      </c>
      <c r="FU294" s="35">
        <f t="shared" si="378"/>
        <v>8938.7999999999993</v>
      </c>
      <c r="FV294" s="35">
        <f t="shared" si="378"/>
        <v>8586.27</v>
      </c>
      <c r="FW294" s="35">
        <f t="shared" si="378"/>
        <v>13261.34</v>
      </c>
      <c r="FX294" s="35">
        <f t="shared" si="378"/>
        <v>17598.48</v>
      </c>
      <c r="FZ294" s="155">
        <v>2448239.81</v>
      </c>
    </row>
    <row r="295" spans="1:189" x14ac:dyDescent="0.2">
      <c r="A295" s="6" t="s">
        <v>862</v>
      </c>
      <c r="B295" s="7" t="s">
        <v>863</v>
      </c>
      <c r="C295" s="35">
        <f t="shared" ref="C295:H295" si="379">(C168+(C168*$GE$273))</f>
        <v>7450.3079599950379</v>
      </c>
      <c r="D295" s="35">
        <f t="shared" si="379"/>
        <v>7450.3079599950379</v>
      </c>
      <c r="E295" s="35">
        <f t="shared" si="379"/>
        <v>7450.3079599950379</v>
      </c>
      <c r="F295" s="35">
        <f t="shared" si="379"/>
        <v>7450.3079599950379</v>
      </c>
      <c r="G295" s="35">
        <f t="shared" si="379"/>
        <v>7450.3079599950379</v>
      </c>
      <c r="H295" s="35">
        <f t="shared" si="379"/>
        <v>7450.3079599950379</v>
      </c>
      <c r="I295" s="35">
        <f>ROUND((I168+(I168*$GE$273)),2)</f>
        <v>7450.31</v>
      </c>
      <c r="J295" s="35">
        <f t="shared" ref="J295:BU295" si="380">(J168+(J168*$GE$273))</f>
        <v>7450.3079599950379</v>
      </c>
      <c r="K295" s="35">
        <f t="shared" si="380"/>
        <v>7450.3079599950379</v>
      </c>
      <c r="L295" s="35">
        <f t="shared" si="380"/>
        <v>7450.3079599950379</v>
      </c>
      <c r="M295" s="35">
        <f t="shared" si="380"/>
        <v>7450.3079599950379</v>
      </c>
      <c r="N295" s="35">
        <f t="shared" si="380"/>
        <v>7450.3079599950379</v>
      </c>
      <c r="O295" s="35">
        <f t="shared" si="380"/>
        <v>7450.3079599950379</v>
      </c>
      <c r="P295" s="35">
        <f t="shared" si="380"/>
        <v>7450.3079599950379</v>
      </c>
      <c r="Q295" s="35">
        <f t="shared" si="380"/>
        <v>7450.3079599950379</v>
      </c>
      <c r="R295" s="35">
        <f t="shared" si="380"/>
        <v>7450.3079599950379</v>
      </c>
      <c r="S295" s="35">
        <f t="shared" si="380"/>
        <v>7450.3079599950379</v>
      </c>
      <c r="T295" s="35">
        <f t="shared" si="380"/>
        <v>7450.3079599950379</v>
      </c>
      <c r="U295" s="35">
        <f t="shared" si="380"/>
        <v>7450.3079599950379</v>
      </c>
      <c r="V295" s="35">
        <f t="shared" si="380"/>
        <v>7450.3079599950379</v>
      </c>
      <c r="W295" s="35">
        <f t="shared" si="380"/>
        <v>7450.3079599950379</v>
      </c>
      <c r="X295" s="35">
        <f t="shared" si="380"/>
        <v>7450.3079599950379</v>
      </c>
      <c r="Y295" s="35">
        <f t="shared" si="380"/>
        <v>7450.3079599950379</v>
      </c>
      <c r="Z295" s="35">
        <f t="shared" si="380"/>
        <v>7450.3079599950379</v>
      </c>
      <c r="AA295" s="35">
        <f t="shared" si="380"/>
        <v>7450.3079599950379</v>
      </c>
      <c r="AB295" s="35">
        <f t="shared" si="380"/>
        <v>7450.3079599950379</v>
      </c>
      <c r="AC295" s="35">
        <f t="shared" si="380"/>
        <v>7450.3079599950379</v>
      </c>
      <c r="AD295" s="35">
        <f t="shared" si="380"/>
        <v>7450.3079599950379</v>
      </c>
      <c r="AE295" s="35">
        <f t="shared" si="380"/>
        <v>7450.3079599950379</v>
      </c>
      <c r="AF295" s="35">
        <f t="shared" si="380"/>
        <v>7450.3079599950379</v>
      </c>
      <c r="AG295" s="35">
        <f t="shared" si="380"/>
        <v>7450.3079599950379</v>
      </c>
      <c r="AH295" s="35">
        <f t="shared" si="380"/>
        <v>7450.3079599950379</v>
      </c>
      <c r="AI295" s="35">
        <f t="shared" si="380"/>
        <v>7450.3079599950379</v>
      </c>
      <c r="AJ295" s="35">
        <f t="shared" si="380"/>
        <v>7450.3079599950379</v>
      </c>
      <c r="AK295" s="35">
        <f t="shared" si="380"/>
        <v>7450.3079599950379</v>
      </c>
      <c r="AL295" s="35">
        <f t="shared" si="380"/>
        <v>7450.3079599950379</v>
      </c>
      <c r="AM295" s="35">
        <f t="shared" si="380"/>
        <v>7450.3079599950379</v>
      </c>
      <c r="AN295" s="35">
        <f t="shared" si="380"/>
        <v>7450.3079599950379</v>
      </c>
      <c r="AO295" s="35">
        <f t="shared" si="380"/>
        <v>7450.3079599950379</v>
      </c>
      <c r="AP295" s="35">
        <f t="shared" si="380"/>
        <v>7450.3079599950379</v>
      </c>
      <c r="AQ295" s="35">
        <f t="shared" si="380"/>
        <v>7450.3079599950379</v>
      </c>
      <c r="AR295" s="35">
        <f t="shared" si="380"/>
        <v>7450.3079599950379</v>
      </c>
      <c r="AS295" s="35">
        <f t="shared" si="380"/>
        <v>7450.3079599950379</v>
      </c>
      <c r="AT295" s="35">
        <f t="shared" si="380"/>
        <v>7450.3079599950379</v>
      </c>
      <c r="AU295" s="35">
        <f t="shared" si="380"/>
        <v>7450.3079599950379</v>
      </c>
      <c r="AV295" s="35">
        <f t="shared" si="380"/>
        <v>7450.3079599950379</v>
      </c>
      <c r="AW295" s="35">
        <f t="shared" si="380"/>
        <v>7450.3079599950379</v>
      </c>
      <c r="AX295" s="35">
        <f t="shared" si="380"/>
        <v>7450.3079599950379</v>
      </c>
      <c r="AY295" s="35">
        <f t="shared" si="380"/>
        <v>7450.3079599950379</v>
      </c>
      <c r="AZ295" s="35">
        <f t="shared" si="380"/>
        <v>7450.3079599950379</v>
      </c>
      <c r="BA295" s="35">
        <f t="shared" si="380"/>
        <v>7450.3079599950379</v>
      </c>
      <c r="BB295" s="35">
        <f t="shared" si="380"/>
        <v>7450.3079599950379</v>
      </c>
      <c r="BC295" s="35">
        <f t="shared" si="380"/>
        <v>7450.3079599950379</v>
      </c>
      <c r="BD295" s="35">
        <f t="shared" si="380"/>
        <v>7450.3079599950379</v>
      </c>
      <c r="BE295" s="35">
        <f t="shared" si="380"/>
        <v>7450.3079599950379</v>
      </c>
      <c r="BF295" s="35">
        <f t="shared" si="380"/>
        <v>7450.3079599950379</v>
      </c>
      <c r="BG295" s="35">
        <f t="shared" si="380"/>
        <v>7450.3079599950379</v>
      </c>
      <c r="BH295" s="35">
        <f t="shared" si="380"/>
        <v>7450.3079599950379</v>
      </c>
      <c r="BI295" s="35">
        <f t="shared" si="380"/>
        <v>7450.3079599950379</v>
      </c>
      <c r="BJ295" s="35">
        <f t="shared" si="380"/>
        <v>7450.3079599950379</v>
      </c>
      <c r="BK295" s="35">
        <f t="shared" si="380"/>
        <v>7450.3079599950379</v>
      </c>
      <c r="BL295" s="35">
        <f t="shared" si="380"/>
        <v>7450.3079599950379</v>
      </c>
      <c r="BM295" s="35">
        <f t="shared" si="380"/>
        <v>7450.3079599950379</v>
      </c>
      <c r="BN295" s="35">
        <f t="shared" si="380"/>
        <v>7450.3079599950379</v>
      </c>
      <c r="BO295" s="35">
        <f t="shared" si="380"/>
        <v>7450.3079599950379</v>
      </c>
      <c r="BP295" s="35">
        <f t="shared" si="380"/>
        <v>7450.3079599950379</v>
      </c>
      <c r="BQ295" s="35">
        <f t="shared" si="380"/>
        <v>7450.3079599950379</v>
      </c>
      <c r="BR295" s="35">
        <f t="shared" si="380"/>
        <v>7450.3079599950379</v>
      </c>
      <c r="BS295" s="35">
        <f t="shared" si="380"/>
        <v>7450.3079599950379</v>
      </c>
      <c r="BT295" s="35">
        <f t="shared" si="380"/>
        <v>7450.3079599950379</v>
      </c>
      <c r="BU295" s="35">
        <f t="shared" si="380"/>
        <v>7450.3079599950379</v>
      </c>
      <c r="BV295" s="35">
        <f t="shared" ref="BV295:CM295" si="381">(BV168+(BV168*$GE$273))</f>
        <v>7450.3079599950379</v>
      </c>
      <c r="BW295" s="35">
        <f t="shared" si="381"/>
        <v>7450.3079599950379</v>
      </c>
      <c r="BX295" s="35">
        <f t="shared" si="381"/>
        <v>7450.3079599950379</v>
      </c>
      <c r="BY295" s="35">
        <f t="shared" si="381"/>
        <v>7450.3079599950379</v>
      </c>
      <c r="BZ295" s="35">
        <f t="shared" si="381"/>
        <v>7450.3079599950379</v>
      </c>
      <c r="CA295" s="35">
        <f t="shared" si="381"/>
        <v>7450.3079599950379</v>
      </c>
      <c r="CB295" s="35">
        <f t="shared" si="381"/>
        <v>7450.3079599950379</v>
      </c>
      <c r="CC295" s="35">
        <f t="shared" si="381"/>
        <v>7450.3079599950379</v>
      </c>
      <c r="CD295" s="35">
        <f t="shared" si="381"/>
        <v>7450.3079599950379</v>
      </c>
      <c r="CE295" s="35">
        <f t="shared" si="381"/>
        <v>7450.3079599950379</v>
      </c>
      <c r="CF295" s="35">
        <f t="shared" si="381"/>
        <v>7450.3079599950379</v>
      </c>
      <c r="CG295" s="35">
        <f t="shared" si="381"/>
        <v>7450.3079599950379</v>
      </c>
      <c r="CH295" s="35">
        <f t="shared" si="381"/>
        <v>7450.3079599950379</v>
      </c>
      <c r="CI295" s="35">
        <f t="shared" si="381"/>
        <v>7450.3079599950379</v>
      </c>
      <c r="CJ295" s="35">
        <f t="shared" si="381"/>
        <v>7450.3079599950379</v>
      </c>
      <c r="CK295" s="35">
        <f t="shared" si="381"/>
        <v>7450.3079599950379</v>
      </c>
      <c r="CL295" s="35">
        <f t="shared" si="381"/>
        <v>7450.3079599950379</v>
      </c>
      <c r="CM295" s="35">
        <f t="shared" si="381"/>
        <v>7450.3079599950379</v>
      </c>
      <c r="CN295" s="35">
        <f t="shared" ref="CN295:EY295" si="382">ROUND((CN168+(CN168*$GE$273)),2)</f>
        <v>7450.31</v>
      </c>
      <c r="CO295" s="35">
        <f t="shared" si="382"/>
        <v>7450.31</v>
      </c>
      <c r="CP295" s="35">
        <f t="shared" si="382"/>
        <v>7450.31</v>
      </c>
      <c r="CQ295" s="35">
        <f t="shared" si="382"/>
        <v>7450.31</v>
      </c>
      <c r="CR295" s="35">
        <f t="shared" si="382"/>
        <v>7450.31</v>
      </c>
      <c r="CS295" s="35">
        <f t="shared" si="382"/>
        <v>7450.31</v>
      </c>
      <c r="CT295" s="35">
        <f t="shared" si="382"/>
        <v>7450.31</v>
      </c>
      <c r="CU295" s="35">
        <f t="shared" si="382"/>
        <v>7450.31</v>
      </c>
      <c r="CV295" s="35">
        <f t="shared" si="382"/>
        <v>7450.31</v>
      </c>
      <c r="CW295" s="35">
        <f t="shared" si="382"/>
        <v>7450.31</v>
      </c>
      <c r="CX295" s="35">
        <f t="shared" si="382"/>
        <v>7450.31</v>
      </c>
      <c r="CY295" s="35">
        <f t="shared" si="382"/>
        <v>7450.31</v>
      </c>
      <c r="CZ295" s="35">
        <f t="shared" si="382"/>
        <v>7450.31</v>
      </c>
      <c r="DA295" s="35">
        <f t="shared" si="382"/>
        <v>7450.31</v>
      </c>
      <c r="DB295" s="35">
        <f t="shared" si="382"/>
        <v>7450.31</v>
      </c>
      <c r="DC295" s="35">
        <f t="shared" si="382"/>
        <v>7450.31</v>
      </c>
      <c r="DD295" s="35">
        <f t="shared" si="382"/>
        <v>7450.31</v>
      </c>
      <c r="DE295" s="35">
        <f t="shared" si="382"/>
        <v>7450.31</v>
      </c>
      <c r="DF295" s="35">
        <f t="shared" si="382"/>
        <v>7450.31</v>
      </c>
      <c r="DG295" s="35">
        <f t="shared" si="382"/>
        <v>7450.31</v>
      </c>
      <c r="DH295" s="35">
        <f t="shared" si="382"/>
        <v>7450.31</v>
      </c>
      <c r="DI295" s="35">
        <f t="shared" si="382"/>
        <v>7450.31</v>
      </c>
      <c r="DJ295" s="35">
        <f t="shared" si="382"/>
        <v>7450.31</v>
      </c>
      <c r="DK295" s="35">
        <f t="shared" si="382"/>
        <v>7450.31</v>
      </c>
      <c r="DL295" s="35">
        <f t="shared" si="382"/>
        <v>7450.31</v>
      </c>
      <c r="DM295" s="35">
        <f t="shared" si="382"/>
        <v>7450.31</v>
      </c>
      <c r="DN295" s="35">
        <f t="shared" si="382"/>
        <v>7450.31</v>
      </c>
      <c r="DO295" s="35">
        <f t="shared" si="382"/>
        <v>7450.31</v>
      </c>
      <c r="DP295" s="35">
        <f t="shared" si="382"/>
        <v>7450.31</v>
      </c>
      <c r="DQ295" s="35">
        <f t="shared" si="382"/>
        <v>7450.31</v>
      </c>
      <c r="DR295" s="35">
        <f t="shared" si="382"/>
        <v>7450.31</v>
      </c>
      <c r="DS295" s="35">
        <f t="shared" si="382"/>
        <v>7450.31</v>
      </c>
      <c r="DT295" s="35">
        <f t="shared" si="382"/>
        <v>7450.31</v>
      </c>
      <c r="DU295" s="35">
        <f t="shared" si="382"/>
        <v>7450.31</v>
      </c>
      <c r="DV295" s="35">
        <f t="shared" si="382"/>
        <v>7450.31</v>
      </c>
      <c r="DW295" s="35">
        <f t="shared" si="382"/>
        <v>7450.31</v>
      </c>
      <c r="DX295" s="35">
        <f t="shared" si="382"/>
        <v>7450.31</v>
      </c>
      <c r="DY295" s="35">
        <f t="shared" si="382"/>
        <v>7450.31</v>
      </c>
      <c r="DZ295" s="35">
        <f t="shared" si="382"/>
        <v>7450.31</v>
      </c>
      <c r="EA295" s="35">
        <f t="shared" si="382"/>
        <v>7450.31</v>
      </c>
      <c r="EB295" s="35">
        <f t="shared" si="382"/>
        <v>7450.31</v>
      </c>
      <c r="EC295" s="35">
        <f t="shared" si="382"/>
        <v>7450.31</v>
      </c>
      <c r="ED295" s="35">
        <f t="shared" si="382"/>
        <v>7450.31</v>
      </c>
      <c r="EE295" s="35">
        <f t="shared" si="382"/>
        <v>7450.31</v>
      </c>
      <c r="EF295" s="35">
        <f t="shared" si="382"/>
        <v>7450.31</v>
      </c>
      <c r="EG295" s="35">
        <f t="shared" si="382"/>
        <v>7450.31</v>
      </c>
      <c r="EH295" s="35">
        <f t="shared" si="382"/>
        <v>7450.31</v>
      </c>
      <c r="EI295" s="35">
        <f t="shared" si="382"/>
        <v>7450.31</v>
      </c>
      <c r="EJ295" s="35">
        <f t="shared" si="382"/>
        <v>7450.31</v>
      </c>
      <c r="EK295" s="35">
        <f t="shared" si="382"/>
        <v>7450.31</v>
      </c>
      <c r="EL295" s="35">
        <f t="shared" si="382"/>
        <v>7450.31</v>
      </c>
      <c r="EM295" s="35">
        <f t="shared" si="382"/>
        <v>7450.31</v>
      </c>
      <c r="EN295" s="35">
        <f t="shared" si="382"/>
        <v>7450.31</v>
      </c>
      <c r="EO295" s="35">
        <f t="shared" si="382"/>
        <v>7450.31</v>
      </c>
      <c r="EP295" s="35">
        <f t="shared" si="382"/>
        <v>7450.31</v>
      </c>
      <c r="EQ295" s="35">
        <f t="shared" si="382"/>
        <v>7450.31</v>
      </c>
      <c r="ER295" s="35">
        <f t="shared" si="382"/>
        <v>7450.31</v>
      </c>
      <c r="ES295" s="35">
        <f t="shared" si="382"/>
        <v>7450.31</v>
      </c>
      <c r="ET295" s="35">
        <f t="shared" si="382"/>
        <v>7450.31</v>
      </c>
      <c r="EU295" s="35">
        <f t="shared" si="382"/>
        <v>7450.31</v>
      </c>
      <c r="EV295" s="35">
        <f t="shared" si="382"/>
        <v>7450.31</v>
      </c>
      <c r="EW295" s="35">
        <f t="shared" si="382"/>
        <v>7450.31</v>
      </c>
      <c r="EX295" s="35">
        <f t="shared" si="382"/>
        <v>7450.31</v>
      </c>
      <c r="EY295" s="35">
        <f t="shared" si="382"/>
        <v>7450.31</v>
      </c>
      <c r="EZ295" s="35">
        <f t="shared" ref="EZ295:FX295" si="383">ROUND((EZ168+(EZ168*$GE$273)),2)</f>
        <v>7450.31</v>
      </c>
      <c r="FA295" s="35">
        <f t="shared" si="383"/>
        <v>7450.31</v>
      </c>
      <c r="FB295" s="35">
        <f t="shared" si="383"/>
        <v>7450.31</v>
      </c>
      <c r="FC295" s="35">
        <f t="shared" si="383"/>
        <v>7450.31</v>
      </c>
      <c r="FD295" s="35">
        <f t="shared" si="383"/>
        <v>7450.31</v>
      </c>
      <c r="FE295" s="35">
        <f t="shared" si="383"/>
        <v>7450.31</v>
      </c>
      <c r="FF295" s="35">
        <f t="shared" si="383"/>
        <v>7450.31</v>
      </c>
      <c r="FG295" s="35">
        <f t="shared" si="383"/>
        <v>7450.31</v>
      </c>
      <c r="FH295" s="35">
        <f t="shared" si="383"/>
        <v>7450.31</v>
      </c>
      <c r="FI295" s="35">
        <f t="shared" si="383"/>
        <v>7450.31</v>
      </c>
      <c r="FJ295" s="35">
        <f t="shared" si="383"/>
        <v>7450.31</v>
      </c>
      <c r="FK295" s="35">
        <f t="shared" si="383"/>
        <v>7450.31</v>
      </c>
      <c r="FL295" s="35">
        <f t="shared" si="383"/>
        <v>7450.31</v>
      </c>
      <c r="FM295" s="35">
        <f t="shared" si="383"/>
        <v>7450.31</v>
      </c>
      <c r="FN295" s="35">
        <f t="shared" si="383"/>
        <v>7450.31</v>
      </c>
      <c r="FO295" s="35">
        <f t="shared" si="383"/>
        <v>7450.31</v>
      </c>
      <c r="FP295" s="35">
        <f t="shared" si="383"/>
        <v>7450.31</v>
      </c>
      <c r="FQ295" s="35">
        <f t="shared" si="383"/>
        <v>7450.31</v>
      </c>
      <c r="FR295" s="35">
        <f t="shared" si="383"/>
        <v>7450.31</v>
      </c>
      <c r="FS295" s="35">
        <f t="shared" si="383"/>
        <v>7450.31</v>
      </c>
      <c r="FT295" s="35">
        <f t="shared" si="383"/>
        <v>7450.31</v>
      </c>
      <c r="FU295" s="35">
        <f t="shared" si="383"/>
        <v>7450.31</v>
      </c>
      <c r="FV295" s="35">
        <f t="shared" si="383"/>
        <v>7450.31</v>
      </c>
      <c r="FW295" s="35">
        <f t="shared" si="383"/>
        <v>7450.31</v>
      </c>
      <c r="FX295" s="35">
        <f t="shared" si="383"/>
        <v>7450.31</v>
      </c>
      <c r="FZ295" s="10">
        <f>FZ293-FZ294</f>
        <v>628.09773421939462</v>
      </c>
    </row>
    <row r="296" spans="1:189" x14ac:dyDescent="0.2">
      <c r="A296" s="6"/>
      <c r="FZ296" s="10"/>
    </row>
    <row r="297" spans="1:189" x14ac:dyDescent="0.2">
      <c r="A297" s="6" t="s">
        <v>864</v>
      </c>
      <c r="B297" s="7" t="s">
        <v>865</v>
      </c>
      <c r="C297" s="7">
        <f t="shared" ref="C297:BN297" si="384">((C294*(C95+C96+C97)+(C295*(C102+C100)))*-1)</f>
        <v>0</v>
      </c>
      <c r="D297" s="7">
        <f t="shared" si="384"/>
        <v>-38215186.139799975</v>
      </c>
      <c r="E297" s="7">
        <f t="shared" si="384"/>
        <v>-5552806.8200000003</v>
      </c>
      <c r="F297" s="7">
        <f t="shared" si="384"/>
        <v>-5381385.625</v>
      </c>
      <c r="G297" s="7">
        <f t="shared" si="384"/>
        <v>0</v>
      </c>
      <c r="H297" s="7">
        <f t="shared" si="384"/>
        <v>0</v>
      </c>
      <c r="I297" s="7">
        <f t="shared" si="384"/>
        <v>-8311803.3799999999</v>
      </c>
      <c r="J297" s="7">
        <f t="shared" si="384"/>
        <v>0</v>
      </c>
      <c r="K297" s="7">
        <f t="shared" si="384"/>
        <v>0</v>
      </c>
      <c r="L297" s="7">
        <f t="shared" si="384"/>
        <v>0</v>
      </c>
      <c r="M297" s="7">
        <f t="shared" si="384"/>
        <v>0</v>
      </c>
      <c r="N297" s="7">
        <f t="shared" si="384"/>
        <v>0</v>
      </c>
      <c r="O297" s="7">
        <f t="shared" si="384"/>
        <v>0</v>
      </c>
      <c r="P297" s="7">
        <f t="shared" si="384"/>
        <v>0</v>
      </c>
      <c r="Q297" s="7">
        <f t="shared" si="384"/>
        <v>-8338692.2999999998</v>
      </c>
      <c r="R297" s="7">
        <f t="shared" si="384"/>
        <v>0</v>
      </c>
      <c r="S297" s="7">
        <f t="shared" si="384"/>
        <v>0</v>
      </c>
      <c r="T297" s="7">
        <f t="shared" si="384"/>
        <v>0</v>
      </c>
      <c r="U297" s="7">
        <f t="shared" si="384"/>
        <v>0</v>
      </c>
      <c r="V297" s="7">
        <f t="shared" si="384"/>
        <v>0</v>
      </c>
      <c r="W297" s="7">
        <f t="shared" si="384"/>
        <v>0</v>
      </c>
      <c r="X297" s="7">
        <f t="shared" si="384"/>
        <v>0</v>
      </c>
      <c r="Y297" s="7">
        <f t="shared" si="384"/>
        <v>0</v>
      </c>
      <c r="Z297" s="7">
        <f t="shared" si="384"/>
        <v>0</v>
      </c>
      <c r="AA297" s="7">
        <f t="shared" si="384"/>
        <v>0</v>
      </c>
      <c r="AB297" s="7">
        <f t="shared" si="384"/>
        <v>0</v>
      </c>
      <c r="AC297" s="7">
        <f t="shared" si="384"/>
        <v>0</v>
      </c>
      <c r="AD297" s="7">
        <f t="shared" si="384"/>
        <v>-695657.22000000009</v>
      </c>
      <c r="AE297" s="7">
        <f t="shared" si="384"/>
        <v>0</v>
      </c>
      <c r="AF297" s="7">
        <f t="shared" si="384"/>
        <v>0</v>
      </c>
      <c r="AG297" s="7">
        <f t="shared" si="384"/>
        <v>0</v>
      </c>
      <c r="AH297" s="7">
        <f t="shared" si="384"/>
        <v>0</v>
      </c>
      <c r="AI297" s="7">
        <f t="shared" si="384"/>
        <v>0</v>
      </c>
      <c r="AJ297" s="7">
        <f t="shared" si="384"/>
        <v>0</v>
      </c>
      <c r="AK297" s="7">
        <f t="shared" si="384"/>
        <v>0</v>
      </c>
      <c r="AL297" s="7">
        <f t="shared" si="384"/>
        <v>0</v>
      </c>
      <c r="AM297" s="7">
        <f t="shared" si="384"/>
        <v>0</v>
      </c>
      <c r="AN297" s="7">
        <f t="shared" si="384"/>
        <v>0</v>
      </c>
      <c r="AO297" s="7">
        <f t="shared" si="384"/>
        <v>0</v>
      </c>
      <c r="AP297" s="7">
        <f t="shared" si="384"/>
        <v>0</v>
      </c>
      <c r="AQ297" s="7">
        <f t="shared" si="384"/>
        <v>0</v>
      </c>
      <c r="AR297" s="7">
        <f t="shared" si="384"/>
        <v>-11157251.453400001</v>
      </c>
      <c r="AS297" s="7">
        <f t="shared" si="384"/>
        <v>-2603958.4499999997</v>
      </c>
      <c r="AT297" s="7">
        <f t="shared" si="384"/>
        <v>0</v>
      </c>
      <c r="AU297" s="7">
        <f t="shared" si="384"/>
        <v>0</v>
      </c>
      <c r="AV297" s="7">
        <f t="shared" si="384"/>
        <v>0</v>
      </c>
      <c r="AW297" s="7">
        <f t="shared" si="384"/>
        <v>0</v>
      </c>
      <c r="AX297" s="7">
        <f t="shared" si="384"/>
        <v>0</v>
      </c>
      <c r="AY297" s="7">
        <f t="shared" si="384"/>
        <v>0</v>
      </c>
      <c r="AZ297" s="7">
        <f t="shared" si="384"/>
        <v>0</v>
      </c>
      <c r="BA297" s="7">
        <f t="shared" si="384"/>
        <v>0</v>
      </c>
      <c r="BB297" s="7">
        <f t="shared" si="384"/>
        <v>0</v>
      </c>
      <c r="BC297" s="7">
        <f t="shared" si="384"/>
        <v>-31684583.156999998</v>
      </c>
      <c r="BD297" s="7">
        <f t="shared" si="384"/>
        <v>0</v>
      </c>
      <c r="BE297" s="7">
        <f t="shared" si="384"/>
        <v>0</v>
      </c>
      <c r="BF297" s="7">
        <f t="shared" si="384"/>
        <v>0</v>
      </c>
      <c r="BG297" s="7">
        <f t="shared" si="384"/>
        <v>0</v>
      </c>
      <c r="BH297" s="7">
        <f t="shared" si="384"/>
        <v>0</v>
      </c>
      <c r="BI297" s="7">
        <f t="shared" si="384"/>
        <v>0</v>
      </c>
      <c r="BJ297" s="7">
        <f t="shared" si="384"/>
        <v>0</v>
      </c>
      <c r="BK297" s="7">
        <f t="shared" si="384"/>
        <v>0</v>
      </c>
      <c r="BL297" s="7">
        <f t="shared" si="384"/>
        <v>0</v>
      </c>
      <c r="BM297" s="7">
        <f t="shared" si="384"/>
        <v>0</v>
      </c>
      <c r="BN297" s="7">
        <f t="shared" si="384"/>
        <v>0</v>
      </c>
      <c r="BO297" s="7">
        <f t="shared" ref="BO297:DZ297" si="385">((BO294*(BO95+BO96+BO97)+(BO295*(BO102+BO100)))*-1)</f>
        <v>0</v>
      </c>
      <c r="BP297" s="7">
        <f t="shared" si="385"/>
        <v>0</v>
      </c>
      <c r="BQ297" s="7">
        <f t="shared" si="385"/>
        <v>-5722344.2976000002</v>
      </c>
      <c r="BR297" s="7">
        <f t="shared" si="385"/>
        <v>0</v>
      </c>
      <c r="BS297" s="7">
        <f t="shared" si="385"/>
        <v>0</v>
      </c>
      <c r="BT297" s="7">
        <f t="shared" si="385"/>
        <v>0</v>
      </c>
      <c r="BU297" s="7">
        <f t="shared" si="385"/>
        <v>0</v>
      </c>
      <c r="BV297" s="7">
        <f t="shared" si="385"/>
        <v>0</v>
      </c>
      <c r="BW297" s="7">
        <f t="shared" si="385"/>
        <v>0</v>
      </c>
      <c r="BX297" s="7">
        <f t="shared" si="385"/>
        <v>0</v>
      </c>
      <c r="BY297" s="7">
        <f t="shared" si="385"/>
        <v>0</v>
      </c>
      <c r="BZ297" s="7">
        <f t="shared" si="385"/>
        <v>0</v>
      </c>
      <c r="CA297" s="7">
        <f t="shared" si="385"/>
        <v>0</v>
      </c>
      <c r="CB297" s="7">
        <f t="shared" si="385"/>
        <v>-5526589.0549999997</v>
      </c>
      <c r="CC297" s="7">
        <f t="shared" si="385"/>
        <v>0</v>
      </c>
      <c r="CD297" s="7">
        <f t="shared" si="385"/>
        <v>0</v>
      </c>
      <c r="CE297" s="7">
        <f t="shared" si="385"/>
        <v>0</v>
      </c>
      <c r="CF297" s="7">
        <f t="shared" si="385"/>
        <v>0</v>
      </c>
      <c r="CG297" s="7">
        <f t="shared" si="385"/>
        <v>0</v>
      </c>
      <c r="CH297" s="7">
        <f t="shared" si="385"/>
        <v>0</v>
      </c>
      <c r="CI297" s="7">
        <f t="shared" si="385"/>
        <v>0</v>
      </c>
      <c r="CJ297" s="7">
        <f t="shared" si="385"/>
        <v>0</v>
      </c>
      <c r="CK297" s="7">
        <f t="shared" si="385"/>
        <v>-3614592.02</v>
      </c>
      <c r="CL297" s="7">
        <f t="shared" si="385"/>
        <v>0</v>
      </c>
      <c r="CM297" s="7">
        <f t="shared" si="385"/>
        <v>0</v>
      </c>
      <c r="CN297" s="7">
        <f t="shared" si="385"/>
        <v>-21058670.573999997</v>
      </c>
      <c r="CO297" s="7">
        <f t="shared" si="385"/>
        <v>0</v>
      </c>
      <c r="CP297" s="7">
        <f t="shared" si="385"/>
        <v>0</v>
      </c>
      <c r="CQ297" s="7">
        <f t="shared" si="385"/>
        <v>0</v>
      </c>
      <c r="CR297" s="7">
        <f t="shared" si="385"/>
        <v>0</v>
      </c>
      <c r="CS297" s="7">
        <f t="shared" si="385"/>
        <v>0</v>
      </c>
      <c r="CT297" s="7">
        <f t="shared" si="385"/>
        <v>0</v>
      </c>
      <c r="CU297" s="7">
        <f t="shared" si="385"/>
        <v>0</v>
      </c>
      <c r="CV297" s="7">
        <f t="shared" si="385"/>
        <v>0</v>
      </c>
      <c r="CW297" s="7">
        <f t="shared" si="385"/>
        <v>0</v>
      </c>
      <c r="CX297" s="7">
        <f t="shared" si="385"/>
        <v>0</v>
      </c>
      <c r="CY297" s="7">
        <f t="shared" si="385"/>
        <v>0</v>
      </c>
      <c r="CZ297" s="7">
        <f t="shared" si="385"/>
        <v>0</v>
      </c>
      <c r="DA297" s="7">
        <f t="shared" si="385"/>
        <v>0</v>
      </c>
      <c r="DB297" s="7">
        <f t="shared" si="385"/>
        <v>0</v>
      </c>
      <c r="DC297" s="7">
        <f t="shared" si="385"/>
        <v>0</v>
      </c>
      <c r="DD297" s="7">
        <f t="shared" si="385"/>
        <v>0</v>
      </c>
      <c r="DE297" s="7">
        <f t="shared" si="385"/>
        <v>0</v>
      </c>
      <c r="DF297" s="7">
        <f t="shared" si="385"/>
        <v>-7249100.0416000001</v>
      </c>
      <c r="DG297" s="7">
        <f t="shared" si="385"/>
        <v>0</v>
      </c>
      <c r="DH297" s="7">
        <f t="shared" si="385"/>
        <v>0</v>
      </c>
      <c r="DI297" s="7">
        <f t="shared" si="385"/>
        <v>0</v>
      </c>
      <c r="DJ297" s="7">
        <f t="shared" si="385"/>
        <v>0</v>
      </c>
      <c r="DK297" s="7">
        <f t="shared" si="385"/>
        <v>0</v>
      </c>
      <c r="DL297" s="7">
        <f t="shared" si="385"/>
        <v>0</v>
      </c>
      <c r="DM297" s="7">
        <f t="shared" si="385"/>
        <v>0</v>
      </c>
      <c r="DN297" s="7">
        <f t="shared" si="385"/>
        <v>0</v>
      </c>
      <c r="DO297" s="7">
        <f t="shared" si="385"/>
        <v>0</v>
      </c>
      <c r="DP297" s="7">
        <f t="shared" si="385"/>
        <v>0</v>
      </c>
      <c r="DQ297" s="7">
        <f t="shared" si="385"/>
        <v>0</v>
      </c>
      <c r="DR297" s="7">
        <f t="shared" si="385"/>
        <v>0</v>
      </c>
      <c r="DS297" s="7">
        <f t="shared" si="385"/>
        <v>0</v>
      </c>
      <c r="DT297" s="7">
        <f t="shared" si="385"/>
        <v>0</v>
      </c>
      <c r="DU297" s="7">
        <f t="shared" si="385"/>
        <v>0</v>
      </c>
      <c r="DV297" s="7">
        <f t="shared" si="385"/>
        <v>0</v>
      </c>
      <c r="DW297" s="7">
        <f t="shared" si="385"/>
        <v>0</v>
      </c>
      <c r="DX297" s="7">
        <f t="shared" si="385"/>
        <v>0</v>
      </c>
      <c r="DY297" s="7">
        <f t="shared" si="385"/>
        <v>0</v>
      </c>
      <c r="DZ297" s="7">
        <f t="shared" si="385"/>
        <v>0</v>
      </c>
      <c r="EA297" s="7">
        <f t="shared" ref="EA297:FX297" si="386">((EA294*(EA95+EA96+EA97)+(EA295*(EA102+EA100)))*-1)</f>
        <v>0</v>
      </c>
      <c r="EB297" s="7">
        <f t="shared" si="386"/>
        <v>0</v>
      </c>
      <c r="EC297" s="7">
        <f t="shared" si="386"/>
        <v>0</v>
      </c>
      <c r="ED297" s="7">
        <f t="shared" si="386"/>
        <v>0</v>
      </c>
      <c r="EE297" s="7">
        <f t="shared" si="386"/>
        <v>0</v>
      </c>
      <c r="EF297" s="7">
        <f t="shared" si="386"/>
        <v>0</v>
      </c>
      <c r="EG297" s="7">
        <f t="shared" si="386"/>
        <v>0</v>
      </c>
      <c r="EH297" s="7">
        <f t="shared" si="386"/>
        <v>0</v>
      </c>
      <c r="EI297" s="7">
        <f t="shared" si="386"/>
        <v>0</v>
      </c>
      <c r="EJ297" s="7">
        <f t="shared" si="386"/>
        <v>0</v>
      </c>
      <c r="EK297" s="7">
        <f t="shared" si="386"/>
        <v>0</v>
      </c>
      <c r="EL297" s="7">
        <f t="shared" si="386"/>
        <v>0</v>
      </c>
      <c r="EM297" s="7">
        <f t="shared" si="386"/>
        <v>0</v>
      </c>
      <c r="EN297" s="7">
        <f t="shared" si="386"/>
        <v>0</v>
      </c>
      <c r="EO297" s="7">
        <f t="shared" si="386"/>
        <v>0</v>
      </c>
      <c r="EP297" s="7">
        <f t="shared" si="386"/>
        <v>0</v>
      </c>
      <c r="EQ297" s="7">
        <f t="shared" si="386"/>
        <v>-1094481.45</v>
      </c>
      <c r="ER297" s="7">
        <f t="shared" si="386"/>
        <v>0</v>
      </c>
      <c r="ES297" s="7">
        <f t="shared" si="386"/>
        <v>0</v>
      </c>
      <c r="ET297" s="7">
        <f t="shared" si="386"/>
        <v>0</v>
      </c>
      <c r="EU297" s="7">
        <f t="shared" si="386"/>
        <v>0</v>
      </c>
      <c r="EV297" s="7">
        <f t="shared" si="386"/>
        <v>0</v>
      </c>
      <c r="EW297" s="7">
        <f t="shared" si="386"/>
        <v>0</v>
      </c>
      <c r="EX297" s="7">
        <f t="shared" si="386"/>
        <v>0</v>
      </c>
      <c r="EY297" s="7">
        <f t="shared" si="386"/>
        <v>0</v>
      </c>
      <c r="EZ297" s="7">
        <f t="shared" si="386"/>
        <v>0</v>
      </c>
      <c r="FA297" s="7">
        <f t="shared" si="386"/>
        <v>0</v>
      </c>
      <c r="FB297" s="7">
        <f t="shared" si="386"/>
        <v>0</v>
      </c>
      <c r="FC297" s="7">
        <f t="shared" si="386"/>
        <v>0</v>
      </c>
      <c r="FD297" s="7">
        <f t="shared" si="386"/>
        <v>0</v>
      </c>
      <c r="FE297" s="7">
        <f t="shared" si="386"/>
        <v>0</v>
      </c>
      <c r="FF297" s="7">
        <f t="shared" si="386"/>
        <v>0</v>
      </c>
      <c r="FG297" s="7">
        <f t="shared" si="386"/>
        <v>0</v>
      </c>
      <c r="FH297" s="7">
        <f t="shared" si="386"/>
        <v>0</v>
      </c>
      <c r="FI297" s="7">
        <f t="shared" si="386"/>
        <v>0</v>
      </c>
      <c r="FJ297" s="7">
        <f t="shared" si="386"/>
        <v>0</v>
      </c>
      <c r="FK297" s="7">
        <f t="shared" si="386"/>
        <v>0</v>
      </c>
      <c r="FL297" s="7">
        <f t="shared" si="386"/>
        <v>0</v>
      </c>
      <c r="FM297" s="7">
        <f t="shared" si="386"/>
        <v>0</v>
      </c>
      <c r="FN297" s="7">
        <f t="shared" si="386"/>
        <v>0</v>
      </c>
      <c r="FO297" s="7">
        <f t="shared" si="386"/>
        <v>0</v>
      </c>
      <c r="FP297" s="7">
        <f t="shared" si="386"/>
        <v>0</v>
      </c>
      <c r="FQ297" s="7">
        <f t="shared" si="386"/>
        <v>0</v>
      </c>
      <c r="FR297" s="7">
        <f t="shared" si="386"/>
        <v>0</v>
      </c>
      <c r="FS297" s="7">
        <f t="shared" si="386"/>
        <v>0</v>
      </c>
      <c r="FT297" s="7">
        <f t="shared" si="386"/>
        <v>0</v>
      </c>
      <c r="FU297" s="7">
        <f t="shared" si="386"/>
        <v>0</v>
      </c>
      <c r="FV297" s="7">
        <f t="shared" si="386"/>
        <v>0</v>
      </c>
      <c r="FW297" s="7">
        <f t="shared" si="386"/>
        <v>0</v>
      </c>
      <c r="FX297" s="7">
        <f t="shared" si="386"/>
        <v>0</v>
      </c>
      <c r="FY297" s="7">
        <f>SUM(C297:FX297)</f>
        <v>-156207101.98339993</v>
      </c>
    </row>
    <row r="298" spans="1:189" x14ac:dyDescent="0.2">
      <c r="A298" s="6"/>
    </row>
    <row r="299" spans="1:189" x14ac:dyDescent="0.2">
      <c r="A299" s="6" t="s">
        <v>866</v>
      </c>
      <c r="B299" s="7" t="s">
        <v>867</v>
      </c>
      <c r="C299" s="7">
        <f t="shared" ref="C299:BN299" si="387">C285+C297</f>
        <v>72472535.299233139</v>
      </c>
      <c r="D299" s="7">
        <f t="shared" si="387"/>
        <v>296122876.11065239</v>
      </c>
      <c r="E299" s="7">
        <f t="shared" si="387"/>
        <v>54023597.565138035</v>
      </c>
      <c r="F299" s="7">
        <f t="shared" si="387"/>
        <v>147540015.79035148</v>
      </c>
      <c r="G299" s="7">
        <f t="shared" si="387"/>
        <v>9630831.9146067705</v>
      </c>
      <c r="H299" s="7">
        <f t="shared" si="387"/>
        <v>8545171.7302274071</v>
      </c>
      <c r="I299" s="7">
        <f t="shared" si="387"/>
        <v>73416464.083552361</v>
      </c>
      <c r="J299" s="7">
        <f t="shared" si="387"/>
        <v>19123915.860815231</v>
      </c>
      <c r="K299" s="7">
        <f t="shared" si="387"/>
        <v>3017557.2000797084</v>
      </c>
      <c r="L299" s="7">
        <f t="shared" si="387"/>
        <v>21133668.228331834</v>
      </c>
      <c r="M299" s="7">
        <f t="shared" si="387"/>
        <v>11999471.120764652</v>
      </c>
      <c r="N299" s="7">
        <f t="shared" si="387"/>
        <v>437697674.19618285</v>
      </c>
      <c r="O299" s="7">
        <f t="shared" si="387"/>
        <v>113780750.04085873</v>
      </c>
      <c r="P299" s="7">
        <f t="shared" si="387"/>
        <v>2991487.5859572254</v>
      </c>
      <c r="Q299" s="7">
        <f t="shared" si="387"/>
        <v>331279884.27474141</v>
      </c>
      <c r="R299" s="7">
        <f t="shared" si="387"/>
        <v>38735802.1458802</v>
      </c>
      <c r="S299" s="7">
        <f t="shared" si="387"/>
        <v>13765981.374809533</v>
      </c>
      <c r="T299" s="7">
        <f t="shared" si="387"/>
        <v>2017370.1045961222</v>
      </c>
      <c r="U299" s="7">
        <f t="shared" si="387"/>
        <v>924135.17004466045</v>
      </c>
      <c r="V299" s="7">
        <f t="shared" si="387"/>
        <v>3054323.6106475149</v>
      </c>
      <c r="W299" s="7">
        <f t="shared" si="387"/>
        <v>1930366.6102676773</v>
      </c>
      <c r="X299" s="7">
        <f t="shared" si="387"/>
        <v>827235.55403653998</v>
      </c>
      <c r="Y299" s="7">
        <f t="shared" si="387"/>
        <v>18611559.961896859</v>
      </c>
      <c r="Z299" s="7">
        <f t="shared" si="387"/>
        <v>2661257.4701918736</v>
      </c>
      <c r="AA299" s="7">
        <f t="shared" si="387"/>
        <v>244402206.89070112</v>
      </c>
      <c r="AB299" s="7">
        <f t="shared" si="387"/>
        <v>244247103.4992578</v>
      </c>
      <c r="AC299" s="7">
        <f t="shared" si="387"/>
        <v>8257643.5940518565</v>
      </c>
      <c r="AD299" s="7">
        <f t="shared" si="387"/>
        <v>10075038.490654364</v>
      </c>
      <c r="AE299" s="7">
        <f t="shared" si="387"/>
        <v>1531609.5371168612</v>
      </c>
      <c r="AF299" s="7">
        <f t="shared" si="387"/>
        <v>2352659.1199064907</v>
      </c>
      <c r="AG299" s="7">
        <f t="shared" si="387"/>
        <v>6334352.2815702986</v>
      </c>
      <c r="AH299" s="7">
        <f t="shared" si="387"/>
        <v>8458542.9233221132</v>
      </c>
      <c r="AI299" s="7">
        <f t="shared" si="387"/>
        <v>3496476.9438133202</v>
      </c>
      <c r="AJ299" s="7">
        <f t="shared" si="387"/>
        <v>2416918.3008357142</v>
      </c>
      <c r="AK299" s="7">
        <f t="shared" si="387"/>
        <v>2778236.5777049046</v>
      </c>
      <c r="AL299" s="7">
        <f t="shared" si="387"/>
        <v>3110778.3911790662</v>
      </c>
      <c r="AM299" s="7">
        <f t="shared" si="387"/>
        <v>4032507.4283972788</v>
      </c>
      <c r="AN299" s="7">
        <f t="shared" si="387"/>
        <v>3656004.200942059</v>
      </c>
      <c r="AO299" s="7">
        <f t="shared" si="387"/>
        <v>37328734.760192424</v>
      </c>
      <c r="AP299" s="7">
        <f t="shared" si="387"/>
        <v>749938946.7843709</v>
      </c>
      <c r="AQ299" s="7">
        <f t="shared" si="387"/>
        <v>2884552.7863217671</v>
      </c>
      <c r="AR299" s="7">
        <f t="shared" si="387"/>
        <v>498763002.95770085</v>
      </c>
      <c r="AS299" s="7">
        <f t="shared" si="387"/>
        <v>56390650.488073789</v>
      </c>
      <c r="AT299" s="7">
        <f t="shared" si="387"/>
        <v>18111329.598377991</v>
      </c>
      <c r="AU299" s="7">
        <f t="shared" si="387"/>
        <v>3062434.851032075</v>
      </c>
      <c r="AV299" s="7">
        <f t="shared" si="387"/>
        <v>3409667.2133189873</v>
      </c>
      <c r="AW299" s="7">
        <f t="shared" si="387"/>
        <v>3077699.5995541983</v>
      </c>
      <c r="AX299" s="7">
        <f t="shared" si="387"/>
        <v>1160077.5082392897</v>
      </c>
      <c r="AY299" s="7">
        <f t="shared" si="387"/>
        <v>4250314.132921828</v>
      </c>
      <c r="AZ299" s="7">
        <f t="shared" si="387"/>
        <v>97558330.725221589</v>
      </c>
      <c r="BA299" s="7">
        <f t="shared" si="387"/>
        <v>71233622.995402068</v>
      </c>
      <c r="BB299" s="7">
        <f t="shared" si="387"/>
        <v>63179294.886165388</v>
      </c>
      <c r="BC299" s="7">
        <f t="shared" si="387"/>
        <v>207033152.76973784</v>
      </c>
      <c r="BD299" s="7">
        <f t="shared" si="387"/>
        <v>39922903.650859818</v>
      </c>
      <c r="BE299" s="7">
        <f t="shared" si="387"/>
        <v>11562611.405428125</v>
      </c>
      <c r="BF299" s="7">
        <f t="shared" si="387"/>
        <v>194914077.43217057</v>
      </c>
      <c r="BG299" s="7">
        <f t="shared" si="387"/>
        <v>8801161.0493336115</v>
      </c>
      <c r="BH299" s="7">
        <f t="shared" si="387"/>
        <v>5433007.9184752945</v>
      </c>
      <c r="BI299" s="7">
        <f t="shared" si="387"/>
        <v>3093648.5272761043</v>
      </c>
      <c r="BJ299" s="7">
        <f t="shared" si="387"/>
        <v>49574040.703343481</v>
      </c>
      <c r="BK299" s="7">
        <f t="shared" si="387"/>
        <v>221129535.17544878</v>
      </c>
      <c r="BL299" s="7">
        <f t="shared" si="387"/>
        <v>2567992.9868803564</v>
      </c>
      <c r="BM299" s="7">
        <f t="shared" si="387"/>
        <v>3123796.4631790491</v>
      </c>
      <c r="BN299" s="7">
        <f t="shared" si="387"/>
        <v>28121199.441454019</v>
      </c>
      <c r="BO299" s="7">
        <f t="shared" ref="BO299:DZ299" si="388">BO285+BO297</f>
        <v>10850027.350457346</v>
      </c>
      <c r="BP299" s="7">
        <f t="shared" si="388"/>
        <v>2628458.2940940605</v>
      </c>
      <c r="BQ299" s="7">
        <f t="shared" si="388"/>
        <v>45985868.488765359</v>
      </c>
      <c r="BR299" s="7">
        <f t="shared" si="388"/>
        <v>37333875.062704176</v>
      </c>
      <c r="BS299" s="7">
        <f t="shared" si="388"/>
        <v>10436405.015675455</v>
      </c>
      <c r="BT299" s="7">
        <f t="shared" si="388"/>
        <v>4264021.1555985333</v>
      </c>
      <c r="BU299" s="7">
        <f t="shared" si="388"/>
        <v>4182166.2419017889</v>
      </c>
      <c r="BV299" s="7">
        <f t="shared" si="388"/>
        <v>10629926.18485732</v>
      </c>
      <c r="BW299" s="7">
        <f t="shared" si="388"/>
        <v>16434257.574180661</v>
      </c>
      <c r="BX299" s="7">
        <f t="shared" si="388"/>
        <v>1361265.4115499768</v>
      </c>
      <c r="BY299" s="7">
        <f t="shared" si="388"/>
        <v>4773947.8319291072</v>
      </c>
      <c r="BZ299" s="7">
        <f t="shared" si="388"/>
        <v>2611913.4464112665</v>
      </c>
      <c r="CA299" s="7">
        <f t="shared" si="388"/>
        <v>2673076.34</v>
      </c>
      <c r="CB299" s="7">
        <f t="shared" si="388"/>
        <v>643798046.31277108</v>
      </c>
      <c r="CC299" s="7">
        <f t="shared" si="388"/>
        <v>2456228.3534849524</v>
      </c>
      <c r="CD299" s="7">
        <f t="shared" si="388"/>
        <v>826780.47551379912</v>
      </c>
      <c r="CE299" s="7">
        <f t="shared" si="388"/>
        <v>2138156.4668952855</v>
      </c>
      <c r="CF299" s="7">
        <f t="shared" si="388"/>
        <v>1929722.4957728009</v>
      </c>
      <c r="CG299" s="7">
        <f t="shared" si="388"/>
        <v>2588857.4343182915</v>
      </c>
      <c r="CH299" s="7">
        <f t="shared" si="388"/>
        <v>1668004.2378927625</v>
      </c>
      <c r="CI299" s="7">
        <f t="shared" si="388"/>
        <v>5973163.2096671574</v>
      </c>
      <c r="CJ299" s="7">
        <f t="shared" si="388"/>
        <v>8451228.1096058153</v>
      </c>
      <c r="CK299" s="7">
        <f t="shared" si="388"/>
        <v>54404516.528361507</v>
      </c>
      <c r="CL299" s="7">
        <f t="shared" si="388"/>
        <v>11693113.201338723</v>
      </c>
      <c r="CM299" s="7">
        <f t="shared" si="388"/>
        <v>7650592.108936795</v>
      </c>
      <c r="CN299" s="7">
        <f t="shared" si="388"/>
        <v>227444075.10566059</v>
      </c>
      <c r="CO299" s="7">
        <f t="shared" si="388"/>
        <v>117834946.16098553</v>
      </c>
      <c r="CP299" s="7">
        <f t="shared" si="388"/>
        <v>9751440</v>
      </c>
      <c r="CQ299" s="7">
        <f t="shared" si="388"/>
        <v>8586373.5993377604</v>
      </c>
      <c r="CR299" s="7">
        <f t="shared" si="388"/>
        <v>2689624.0139967334</v>
      </c>
      <c r="CS299" s="7">
        <f t="shared" si="388"/>
        <v>3535712.2578621586</v>
      </c>
      <c r="CT299" s="7">
        <f t="shared" si="388"/>
        <v>1676375.26644225</v>
      </c>
      <c r="CU299" s="7">
        <f t="shared" si="388"/>
        <v>4558519.7391894246</v>
      </c>
      <c r="CV299" s="7">
        <f t="shared" si="388"/>
        <v>767508.53474557307</v>
      </c>
      <c r="CW299" s="7">
        <f t="shared" si="388"/>
        <v>2576189.0234757569</v>
      </c>
      <c r="CX299" s="7">
        <f t="shared" si="388"/>
        <v>4312203.4076127764</v>
      </c>
      <c r="CY299" s="7">
        <f t="shared" si="388"/>
        <v>826513.36875809962</v>
      </c>
      <c r="CZ299" s="7">
        <f t="shared" si="388"/>
        <v>16684225.987228494</v>
      </c>
      <c r="DA299" s="7">
        <f t="shared" si="388"/>
        <v>2470878.9160997309</v>
      </c>
      <c r="DB299" s="7">
        <f t="shared" si="388"/>
        <v>3293490.8740898226</v>
      </c>
      <c r="DC299" s="7">
        <f t="shared" si="388"/>
        <v>2165818.4894816736</v>
      </c>
      <c r="DD299" s="7">
        <f t="shared" si="388"/>
        <v>2302723.6772291642</v>
      </c>
      <c r="DE299" s="7">
        <f t="shared" si="388"/>
        <v>3870370.2431665165</v>
      </c>
      <c r="DF299" s="7">
        <f t="shared" si="388"/>
        <v>162492026.55061495</v>
      </c>
      <c r="DG299" s="7">
        <f t="shared" si="388"/>
        <v>1458414.2085640512</v>
      </c>
      <c r="DH299" s="7">
        <f t="shared" si="388"/>
        <v>16242409.440083092</v>
      </c>
      <c r="DI299" s="7">
        <f t="shared" si="388"/>
        <v>21104454.961083513</v>
      </c>
      <c r="DJ299" s="7">
        <f t="shared" si="388"/>
        <v>5914958.2130129915</v>
      </c>
      <c r="DK299" s="7">
        <f t="shared" si="388"/>
        <v>4185861.3277263739</v>
      </c>
      <c r="DL299" s="7">
        <f t="shared" si="388"/>
        <v>47776689.462912418</v>
      </c>
      <c r="DM299" s="7">
        <f t="shared" si="388"/>
        <v>3321140.3617358771</v>
      </c>
      <c r="DN299" s="7">
        <f t="shared" si="388"/>
        <v>11943639.484653821</v>
      </c>
      <c r="DO299" s="7">
        <f t="shared" si="388"/>
        <v>26128343.048240408</v>
      </c>
      <c r="DP299" s="7">
        <f t="shared" si="388"/>
        <v>2713998.2011129777</v>
      </c>
      <c r="DQ299" s="7">
        <f t="shared" si="388"/>
        <v>7276160.9400000004</v>
      </c>
      <c r="DR299" s="7">
        <f t="shared" si="388"/>
        <v>12467256.042980686</v>
      </c>
      <c r="DS299" s="7">
        <f t="shared" si="388"/>
        <v>7182509.8809647588</v>
      </c>
      <c r="DT299" s="7">
        <f t="shared" si="388"/>
        <v>2410376.9723172029</v>
      </c>
      <c r="DU299" s="7">
        <f t="shared" si="388"/>
        <v>3790020.1241962332</v>
      </c>
      <c r="DV299" s="7">
        <f t="shared" si="388"/>
        <v>2725523.5684542102</v>
      </c>
      <c r="DW299" s="7">
        <f t="shared" si="388"/>
        <v>3515291.0518460367</v>
      </c>
      <c r="DX299" s="7">
        <f t="shared" si="388"/>
        <v>2719375.3241501953</v>
      </c>
      <c r="DY299" s="7">
        <f t="shared" si="388"/>
        <v>3745585.5750978002</v>
      </c>
      <c r="DZ299" s="7">
        <f t="shared" si="388"/>
        <v>7331393.3425510721</v>
      </c>
      <c r="EA299" s="7">
        <f t="shared" ref="EA299:FX299" si="389">EA285+EA297</f>
        <v>5729705.4114809763</v>
      </c>
      <c r="EB299" s="7">
        <f t="shared" si="389"/>
        <v>5281052.2625183333</v>
      </c>
      <c r="EC299" s="7">
        <f t="shared" si="389"/>
        <v>3182828.2861306085</v>
      </c>
      <c r="ED299" s="7">
        <f t="shared" si="389"/>
        <v>17432584.866585888</v>
      </c>
      <c r="EE299" s="7">
        <f t="shared" si="389"/>
        <v>2458175.7528547691</v>
      </c>
      <c r="EF299" s="7">
        <f t="shared" si="389"/>
        <v>12372154.802737199</v>
      </c>
      <c r="EG299" s="7">
        <f t="shared" si="389"/>
        <v>2955540.8837248692</v>
      </c>
      <c r="EH299" s="7">
        <f t="shared" si="389"/>
        <v>2814102.9586216118</v>
      </c>
      <c r="EI299" s="7">
        <f t="shared" si="389"/>
        <v>133600281.41576648</v>
      </c>
      <c r="EJ299" s="7">
        <f t="shared" si="389"/>
        <v>78385366.497736156</v>
      </c>
      <c r="EK299" s="7">
        <f t="shared" si="389"/>
        <v>5884293.7189356238</v>
      </c>
      <c r="EL299" s="7">
        <f t="shared" si="389"/>
        <v>4173810.0249936972</v>
      </c>
      <c r="EM299" s="7">
        <f t="shared" si="389"/>
        <v>3959442.3079546648</v>
      </c>
      <c r="EN299" s="7">
        <f t="shared" si="389"/>
        <v>9488409.6172371842</v>
      </c>
      <c r="EO299" s="7">
        <f t="shared" si="389"/>
        <v>3613285.1330097979</v>
      </c>
      <c r="EP299" s="7">
        <f t="shared" si="389"/>
        <v>4041993.2641210966</v>
      </c>
      <c r="EQ299" s="7">
        <f t="shared" si="389"/>
        <v>21399151.295106839</v>
      </c>
      <c r="ER299" s="7">
        <f t="shared" si="389"/>
        <v>3546292.1138689946</v>
      </c>
      <c r="ES299" s="7">
        <f t="shared" si="389"/>
        <v>2151023.7009076271</v>
      </c>
      <c r="ET299" s="7">
        <f t="shared" si="389"/>
        <v>3129899.8189632627</v>
      </c>
      <c r="EU299" s="7">
        <f t="shared" si="389"/>
        <v>5802304.4711531941</v>
      </c>
      <c r="EV299" s="7">
        <f t="shared" si="389"/>
        <v>1400226.579388106</v>
      </c>
      <c r="EW299" s="7">
        <f t="shared" si="389"/>
        <v>9789252.6950190887</v>
      </c>
      <c r="EX299" s="7">
        <f t="shared" si="389"/>
        <v>2760281.9722997751</v>
      </c>
      <c r="EY299" s="7">
        <f t="shared" si="389"/>
        <v>8142644.8413745984</v>
      </c>
      <c r="EZ299" s="7">
        <f t="shared" si="389"/>
        <v>2004654.8861754197</v>
      </c>
      <c r="FA299" s="7">
        <f t="shared" si="389"/>
        <v>29257664.271106042</v>
      </c>
      <c r="FB299" s="7">
        <f t="shared" si="389"/>
        <v>4114457.88</v>
      </c>
      <c r="FC299" s="7">
        <f t="shared" si="389"/>
        <v>17523600.431566171</v>
      </c>
      <c r="FD299" s="7">
        <f t="shared" si="389"/>
        <v>3902500.9065592149</v>
      </c>
      <c r="FE299" s="7">
        <f t="shared" si="389"/>
        <v>1603931.3800849835</v>
      </c>
      <c r="FF299" s="7">
        <f t="shared" si="389"/>
        <v>2799123.0332531119</v>
      </c>
      <c r="FG299" s="7">
        <f t="shared" si="389"/>
        <v>2064862.8389391256</v>
      </c>
      <c r="FH299" s="7">
        <f t="shared" si="389"/>
        <v>1438197.844582615</v>
      </c>
      <c r="FI299" s="7">
        <f t="shared" si="389"/>
        <v>15266993.192357205</v>
      </c>
      <c r="FJ299" s="7">
        <f t="shared" si="389"/>
        <v>15621005.718699384</v>
      </c>
      <c r="FK299" s="7">
        <f t="shared" si="389"/>
        <v>21700252.370000001</v>
      </c>
      <c r="FL299" s="7">
        <f t="shared" si="389"/>
        <v>56671861.770952061</v>
      </c>
      <c r="FM299" s="7">
        <f t="shared" si="389"/>
        <v>29167513.337872982</v>
      </c>
      <c r="FN299" s="7">
        <f t="shared" si="389"/>
        <v>178241292.16436332</v>
      </c>
      <c r="FO299" s="7">
        <f t="shared" si="389"/>
        <v>10721318.6</v>
      </c>
      <c r="FP299" s="7">
        <f t="shared" si="389"/>
        <v>18742723.009999998</v>
      </c>
      <c r="FQ299" s="7">
        <f t="shared" si="389"/>
        <v>7945454.2668582946</v>
      </c>
      <c r="FR299" s="7">
        <f t="shared" si="389"/>
        <v>2365110.7382145096</v>
      </c>
      <c r="FS299" s="7">
        <f t="shared" si="389"/>
        <v>2659497.2836887436</v>
      </c>
      <c r="FT299" s="7">
        <f t="shared" si="389"/>
        <v>1372707.5</v>
      </c>
      <c r="FU299" s="7">
        <f t="shared" si="389"/>
        <v>7723124.1934720082</v>
      </c>
      <c r="FV299" s="7">
        <f t="shared" si="389"/>
        <v>6186407.2744173864</v>
      </c>
      <c r="FW299" s="7">
        <f t="shared" si="389"/>
        <v>2619114.4425204187</v>
      </c>
      <c r="FX299" s="7">
        <f t="shared" si="389"/>
        <v>1064707.774284282</v>
      </c>
      <c r="FY299" s="7">
        <f>-(FY285+FY297)</f>
        <v>156207101.98339993</v>
      </c>
      <c r="FZ299" s="7">
        <f>SUM(C299:FY299)</f>
        <v>7238095115.8599968</v>
      </c>
    </row>
    <row r="300" spans="1:189" x14ac:dyDescent="0.2">
      <c r="A300" s="6" t="s">
        <v>868</v>
      </c>
      <c r="B300" s="7" t="s">
        <v>869</v>
      </c>
      <c r="C300" s="7">
        <f t="shared" ref="C300:BN301" si="390">C286</f>
        <v>21684291.110399999</v>
      </c>
      <c r="D300" s="7">
        <f t="shared" si="390"/>
        <v>83327295.158999994</v>
      </c>
      <c r="E300" s="7">
        <f t="shared" si="390"/>
        <v>21274312.225919999</v>
      </c>
      <c r="F300" s="7">
        <f t="shared" si="390"/>
        <v>54188298.44325</v>
      </c>
      <c r="G300" s="7">
        <f t="shared" si="390"/>
        <v>6089783.6197999995</v>
      </c>
      <c r="H300" s="7">
        <f t="shared" si="390"/>
        <v>2923339.1669999999</v>
      </c>
      <c r="I300" s="7">
        <f t="shared" si="390"/>
        <v>22969937.34</v>
      </c>
      <c r="J300" s="7">
        <f t="shared" si="390"/>
        <v>3937298.301</v>
      </c>
      <c r="K300" s="7">
        <f t="shared" si="390"/>
        <v>1150282.3230000001</v>
      </c>
      <c r="L300" s="7">
        <f t="shared" si="390"/>
        <v>13959974.393295001</v>
      </c>
      <c r="M300" s="7">
        <f t="shared" si="390"/>
        <v>4871981.2880640002</v>
      </c>
      <c r="N300" s="7">
        <f t="shared" si="390"/>
        <v>132834093.44954401</v>
      </c>
      <c r="O300" s="7">
        <f t="shared" si="390"/>
        <v>49793524.639128</v>
      </c>
      <c r="P300" s="7">
        <f t="shared" si="390"/>
        <v>1244754.675</v>
      </c>
      <c r="Q300" s="7">
        <f t="shared" si="390"/>
        <v>86480316.20205</v>
      </c>
      <c r="R300" s="7">
        <f t="shared" si="390"/>
        <v>1676124.42597</v>
      </c>
      <c r="S300" s="7">
        <f t="shared" si="390"/>
        <v>6820767.4088399997</v>
      </c>
      <c r="T300" s="7">
        <f t="shared" si="390"/>
        <v>547866.296584</v>
      </c>
      <c r="U300" s="7">
        <f t="shared" si="390"/>
        <v>427423.96450799995</v>
      </c>
      <c r="V300" s="7">
        <f t="shared" si="390"/>
        <v>856780.848</v>
      </c>
      <c r="W300" s="7">
        <f t="shared" si="390"/>
        <v>211492.43100000001</v>
      </c>
      <c r="X300" s="7">
        <f t="shared" si="390"/>
        <v>188417.20817999999</v>
      </c>
      <c r="Y300" s="7">
        <f t="shared" si="390"/>
        <v>1334255.15928</v>
      </c>
      <c r="Z300" s="7">
        <f t="shared" si="390"/>
        <v>461452.98809999996</v>
      </c>
      <c r="AA300" s="7">
        <f t="shared" si="390"/>
        <v>102407932.24141499</v>
      </c>
      <c r="AB300" s="7">
        <f t="shared" si="390"/>
        <v>184226397.98149276</v>
      </c>
      <c r="AC300" s="7">
        <f t="shared" si="390"/>
        <v>3729778.6332199997</v>
      </c>
      <c r="AD300" s="7">
        <f t="shared" si="390"/>
        <v>4193247.1860229997</v>
      </c>
      <c r="AE300" s="7">
        <f t="shared" si="390"/>
        <v>343790.20598600002</v>
      </c>
      <c r="AF300" s="7">
        <f t="shared" si="390"/>
        <v>523995.48836600001</v>
      </c>
      <c r="AG300" s="7">
        <f t="shared" si="390"/>
        <v>4366050.0013199998</v>
      </c>
      <c r="AH300" s="7">
        <f t="shared" si="390"/>
        <v>582494.2550280001</v>
      </c>
      <c r="AI300" s="7">
        <f t="shared" si="390"/>
        <v>247151.89799999999</v>
      </c>
      <c r="AJ300" s="7">
        <f t="shared" si="390"/>
        <v>554678.556124</v>
      </c>
      <c r="AK300" s="7">
        <f t="shared" si="390"/>
        <v>929504.43476000021</v>
      </c>
      <c r="AL300" s="7">
        <f t="shared" si="390"/>
        <v>1815678.774</v>
      </c>
      <c r="AM300" s="7">
        <f t="shared" si="390"/>
        <v>814313.96272200008</v>
      </c>
      <c r="AN300" s="7">
        <f t="shared" si="390"/>
        <v>2500126.7506200001</v>
      </c>
      <c r="AO300" s="7">
        <f t="shared" si="390"/>
        <v>8746300.2935039997</v>
      </c>
      <c r="AP300" s="7">
        <f t="shared" si="390"/>
        <v>538698569.71062708</v>
      </c>
      <c r="AQ300" s="7">
        <f t="shared" si="390"/>
        <v>1829056.4801479999</v>
      </c>
      <c r="AR300" s="7">
        <f t="shared" si="390"/>
        <v>189653726.99856001</v>
      </c>
      <c r="AS300" s="7">
        <f t="shared" si="390"/>
        <v>36796038.507140003</v>
      </c>
      <c r="AT300" s="7">
        <f t="shared" si="390"/>
        <v>6697930.7639621198</v>
      </c>
      <c r="AU300" s="7">
        <f t="shared" si="390"/>
        <v>921423.80116799998</v>
      </c>
      <c r="AV300" s="7">
        <f t="shared" si="390"/>
        <v>829102.49199885002</v>
      </c>
      <c r="AW300" s="7">
        <f t="shared" si="390"/>
        <v>534207.22589600005</v>
      </c>
      <c r="AX300" s="7">
        <f t="shared" si="390"/>
        <v>337245.04699999996</v>
      </c>
      <c r="AY300" s="7">
        <f t="shared" si="390"/>
        <v>1192495.419</v>
      </c>
      <c r="AZ300" s="7">
        <f t="shared" si="390"/>
        <v>10749369.797999999</v>
      </c>
      <c r="BA300" s="7">
        <f t="shared" si="390"/>
        <v>10122908.964239998</v>
      </c>
      <c r="BB300" s="7">
        <f t="shared" si="390"/>
        <v>3438811.5314000002</v>
      </c>
      <c r="BC300" s="7">
        <f t="shared" si="390"/>
        <v>61870464.104999989</v>
      </c>
      <c r="BD300" s="7">
        <f t="shared" si="390"/>
        <v>11214878.220000001</v>
      </c>
      <c r="BE300" s="7">
        <f t="shared" si="390"/>
        <v>3005548.0294399997</v>
      </c>
      <c r="BF300" s="7">
        <f t="shared" si="390"/>
        <v>49649750.779200003</v>
      </c>
      <c r="BG300" s="7">
        <f t="shared" si="390"/>
        <v>1030656.42</v>
      </c>
      <c r="BH300" s="7">
        <f t="shared" si="390"/>
        <v>1090180.8777980001</v>
      </c>
      <c r="BI300" s="7">
        <f t="shared" si="390"/>
        <v>349121.14019999997</v>
      </c>
      <c r="BJ300" s="7">
        <f t="shared" si="390"/>
        <v>13818000.0724</v>
      </c>
      <c r="BK300" s="7">
        <f t="shared" si="390"/>
        <v>26425241.644109998</v>
      </c>
      <c r="BL300" s="7">
        <f t="shared" si="390"/>
        <v>163199.12400000001</v>
      </c>
      <c r="BM300" s="7">
        <f t="shared" si="390"/>
        <v>625744.91902999999</v>
      </c>
      <c r="BN300" s="7">
        <f t="shared" si="390"/>
        <v>7234333.6140000001</v>
      </c>
      <c r="BO300" s="7">
        <f t="shared" ref="BO300:DZ301" si="391">BO286</f>
        <v>2345417.846471</v>
      </c>
      <c r="BP300" s="7">
        <f t="shared" si="391"/>
        <v>1476662.2196580002</v>
      </c>
      <c r="BQ300" s="7">
        <f t="shared" si="391"/>
        <v>25277311.278270002</v>
      </c>
      <c r="BR300" s="7">
        <f t="shared" si="391"/>
        <v>3504340.398</v>
      </c>
      <c r="BS300" s="7">
        <f t="shared" si="391"/>
        <v>1275498.86451</v>
      </c>
      <c r="BT300" s="7">
        <f t="shared" si="391"/>
        <v>1622788.2066062503</v>
      </c>
      <c r="BU300" s="7">
        <f t="shared" si="391"/>
        <v>1678864.33134</v>
      </c>
      <c r="BV300" s="7">
        <f t="shared" si="391"/>
        <v>8217453.9862500001</v>
      </c>
      <c r="BW300" s="7">
        <f t="shared" si="391"/>
        <v>10353731.338500001</v>
      </c>
      <c r="BX300" s="7">
        <f t="shared" si="391"/>
        <v>932682.53891999996</v>
      </c>
      <c r="BY300" s="7">
        <f t="shared" si="391"/>
        <v>2401756.5064650001</v>
      </c>
      <c r="BZ300" s="7">
        <f t="shared" si="391"/>
        <v>851138.20792000007</v>
      </c>
      <c r="CA300" s="7">
        <f t="shared" si="391"/>
        <v>2361749.0692799999</v>
      </c>
      <c r="CB300" s="7">
        <f t="shared" si="391"/>
        <v>280900163.09293997</v>
      </c>
      <c r="CC300" s="7">
        <f t="shared" si="391"/>
        <v>471359.35863999999</v>
      </c>
      <c r="CD300" s="7">
        <f t="shared" si="391"/>
        <v>328920.78399999999</v>
      </c>
      <c r="CE300" s="7">
        <f t="shared" si="391"/>
        <v>992304.18900000001</v>
      </c>
      <c r="CF300" s="7">
        <f t="shared" si="391"/>
        <v>725565.05327599996</v>
      </c>
      <c r="CG300" s="7">
        <f t="shared" si="391"/>
        <v>665502.42599999998</v>
      </c>
      <c r="CH300" s="7">
        <f t="shared" si="391"/>
        <v>434674.30244399997</v>
      </c>
      <c r="CI300" s="7">
        <f t="shared" si="391"/>
        <v>2538063.68634</v>
      </c>
      <c r="CJ300" s="7">
        <f t="shared" si="391"/>
        <v>5227711.7236019997</v>
      </c>
      <c r="CK300" s="7">
        <f t="shared" si="391"/>
        <v>8978677.4275800008</v>
      </c>
      <c r="CL300" s="7">
        <f t="shared" si="391"/>
        <v>1754786.2749299996</v>
      </c>
      <c r="CM300" s="7">
        <f t="shared" si="391"/>
        <v>505877.20085999998</v>
      </c>
      <c r="CN300" s="7">
        <f t="shared" si="391"/>
        <v>101298041.505</v>
      </c>
      <c r="CO300" s="7">
        <f t="shared" si="391"/>
        <v>51802049.036399998</v>
      </c>
      <c r="CP300" s="7">
        <f t="shared" si="391"/>
        <v>9088364.3751039989</v>
      </c>
      <c r="CQ300" s="7">
        <f t="shared" si="391"/>
        <v>1612507.2639899999</v>
      </c>
      <c r="CR300" s="7">
        <f t="shared" si="391"/>
        <v>145822.5048</v>
      </c>
      <c r="CS300" s="7">
        <f t="shared" si="391"/>
        <v>1162322.5459</v>
      </c>
      <c r="CT300" s="7">
        <f t="shared" si="391"/>
        <v>362046.9204</v>
      </c>
      <c r="CU300" s="7">
        <f t="shared" si="391"/>
        <v>352785.12895999994</v>
      </c>
      <c r="CV300" s="7">
        <f t="shared" si="391"/>
        <v>242896.54145999998</v>
      </c>
      <c r="CW300" s="7">
        <f t="shared" si="391"/>
        <v>1202282.1921039999</v>
      </c>
      <c r="CX300" s="7">
        <f t="shared" si="391"/>
        <v>1822328.0936960003</v>
      </c>
      <c r="CY300" s="7">
        <f t="shared" si="391"/>
        <v>180959.454</v>
      </c>
      <c r="CZ300" s="7">
        <f t="shared" si="391"/>
        <v>5754874.3571500005</v>
      </c>
      <c r="DA300" s="7">
        <f t="shared" si="391"/>
        <v>1152522.27</v>
      </c>
      <c r="DB300" s="7">
        <f t="shared" si="391"/>
        <v>739297.77300000004</v>
      </c>
      <c r="DC300" s="7">
        <f t="shared" si="391"/>
        <v>1102286.11158</v>
      </c>
      <c r="DD300" s="7">
        <f t="shared" si="391"/>
        <v>1069265.1130000001</v>
      </c>
      <c r="DE300" s="7">
        <f t="shared" si="391"/>
        <v>2204333.6189999999</v>
      </c>
      <c r="DF300" s="7">
        <f t="shared" si="391"/>
        <v>46585110.233839996</v>
      </c>
      <c r="DG300" s="7">
        <f t="shared" si="391"/>
        <v>990678.44308399991</v>
      </c>
      <c r="DH300" s="7">
        <f t="shared" si="391"/>
        <v>8833097.9231240004</v>
      </c>
      <c r="DI300" s="7">
        <f t="shared" si="391"/>
        <v>11118469.720299998</v>
      </c>
      <c r="DJ300" s="7">
        <f t="shared" si="391"/>
        <v>1322992.3458</v>
      </c>
      <c r="DK300" s="7">
        <f t="shared" si="391"/>
        <v>792777.69271999993</v>
      </c>
      <c r="DL300" s="7">
        <f t="shared" si="391"/>
        <v>12787118.042699</v>
      </c>
      <c r="DM300" s="7">
        <f t="shared" si="391"/>
        <v>415822.756734</v>
      </c>
      <c r="DN300" s="7">
        <f t="shared" si="391"/>
        <v>7072288.3889999995</v>
      </c>
      <c r="DO300" s="7">
        <f t="shared" si="391"/>
        <v>7859851.4699999997</v>
      </c>
      <c r="DP300" s="7">
        <f t="shared" si="391"/>
        <v>845608.95</v>
      </c>
      <c r="DQ300" s="7">
        <f t="shared" si="391"/>
        <v>6963604.6060799994</v>
      </c>
      <c r="DR300" s="7">
        <f t="shared" si="391"/>
        <v>1863151.9306740002</v>
      </c>
      <c r="DS300" s="7">
        <f t="shared" si="391"/>
        <v>988845.57447999995</v>
      </c>
      <c r="DT300" s="7">
        <f t="shared" si="391"/>
        <v>235434.30168299997</v>
      </c>
      <c r="DU300" s="7">
        <f t="shared" si="391"/>
        <v>710886.15899999999</v>
      </c>
      <c r="DV300" s="7">
        <f t="shared" si="391"/>
        <v>213872.56200000001</v>
      </c>
      <c r="DW300" s="7">
        <f t="shared" si="391"/>
        <v>427023.911525</v>
      </c>
      <c r="DX300" s="7">
        <f t="shared" si="391"/>
        <v>1186140.54669</v>
      </c>
      <c r="DY300" s="7">
        <f t="shared" si="391"/>
        <v>1422507.14112</v>
      </c>
      <c r="DZ300" s="7">
        <f t="shared" si="391"/>
        <v>2795601.817026</v>
      </c>
      <c r="EA300" s="7">
        <f t="shared" ref="EA300:FY301" si="392">EA286</f>
        <v>3925654.981619</v>
      </c>
      <c r="EB300" s="7">
        <f t="shared" si="392"/>
        <v>2144249.0099999998</v>
      </c>
      <c r="EC300" s="7">
        <f t="shared" si="392"/>
        <v>915170.61517</v>
      </c>
      <c r="ED300" s="7">
        <f t="shared" si="392"/>
        <v>14149116.5646</v>
      </c>
      <c r="EE300" s="7">
        <f t="shared" si="392"/>
        <v>451448.96399999998</v>
      </c>
      <c r="EF300" s="7">
        <f t="shared" si="392"/>
        <v>1780131.9748249997</v>
      </c>
      <c r="EG300" s="7">
        <f t="shared" si="392"/>
        <v>738789.01482400007</v>
      </c>
      <c r="EH300" s="7">
        <f t="shared" si="392"/>
        <v>335696.29558500001</v>
      </c>
      <c r="EI300" s="7">
        <f t="shared" si="392"/>
        <v>29454611.526000001</v>
      </c>
      <c r="EJ300" s="7">
        <f t="shared" si="392"/>
        <v>20488020.579</v>
      </c>
      <c r="EK300" s="7">
        <f t="shared" si="392"/>
        <v>3040566.72481</v>
      </c>
      <c r="EL300" s="7">
        <f t="shared" si="392"/>
        <v>515731.66432000004</v>
      </c>
      <c r="EM300" s="7">
        <f t="shared" si="392"/>
        <v>1535470.9010639999</v>
      </c>
      <c r="EN300" s="7">
        <f t="shared" si="392"/>
        <v>1678331.88</v>
      </c>
      <c r="EO300" s="7">
        <f t="shared" si="392"/>
        <v>1189285.848</v>
      </c>
      <c r="EP300" s="7">
        <f t="shared" si="392"/>
        <v>2626282.3151099999</v>
      </c>
      <c r="EQ300" s="7">
        <f t="shared" si="392"/>
        <v>9195252.7733429987</v>
      </c>
      <c r="ER300" s="7">
        <f t="shared" si="392"/>
        <v>1900515.606465</v>
      </c>
      <c r="ES300" s="7">
        <f t="shared" si="392"/>
        <v>548987.05688799999</v>
      </c>
      <c r="ET300" s="7">
        <f t="shared" si="392"/>
        <v>649951.58699999994</v>
      </c>
      <c r="EU300" s="7">
        <f t="shared" si="392"/>
        <v>980442.576</v>
      </c>
      <c r="EV300" s="7">
        <f t="shared" si="392"/>
        <v>505261.30082999996</v>
      </c>
      <c r="EW300" s="7">
        <f t="shared" si="392"/>
        <v>5041713.8498299997</v>
      </c>
      <c r="EX300" s="7">
        <f t="shared" si="392"/>
        <v>184195.04046000002</v>
      </c>
      <c r="EY300" s="7">
        <f t="shared" si="392"/>
        <v>913998.30299999996</v>
      </c>
      <c r="EZ300" s="7">
        <f t="shared" si="392"/>
        <v>601669.43585000001</v>
      </c>
      <c r="FA300" s="7">
        <f t="shared" si="392"/>
        <v>23993444.849300001</v>
      </c>
      <c r="FB300" s="7">
        <f t="shared" si="392"/>
        <v>3677261.2659999998</v>
      </c>
      <c r="FC300" s="7">
        <f t="shared" si="392"/>
        <v>6925695.0883999998</v>
      </c>
      <c r="FD300" s="7">
        <f t="shared" si="392"/>
        <v>1054602.8772359998</v>
      </c>
      <c r="FE300" s="7">
        <f t="shared" si="392"/>
        <v>458685.15404999995</v>
      </c>
      <c r="FF300" s="7">
        <f t="shared" si="392"/>
        <v>533369.31299999997</v>
      </c>
      <c r="FG300" s="7">
        <f t="shared" si="392"/>
        <v>439016.32799999998</v>
      </c>
      <c r="FH300" s="7">
        <f t="shared" si="392"/>
        <v>846039.49061599991</v>
      </c>
      <c r="FI300" s="7">
        <f t="shared" si="392"/>
        <v>7229332.4134</v>
      </c>
      <c r="FJ300" s="7">
        <f t="shared" si="392"/>
        <v>13820286.793500001</v>
      </c>
      <c r="FK300" s="7">
        <f t="shared" si="392"/>
        <v>20858777.058150001</v>
      </c>
      <c r="FL300" s="7">
        <f t="shared" si="392"/>
        <v>36300539.799000002</v>
      </c>
      <c r="FM300" s="7">
        <f t="shared" si="392"/>
        <v>9361338.7087440006</v>
      </c>
      <c r="FN300" s="7">
        <f t="shared" si="392"/>
        <v>61162971.669</v>
      </c>
      <c r="FO300" s="7">
        <f t="shared" si="392"/>
        <v>10126883.2992</v>
      </c>
      <c r="FP300" s="7">
        <f t="shared" si="392"/>
        <v>17743632.710450001</v>
      </c>
      <c r="FQ300" s="7">
        <f t="shared" si="392"/>
        <v>5058408.5</v>
      </c>
      <c r="FR300" s="7">
        <f t="shared" si="392"/>
        <v>1652931.4414499998</v>
      </c>
      <c r="FS300" s="7">
        <f t="shared" si="392"/>
        <v>1450441.4800399998</v>
      </c>
      <c r="FT300" s="7">
        <f t="shared" si="392"/>
        <v>1221640.1737199998</v>
      </c>
      <c r="FU300" s="7">
        <f t="shared" si="392"/>
        <v>2090277.3639</v>
      </c>
      <c r="FV300" s="7">
        <f t="shared" si="392"/>
        <v>1590630.6216</v>
      </c>
      <c r="FW300" s="7">
        <f t="shared" si="392"/>
        <v>404070.45305399998</v>
      </c>
      <c r="FX300" s="7">
        <f t="shared" si="392"/>
        <v>359010.47265000001</v>
      </c>
      <c r="FY300" s="7">
        <f t="shared" si="392"/>
        <v>0</v>
      </c>
      <c r="FZ300" s="7">
        <f>SUM(C300:FY300)</f>
        <v>2809912212.7617888</v>
      </c>
    </row>
    <row r="301" spans="1:189" x14ac:dyDescent="0.2">
      <c r="A301" s="6" t="s">
        <v>870</v>
      </c>
      <c r="B301" s="7" t="s">
        <v>871</v>
      </c>
      <c r="C301" s="7">
        <f t="shared" si="390"/>
        <v>1389223.24</v>
      </c>
      <c r="D301" s="7">
        <f t="shared" si="390"/>
        <v>5418950.1299999999</v>
      </c>
      <c r="E301" s="7">
        <f t="shared" si="390"/>
        <v>1406164.7</v>
      </c>
      <c r="F301" s="7">
        <f t="shared" si="390"/>
        <v>2582015.61</v>
      </c>
      <c r="G301" s="7">
        <f t="shared" si="390"/>
        <v>367060.54</v>
      </c>
      <c r="H301" s="7">
        <f t="shared" si="390"/>
        <v>193079.9</v>
      </c>
      <c r="I301" s="7">
        <f t="shared" si="390"/>
        <v>1496986.61</v>
      </c>
      <c r="J301" s="7">
        <f t="shared" si="390"/>
        <v>499814.02</v>
      </c>
      <c r="K301" s="7">
        <f t="shared" si="390"/>
        <v>115005.97</v>
      </c>
      <c r="L301" s="7">
        <f t="shared" si="390"/>
        <v>977062.26</v>
      </c>
      <c r="M301" s="7">
        <f t="shared" si="390"/>
        <v>404493.61</v>
      </c>
      <c r="N301" s="7">
        <f t="shared" si="390"/>
        <v>10027284.640000001</v>
      </c>
      <c r="O301" s="7">
        <f t="shared" si="390"/>
        <v>3582466.56</v>
      </c>
      <c r="P301" s="7">
        <f t="shared" si="390"/>
        <v>84218.08</v>
      </c>
      <c r="Q301" s="7">
        <f t="shared" si="390"/>
        <v>5620528.3200000003</v>
      </c>
      <c r="R301" s="7">
        <f t="shared" si="390"/>
        <v>130380.62</v>
      </c>
      <c r="S301" s="7">
        <f t="shared" si="390"/>
        <v>830441.18</v>
      </c>
      <c r="T301" s="7">
        <f t="shared" si="390"/>
        <v>68658.679999999993</v>
      </c>
      <c r="U301" s="7">
        <f t="shared" si="390"/>
        <v>39715.86</v>
      </c>
      <c r="V301" s="7">
        <f t="shared" si="390"/>
        <v>97879.78</v>
      </c>
      <c r="W301" s="7">
        <f t="shared" si="390"/>
        <v>21870.69</v>
      </c>
      <c r="X301" s="7">
        <f t="shared" si="390"/>
        <v>19813.87</v>
      </c>
      <c r="Y301" s="7">
        <f t="shared" si="390"/>
        <v>109791.27</v>
      </c>
      <c r="Z301" s="7">
        <f t="shared" si="390"/>
        <v>54972.95</v>
      </c>
      <c r="AA301" s="7">
        <f t="shared" si="390"/>
        <v>6876301.1399999997</v>
      </c>
      <c r="AB301" s="7">
        <f t="shared" si="390"/>
        <v>10765860.060000001</v>
      </c>
      <c r="AC301" s="7">
        <f t="shared" si="390"/>
        <v>448482.27</v>
      </c>
      <c r="AD301" s="7">
        <f t="shared" si="390"/>
        <v>493364.78</v>
      </c>
      <c r="AE301" s="7">
        <f t="shared" si="390"/>
        <v>41412.980000000003</v>
      </c>
      <c r="AF301" s="7">
        <f t="shared" si="390"/>
        <v>29533.71</v>
      </c>
      <c r="AG301" s="7">
        <f t="shared" si="390"/>
        <v>341802.92</v>
      </c>
      <c r="AH301" s="7">
        <f t="shared" si="390"/>
        <v>75471.23</v>
      </c>
      <c r="AI301" s="7">
        <f t="shared" si="390"/>
        <v>54708.38</v>
      </c>
      <c r="AJ301" s="7">
        <f t="shared" si="390"/>
        <v>118113.1</v>
      </c>
      <c r="AK301" s="7">
        <f t="shared" si="390"/>
        <v>88757.43</v>
      </c>
      <c r="AL301" s="7">
        <f t="shared" si="390"/>
        <v>113076.7</v>
      </c>
      <c r="AM301" s="7">
        <f t="shared" si="390"/>
        <v>91035.53</v>
      </c>
      <c r="AN301" s="7">
        <f t="shared" si="390"/>
        <v>355524.91</v>
      </c>
      <c r="AO301" s="7">
        <f t="shared" si="390"/>
        <v>1345575.4</v>
      </c>
      <c r="AP301" s="7">
        <f t="shared" si="390"/>
        <v>28470332.879999999</v>
      </c>
      <c r="AQ301" s="7">
        <f t="shared" si="390"/>
        <v>128128.93</v>
      </c>
      <c r="AR301" s="7">
        <f t="shared" si="390"/>
        <v>14988832.699999999</v>
      </c>
      <c r="AS301" s="7">
        <f t="shared" si="390"/>
        <v>2005018.36</v>
      </c>
      <c r="AT301" s="7">
        <f t="shared" si="390"/>
        <v>1136577.67</v>
      </c>
      <c r="AU301" s="7">
        <f t="shared" si="390"/>
        <v>147906.99</v>
      </c>
      <c r="AV301" s="7">
        <f t="shared" si="390"/>
        <v>88475.13</v>
      </c>
      <c r="AW301" s="7">
        <f t="shared" si="390"/>
        <v>90906.86</v>
      </c>
      <c r="AX301" s="7">
        <f t="shared" si="390"/>
        <v>54129.27</v>
      </c>
      <c r="AY301" s="7">
        <f t="shared" si="390"/>
        <v>143936.81</v>
      </c>
      <c r="AZ301" s="7">
        <f t="shared" si="390"/>
        <v>1173685.8700000001</v>
      </c>
      <c r="BA301" s="7">
        <f t="shared" si="390"/>
        <v>1245501.7</v>
      </c>
      <c r="BB301" s="7">
        <f t="shared" si="390"/>
        <v>367754.18</v>
      </c>
      <c r="BC301" s="7">
        <f t="shared" si="390"/>
        <v>6902547.7599999998</v>
      </c>
      <c r="BD301" s="7">
        <f t="shared" si="390"/>
        <v>1235615.68</v>
      </c>
      <c r="BE301" s="7">
        <f t="shared" si="390"/>
        <v>336686.29</v>
      </c>
      <c r="BF301" s="7">
        <f t="shared" si="390"/>
        <v>4932691.92</v>
      </c>
      <c r="BG301" s="7">
        <f t="shared" si="390"/>
        <v>40962.07</v>
      </c>
      <c r="BH301" s="7">
        <f t="shared" si="390"/>
        <v>116825.51</v>
      </c>
      <c r="BI301" s="7">
        <f t="shared" si="390"/>
        <v>14014.79</v>
      </c>
      <c r="BJ301" s="7">
        <f t="shared" si="390"/>
        <v>1504828.51</v>
      </c>
      <c r="BK301" s="7">
        <f t="shared" si="390"/>
        <v>2692753.57</v>
      </c>
      <c r="BL301" s="7">
        <f t="shared" si="390"/>
        <v>11622.77</v>
      </c>
      <c r="BM301" s="7">
        <f t="shared" si="390"/>
        <v>65519.24</v>
      </c>
      <c r="BN301" s="7">
        <f t="shared" si="390"/>
        <v>1101390.83</v>
      </c>
      <c r="BO301" s="7">
        <f t="shared" si="391"/>
        <v>232969.28</v>
      </c>
      <c r="BP301" s="7">
        <f t="shared" si="391"/>
        <v>214467.66</v>
      </c>
      <c r="BQ301" s="7">
        <f t="shared" si="391"/>
        <v>1517029.65</v>
      </c>
      <c r="BR301" s="7">
        <f t="shared" si="391"/>
        <v>267132.48</v>
      </c>
      <c r="BS301" s="7">
        <f t="shared" si="391"/>
        <v>111389.08</v>
      </c>
      <c r="BT301" s="7">
        <f t="shared" si="391"/>
        <v>105355.9</v>
      </c>
      <c r="BU301" s="7">
        <f t="shared" si="391"/>
        <v>109016.69</v>
      </c>
      <c r="BV301" s="7">
        <f t="shared" si="391"/>
        <v>673199.6</v>
      </c>
      <c r="BW301" s="7">
        <f t="shared" si="391"/>
        <v>674534.79</v>
      </c>
      <c r="BX301" s="7">
        <f t="shared" si="391"/>
        <v>74945.5</v>
      </c>
      <c r="BY301" s="7">
        <f t="shared" si="391"/>
        <v>274798.46000000002</v>
      </c>
      <c r="BZ301" s="7">
        <f t="shared" si="391"/>
        <v>89349.11</v>
      </c>
      <c r="CA301" s="7">
        <f t="shared" si="391"/>
        <v>311327.27</v>
      </c>
      <c r="CB301" s="7">
        <f t="shared" si="391"/>
        <v>22314875.190000001</v>
      </c>
      <c r="CC301" s="7">
        <f t="shared" si="391"/>
        <v>90954.29</v>
      </c>
      <c r="CD301" s="7">
        <f t="shared" si="391"/>
        <v>32048.17</v>
      </c>
      <c r="CE301" s="7">
        <f t="shared" si="391"/>
        <v>75226.67</v>
      </c>
      <c r="CF301" s="7">
        <f t="shared" si="391"/>
        <v>78811.02</v>
      </c>
      <c r="CG301" s="7">
        <f t="shared" si="391"/>
        <v>63657.3</v>
      </c>
      <c r="CH301" s="7">
        <f t="shared" si="391"/>
        <v>21402</v>
      </c>
      <c r="CI301" s="7">
        <f t="shared" si="391"/>
        <v>243985.28</v>
      </c>
      <c r="CJ301" s="7">
        <f t="shared" si="391"/>
        <v>274331.17</v>
      </c>
      <c r="CK301" s="7">
        <f t="shared" si="391"/>
        <v>936389.26</v>
      </c>
      <c r="CL301" s="7">
        <f t="shared" si="391"/>
        <v>198991.81</v>
      </c>
      <c r="CM301" s="7">
        <f t="shared" si="391"/>
        <v>64624.65</v>
      </c>
      <c r="CN301" s="7">
        <f t="shared" si="391"/>
        <v>7549613.7000000002</v>
      </c>
      <c r="CO301" s="7">
        <f t="shared" si="391"/>
        <v>4066382.74</v>
      </c>
      <c r="CP301" s="7">
        <f t="shared" si="391"/>
        <v>663075.62</v>
      </c>
      <c r="CQ301" s="7">
        <f t="shared" si="391"/>
        <v>226169.73</v>
      </c>
      <c r="CR301" s="7">
        <f t="shared" si="391"/>
        <v>47545.91</v>
      </c>
      <c r="CS301" s="7">
        <f t="shared" si="391"/>
        <v>173670.03</v>
      </c>
      <c r="CT301" s="7">
        <f t="shared" si="391"/>
        <v>63621.2</v>
      </c>
      <c r="CU301" s="7">
        <f t="shared" si="391"/>
        <v>36485.64</v>
      </c>
      <c r="CV301" s="7">
        <f t="shared" si="391"/>
        <v>27690</v>
      </c>
      <c r="CW301" s="7">
        <f t="shared" si="391"/>
        <v>136785.37</v>
      </c>
      <c r="CX301" s="7">
        <f t="shared" si="391"/>
        <v>200831.78</v>
      </c>
      <c r="CY301" s="7">
        <f t="shared" si="391"/>
        <v>19713.95</v>
      </c>
      <c r="CZ301" s="7">
        <f t="shared" si="391"/>
        <v>654956.89</v>
      </c>
      <c r="DA301" s="7">
        <f t="shared" si="391"/>
        <v>128330.92</v>
      </c>
      <c r="DB301" s="7">
        <f t="shared" si="391"/>
        <v>75394.350000000006</v>
      </c>
      <c r="DC301" s="7">
        <f t="shared" si="391"/>
        <v>130933.04</v>
      </c>
      <c r="DD301" s="7">
        <f t="shared" si="391"/>
        <v>89396.49</v>
      </c>
      <c r="DE301" s="7">
        <f t="shared" si="391"/>
        <v>390289.94</v>
      </c>
      <c r="DF301" s="7">
        <f t="shared" si="391"/>
        <v>6060973.0999999996</v>
      </c>
      <c r="DG301" s="7">
        <f t="shared" si="391"/>
        <v>108710.05</v>
      </c>
      <c r="DH301" s="7">
        <f t="shared" si="391"/>
        <v>862354.19</v>
      </c>
      <c r="DI301" s="7">
        <f t="shared" si="391"/>
        <v>1100047.1399999999</v>
      </c>
      <c r="DJ301" s="7">
        <f t="shared" si="391"/>
        <v>117351.69</v>
      </c>
      <c r="DK301" s="7">
        <f t="shared" si="391"/>
        <v>59990.41</v>
      </c>
      <c r="DL301" s="7">
        <f t="shared" si="391"/>
        <v>1756207.7</v>
      </c>
      <c r="DM301" s="7">
        <f t="shared" si="391"/>
        <v>113515.49</v>
      </c>
      <c r="DN301" s="7">
        <f t="shared" si="391"/>
        <v>650857.93999999994</v>
      </c>
      <c r="DO301" s="7">
        <f t="shared" si="391"/>
        <v>701579.58</v>
      </c>
      <c r="DP301" s="7">
        <f t="shared" si="391"/>
        <v>46630.38</v>
      </c>
      <c r="DQ301" s="7">
        <f t="shared" si="391"/>
        <v>312556.33</v>
      </c>
      <c r="DR301" s="7">
        <f t="shared" si="391"/>
        <v>306097.40999999997</v>
      </c>
      <c r="DS301" s="7">
        <f t="shared" si="391"/>
        <v>210268.5</v>
      </c>
      <c r="DT301" s="7">
        <f t="shared" si="391"/>
        <v>48347.99</v>
      </c>
      <c r="DU301" s="7">
        <f t="shared" si="391"/>
        <v>135485.26</v>
      </c>
      <c r="DV301" s="7">
        <f t="shared" si="391"/>
        <v>45084.32</v>
      </c>
      <c r="DW301" s="7">
        <f t="shared" si="391"/>
        <v>93734.29</v>
      </c>
      <c r="DX301" s="7">
        <f t="shared" si="391"/>
        <v>117202.03</v>
      </c>
      <c r="DY301" s="7">
        <f t="shared" si="391"/>
        <v>154134.1</v>
      </c>
      <c r="DZ301" s="7">
        <f t="shared" si="391"/>
        <v>296337.49</v>
      </c>
      <c r="EA301" s="7">
        <f t="shared" si="392"/>
        <v>561796.43999999994</v>
      </c>
      <c r="EB301" s="7">
        <f t="shared" si="392"/>
        <v>233300.8</v>
      </c>
      <c r="EC301" s="7">
        <f t="shared" si="392"/>
        <v>99591.18</v>
      </c>
      <c r="ED301" s="7">
        <f t="shared" si="392"/>
        <v>443509.3</v>
      </c>
      <c r="EE301" s="7">
        <f t="shared" si="392"/>
        <v>69966.75</v>
      </c>
      <c r="EF301" s="7">
        <f t="shared" si="392"/>
        <v>279730.43</v>
      </c>
      <c r="EG301" s="7">
        <f t="shared" si="392"/>
        <v>104054.09</v>
      </c>
      <c r="EH301" s="7">
        <f t="shared" si="392"/>
        <v>49366.36</v>
      </c>
      <c r="EI301" s="7">
        <f t="shared" si="392"/>
        <v>1638759.21</v>
      </c>
      <c r="EJ301" s="7">
        <f t="shared" si="392"/>
        <v>1865233.26</v>
      </c>
      <c r="EK301" s="7">
        <f t="shared" si="392"/>
        <v>134401.10999999999</v>
      </c>
      <c r="EL301" s="7">
        <f t="shared" si="392"/>
        <v>50840.03</v>
      </c>
      <c r="EM301" s="7">
        <f t="shared" si="392"/>
        <v>197943.77</v>
      </c>
      <c r="EN301" s="7">
        <f t="shared" si="392"/>
        <v>214557.88</v>
      </c>
      <c r="EO301" s="7">
        <f t="shared" si="392"/>
        <v>146086.69</v>
      </c>
      <c r="EP301" s="7">
        <f t="shared" si="392"/>
        <v>137458.21</v>
      </c>
      <c r="EQ301" s="7">
        <f t="shared" si="392"/>
        <v>731571.43</v>
      </c>
      <c r="ER301" s="7">
        <f t="shared" si="392"/>
        <v>129715.09</v>
      </c>
      <c r="ES301" s="7">
        <f t="shared" si="392"/>
        <v>85278.3</v>
      </c>
      <c r="ET301" s="7">
        <f t="shared" si="392"/>
        <v>148582.39000000001</v>
      </c>
      <c r="EU301" s="7">
        <f t="shared" si="392"/>
        <v>147558.32</v>
      </c>
      <c r="EV301" s="7">
        <f t="shared" si="392"/>
        <v>46972</v>
      </c>
      <c r="EW301" s="7">
        <f t="shared" si="392"/>
        <v>178958.26</v>
      </c>
      <c r="EX301" s="7">
        <f t="shared" si="392"/>
        <v>10362.02</v>
      </c>
      <c r="EY301" s="7">
        <f t="shared" si="392"/>
        <v>120327.37</v>
      </c>
      <c r="EZ301" s="7">
        <f t="shared" si="392"/>
        <v>89393.94</v>
      </c>
      <c r="FA301" s="7">
        <f t="shared" si="392"/>
        <v>1327724.45</v>
      </c>
      <c r="FB301" s="7">
        <f t="shared" si="392"/>
        <v>437196.61</v>
      </c>
      <c r="FC301" s="7">
        <f t="shared" si="392"/>
        <v>748237.09</v>
      </c>
      <c r="FD301" s="7">
        <f t="shared" si="392"/>
        <v>130847.2</v>
      </c>
      <c r="FE301" s="7">
        <f t="shared" si="392"/>
        <v>62235.64</v>
      </c>
      <c r="FF301" s="7">
        <f t="shared" si="392"/>
        <v>64386.49</v>
      </c>
      <c r="FG301" s="7">
        <f t="shared" si="392"/>
        <v>42990.5</v>
      </c>
      <c r="FH301" s="7">
        <f t="shared" si="392"/>
        <v>124756.7</v>
      </c>
      <c r="FI301" s="7">
        <f t="shared" si="392"/>
        <v>613243.9</v>
      </c>
      <c r="FJ301" s="7">
        <f t="shared" si="392"/>
        <v>460206.56</v>
      </c>
      <c r="FK301" s="7">
        <f t="shared" si="392"/>
        <v>841475.31</v>
      </c>
      <c r="FL301" s="7">
        <f t="shared" si="392"/>
        <v>1936703.39</v>
      </c>
      <c r="FM301" s="7">
        <f t="shared" si="392"/>
        <v>625996.09</v>
      </c>
      <c r="FN301" s="7">
        <f t="shared" si="392"/>
        <v>2964915.1</v>
      </c>
      <c r="FO301" s="7">
        <f t="shared" si="392"/>
        <v>594435.30000000005</v>
      </c>
      <c r="FP301" s="7">
        <f t="shared" si="392"/>
        <v>999090.3</v>
      </c>
      <c r="FQ301" s="7">
        <f t="shared" si="392"/>
        <v>186649.76</v>
      </c>
      <c r="FR301" s="7">
        <f t="shared" si="392"/>
        <v>72969.710000000006</v>
      </c>
      <c r="FS301" s="7">
        <f t="shared" si="392"/>
        <v>145128.74</v>
      </c>
      <c r="FT301" s="7">
        <f t="shared" si="392"/>
        <v>151067.32999999999</v>
      </c>
      <c r="FU301" s="7">
        <f t="shared" si="392"/>
        <v>212561.91</v>
      </c>
      <c r="FV301" s="7">
        <f t="shared" si="392"/>
        <v>169216.66</v>
      </c>
      <c r="FW301" s="7">
        <f t="shared" si="392"/>
        <v>44772.46</v>
      </c>
      <c r="FX301" s="7">
        <f t="shared" si="392"/>
        <v>41701.39</v>
      </c>
      <c r="FY301" s="7">
        <f t="shared" si="392"/>
        <v>0</v>
      </c>
      <c r="FZ301" s="7">
        <f>SUM(C301:FY301)</f>
        <v>203716534.11000001</v>
      </c>
      <c r="GE301" s="11"/>
      <c r="GF301" s="11"/>
      <c r="GG301" s="11"/>
    </row>
    <row r="302" spans="1:189" x14ac:dyDescent="0.2">
      <c r="A302" s="6" t="s">
        <v>872</v>
      </c>
      <c r="B302" s="7" t="s">
        <v>873</v>
      </c>
      <c r="C302" s="7">
        <f>ROUND(C288+C297,2)</f>
        <v>49399020.950000003</v>
      </c>
      <c r="D302" s="7">
        <f t="shared" ref="D302:BO302" si="393">ROUND(D288+D297,2)</f>
        <v>207376630.81999999</v>
      </c>
      <c r="E302" s="7">
        <f t="shared" si="393"/>
        <v>31343120.640000001</v>
      </c>
      <c r="F302" s="7">
        <f t="shared" si="393"/>
        <v>90769701.739999995</v>
      </c>
      <c r="G302" s="7">
        <f t="shared" si="393"/>
        <v>3173987.75</v>
      </c>
      <c r="H302" s="7">
        <f t="shared" si="393"/>
        <v>5428752.6600000001</v>
      </c>
      <c r="I302" s="7">
        <f t="shared" si="393"/>
        <v>48949540.130000003</v>
      </c>
      <c r="J302" s="7">
        <f t="shared" si="393"/>
        <v>14686803.539999999</v>
      </c>
      <c r="K302" s="7">
        <f t="shared" si="393"/>
        <v>1752268.91</v>
      </c>
      <c r="L302" s="7">
        <f t="shared" si="393"/>
        <v>6196631.5800000001</v>
      </c>
      <c r="M302" s="7">
        <f t="shared" si="393"/>
        <v>6722996.2199999997</v>
      </c>
      <c r="N302" s="7">
        <f t="shared" si="393"/>
        <v>294836296.11000001</v>
      </c>
      <c r="O302" s="7">
        <f t="shared" si="393"/>
        <v>60404758.840000004</v>
      </c>
      <c r="P302" s="7">
        <f t="shared" si="393"/>
        <v>1662514.83</v>
      </c>
      <c r="Q302" s="7">
        <f t="shared" si="393"/>
        <v>239179039.75</v>
      </c>
      <c r="R302" s="7">
        <f t="shared" si="393"/>
        <v>36929297.100000001</v>
      </c>
      <c r="S302" s="7">
        <f t="shared" si="393"/>
        <v>6114772.79</v>
      </c>
      <c r="T302" s="7">
        <f t="shared" si="393"/>
        <v>1400845.13</v>
      </c>
      <c r="U302" s="7">
        <f t="shared" si="393"/>
        <v>456995.35</v>
      </c>
      <c r="V302" s="7">
        <f t="shared" si="393"/>
        <v>2099662.98</v>
      </c>
      <c r="W302" s="7">
        <f t="shared" si="393"/>
        <v>1697003.49</v>
      </c>
      <c r="X302" s="7">
        <f t="shared" si="393"/>
        <v>619004.48</v>
      </c>
      <c r="Y302" s="7">
        <f t="shared" si="393"/>
        <v>17167513.530000001</v>
      </c>
      <c r="Z302" s="7">
        <f t="shared" si="393"/>
        <v>2144831.5299999998</v>
      </c>
      <c r="AA302" s="7">
        <f t="shared" si="393"/>
        <v>135117973.50999999</v>
      </c>
      <c r="AB302" s="7">
        <f t="shared" si="393"/>
        <v>49254845.460000001</v>
      </c>
      <c r="AC302" s="7">
        <f t="shared" si="393"/>
        <v>4079382.69</v>
      </c>
      <c r="AD302" s="7">
        <f t="shared" si="393"/>
        <v>5388426.5199999996</v>
      </c>
      <c r="AE302" s="7">
        <f t="shared" si="393"/>
        <v>1146406.3500000001</v>
      </c>
      <c r="AF302" s="7">
        <f t="shared" si="393"/>
        <v>1799129.92</v>
      </c>
      <c r="AG302" s="7">
        <f t="shared" si="393"/>
        <v>1626499.36</v>
      </c>
      <c r="AH302" s="7">
        <f t="shared" si="393"/>
        <v>7800577.4400000004</v>
      </c>
      <c r="AI302" s="7">
        <f t="shared" si="393"/>
        <v>3194616.67</v>
      </c>
      <c r="AJ302" s="7">
        <f t="shared" si="393"/>
        <v>1744126.64</v>
      </c>
      <c r="AK302" s="7">
        <f t="shared" si="393"/>
        <v>1759974.71</v>
      </c>
      <c r="AL302" s="7">
        <f t="shared" si="393"/>
        <v>1182022.92</v>
      </c>
      <c r="AM302" s="7">
        <f t="shared" si="393"/>
        <v>3127157.94</v>
      </c>
      <c r="AN302" s="7">
        <f t="shared" si="393"/>
        <v>800352.54</v>
      </c>
      <c r="AO302" s="7">
        <f t="shared" si="393"/>
        <v>27236859.07</v>
      </c>
      <c r="AP302" s="7">
        <f t="shared" si="393"/>
        <v>182770044.19</v>
      </c>
      <c r="AQ302" s="7">
        <f t="shared" si="393"/>
        <v>927367.38</v>
      </c>
      <c r="AR302" s="7">
        <f t="shared" si="393"/>
        <v>294120443.25999999</v>
      </c>
      <c r="AS302" s="7">
        <f t="shared" si="393"/>
        <v>17589593.620000001</v>
      </c>
      <c r="AT302" s="7">
        <f t="shared" si="393"/>
        <v>10276821.16</v>
      </c>
      <c r="AU302" s="7">
        <f t="shared" si="393"/>
        <v>1993104.06</v>
      </c>
      <c r="AV302" s="7">
        <f t="shared" si="393"/>
        <v>2492089.59</v>
      </c>
      <c r="AW302" s="7">
        <f t="shared" si="393"/>
        <v>2452585.5099999998</v>
      </c>
      <c r="AX302" s="7">
        <f t="shared" si="393"/>
        <v>768703.19</v>
      </c>
      <c r="AY302" s="7">
        <f t="shared" si="393"/>
        <v>2913881.9</v>
      </c>
      <c r="AZ302" s="7">
        <f t="shared" si="393"/>
        <v>85635275.060000002</v>
      </c>
      <c r="BA302" s="7">
        <f t="shared" si="393"/>
        <v>59865212.329999998</v>
      </c>
      <c r="BB302" s="7">
        <f t="shared" si="393"/>
        <v>59372729.170000002</v>
      </c>
      <c r="BC302" s="7">
        <f t="shared" si="393"/>
        <v>138260140.90000001</v>
      </c>
      <c r="BD302" s="7">
        <f t="shared" si="393"/>
        <v>27472409.75</v>
      </c>
      <c r="BE302" s="7">
        <f t="shared" si="393"/>
        <v>8220377.0899999999</v>
      </c>
      <c r="BF302" s="7">
        <f t="shared" si="393"/>
        <v>140331634.72999999</v>
      </c>
      <c r="BG302" s="7">
        <f t="shared" si="393"/>
        <v>7729542.5599999996</v>
      </c>
      <c r="BH302" s="7">
        <f t="shared" si="393"/>
        <v>4226001.53</v>
      </c>
      <c r="BI302" s="7">
        <f t="shared" si="393"/>
        <v>2730512.6</v>
      </c>
      <c r="BJ302" s="7">
        <f t="shared" si="393"/>
        <v>34251212.119999997</v>
      </c>
      <c r="BK302" s="7">
        <f t="shared" si="393"/>
        <v>192011539.96000001</v>
      </c>
      <c r="BL302" s="7">
        <f t="shared" si="393"/>
        <v>2393171.09</v>
      </c>
      <c r="BM302" s="7">
        <f t="shared" si="393"/>
        <v>2432532.2999999998</v>
      </c>
      <c r="BN302" s="7">
        <f t="shared" si="393"/>
        <v>19785475</v>
      </c>
      <c r="BO302" s="7">
        <f t="shared" si="393"/>
        <v>8271640.2199999997</v>
      </c>
      <c r="BP302" s="7">
        <f t="shared" ref="BP302:EA302" si="394">ROUND(BP288+BP297,2)</f>
        <v>937328.41</v>
      </c>
      <c r="BQ302" s="7">
        <f t="shared" si="394"/>
        <v>19191527.559999999</v>
      </c>
      <c r="BR302" s="7">
        <f t="shared" si="394"/>
        <v>33562402.18</v>
      </c>
      <c r="BS302" s="7">
        <f t="shared" si="394"/>
        <v>9049517.0700000003</v>
      </c>
      <c r="BT302" s="7">
        <f t="shared" si="394"/>
        <v>2535877.0499999998</v>
      </c>
      <c r="BU302" s="7">
        <f t="shared" si="394"/>
        <v>2394285.2200000002</v>
      </c>
      <c r="BV302" s="7">
        <f t="shared" si="394"/>
        <v>1739272.6</v>
      </c>
      <c r="BW302" s="7">
        <f t="shared" si="394"/>
        <v>5405991.4500000002</v>
      </c>
      <c r="BX302" s="7">
        <f t="shared" si="394"/>
        <v>353637.37</v>
      </c>
      <c r="BY302" s="7">
        <f t="shared" si="394"/>
        <v>2097392.87</v>
      </c>
      <c r="BZ302" s="7">
        <f t="shared" si="394"/>
        <v>1671426.13</v>
      </c>
      <c r="CA302" s="7">
        <f t="shared" si="394"/>
        <v>0</v>
      </c>
      <c r="CB302" s="7">
        <f t="shared" si="394"/>
        <v>340583008.02999997</v>
      </c>
      <c r="CC302" s="7">
        <f t="shared" si="394"/>
        <v>1893914.7</v>
      </c>
      <c r="CD302" s="7">
        <f t="shared" si="394"/>
        <v>465811.52</v>
      </c>
      <c r="CE302" s="7">
        <f t="shared" si="394"/>
        <v>1070625.6100000001</v>
      </c>
      <c r="CF302" s="7">
        <f t="shared" si="394"/>
        <v>1125346.42</v>
      </c>
      <c r="CG302" s="7">
        <f t="shared" si="394"/>
        <v>1859697.71</v>
      </c>
      <c r="CH302" s="7">
        <f t="shared" si="394"/>
        <v>1211927.94</v>
      </c>
      <c r="CI302" s="7">
        <f t="shared" si="394"/>
        <v>3191114.24</v>
      </c>
      <c r="CJ302" s="7">
        <f t="shared" si="394"/>
        <v>2949185.22</v>
      </c>
      <c r="CK302" s="7">
        <f t="shared" si="394"/>
        <v>44489449.840000004</v>
      </c>
      <c r="CL302" s="7">
        <f t="shared" si="394"/>
        <v>9739335.1199999992</v>
      </c>
      <c r="CM302" s="7">
        <f t="shared" si="394"/>
        <v>7080090.2599999998</v>
      </c>
      <c r="CN302" s="7">
        <f t="shared" si="394"/>
        <v>118596419.90000001</v>
      </c>
      <c r="CO302" s="7">
        <f t="shared" si="394"/>
        <v>61966514.380000003</v>
      </c>
      <c r="CP302" s="7">
        <f t="shared" si="394"/>
        <v>0</v>
      </c>
      <c r="CQ302" s="7">
        <f t="shared" si="394"/>
        <v>6747696.6100000003</v>
      </c>
      <c r="CR302" s="7">
        <f t="shared" si="394"/>
        <v>2496255.6</v>
      </c>
      <c r="CS302" s="7">
        <f t="shared" si="394"/>
        <v>2199719.6800000002</v>
      </c>
      <c r="CT302" s="7">
        <f t="shared" si="394"/>
        <v>1250707.1499999999</v>
      </c>
      <c r="CU302" s="7">
        <f t="shared" si="394"/>
        <v>4169248.97</v>
      </c>
      <c r="CV302" s="7">
        <f t="shared" si="394"/>
        <v>496921.99</v>
      </c>
      <c r="CW302" s="7">
        <f t="shared" si="394"/>
        <v>1237121.46</v>
      </c>
      <c r="CX302" s="7">
        <f t="shared" si="394"/>
        <v>2289043.5299999998</v>
      </c>
      <c r="CY302" s="7">
        <f t="shared" si="394"/>
        <v>625839.96</v>
      </c>
      <c r="CZ302" s="7">
        <f t="shared" si="394"/>
        <v>10274394.74</v>
      </c>
      <c r="DA302" s="7">
        <f t="shared" si="394"/>
        <v>1190025.73</v>
      </c>
      <c r="DB302" s="7">
        <f t="shared" si="394"/>
        <v>2478798.75</v>
      </c>
      <c r="DC302" s="7">
        <f t="shared" si="394"/>
        <v>932599.34</v>
      </c>
      <c r="DD302" s="7">
        <f t="shared" si="394"/>
        <v>1144062.07</v>
      </c>
      <c r="DE302" s="7">
        <f t="shared" si="394"/>
        <v>1275746.68</v>
      </c>
      <c r="DF302" s="7">
        <f t="shared" si="394"/>
        <v>109845943.22</v>
      </c>
      <c r="DG302" s="7">
        <f t="shared" si="394"/>
        <v>359025.72</v>
      </c>
      <c r="DH302" s="7">
        <f t="shared" si="394"/>
        <v>6546957.3300000001</v>
      </c>
      <c r="DI302" s="7">
        <f t="shared" si="394"/>
        <v>8885938.0999999996</v>
      </c>
      <c r="DJ302" s="7">
        <f t="shared" si="394"/>
        <v>4474614.18</v>
      </c>
      <c r="DK302" s="7">
        <f t="shared" si="394"/>
        <v>3333093.23</v>
      </c>
      <c r="DL302" s="7">
        <f t="shared" si="394"/>
        <v>33233363.719999999</v>
      </c>
      <c r="DM302" s="7">
        <f t="shared" si="394"/>
        <v>2791802.12</v>
      </c>
      <c r="DN302" s="7">
        <f t="shared" si="394"/>
        <v>4220493.16</v>
      </c>
      <c r="DO302" s="7">
        <f t="shared" si="394"/>
        <v>17566912</v>
      </c>
      <c r="DP302" s="7">
        <f t="shared" si="394"/>
        <v>1821758.87</v>
      </c>
      <c r="DQ302" s="7">
        <f t="shared" si="394"/>
        <v>0</v>
      </c>
      <c r="DR302" s="7">
        <f t="shared" si="394"/>
        <v>10298006.699999999</v>
      </c>
      <c r="DS302" s="7">
        <f t="shared" si="394"/>
        <v>5983395.8099999996</v>
      </c>
      <c r="DT302" s="7">
        <f t="shared" si="394"/>
        <v>2126594.6800000002</v>
      </c>
      <c r="DU302" s="7">
        <f t="shared" si="394"/>
        <v>2943648.71</v>
      </c>
      <c r="DV302" s="7">
        <f t="shared" si="394"/>
        <v>2466566.69</v>
      </c>
      <c r="DW302" s="7">
        <f t="shared" si="394"/>
        <v>2994532.85</v>
      </c>
      <c r="DX302" s="7">
        <f t="shared" si="394"/>
        <v>1416032.75</v>
      </c>
      <c r="DY302" s="7">
        <f t="shared" si="394"/>
        <v>2168944.33</v>
      </c>
      <c r="DZ302" s="7">
        <f t="shared" si="394"/>
        <v>4239454.04</v>
      </c>
      <c r="EA302" s="7">
        <f t="shared" si="394"/>
        <v>1242253.99</v>
      </c>
      <c r="EB302" s="7">
        <f t="shared" ref="EB302:FX302" si="395">ROUND(EB288+EB297,2)</f>
        <v>2903502.45</v>
      </c>
      <c r="EC302" s="7">
        <f t="shared" si="395"/>
        <v>2168066.4900000002</v>
      </c>
      <c r="ED302" s="7">
        <f t="shared" si="395"/>
        <v>2839959</v>
      </c>
      <c r="EE302" s="7">
        <f t="shared" si="395"/>
        <v>1936760.04</v>
      </c>
      <c r="EF302" s="7">
        <f t="shared" si="395"/>
        <v>10312292.4</v>
      </c>
      <c r="EG302" s="7">
        <f t="shared" si="395"/>
        <v>2112697.7799999998</v>
      </c>
      <c r="EH302" s="7">
        <f t="shared" si="395"/>
        <v>2429040.2999999998</v>
      </c>
      <c r="EI302" s="7">
        <f t="shared" si="395"/>
        <v>102506910.68000001</v>
      </c>
      <c r="EJ302" s="7">
        <f t="shared" si="395"/>
        <v>56032112.659999996</v>
      </c>
      <c r="EK302" s="7">
        <f t="shared" si="395"/>
        <v>2709325.88</v>
      </c>
      <c r="EL302" s="7">
        <f t="shared" si="395"/>
        <v>3607238.33</v>
      </c>
      <c r="EM302" s="7">
        <f t="shared" si="395"/>
        <v>2226027.64</v>
      </c>
      <c r="EN302" s="7">
        <f t="shared" si="395"/>
        <v>7595519.8600000003</v>
      </c>
      <c r="EO302" s="7">
        <f t="shared" si="395"/>
        <v>2277912.6</v>
      </c>
      <c r="EP302" s="7">
        <f t="shared" si="395"/>
        <v>1278252.74</v>
      </c>
      <c r="EQ302" s="7">
        <f t="shared" si="395"/>
        <v>11472327.09</v>
      </c>
      <c r="ER302" s="7">
        <f t="shared" si="395"/>
        <v>1516061.42</v>
      </c>
      <c r="ES302" s="7">
        <f t="shared" si="395"/>
        <v>1516758.34</v>
      </c>
      <c r="ET302" s="7">
        <f t="shared" si="395"/>
        <v>2331365.84</v>
      </c>
      <c r="EU302" s="7">
        <f t="shared" si="395"/>
        <v>4674303.58</v>
      </c>
      <c r="EV302" s="7">
        <f t="shared" si="395"/>
        <v>847993.28</v>
      </c>
      <c r="EW302" s="7">
        <f t="shared" si="395"/>
        <v>4568580.59</v>
      </c>
      <c r="EX302" s="7">
        <f t="shared" si="395"/>
        <v>2565724.91</v>
      </c>
      <c r="EY302" s="7">
        <f t="shared" si="395"/>
        <v>7108319.1699999999</v>
      </c>
      <c r="EZ302" s="7">
        <f t="shared" si="395"/>
        <v>1313591.51</v>
      </c>
      <c r="FA302" s="7">
        <f t="shared" si="395"/>
        <v>3936494.97</v>
      </c>
      <c r="FB302" s="7">
        <f t="shared" si="395"/>
        <v>0</v>
      </c>
      <c r="FC302" s="7">
        <f t="shared" si="395"/>
        <v>9849668.25</v>
      </c>
      <c r="FD302" s="7">
        <f t="shared" si="395"/>
        <v>2717050.83</v>
      </c>
      <c r="FE302" s="7">
        <f t="shared" si="395"/>
        <v>1083010.5900000001</v>
      </c>
      <c r="FF302" s="7">
        <f t="shared" si="395"/>
        <v>2201367.23</v>
      </c>
      <c r="FG302" s="7">
        <f t="shared" si="395"/>
        <v>1582856.01</v>
      </c>
      <c r="FH302" s="7">
        <f t="shared" si="395"/>
        <v>467401.65</v>
      </c>
      <c r="FI302" s="7">
        <f t="shared" si="395"/>
        <v>7424416.8799999999</v>
      </c>
      <c r="FJ302" s="7">
        <f t="shared" si="395"/>
        <v>1340512.3700000001</v>
      </c>
      <c r="FK302" s="7">
        <f t="shared" si="395"/>
        <v>0</v>
      </c>
      <c r="FL302" s="7">
        <f t="shared" si="395"/>
        <v>18434618.579999998</v>
      </c>
      <c r="FM302" s="7">
        <f t="shared" si="395"/>
        <v>19180178.539999999</v>
      </c>
      <c r="FN302" s="7">
        <f t="shared" si="395"/>
        <v>114113405.40000001</v>
      </c>
      <c r="FO302" s="7">
        <f t="shared" si="395"/>
        <v>0</v>
      </c>
      <c r="FP302" s="7">
        <f t="shared" si="395"/>
        <v>0</v>
      </c>
      <c r="FQ302" s="7">
        <f t="shared" si="395"/>
        <v>2700396.01</v>
      </c>
      <c r="FR302" s="7">
        <f t="shared" si="395"/>
        <v>639209.59</v>
      </c>
      <c r="FS302" s="7">
        <f t="shared" si="395"/>
        <v>1063927.06</v>
      </c>
      <c r="FT302" s="7">
        <f t="shared" si="395"/>
        <v>0</v>
      </c>
      <c r="FU302" s="7">
        <f t="shared" si="395"/>
        <v>5420284.9199999999</v>
      </c>
      <c r="FV302" s="7">
        <f t="shared" si="395"/>
        <v>4426559.99</v>
      </c>
      <c r="FW302" s="7">
        <f t="shared" si="395"/>
        <v>2170271.5299999998</v>
      </c>
      <c r="FX302" s="7">
        <f t="shared" si="395"/>
        <v>663995.91</v>
      </c>
      <c r="FY302" s="7">
        <f>FY288-FY297</f>
        <v>156207101.98339993</v>
      </c>
      <c r="FZ302" s="7">
        <f>SUM(C302:FY302)</f>
        <v>4224466368.9933987</v>
      </c>
    </row>
    <row r="303" spans="1:189" x14ac:dyDescent="0.2">
      <c r="B303" s="7" t="s">
        <v>874</v>
      </c>
    </row>
    <row r="304" spans="1:189" x14ac:dyDescent="0.2">
      <c r="B304" s="7" t="s">
        <v>875</v>
      </c>
      <c r="C304" s="7">
        <f t="shared" ref="C304:BN304" si="396">-C289</f>
        <v>0</v>
      </c>
      <c r="D304" s="7">
        <f t="shared" si="396"/>
        <v>0</v>
      </c>
      <c r="E304" s="7">
        <f t="shared" si="396"/>
        <v>0</v>
      </c>
      <c r="F304" s="7">
        <f t="shared" si="396"/>
        <v>0</v>
      </c>
      <c r="G304" s="7">
        <f t="shared" si="396"/>
        <v>0</v>
      </c>
      <c r="H304" s="7">
        <f t="shared" si="396"/>
        <v>0</v>
      </c>
      <c r="I304" s="7">
        <f t="shared" si="396"/>
        <v>0</v>
      </c>
      <c r="J304" s="7">
        <f t="shared" si="396"/>
        <v>0</v>
      </c>
      <c r="K304" s="7">
        <f t="shared" si="396"/>
        <v>0</v>
      </c>
      <c r="L304" s="7">
        <f t="shared" si="396"/>
        <v>0</v>
      </c>
      <c r="M304" s="7">
        <f t="shared" si="396"/>
        <v>0</v>
      </c>
      <c r="N304" s="7">
        <f t="shared" si="396"/>
        <v>0</v>
      </c>
      <c r="O304" s="7">
        <f t="shared" si="396"/>
        <v>0</v>
      </c>
      <c r="P304" s="7">
        <f t="shared" si="396"/>
        <v>0</v>
      </c>
      <c r="Q304" s="7">
        <f t="shared" si="396"/>
        <v>0</v>
      </c>
      <c r="R304" s="7">
        <f t="shared" si="396"/>
        <v>0</v>
      </c>
      <c r="S304" s="7">
        <f t="shared" si="396"/>
        <v>0</v>
      </c>
      <c r="T304" s="7">
        <f t="shared" si="396"/>
        <v>0</v>
      </c>
      <c r="U304" s="7">
        <f t="shared" si="396"/>
        <v>0</v>
      </c>
      <c r="V304" s="7">
        <f t="shared" si="396"/>
        <v>0</v>
      </c>
      <c r="W304" s="7">
        <f t="shared" si="396"/>
        <v>0</v>
      </c>
      <c r="X304" s="7">
        <f t="shared" si="396"/>
        <v>0</v>
      </c>
      <c r="Y304" s="7">
        <f t="shared" si="396"/>
        <v>0</v>
      </c>
      <c r="Z304" s="7">
        <f t="shared" si="396"/>
        <v>0</v>
      </c>
      <c r="AA304" s="7">
        <f t="shared" si="396"/>
        <v>0</v>
      </c>
      <c r="AB304" s="7">
        <f t="shared" si="396"/>
        <v>0</v>
      </c>
      <c r="AC304" s="7">
        <f t="shared" si="396"/>
        <v>0</v>
      </c>
      <c r="AD304" s="7">
        <f t="shared" si="396"/>
        <v>0</v>
      </c>
      <c r="AE304" s="7">
        <f t="shared" si="396"/>
        <v>0</v>
      </c>
      <c r="AF304" s="7">
        <f t="shared" si="396"/>
        <v>0</v>
      </c>
      <c r="AG304" s="7">
        <f t="shared" si="396"/>
        <v>0</v>
      </c>
      <c r="AH304" s="7">
        <f t="shared" si="396"/>
        <v>0</v>
      </c>
      <c r="AI304" s="7">
        <f t="shared" si="396"/>
        <v>0</v>
      </c>
      <c r="AJ304" s="7">
        <f t="shared" si="396"/>
        <v>0</v>
      </c>
      <c r="AK304" s="7">
        <f t="shared" si="396"/>
        <v>0</v>
      </c>
      <c r="AL304" s="7">
        <f t="shared" si="396"/>
        <v>0</v>
      </c>
      <c r="AM304" s="7">
        <f t="shared" si="396"/>
        <v>0</v>
      </c>
      <c r="AN304" s="7">
        <f t="shared" si="396"/>
        <v>0</v>
      </c>
      <c r="AO304" s="7">
        <f t="shared" si="396"/>
        <v>0</v>
      </c>
      <c r="AP304" s="7">
        <f t="shared" si="396"/>
        <v>0</v>
      </c>
      <c r="AQ304" s="7">
        <f t="shared" si="396"/>
        <v>0</v>
      </c>
      <c r="AR304" s="7">
        <f t="shared" si="396"/>
        <v>0</v>
      </c>
      <c r="AS304" s="7">
        <f t="shared" si="396"/>
        <v>0</v>
      </c>
      <c r="AT304" s="7">
        <f t="shared" si="396"/>
        <v>0</v>
      </c>
      <c r="AU304" s="7">
        <f t="shared" si="396"/>
        <v>0</v>
      </c>
      <c r="AV304" s="7">
        <f t="shared" si="396"/>
        <v>0</v>
      </c>
      <c r="AW304" s="7">
        <f t="shared" si="396"/>
        <v>0</v>
      </c>
      <c r="AX304" s="7">
        <f t="shared" si="396"/>
        <v>0</v>
      </c>
      <c r="AY304" s="7">
        <f t="shared" si="396"/>
        <v>0</v>
      </c>
      <c r="AZ304" s="7">
        <f t="shared" si="396"/>
        <v>0</v>
      </c>
      <c r="BA304" s="7">
        <f t="shared" si="396"/>
        <v>0</v>
      </c>
      <c r="BB304" s="7">
        <f t="shared" si="396"/>
        <v>0</v>
      </c>
      <c r="BC304" s="7">
        <f t="shared" si="396"/>
        <v>0</v>
      </c>
      <c r="BD304" s="7">
        <f t="shared" si="396"/>
        <v>0</v>
      </c>
      <c r="BE304" s="7">
        <f t="shared" si="396"/>
        <v>0</v>
      </c>
      <c r="BF304" s="7">
        <f t="shared" si="396"/>
        <v>0</v>
      </c>
      <c r="BG304" s="7">
        <f t="shared" si="396"/>
        <v>0</v>
      </c>
      <c r="BH304" s="7">
        <f t="shared" si="396"/>
        <v>0</v>
      </c>
      <c r="BI304" s="7">
        <f t="shared" si="396"/>
        <v>0</v>
      </c>
      <c r="BJ304" s="7">
        <f t="shared" si="396"/>
        <v>0</v>
      </c>
      <c r="BK304" s="7">
        <f t="shared" si="396"/>
        <v>0</v>
      </c>
      <c r="BL304" s="7">
        <f t="shared" si="396"/>
        <v>0</v>
      </c>
      <c r="BM304" s="7">
        <f t="shared" si="396"/>
        <v>0</v>
      </c>
      <c r="BN304" s="7">
        <f t="shared" si="396"/>
        <v>0</v>
      </c>
      <c r="BO304" s="7">
        <f t="shared" ref="BO304:DZ304" si="397">-BO289</f>
        <v>0</v>
      </c>
      <c r="BP304" s="7">
        <f t="shared" si="397"/>
        <v>0</v>
      </c>
      <c r="BQ304" s="7">
        <f t="shared" si="397"/>
        <v>0</v>
      </c>
      <c r="BR304" s="7">
        <f t="shared" si="397"/>
        <v>0</v>
      </c>
      <c r="BS304" s="7">
        <f t="shared" si="397"/>
        <v>0</v>
      </c>
      <c r="BT304" s="7">
        <f t="shared" si="397"/>
        <v>0</v>
      </c>
      <c r="BU304" s="7">
        <f t="shared" si="397"/>
        <v>0</v>
      </c>
      <c r="BV304" s="7">
        <f t="shared" si="397"/>
        <v>0</v>
      </c>
      <c r="BW304" s="7">
        <f t="shared" si="397"/>
        <v>0</v>
      </c>
      <c r="BX304" s="7">
        <f t="shared" si="397"/>
        <v>0</v>
      </c>
      <c r="BY304" s="7">
        <f t="shared" si="397"/>
        <v>0</v>
      </c>
      <c r="BZ304" s="7">
        <f t="shared" si="397"/>
        <v>0</v>
      </c>
      <c r="CA304" s="7">
        <f t="shared" si="397"/>
        <v>-8.7978085129725514</v>
      </c>
      <c r="CB304" s="7">
        <f t="shared" si="397"/>
        <v>0</v>
      </c>
      <c r="CC304" s="7">
        <f t="shared" si="397"/>
        <v>0</v>
      </c>
      <c r="CD304" s="7">
        <f t="shared" si="397"/>
        <v>0</v>
      </c>
      <c r="CE304" s="7">
        <f t="shared" si="397"/>
        <v>0</v>
      </c>
      <c r="CF304" s="7">
        <f t="shared" si="397"/>
        <v>0</v>
      </c>
      <c r="CG304" s="7">
        <f t="shared" si="397"/>
        <v>0</v>
      </c>
      <c r="CH304" s="7">
        <f t="shared" si="397"/>
        <v>0</v>
      </c>
      <c r="CI304" s="7">
        <f t="shared" si="397"/>
        <v>0</v>
      </c>
      <c r="CJ304" s="7">
        <f t="shared" si="397"/>
        <v>0</v>
      </c>
      <c r="CK304" s="7">
        <f t="shared" si="397"/>
        <v>0</v>
      </c>
      <c r="CL304" s="7">
        <f t="shared" si="397"/>
        <v>0</v>
      </c>
      <c r="CM304" s="7">
        <f t="shared" si="397"/>
        <v>0</v>
      </c>
      <c r="CN304" s="7">
        <f t="shared" si="397"/>
        <v>0</v>
      </c>
      <c r="CO304" s="7">
        <f t="shared" si="397"/>
        <v>0</v>
      </c>
      <c r="CP304" s="7">
        <f t="shared" si="397"/>
        <v>-339173.99612896948</v>
      </c>
      <c r="CQ304" s="7">
        <f t="shared" si="397"/>
        <v>0</v>
      </c>
      <c r="CR304" s="7">
        <f t="shared" si="397"/>
        <v>0</v>
      </c>
      <c r="CS304" s="7">
        <f t="shared" si="397"/>
        <v>0</v>
      </c>
      <c r="CT304" s="7">
        <f t="shared" si="397"/>
        <v>0</v>
      </c>
      <c r="CU304" s="7">
        <f t="shared" si="397"/>
        <v>0</v>
      </c>
      <c r="CV304" s="7">
        <f t="shared" si="397"/>
        <v>0</v>
      </c>
      <c r="CW304" s="7">
        <f t="shared" si="397"/>
        <v>0</v>
      </c>
      <c r="CX304" s="7">
        <f t="shared" si="397"/>
        <v>0</v>
      </c>
      <c r="CY304" s="7">
        <f t="shared" si="397"/>
        <v>0</v>
      </c>
      <c r="CZ304" s="7">
        <f t="shared" si="397"/>
        <v>0</v>
      </c>
      <c r="DA304" s="7">
        <f t="shared" si="397"/>
        <v>0</v>
      </c>
      <c r="DB304" s="7">
        <f t="shared" si="397"/>
        <v>0</v>
      </c>
      <c r="DC304" s="7">
        <f t="shared" si="397"/>
        <v>0</v>
      </c>
      <c r="DD304" s="7">
        <f t="shared" si="397"/>
        <v>0</v>
      </c>
      <c r="DE304" s="7">
        <f t="shared" si="397"/>
        <v>0</v>
      </c>
      <c r="DF304" s="7">
        <f t="shared" si="397"/>
        <v>0</v>
      </c>
      <c r="DG304" s="7">
        <f t="shared" si="397"/>
        <v>0</v>
      </c>
      <c r="DH304" s="7">
        <f t="shared" si="397"/>
        <v>0</v>
      </c>
      <c r="DI304" s="7">
        <f t="shared" si="397"/>
        <v>0</v>
      </c>
      <c r="DJ304" s="7">
        <f t="shared" si="397"/>
        <v>0</v>
      </c>
      <c r="DK304" s="7">
        <f t="shared" si="397"/>
        <v>0</v>
      </c>
      <c r="DL304" s="7">
        <f t="shared" si="397"/>
        <v>0</v>
      </c>
      <c r="DM304" s="7">
        <f t="shared" si="397"/>
        <v>0</v>
      </c>
      <c r="DN304" s="7">
        <f t="shared" si="397"/>
        <v>0</v>
      </c>
      <c r="DO304" s="7">
        <f t="shared" si="397"/>
        <v>0</v>
      </c>
      <c r="DP304" s="7">
        <f t="shared" si="397"/>
        <v>0</v>
      </c>
      <c r="DQ304" s="7">
        <f t="shared" si="397"/>
        <v>-453.16082548865234</v>
      </c>
      <c r="DR304" s="7">
        <f t="shared" si="397"/>
        <v>0</v>
      </c>
      <c r="DS304" s="7">
        <f t="shared" si="397"/>
        <v>0</v>
      </c>
      <c r="DT304" s="7">
        <f t="shared" si="397"/>
        <v>0</v>
      </c>
      <c r="DU304" s="7">
        <f t="shared" si="397"/>
        <v>0</v>
      </c>
      <c r="DV304" s="7">
        <f t="shared" si="397"/>
        <v>0</v>
      </c>
      <c r="DW304" s="7">
        <f t="shared" si="397"/>
        <v>0</v>
      </c>
      <c r="DX304" s="7">
        <f t="shared" si="397"/>
        <v>0</v>
      </c>
      <c r="DY304" s="7">
        <f t="shared" si="397"/>
        <v>0</v>
      </c>
      <c r="DZ304" s="7">
        <f t="shared" si="397"/>
        <v>0</v>
      </c>
      <c r="EA304" s="7">
        <f t="shared" ref="EA304:FY304" si="398">-EA289</f>
        <v>0</v>
      </c>
      <c r="EB304" s="7">
        <f t="shared" si="398"/>
        <v>0</v>
      </c>
      <c r="EC304" s="7">
        <f t="shared" si="398"/>
        <v>0</v>
      </c>
      <c r="ED304" s="7">
        <f t="shared" si="398"/>
        <v>0</v>
      </c>
      <c r="EE304" s="7">
        <f t="shared" si="398"/>
        <v>0</v>
      </c>
      <c r="EF304" s="7">
        <f t="shared" si="398"/>
        <v>0</v>
      </c>
      <c r="EG304" s="7">
        <f t="shared" si="398"/>
        <v>0</v>
      </c>
      <c r="EH304" s="7">
        <f t="shared" si="398"/>
        <v>0</v>
      </c>
      <c r="EI304" s="7">
        <f t="shared" si="398"/>
        <v>0</v>
      </c>
      <c r="EJ304" s="7">
        <f t="shared" si="398"/>
        <v>0</v>
      </c>
      <c r="EK304" s="7">
        <f t="shared" si="398"/>
        <v>0</v>
      </c>
      <c r="EL304" s="7">
        <f t="shared" si="398"/>
        <v>0</v>
      </c>
      <c r="EM304" s="7">
        <f t="shared" si="398"/>
        <v>0</v>
      </c>
      <c r="EN304" s="7">
        <f t="shared" si="398"/>
        <v>0</v>
      </c>
      <c r="EO304" s="7">
        <f t="shared" si="398"/>
        <v>0</v>
      </c>
      <c r="EP304" s="7">
        <f t="shared" si="398"/>
        <v>0</v>
      </c>
      <c r="EQ304" s="7">
        <f t="shared" si="398"/>
        <v>0</v>
      </c>
      <c r="ER304" s="7">
        <f t="shared" si="398"/>
        <v>0</v>
      </c>
      <c r="ES304" s="7">
        <f t="shared" si="398"/>
        <v>0</v>
      </c>
      <c r="ET304" s="7">
        <f t="shared" si="398"/>
        <v>0</v>
      </c>
      <c r="EU304" s="7">
        <f t="shared" si="398"/>
        <v>0</v>
      </c>
      <c r="EV304" s="7">
        <f t="shared" si="398"/>
        <v>0</v>
      </c>
      <c r="EW304" s="7">
        <f t="shared" si="398"/>
        <v>0</v>
      </c>
      <c r="EX304" s="7">
        <f t="shared" si="398"/>
        <v>0</v>
      </c>
      <c r="EY304" s="7">
        <f t="shared" si="398"/>
        <v>0</v>
      </c>
      <c r="EZ304" s="7">
        <f t="shared" si="398"/>
        <v>0</v>
      </c>
      <c r="FA304" s="7">
        <f t="shared" si="398"/>
        <v>0</v>
      </c>
      <c r="FB304" s="7">
        <f t="shared" si="398"/>
        <v>-152924.3911387471</v>
      </c>
      <c r="FC304" s="7">
        <f t="shared" si="398"/>
        <v>0</v>
      </c>
      <c r="FD304" s="7">
        <f t="shared" si="398"/>
        <v>0</v>
      </c>
      <c r="FE304" s="7">
        <f t="shared" si="398"/>
        <v>0</v>
      </c>
      <c r="FF304" s="7">
        <f t="shared" si="398"/>
        <v>0</v>
      </c>
      <c r="FG304" s="7">
        <f t="shared" si="398"/>
        <v>0</v>
      </c>
      <c r="FH304" s="7">
        <f t="shared" si="398"/>
        <v>0</v>
      </c>
      <c r="FI304" s="7">
        <f t="shared" si="398"/>
        <v>0</v>
      </c>
      <c r="FJ304" s="7">
        <f t="shared" si="398"/>
        <v>0</v>
      </c>
      <c r="FK304" s="7">
        <f t="shared" si="398"/>
        <v>-853089.70520582108</v>
      </c>
      <c r="FL304" s="7">
        <f t="shared" si="398"/>
        <v>0</v>
      </c>
      <c r="FM304" s="7">
        <f t="shared" si="398"/>
        <v>0</v>
      </c>
      <c r="FN304" s="7">
        <f t="shared" si="398"/>
        <v>0</v>
      </c>
      <c r="FO304" s="7">
        <f t="shared" si="398"/>
        <v>-1159.7300167686772</v>
      </c>
      <c r="FP304" s="7">
        <f t="shared" si="398"/>
        <v>-199619.60221551731</v>
      </c>
      <c r="FQ304" s="7">
        <f t="shared" si="398"/>
        <v>0</v>
      </c>
      <c r="FR304" s="7">
        <f t="shared" si="398"/>
        <v>0</v>
      </c>
      <c r="FS304" s="7">
        <f t="shared" si="398"/>
        <v>0</v>
      </c>
      <c r="FT304" s="7">
        <f t="shared" si="398"/>
        <v>-377.17439439406007</v>
      </c>
      <c r="FU304" s="7">
        <f t="shared" si="398"/>
        <v>0</v>
      </c>
      <c r="FV304" s="7">
        <f t="shared" si="398"/>
        <v>0</v>
      </c>
      <c r="FW304" s="7">
        <f t="shared" si="398"/>
        <v>0</v>
      </c>
      <c r="FX304" s="7">
        <f t="shared" si="398"/>
        <v>0</v>
      </c>
      <c r="FY304" s="7">
        <f t="shared" si="398"/>
        <v>0</v>
      </c>
      <c r="FZ304" s="7">
        <f>SUM(C304:FY304)</f>
        <v>-1546806.5577342194</v>
      </c>
    </row>
    <row r="305" spans="1:189" x14ac:dyDescent="0.2">
      <c r="GG305" s="58"/>
    </row>
    <row r="306" spans="1:189" ht="15.75" x14ac:dyDescent="0.25">
      <c r="A306" s="81"/>
      <c r="B306" s="82" t="s">
        <v>876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  <c r="EN306" s="83"/>
      <c r="EO306" s="83"/>
      <c r="EP306" s="83"/>
      <c r="EQ306" s="83"/>
      <c r="ER306" s="83"/>
      <c r="ES306" s="83"/>
      <c r="ET306" s="83"/>
      <c r="EU306" s="83"/>
      <c r="EV306" s="83"/>
      <c r="EW306" s="83"/>
      <c r="EX306" s="83"/>
      <c r="EY306" s="83"/>
      <c r="EZ306" s="83"/>
      <c r="FA306" s="83"/>
      <c r="FB306" s="83"/>
      <c r="FC306" s="83"/>
      <c r="FD306" s="83"/>
      <c r="FE306" s="83"/>
      <c r="FF306" s="83"/>
      <c r="FG306" s="83"/>
      <c r="FH306" s="83"/>
      <c r="FI306" s="83"/>
      <c r="FJ306" s="83"/>
      <c r="FK306" s="83"/>
      <c r="FL306" s="83"/>
      <c r="FM306" s="83"/>
      <c r="FN306" s="83"/>
      <c r="FO306" s="83"/>
      <c r="FP306" s="83"/>
      <c r="FQ306" s="83"/>
      <c r="FR306" s="83"/>
      <c r="FS306" s="83"/>
      <c r="FT306" s="83"/>
      <c r="FU306" s="83"/>
      <c r="FV306" s="83"/>
      <c r="FW306" s="83"/>
      <c r="FX306" s="83"/>
    </row>
    <row r="307" spans="1:189" x14ac:dyDescent="0.2">
      <c r="A307" s="84" t="s">
        <v>877</v>
      </c>
      <c r="B307" s="81" t="s">
        <v>878</v>
      </c>
      <c r="C307" s="83">
        <f>IF(C302&lt;=0,0,C299*-$GC$308)</f>
        <v>-28265.385400672334</v>
      </c>
      <c r="D307" s="83">
        <f t="shared" ref="D307:BO307" si="399">IF(D302&lt;=0,0,D299*-$GC$308)</f>
        <v>-115492.40253102753</v>
      </c>
      <c r="E307" s="83">
        <f t="shared" si="399"/>
        <v>-21070.020520250902</v>
      </c>
      <c r="F307" s="83">
        <f t="shared" si="399"/>
        <v>-57542.838692158926</v>
      </c>
      <c r="G307" s="83">
        <f t="shared" si="399"/>
        <v>-3756.1701777298777</v>
      </c>
      <c r="H307" s="83">
        <f t="shared" si="399"/>
        <v>-3332.7462779181046</v>
      </c>
      <c r="I307" s="83">
        <f t="shared" si="399"/>
        <v>-28633.531909821064</v>
      </c>
      <c r="J307" s="83">
        <f t="shared" si="399"/>
        <v>-7458.6165634209929</v>
      </c>
      <c r="K307" s="83">
        <f t="shared" si="399"/>
        <v>-1176.8929688558746</v>
      </c>
      <c r="L307" s="83">
        <f t="shared" si="399"/>
        <v>-8242.4503977586683</v>
      </c>
      <c r="M307" s="83">
        <f t="shared" si="399"/>
        <v>-4679.9753097121102</v>
      </c>
      <c r="N307" s="83">
        <f t="shared" si="399"/>
        <v>-170708.71605431379</v>
      </c>
      <c r="O307" s="83">
        <f t="shared" si="399"/>
        <v>-44376.21421416544</v>
      </c>
      <c r="P307" s="83">
        <f t="shared" si="399"/>
        <v>-1166.7254248700556</v>
      </c>
      <c r="Q307" s="83">
        <f t="shared" si="399"/>
        <v>-129204.16770095771</v>
      </c>
      <c r="R307" s="83">
        <f t="shared" si="399"/>
        <v>-15107.548976130267</v>
      </c>
      <c r="S307" s="83">
        <f t="shared" si="399"/>
        <v>-5368.9410391247329</v>
      </c>
      <c r="T307" s="83">
        <f t="shared" si="399"/>
        <v>-786.8048670681377</v>
      </c>
      <c r="U307" s="83">
        <f t="shared" si="399"/>
        <v>-360.42670007026214</v>
      </c>
      <c r="V307" s="83">
        <f t="shared" si="399"/>
        <v>-1191.2324253162783</v>
      </c>
      <c r="W307" s="83">
        <f t="shared" si="399"/>
        <v>-752.8721877676976</v>
      </c>
      <c r="X307" s="83">
        <f t="shared" si="399"/>
        <v>-322.63438356942538</v>
      </c>
      <c r="Y307" s="83">
        <f t="shared" si="399"/>
        <v>-7258.7900100178185</v>
      </c>
      <c r="Z307" s="83">
        <f t="shared" si="399"/>
        <v>-1037.9306827725609</v>
      </c>
      <c r="AA307" s="83">
        <f t="shared" si="399"/>
        <v>-95320.558912661916</v>
      </c>
      <c r="AB307" s="83">
        <f t="shared" si="399"/>
        <v>-95260.066243018227</v>
      </c>
      <c r="AC307" s="83">
        <f t="shared" si="399"/>
        <v>-3220.6059540149481</v>
      </c>
      <c r="AD307" s="83">
        <f t="shared" si="399"/>
        <v>-3929.4174639971093</v>
      </c>
      <c r="AE307" s="83">
        <f t="shared" si="399"/>
        <v>-597.35089535927307</v>
      </c>
      <c r="AF307" s="83">
        <f t="shared" si="399"/>
        <v>-917.57265653803051</v>
      </c>
      <c r="AG307" s="83">
        <f t="shared" si="399"/>
        <v>-2470.4932394452485</v>
      </c>
      <c r="AH307" s="83">
        <f t="shared" si="399"/>
        <v>-3298.9597323823577</v>
      </c>
      <c r="AI307" s="83">
        <f t="shared" si="399"/>
        <v>-1363.67891579052</v>
      </c>
      <c r="AJ307" s="83">
        <f t="shared" si="399"/>
        <v>-942.63470945223639</v>
      </c>
      <c r="AK307" s="83">
        <f t="shared" si="399"/>
        <v>-1083.554304797517</v>
      </c>
      <c r="AL307" s="83">
        <f t="shared" si="399"/>
        <v>-1213.2506439814053</v>
      </c>
      <c r="AM307" s="83">
        <f t="shared" si="399"/>
        <v>-1572.7389158404294</v>
      </c>
      <c r="AN307" s="83">
        <f t="shared" si="399"/>
        <v>-1425.8969599922063</v>
      </c>
      <c r="AO307" s="83">
        <f t="shared" si="399"/>
        <v>-14558.771404365059</v>
      </c>
      <c r="AP307" s="83">
        <f t="shared" si="399"/>
        <v>-292487.53711061133</v>
      </c>
      <c r="AQ307" s="83">
        <f t="shared" si="399"/>
        <v>-1125.0192349049876</v>
      </c>
      <c r="AR307" s="83">
        <f t="shared" si="399"/>
        <v>-194525.11829464399</v>
      </c>
      <c r="AS307" s="83">
        <f t="shared" si="399"/>
        <v>-21993.206977773312</v>
      </c>
      <c r="AT307" s="83">
        <f t="shared" si="399"/>
        <v>-7063.6925989006331</v>
      </c>
      <c r="AU307" s="83">
        <f t="shared" si="399"/>
        <v>-1194.3959318032591</v>
      </c>
      <c r="AV307" s="83">
        <f t="shared" si="399"/>
        <v>-1329.8218073173632</v>
      </c>
      <c r="AW307" s="83">
        <f t="shared" si="399"/>
        <v>-1200.3494147087583</v>
      </c>
      <c r="AX307" s="83">
        <f t="shared" si="399"/>
        <v>-452.44778217910812</v>
      </c>
      <c r="AY307" s="83">
        <f t="shared" si="399"/>
        <v>-1657.6868263946485</v>
      </c>
      <c r="AZ307" s="83">
        <f t="shared" si="399"/>
        <v>-38049.225207991585</v>
      </c>
      <c r="BA307" s="83">
        <f t="shared" si="399"/>
        <v>-27782.19085530653</v>
      </c>
      <c r="BB307" s="83">
        <f t="shared" si="399"/>
        <v>-24640.881016882093</v>
      </c>
      <c r="BC307" s="83">
        <f t="shared" si="399"/>
        <v>-80746.062347495026</v>
      </c>
      <c r="BD307" s="83">
        <f t="shared" si="399"/>
        <v>-15570.536525957603</v>
      </c>
      <c r="BE307" s="83">
        <f t="shared" si="399"/>
        <v>-4509.5934102928195</v>
      </c>
      <c r="BF307" s="83">
        <f t="shared" si="399"/>
        <v>-76019.439583412604</v>
      </c>
      <c r="BG307" s="83">
        <f t="shared" si="399"/>
        <v>-3432.585985927728</v>
      </c>
      <c r="BH307" s="83">
        <f t="shared" si="399"/>
        <v>-2118.9552989494173</v>
      </c>
      <c r="BI307" s="83">
        <f t="shared" si="399"/>
        <v>-1206.5697378549794</v>
      </c>
      <c r="BJ307" s="83">
        <f t="shared" si="399"/>
        <v>-19334.626014711092</v>
      </c>
      <c r="BK307" s="83">
        <f t="shared" si="399"/>
        <v>-86243.864788206542</v>
      </c>
      <c r="BL307" s="83">
        <f t="shared" si="399"/>
        <v>-1001.5561230292025</v>
      </c>
      <c r="BM307" s="83">
        <f t="shared" si="399"/>
        <v>-1218.327889047194</v>
      </c>
      <c r="BN307" s="83">
        <f t="shared" si="399"/>
        <v>-10967.693304228589</v>
      </c>
      <c r="BO307" s="83">
        <f t="shared" si="399"/>
        <v>-4231.6748462332007</v>
      </c>
      <c r="BP307" s="83">
        <f t="shared" ref="BP307:EA307" si="400">IF(BP302&lt;=0,0,BP299*-$GC$308)</f>
        <v>-1025.1385077865284</v>
      </c>
      <c r="BQ307" s="83">
        <f t="shared" si="400"/>
        <v>-17935.184555815311</v>
      </c>
      <c r="BR307" s="83">
        <f t="shared" si="400"/>
        <v>-14560.776200126251</v>
      </c>
      <c r="BS307" s="83">
        <f t="shared" si="400"/>
        <v>-4070.3558768517087</v>
      </c>
      <c r="BT307" s="83">
        <f t="shared" si="400"/>
        <v>-1663.0327726493663</v>
      </c>
      <c r="BU307" s="83">
        <f t="shared" si="400"/>
        <v>-1631.1081177021599</v>
      </c>
      <c r="BV307" s="83">
        <f t="shared" si="400"/>
        <v>-4145.8320611404069</v>
      </c>
      <c r="BW307" s="83">
        <f t="shared" si="400"/>
        <v>-6409.6091324826339</v>
      </c>
      <c r="BX307" s="83">
        <f t="shared" si="400"/>
        <v>-530.91410878890645</v>
      </c>
      <c r="BY307" s="83">
        <f t="shared" si="400"/>
        <v>-1861.9118924849888</v>
      </c>
      <c r="BZ307" s="83">
        <f t="shared" si="400"/>
        <v>-1018.6857668382681</v>
      </c>
      <c r="CA307" s="83">
        <f t="shared" si="400"/>
        <v>0</v>
      </c>
      <c r="CB307" s="83">
        <f t="shared" si="400"/>
        <v>-251090.97983250659</v>
      </c>
      <c r="CC307" s="83">
        <f t="shared" si="400"/>
        <v>-957.96622481407303</v>
      </c>
      <c r="CD307" s="83">
        <f t="shared" si="400"/>
        <v>-322.45689605943653</v>
      </c>
      <c r="CE307" s="83">
        <f t="shared" si="400"/>
        <v>-833.9133760699915</v>
      </c>
      <c r="CF307" s="83">
        <f t="shared" si="400"/>
        <v>-752.6209733681369</v>
      </c>
      <c r="CG307" s="83">
        <f t="shared" si="400"/>
        <v>-1009.6935732449333</v>
      </c>
      <c r="CH307" s="83">
        <f t="shared" si="400"/>
        <v>-650.54689254803191</v>
      </c>
      <c r="CI307" s="83">
        <f t="shared" si="400"/>
        <v>-2329.6240359918202</v>
      </c>
      <c r="CJ307" s="83">
        <f t="shared" si="400"/>
        <v>-3296.1068443473027</v>
      </c>
      <c r="CK307" s="83">
        <f t="shared" si="400"/>
        <v>-21218.58467986641</v>
      </c>
      <c r="CL307" s="83">
        <f t="shared" si="400"/>
        <v>-4560.4910854143354</v>
      </c>
      <c r="CM307" s="83">
        <f t="shared" si="400"/>
        <v>-2983.8466890881523</v>
      </c>
      <c r="CN307" s="83">
        <f t="shared" si="400"/>
        <v>-88706.630910827065</v>
      </c>
      <c r="CO307" s="83">
        <f t="shared" si="400"/>
        <v>-45957.412047967555</v>
      </c>
      <c r="CP307" s="83">
        <f t="shared" si="400"/>
        <v>0</v>
      </c>
      <c r="CQ307" s="83">
        <f t="shared" si="400"/>
        <v>-3348.8156303262094</v>
      </c>
      <c r="CR307" s="83">
        <f t="shared" si="400"/>
        <v>-1048.9940640909995</v>
      </c>
      <c r="CS307" s="83">
        <f t="shared" si="400"/>
        <v>-1378.9812819672773</v>
      </c>
      <c r="CT307" s="83">
        <f t="shared" si="400"/>
        <v>-653.81172035037594</v>
      </c>
      <c r="CU307" s="83">
        <f t="shared" si="400"/>
        <v>-1777.8916765193505</v>
      </c>
      <c r="CV307" s="83">
        <f t="shared" si="400"/>
        <v>-299.33994227353168</v>
      </c>
      <c r="CW307" s="83">
        <f t="shared" si="400"/>
        <v>-1004.7527013215237</v>
      </c>
      <c r="CX307" s="83">
        <f t="shared" si="400"/>
        <v>-1681.8245800151742</v>
      </c>
      <c r="CY307" s="83">
        <f t="shared" si="400"/>
        <v>-322.35272038292965</v>
      </c>
      <c r="CZ307" s="83">
        <f t="shared" si="400"/>
        <v>-6507.1005960228395</v>
      </c>
      <c r="DA307" s="83">
        <f t="shared" si="400"/>
        <v>-963.68016592201957</v>
      </c>
      <c r="DB307" s="83">
        <f t="shared" si="400"/>
        <v>-1284.5112770703784</v>
      </c>
      <c r="DC307" s="83">
        <f t="shared" si="400"/>
        <v>-844.70198345260962</v>
      </c>
      <c r="DD307" s="83">
        <f t="shared" si="400"/>
        <v>-898.09707828483329</v>
      </c>
      <c r="DE307" s="83">
        <f t="shared" si="400"/>
        <v>-1509.5029601862577</v>
      </c>
      <c r="DF307" s="83">
        <f t="shared" si="400"/>
        <v>-63374.34913827297</v>
      </c>
      <c r="DG307" s="83">
        <f t="shared" si="400"/>
        <v>-568.80360965260206</v>
      </c>
      <c r="DH307" s="83">
        <f t="shared" si="400"/>
        <v>-6334.7854571927055</v>
      </c>
      <c r="DI307" s="83">
        <f t="shared" si="400"/>
        <v>-8231.0567814849001</v>
      </c>
      <c r="DJ307" s="83">
        <f t="shared" si="400"/>
        <v>-2306.9232065550964</v>
      </c>
      <c r="DK307" s="83">
        <f t="shared" si="400"/>
        <v>-1632.549257086745</v>
      </c>
      <c r="DL307" s="83">
        <f t="shared" si="400"/>
        <v>-18633.631833930747</v>
      </c>
      <c r="DM307" s="83">
        <f t="shared" si="400"/>
        <v>-1295.2949956365912</v>
      </c>
      <c r="DN307" s="83">
        <f t="shared" si="400"/>
        <v>-4658.2001268003096</v>
      </c>
      <c r="DO307" s="83">
        <f t="shared" si="400"/>
        <v>-10190.449155534201</v>
      </c>
      <c r="DP307" s="83">
        <f t="shared" si="400"/>
        <v>-1058.5003658896621</v>
      </c>
      <c r="DQ307" s="83">
        <f t="shared" si="400"/>
        <v>0</v>
      </c>
      <c r="DR307" s="83">
        <f t="shared" si="400"/>
        <v>-4862.4185077659204</v>
      </c>
      <c r="DS307" s="83">
        <f t="shared" si="400"/>
        <v>-2801.2875372907542</v>
      </c>
      <c r="DT307" s="83">
        <f t="shared" si="400"/>
        <v>-940.0834923484781</v>
      </c>
      <c r="DU307" s="83">
        <f t="shared" si="400"/>
        <v>-1478.1651979525006</v>
      </c>
      <c r="DV307" s="83">
        <f t="shared" si="400"/>
        <v>-1062.9954335513519</v>
      </c>
      <c r="DW307" s="83">
        <f t="shared" si="400"/>
        <v>-1371.0167026130578</v>
      </c>
      <c r="DX307" s="83">
        <f t="shared" si="400"/>
        <v>-1060.5975252392868</v>
      </c>
      <c r="DY307" s="83">
        <f t="shared" si="400"/>
        <v>-1460.8350514330427</v>
      </c>
      <c r="DZ307" s="83">
        <f t="shared" si="400"/>
        <v>-2859.3543401719817</v>
      </c>
      <c r="EA307" s="83">
        <f t="shared" si="400"/>
        <v>-2234.6718107644474</v>
      </c>
      <c r="EB307" s="83">
        <f t="shared" ref="EB307:FX307" si="401">IF(EB302&lt;=0,0,EB299*-$GC$308)</f>
        <v>-2059.6902937760588</v>
      </c>
      <c r="EC307" s="83">
        <f t="shared" si="401"/>
        <v>-1241.3511932512038</v>
      </c>
      <c r="ED307" s="83">
        <f t="shared" si="401"/>
        <v>-6798.9718829277945</v>
      </c>
      <c r="EE307" s="83">
        <f t="shared" si="401"/>
        <v>-958.72574003579973</v>
      </c>
      <c r="EF307" s="83">
        <f t="shared" si="401"/>
        <v>-4825.327585025806</v>
      </c>
      <c r="EG307" s="83">
        <f t="shared" si="401"/>
        <v>-1152.7056670640732</v>
      </c>
      <c r="EH307" s="83">
        <f t="shared" si="401"/>
        <v>-1097.5427360749968</v>
      </c>
      <c r="EI307" s="83">
        <f t="shared" si="401"/>
        <v>-52106.131353940356</v>
      </c>
      <c r="EJ307" s="83">
        <f t="shared" si="401"/>
        <v>-30571.479039383154</v>
      </c>
      <c r="EK307" s="83">
        <f t="shared" si="401"/>
        <v>-2294.9635898584438</v>
      </c>
      <c r="EL307" s="83">
        <f t="shared" si="401"/>
        <v>-1627.8490666640857</v>
      </c>
      <c r="EM307" s="83">
        <f t="shared" si="401"/>
        <v>-1544.2424132670071</v>
      </c>
      <c r="EN307" s="83">
        <f t="shared" si="401"/>
        <v>-3700.6233266616896</v>
      </c>
      <c r="EO307" s="83">
        <f t="shared" si="401"/>
        <v>-1409.2358770857327</v>
      </c>
      <c r="EP307" s="83">
        <f t="shared" si="401"/>
        <v>-1576.43853530971</v>
      </c>
      <c r="EQ307" s="83">
        <f t="shared" si="401"/>
        <v>-8345.992811015838</v>
      </c>
      <c r="ER307" s="83">
        <f t="shared" si="401"/>
        <v>-1383.1075859013415</v>
      </c>
      <c r="ES307" s="83">
        <f t="shared" si="401"/>
        <v>-838.93179203816203</v>
      </c>
      <c r="ET307" s="83">
        <f t="shared" si="401"/>
        <v>-1220.7082901572962</v>
      </c>
      <c r="EU307" s="83">
        <f t="shared" si="401"/>
        <v>-2262.9865425851149</v>
      </c>
      <c r="EV307" s="83">
        <f t="shared" si="401"/>
        <v>-546.10955379518396</v>
      </c>
      <c r="EW307" s="83">
        <f t="shared" si="401"/>
        <v>-3817.9566792692663</v>
      </c>
      <c r="EX307" s="83">
        <f t="shared" si="401"/>
        <v>-1076.5517370054895</v>
      </c>
      <c r="EY307" s="83">
        <f t="shared" si="401"/>
        <v>-3175.7547003421146</v>
      </c>
      <c r="EZ307" s="83">
        <f t="shared" si="401"/>
        <v>-781.84573948096352</v>
      </c>
      <c r="FA307" s="83">
        <f t="shared" si="401"/>
        <v>-11410.931784458267</v>
      </c>
      <c r="FB307" s="83">
        <f t="shared" si="401"/>
        <v>0</v>
      </c>
      <c r="FC307" s="83">
        <f t="shared" si="401"/>
        <v>-6834.4693304919738</v>
      </c>
      <c r="FD307" s="83">
        <f t="shared" si="401"/>
        <v>-1522.0344051015497</v>
      </c>
      <c r="FE307" s="83">
        <f t="shared" si="401"/>
        <v>-625.55750847057834</v>
      </c>
      <c r="FF307" s="83">
        <f t="shared" si="401"/>
        <v>-1091.7003385092746</v>
      </c>
      <c r="FG307" s="83">
        <f t="shared" si="401"/>
        <v>-805.32775210857517</v>
      </c>
      <c r="FH307" s="83">
        <f t="shared" si="401"/>
        <v>-560.91892179152183</v>
      </c>
      <c r="FI307" s="83">
        <f t="shared" si="401"/>
        <v>-5954.3583608559557</v>
      </c>
      <c r="FJ307" s="83">
        <f t="shared" si="401"/>
        <v>-6092.428602947145</v>
      </c>
      <c r="FK307" s="83">
        <f t="shared" si="401"/>
        <v>0</v>
      </c>
      <c r="FL307" s="83">
        <f t="shared" si="401"/>
        <v>-22102.883633305686</v>
      </c>
      <c r="FM307" s="83">
        <f t="shared" si="401"/>
        <v>-11375.77155635887</v>
      </c>
      <c r="FN307" s="83">
        <f t="shared" si="401"/>
        <v>-69516.801041081795</v>
      </c>
      <c r="FO307" s="83">
        <f t="shared" si="401"/>
        <v>0</v>
      </c>
      <c r="FP307" s="83">
        <f t="shared" si="401"/>
        <v>0</v>
      </c>
      <c r="FQ307" s="83">
        <f t="shared" si="401"/>
        <v>-3098.8473924485779</v>
      </c>
      <c r="FR307" s="83">
        <f t="shared" si="401"/>
        <v>-922.42897609253555</v>
      </c>
      <c r="FS307" s="83">
        <f t="shared" si="401"/>
        <v>-1037.2441834016943</v>
      </c>
      <c r="FT307" s="83">
        <f t="shared" si="401"/>
        <v>0</v>
      </c>
      <c r="FU307" s="83">
        <f t="shared" si="401"/>
        <v>-3012.1352995919392</v>
      </c>
      <c r="FV307" s="83">
        <f t="shared" si="401"/>
        <v>-2412.7924479934759</v>
      </c>
      <c r="FW307" s="83">
        <f t="shared" si="401"/>
        <v>-1021.4942642842805</v>
      </c>
      <c r="FX307" s="83">
        <f t="shared" si="401"/>
        <v>-415.25214282872918</v>
      </c>
      <c r="FZ307" s="7">
        <f>SUM(C307:FY307)</f>
        <v>-2732264.9979160428</v>
      </c>
      <c r="GA307" s="7" t="s">
        <v>879</v>
      </c>
      <c r="GB307" s="7">
        <f>GA308+FZ307</f>
        <v>2.0839571952819824E-3</v>
      </c>
      <c r="GC307" s="7" t="s">
        <v>880</v>
      </c>
    </row>
    <row r="308" spans="1:189" x14ac:dyDescent="0.2">
      <c r="A308" s="84" t="s">
        <v>881</v>
      </c>
      <c r="B308" s="81" t="s">
        <v>882</v>
      </c>
      <c r="C308" s="83">
        <f t="shared" ref="C308:BN308" si="402">ROUND(C299+C307,2)</f>
        <v>72444269.909999996</v>
      </c>
      <c r="D308" s="83">
        <f t="shared" si="402"/>
        <v>296007383.70999998</v>
      </c>
      <c r="E308" s="83">
        <f t="shared" si="402"/>
        <v>54002527.539999999</v>
      </c>
      <c r="F308" s="83">
        <f t="shared" si="402"/>
        <v>147482472.94999999</v>
      </c>
      <c r="G308" s="83">
        <f t="shared" si="402"/>
        <v>9627075.7400000002</v>
      </c>
      <c r="H308" s="83">
        <f t="shared" si="402"/>
        <v>8541838.9800000004</v>
      </c>
      <c r="I308" s="83">
        <f t="shared" si="402"/>
        <v>73387830.549999997</v>
      </c>
      <c r="J308" s="83">
        <f t="shared" si="402"/>
        <v>19116457.239999998</v>
      </c>
      <c r="K308" s="83">
        <f t="shared" si="402"/>
        <v>3016380.31</v>
      </c>
      <c r="L308" s="83">
        <f t="shared" si="402"/>
        <v>21125425.780000001</v>
      </c>
      <c r="M308" s="83">
        <f t="shared" si="402"/>
        <v>11994791.15</v>
      </c>
      <c r="N308" s="83">
        <f t="shared" si="402"/>
        <v>437526965.48000002</v>
      </c>
      <c r="O308" s="83">
        <f t="shared" si="402"/>
        <v>113736373.83</v>
      </c>
      <c r="P308" s="83">
        <f t="shared" si="402"/>
        <v>2990320.86</v>
      </c>
      <c r="Q308" s="83">
        <f t="shared" si="402"/>
        <v>331150680.11000001</v>
      </c>
      <c r="R308" s="83">
        <f t="shared" si="402"/>
        <v>38720694.600000001</v>
      </c>
      <c r="S308" s="83">
        <f t="shared" si="402"/>
        <v>13760612.43</v>
      </c>
      <c r="T308" s="83">
        <f t="shared" si="402"/>
        <v>2016583.3</v>
      </c>
      <c r="U308" s="83">
        <f t="shared" si="402"/>
        <v>923774.74</v>
      </c>
      <c r="V308" s="83">
        <f t="shared" si="402"/>
        <v>3053132.38</v>
      </c>
      <c r="W308" s="83">
        <f t="shared" si="402"/>
        <v>1929613.74</v>
      </c>
      <c r="X308" s="83">
        <f t="shared" si="402"/>
        <v>826912.92</v>
      </c>
      <c r="Y308" s="83">
        <f t="shared" si="402"/>
        <v>18604301.170000002</v>
      </c>
      <c r="Z308" s="83">
        <f t="shared" si="402"/>
        <v>2660219.54</v>
      </c>
      <c r="AA308" s="83">
        <f t="shared" si="402"/>
        <v>244306886.33000001</v>
      </c>
      <c r="AB308" s="83">
        <f t="shared" si="402"/>
        <v>244151843.43000001</v>
      </c>
      <c r="AC308" s="83">
        <f t="shared" si="402"/>
        <v>8254422.9900000002</v>
      </c>
      <c r="AD308" s="83">
        <f t="shared" si="402"/>
        <v>10071109.07</v>
      </c>
      <c r="AE308" s="83">
        <f t="shared" si="402"/>
        <v>1531012.19</v>
      </c>
      <c r="AF308" s="83">
        <f t="shared" si="402"/>
        <v>2351741.5499999998</v>
      </c>
      <c r="AG308" s="83">
        <f t="shared" si="402"/>
        <v>6331881.79</v>
      </c>
      <c r="AH308" s="83">
        <f t="shared" si="402"/>
        <v>8455243.9600000009</v>
      </c>
      <c r="AI308" s="83">
        <f t="shared" si="402"/>
        <v>3495113.26</v>
      </c>
      <c r="AJ308" s="83">
        <f t="shared" si="402"/>
        <v>2415975.67</v>
      </c>
      <c r="AK308" s="83">
        <f t="shared" si="402"/>
        <v>2777153.02</v>
      </c>
      <c r="AL308" s="83">
        <f t="shared" si="402"/>
        <v>3109565.14</v>
      </c>
      <c r="AM308" s="83">
        <f t="shared" si="402"/>
        <v>4030934.69</v>
      </c>
      <c r="AN308" s="83">
        <f t="shared" si="402"/>
        <v>3654578.3</v>
      </c>
      <c r="AO308" s="83">
        <f t="shared" si="402"/>
        <v>37314175.990000002</v>
      </c>
      <c r="AP308" s="83">
        <f t="shared" si="402"/>
        <v>749646459.25</v>
      </c>
      <c r="AQ308" s="83">
        <f t="shared" si="402"/>
        <v>2883427.77</v>
      </c>
      <c r="AR308" s="83">
        <f t="shared" si="402"/>
        <v>498568477.83999997</v>
      </c>
      <c r="AS308" s="83">
        <f t="shared" si="402"/>
        <v>56368657.280000001</v>
      </c>
      <c r="AT308" s="83">
        <f t="shared" si="402"/>
        <v>18104265.91</v>
      </c>
      <c r="AU308" s="83">
        <f t="shared" si="402"/>
        <v>3061240.46</v>
      </c>
      <c r="AV308" s="83">
        <f t="shared" si="402"/>
        <v>3408337.39</v>
      </c>
      <c r="AW308" s="83">
        <f t="shared" si="402"/>
        <v>3076499.25</v>
      </c>
      <c r="AX308" s="83">
        <f t="shared" si="402"/>
        <v>1159625.06</v>
      </c>
      <c r="AY308" s="83">
        <f t="shared" si="402"/>
        <v>4248656.45</v>
      </c>
      <c r="AZ308" s="83">
        <f t="shared" si="402"/>
        <v>97520281.5</v>
      </c>
      <c r="BA308" s="83">
        <f t="shared" si="402"/>
        <v>71205840.799999997</v>
      </c>
      <c r="BB308" s="83">
        <f t="shared" si="402"/>
        <v>63154654.009999998</v>
      </c>
      <c r="BC308" s="83">
        <f t="shared" si="402"/>
        <v>206952406.71000001</v>
      </c>
      <c r="BD308" s="83">
        <f t="shared" si="402"/>
        <v>39907333.109999999</v>
      </c>
      <c r="BE308" s="83">
        <f t="shared" si="402"/>
        <v>11558101.810000001</v>
      </c>
      <c r="BF308" s="83">
        <f t="shared" si="402"/>
        <v>194838057.99000001</v>
      </c>
      <c r="BG308" s="83">
        <f t="shared" si="402"/>
        <v>8797728.4600000009</v>
      </c>
      <c r="BH308" s="83">
        <f t="shared" si="402"/>
        <v>5430888.96</v>
      </c>
      <c r="BI308" s="83">
        <f t="shared" si="402"/>
        <v>3092441.96</v>
      </c>
      <c r="BJ308" s="83">
        <f t="shared" si="402"/>
        <v>49554706.079999998</v>
      </c>
      <c r="BK308" s="83">
        <f t="shared" si="402"/>
        <v>221043291.31</v>
      </c>
      <c r="BL308" s="83">
        <f t="shared" si="402"/>
        <v>2566991.4300000002</v>
      </c>
      <c r="BM308" s="83">
        <f t="shared" si="402"/>
        <v>3122578.14</v>
      </c>
      <c r="BN308" s="83">
        <f t="shared" si="402"/>
        <v>28110231.75</v>
      </c>
      <c r="BO308" s="83">
        <f t="shared" ref="BO308:DZ308" si="403">ROUND(BO299+BO307,2)</f>
        <v>10845795.68</v>
      </c>
      <c r="BP308" s="83">
        <f t="shared" si="403"/>
        <v>2627433.16</v>
      </c>
      <c r="BQ308" s="83">
        <f t="shared" si="403"/>
        <v>45967933.299999997</v>
      </c>
      <c r="BR308" s="83">
        <f t="shared" si="403"/>
        <v>37319314.289999999</v>
      </c>
      <c r="BS308" s="83">
        <f t="shared" si="403"/>
        <v>10432334.66</v>
      </c>
      <c r="BT308" s="83">
        <f t="shared" si="403"/>
        <v>4262358.12</v>
      </c>
      <c r="BU308" s="83">
        <f t="shared" si="403"/>
        <v>4180535.13</v>
      </c>
      <c r="BV308" s="83">
        <f t="shared" si="403"/>
        <v>10625780.35</v>
      </c>
      <c r="BW308" s="83">
        <f t="shared" si="403"/>
        <v>16427847.970000001</v>
      </c>
      <c r="BX308" s="83">
        <f t="shared" si="403"/>
        <v>1360734.5</v>
      </c>
      <c r="BY308" s="83">
        <f t="shared" si="403"/>
        <v>4772085.92</v>
      </c>
      <c r="BZ308" s="83">
        <f t="shared" si="403"/>
        <v>2610894.7599999998</v>
      </c>
      <c r="CA308" s="83">
        <f t="shared" si="403"/>
        <v>2673076.34</v>
      </c>
      <c r="CB308" s="83">
        <f t="shared" si="403"/>
        <v>643546955.33000004</v>
      </c>
      <c r="CC308" s="83">
        <f t="shared" si="403"/>
        <v>2455270.39</v>
      </c>
      <c r="CD308" s="83">
        <f t="shared" si="403"/>
        <v>826458.02</v>
      </c>
      <c r="CE308" s="83">
        <f t="shared" si="403"/>
        <v>2137322.5499999998</v>
      </c>
      <c r="CF308" s="83">
        <f t="shared" si="403"/>
        <v>1928969.87</v>
      </c>
      <c r="CG308" s="83">
        <f t="shared" si="403"/>
        <v>2587847.7400000002</v>
      </c>
      <c r="CH308" s="83">
        <f t="shared" si="403"/>
        <v>1667353.69</v>
      </c>
      <c r="CI308" s="83">
        <f t="shared" si="403"/>
        <v>5970833.5899999999</v>
      </c>
      <c r="CJ308" s="83">
        <f t="shared" si="403"/>
        <v>8447932</v>
      </c>
      <c r="CK308" s="83">
        <f t="shared" si="403"/>
        <v>54383297.939999998</v>
      </c>
      <c r="CL308" s="83">
        <f t="shared" si="403"/>
        <v>11688552.710000001</v>
      </c>
      <c r="CM308" s="83">
        <f t="shared" si="403"/>
        <v>7647608.2599999998</v>
      </c>
      <c r="CN308" s="83">
        <f t="shared" si="403"/>
        <v>227355368.47</v>
      </c>
      <c r="CO308" s="83">
        <f t="shared" si="403"/>
        <v>117788988.75</v>
      </c>
      <c r="CP308" s="83">
        <f t="shared" si="403"/>
        <v>9751440</v>
      </c>
      <c r="CQ308" s="83">
        <f t="shared" si="403"/>
        <v>8583024.7799999993</v>
      </c>
      <c r="CR308" s="83">
        <f t="shared" si="403"/>
        <v>2688575.02</v>
      </c>
      <c r="CS308" s="83">
        <f t="shared" si="403"/>
        <v>3534333.28</v>
      </c>
      <c r="CT308" s="83">
        <f t="shared" si="403"/>
        <v>1675721.45</v>
      </c>
      <c r="CU308" s="83">
        <f t="shared" si="403"/>
        <v>4556741.8499999996</v>
      </c>
      <c r="CV308" s="83">
        <f t="shared" si="403"/>
        <v>767209.19</v>
      </c>
      <c r="CW308" s="83">
        <f t="shared" si="403"/>
        <v>2575184.27</v>
      </c>
      <c r="CX308" s="83">
        <f t="shared" si="403"/>
        <v>4310521.58</v>
      </c>
      <c r="CY308" s="83">
        <f t="shared" si="403"/>
        <v>826191.02</v>
      </c>
      <c r="CZ308" s="83">
        <f t="shared" si="403"/>
        <v>16677718.890000001</v>
      </c>
      <c r="DA308" s="83">
        <f t="shared" si="403"/>
        <v>2469915.2400000002</v>
      </c>
      <c r="DB308" s="83">
        <f t="shared" si="403"/>
        <v>3292206.36</v>
      </c>
      <c r="DC308" s="83">
        <f t="shared" si="403"/>
        <v>2164973.79</v>
      </c>
      <c r="DD308" s="83">
        <f t="shared" si="403"/>
        <v>2301825.58</v>
      </c>
      <c r="DE308" s="83">
        <f t="shared" si="403"/>
        <v>3868860.74</v>
      </c>
      <c r="DF308" s="83">
        <f t="shared" si="403"/>
        <v>162428652.19999999</v>
      </c>
      <c r="DG308" s="83">
        <f t="shared" si="403"/>
        <v>1457845.4</v>
      </c>
      <c r="DH308" s="83">
        <f t="shared" si="403"/>
        <v>16236074.65</v>
      </c>
      <c r="DI308" s="83">
        <f t="shared" si="403"/>
        <v>21096223.899999999</v>
      </c>
      <c r="DJ308" s="83">
        <f t="shared" si="403"/>
        <v>5912651.29</v>
      </c>
      <c r="DK308" s="83">
        <f t="shared" si="403"/>
        <v>4184228.78</v>
      </c>
      <c r="DL308" s="83">
        <f t="shared" si="403"/>
        <v>47758055.829999998</v>
      </c>
      <c r="DM308" s="83">
        <f t="shared" si="403"/>
        <v>3319845.07</v>
      </c>
      <c r="DN308" s="83">
        <f t="shared" si="403"/>
        <v>11938981.279999999</v>
      </c>
      <c r="DO308" s="83">
        <f t="shared" si="403"/>
        <v>26118152.600000001</v>
      </c>
      <c r="DP308" s="83">
        <f t="shared" si="403"/>
        <v>2712939.7</v>
      </c>
      <c r="DQ308" s="83">
        <f t="shared" si="403"/>
        <v>7276160.9400000004</v>
      </c>
      <c r="DR308" s="83">
        <f t="shared" si="403"/>
        <v>12462393.619999999</v>
      </c>
      <c r="DS308" s="83">
        <f t="shared" si="403"/>
        <v>7179708.5899999999</v>
      </c>
      <c r="DT308" s="83">
        <f t="shared" si="403"/>
        <v>2409436.89</v>
      </c>
      <c r="DU308" s="83">
        <f t="shared" si="403"/>
        <v>3788541.96</v>
      </c>
      <c r="DV308" s="83">
        <f t="shared" si="403"/>
        <v>2724460.57</v>
      </c>
      <c r="DW308" s="83">
        <f t="shared" si="403"/>
        <v>3513920.04</v>
      </c>
      <c r="DX308" s="83">
        <f t="shared" si="403"/>
        <v>2718314.73</v>
      </c>
      <c r="DY308" s="83">
        <f t="shared" si="403"/>
        <v>3744124.74</v>
      </c>
      <c r="DZ308" s="83">
        <f t="shared" si="403"/>
        <v>7328533.9900000002</v>
      </c>
      <c r="EA308" s="83">
        <f t="shared" ref="EA308:EX308" si="404">ROUND(EA299+EA307,2)</f>
        <v>5727470.7400000002</v>
      </c>
      <c r="EB308" s="83">
        <f t="shared" si="404"/>
        <v>5278992.57</v>
      </c>
      <c r="EC308" s="83">
        <f t="shared" si="404"/>
        <v>3181586.93</v>
      </c>
      <c r="ED308" s="83">
        <f t="shared" si="404"/>
        <v>17425785.890000001</v>
      </c>
      <c r="EE308" s="83">
        <f t="shared" si="404"/>
        <v>2457217.0299999998</v>
      </c>
      <c r="EF308" s="83">
        <f t="shared" si="404"/>
        <v>12367329.48</v>
      </c>
      <c r="EG308" s="83">
        <f t="shared" si="404"/>
        <v>2954388.18</v>
      </c>
      <c r="EH308" s="83">
        <f t="shared" si="404"/>
        <v>2813005.42</v>
      </c>
      <c r="EI308" s="83">
        <f t="shared" si="404"/>
        <v>133548175.28</v>
      </c>
      <c r="EJ308" s="83">
        <f t="shared" si="404"/>
        <v>78354795.019999996</v>
      </c>
      <c r="EK308" s="83">
        <f t="shared" si="404"/>
        <v>5881998.7599999998</v>
      </c>
      <c r="EL308" s="83">
        <f t="shared" si="404"/>
        <v>4172182.18</v>
      </c>
      <c r="EM308" s="83">
        <f t="shared" si="404"/>
        <v>3957898.07</v>
      </c>
      <c r="EN308" s="83">
        <f t="shared" si="404"/>
        <v>9484708.9900000002</v>
      </c>
      <c r="EO308" s="83">
        <f t="shared" si="404"/>
        <v>3611875.9</v>
      </c>
      <c r="EP308" s="83">
        <f t="shared" si="404"/>
        <v>4040416.83</v>
      </c>
      <c r="EQ308" s="83">
        <f t="shared" si="404"/>
        <v>21390805.300000001</v>
      </c>
      <c r="ER308" s="83">
        <f t="shared" si="404"/>
        <v>3544909.01</v>
      </c>
      <c r="ES308" s="83">
        <f t="shared" si="404"/>
        <v>2150184.77</v>
      </c>
      <c r="ET308" s="83">
        <f t="shared" si="404"/>
        <v>3128679.11</v>
      </c>
      <c r="EU308" s="83">
        <f t="shared" si="404"/>
        <v>5800041.4800000004</v>
      </c>
      <c r="EV308" s="83">
        <f t="shared" si="404"/>
        <v>1399680.47</v>
      </c>
      <c r="EW308" s="83">
        <f t="shared" si="404"/>
        <v>9785434.7400000002</v>
      </c>
      <c r="EX308" s="83">
        <f t="shared" si="404"/>
        <v>2759205.42</v>
      </c>
      <c r="EY308" s="83">
        <f>ROUND(EY299+EY307,2)</f>
        <v>8139469.0899999999</v>
      </c>
      <c r="EZ308" s="83">
        <f t="shared" ref="EZ308:FX308" si="405">ROUND(EZ299+EZ307,2)</f>
        <v>2003873.04</v>
      </c>
      <c r="FA308" s="83">
        <f t="shared" si="405"/>
        <v>29246253.34</v>
      </c>
      <c r="FB308" s="83">
        <f t="shared" si="405"/>
        <v>4114457.88</v>
      </c>
      <c r="FC308" s="83">
        <f t="shared" si="405"/>
        <v>17516765.960000001</v>
      </c>
      <c r="FD308" s="83">
        <f t="shared" si="405"/>
        <v>3900978.87</v>
      </c>
      <c r="FE308" s="83">
        <f t="shared" si="405"/>
        <v>1603305.82</v>
      </c>
      <c r="FF308" s="83">
        <f t="shared" si="405"/>
        <v>2798031.33</v>
      </c>
      <c r="FG308" s="83">
        <f t="shared" si="405"/>
        <v>2064057.51</v>
      </c>
      <c r="FH308" s="83">
        <f t="shared" si="405"/>
        <v>1437636.93</v>
      </c>
      <c r="FI308" s="83">
        <f t="shared" si="405"/>
        <v>15261038.83</v>
      </c>
      <c r="FJ308" s="83">
        <f t="shared" si="405"/>
        <v>15614913.289999999</v>
      </c>
      <c r="FK308" s="83">
        <f t="shared" si="405"/>
        <v>21700252.370000001</v>
      </c>
      <c r="FL308" s="83">
        <f t="shared" si="405"/>
        <v>56649758.890000001</v>
      </c>
      <c r="FM308" s="83">
        <f t="shared" si="405"/>
        <v>29156137.57</v>
      </c>
      <c r="FN308" s="83">
        <f t="shared" si="405"/>
        <v>178171775.36000001</v>
      </c>
      <c r="FO308" s="83">
        <f t="shared" si="405"/>
        <v>10721318.6</v>
      </c>
      <c r="FP308" s="83">
        <f t="shared" si="405"/>
        <v>18742723.010000002</v>
      </c>
      <c r="FQ308" s="83">
        <f t="shared" si="405"/>
        <v>7942355.4199999999</v>
      </c>
      <c r="FR308" s="83">
        <f t="shared" si="405"/>
        <v>2364188.31</v>
      </c>
      <c r="FS308" s="83">
        <f t="shared" si="405"/>
        <v>2658460.04</v>
      </c>
      <c r="FT308" s="83">
        <f t="shared" si="405"/>
        <v>1372707.5</v>
      </c>
      <c r="FU308" s="83">
        <f t="shared" si="405"/>
        <v>7720112.0599999996</v>
      </c>
      <c r="FV308" s="83">
        <f t="shared" si="405"/>
        <v>6183994.4800000004</v>
      </c>
      <c r="FW308" s="83">
        <f t="shared" si="405"/>
        <v>2618092.9500000002</v>
      </c>
      <c r="FX308" s="83">
        <f t="shared" si="405"/>
        <v>1064292.52</v>
      </c>
      <c r="GA308" s="7">
        <v>2732265</v>
      </c>
      <c r="GB308" s="7">
        <v>90701.62</v>
      </c>
      <c r="GC308" s="76">
        <f>GA308/FZ299+GB308/FZ299</f>
        <v>3.9001513171806231E-4</v>
      </c>
    </row>
    <row r="309" spans="1:189" x14ac:dyDescent="0.2">
      <c r="A309" s="84" t="s">
        <v>883</v>
      </c>
      <c r="B309" s="81" t="s">
        <v>869</v>
      </c>
      <c r="C309" s="83">
        <f>C300</f>
        <v>21684291.110399999</v>
      </c>
      <c r="D309" s="83">
        <f t="shared" ref="D309:BO310" si="406">D300</f>
        <v>83327295.158999994</v>
      </c>
      <c r="E309" s="83">
        <f t="shared" si="406"/>
        <v>21274312.225919999</v>
      </c>
      <c r="F309" s="83">
        <f t="shared" si="406"/>
        <v>54188298.44325</v>
      </c>
      <c r="G309" s="83">
        <f t="shared" si="406"/>
        <v>6089783.6197999995</v>
      </c>
      <c r="H309" s="83">
        <f t="shared" si="406"/>
        <v>2923339.1669999999</v>
      </c>
      <c r="I309" s="83">
        <f t="shared" si="406"/>
        <v>22969937.34</v>
      </c>
      <c r="J309" s="83">
        <f t="shared" si="406"/>
        <v>3937298.301</v>
      </c>
      <c r="K309" s="83">
        <f t="shared" si="406"/>
        <v>1150282.3230000001</v>
      </c>
      <c r="L309" s="83">
        <f t="shared" si="406"/>
        <v>13959974.393295001</v>
      </c>
      <c r="M309" s="83">
        <f t="shared" si="406"/>
        <v>4871981.2880640002</v>
      </c>
      <c r="N309" s="83">
        <f t="shared" si="406"/>
        <v>132834093.44954401</v>
      </c>
      <c r="O309" s="83">
        <f t="shared" si="406"/>
        <v>49793524.639128</v>
      </c>
      <c r="P309" s="83">
        <f t="shared" si="406"/>
        <v>1244754.675</v>
      </c>
      <c r="Q309" s="83">
        <f t="shared" si="406"/>
        <v>86480316.20205</v>
      </c>
      <c r="R309" s="83">
        <f t="shared" si="406"/>
        <v>1676124.42597</v>
      </c>
      <c r="S309" s="83">
        <f t="shared" si="406"/>
        <v>6820767.4088399997</v>
      </c>
      <c r="T309" s="83">
        <f t="shared" si="406"/>
        <v>547866.296584</v>
      </c>
      <c r="U309" s="83">
        <f t="shared" si="406"/>
        <v>427423.96450799995</v>
      </c>
      <c r="V309" s="83">
        <f t="shared" si="406"/>
        <v>856780.848</v>
      </c>
      <c r="W309" s="83">
        <f t="shared" si="406"/>
        <v>211492.43100000001</v>
      </c>
      <c r="X309" s="83">
        <f t="shared" si="406"/>
        <v>188417.20817999999</v>
      </c>
      <c r="Y309" s="83">
        <f t="shared" si="406"/>
        <v>1334255.15928</v>
      </c>
      <c r="Z309" s="83">
        <f t="shared" si="406"/>
        <v>461452.98809999996</v>
      </c>
      <c r="AA309" s="83">
        <f t="shared" si="406"/>
        <v>102407932.24141499</v>
      </c>
      <c r="AB309" s="83">
        <f t="shared" si="406"/>
        <v>184226397.98149276</v>
      </c>
      <c r="AC309" s="83">
        <f t="shared" si="406"/>
        <v>3729778.6332199997</v>
      </c>
      <c r="AD309" s="83">
        <f t="shared" si="406"/>
        <v>4193247.1860229997</v>
      </c>
      <c r="AE309" s="83">
        <f t="shared" si="406"/>
        <v>343790.20598600002</v>
      </c>
      <c r="AF309" s="83">
        <f t="shared" si="406"/>
        <v>523995.48836600001</v>
      </c>
      <c r="AG309" s="83">
        <f t="shared" si="406"/>
        <v>4366050.0013199998</v>
      </c>
      <c r="AH309" s="83">
        <f t="shared" si="406"/>
        <v>582494.2550280001</v>
      </c>
      <c r="AI309" s="83">
        <f t="shared" si="406"/>
        <v>247151.89799999999</v>
      </c>
      <c r="AJ309" s="83">
        <f t="shared" si="406"/>
        <v>554678.556124</v>
      </c>
      <c r="AK309" s="83">
        <f t="shared" si="406"/>
        <v>929504.43476000021</v>
      </c>
      <c r="AL309" s="83">
        <f t="shared" si="406"/>
        <v>1815678.774</v>
      </c>
      <c r="AM309" s="83">
        <f t="shared" si="406"/>
        <v>814313.96272200008</v>
      </c>
      <c r="AN309" s="83">
        <f t="shared" si="406"/>
        <v>2500126.7506200001</v>
      </c>
      <c r="AO309" s="83">
        <f t="shared" si="406"/>
        <v>8746300.2935039997</v>
      </c>
      <c r="AP309" s="83">
        <f t="shared" si="406"/>
        <v>538698569.71062708</v>
      </c>
      <c r="AQ309" s="83">
        <f t="shared" si="406"/>
        <v>1829056.4801479999</v>
      </c>
      <c r="AR309" s="83">
        <f t="shared" si="406"/>
        <v>189653726.99856001</v>
      </c>
      <c r="AS309" s="83">
        <f t="shared" si="406"/>
        <v>36796038.507140003</v>
      </c>
      <c r="AT309" s="83">
        <f t="shared" si="406"/>
        <v>6697930.7639621198</v>
      </c>
      <c r="AU309" s="83">
        <f t="shared" si="406"/>
        <v>921423.80116799998</v>
      </c>
      <c r="AV309" s="83">
        <f t="shared" si="406"/>
        <v>829102.49199885002</v>
      </c>
      <c r="AW309" s="83">
        <f t="shared" si="406"/>
        <v>534207.22589600005</v>
      </c>
      <c r="AX309" s="83">
        <f t="shared" si="406"/>
        <v>337245.04699999996</v>
      </c>
      <c r="AY309" s="83">
        <f t="shared" si="406"/>
        <v>1192495.419</v>
      </c>
      <c r="AZ309" s="83">
        <f t="shared" si="406"/>
        <v>10749369.797999999</v>
      </c>
      <c r="BA309" s="83">
        <f t="shared" si="406"/>
        <v>10122908.964239998</v>
      </c>
      <c r="BB309" s="83">
        <f t="shared" si="406"/>
        <v>3438811.5314000002</v>
      </c>
      <c r="BC309" s="83">
        <f t="shared" si="406"/>
        <v>61870464.104999989</v>
      </c>
      <c r="BD309" s="83">
        <f t="shared" si="406"/>
        <v>11214878.220000001</v>
      </c>
      <c r="BE309" s="83">
        <f t="shared" si="406"/>
        <v>3005548.0294399997</v>
      </c>
      <c r="BF309" s="83">
        <f t="shared" si="406"/>
        <v>49649750.779200003</v>
      </c>
      <c r="BG309" s="83">
        <f t="shared" si="406"/>
        <v>1030656.42</v>
      </c>
      <c r="BH309" s="83">
        <f t="shared" si="406"/>
        <v>1090180.8777980001</v>
      </c>
      <c r="BI309" s="83">
        <f t="shared" si="406"/>
        <v>349121.14019999997</v>
      </c>
      <c r="BJ309" s="83">
        <f t="shared" si="406"/>
        <v>13818000.0724</v>
      </c>
      <c r="BK309" s="83">
        <f t="shared" si="406"/>
        <v>26425241.644109998</v>
      </c>
      <c r="BL309" s="83">
        <f t="shared" si="406"/>
        <v>163199.12400000001</v>
      </c>
      <c r="BM309" s="83">
        <f t="shared" si="406"/>
        <v>625744.91902999999</v>
      </c>
      <c r="BN309" s="83">
        <f t="shared" si="406"/>
        <v>7234333.6140000001</v>
      </c>
      <c r="BO309" s="83">
        <f t="shared" si="406"/>
        <v>2345417.846471</v>
      </c>
      <c r="BP309" s="83">
        <f t="shared" ref="BP309:EA310" si="407">BP300</f>
        <v>1476662.2196580002</v>
      </c>
      <c r="BQ309" s="83">
        <f t="shared" si="407"/>
        <v>25277311.278270002</v>
      </c>
      <c r="BR309" s="83">
        <f t="shared" si="407"/>
        <v>3504340.398</v>
      </c>
      <c r="BS309" s="83">
        <f t="shared" si="407"/>
        <v>1275498.86451</v>
      </c>
      <c r="BT309" s="83">
        <f t="shared" si="407"/>
        <v>1622788.2066062503</v>
      </c>
      <c r="BU309" s="83">
        <f t="shared" si="407"/>
        <v>1678864.33134</v>
      </c>
      <c r="BV309" s="83">
        <f t="shared" si="407"/>
        <v>8217453.9862500001</v>
      </c>
      <c r="BW309" s="83">
        <f t="shared" si="407"/>
        <v>10353731.338500001</v>
      </c>
      <c r="BX309" s="83">
        <f t="shared" si="407"/>
        <v>932682.53891999996</v>
      </c>
      <c r="BY309" s="83">
        <f t="shared" si="407"/>
        <v>2401756.5064650001</v>
      </c>
      <c r="BZ309" s="83">
        <f t="shared" si="407"/>
        <v>851138.20792000007</v>
      </c>
      <c r="CA309" s="83">
        <f t="shared" si="407"/>
        <v>2361749.0692799999</v>
      </c>
      <c r="CB309" s="83">
        <f t="shared" si="407"/>
        <v>280900163.09293997</v>
      </c>
      <c r="CC309" s="83">
        <f t="shared" si="407"/>
        <v>471359.35863999999</v>
      </c>
      <c r="CD309" s="83">
        <f t="shared" si="407"/>
        <v>328920.78399999999</v>
      </c>
      <c r="CE309" s="83">
        <f t="shared" si="407"/>
        <v>992304.18900000001</v>
      </c>
      <c r="CF309" s="83">
        <f t="shared" si="407"/>
        <v>725565.05327599996</v>
      </c>
      <c r="CG309" s="83">
        <f t="shared" si="407"/>
        <v>665502.42599999998</v>
      </c>
      <c r="CH309" s="83">
        <f t="shared" si="407"/>
        <v>434674.30244399997</v>
      </c>
      <c r="CI309" s="83">
        <f t="shared" si="407"/>
        <v>2538063.68634</v>
      </c>
      <c r="CJ309" s="83">
        <f t="shared" si="407"/>
        <v>5227711.7236019997</v>
      </c>
      <c r="CK309" s="83">
        <f t="shared" si="407"/>
        <v>8978677.4275800008</v>
      </c>
      <c r="CL309" s="83">
        <f t="shared" si="407"/>
        <v>1754786.2749299996</v>
      </c>
      <c r="CM309" s="83">
        <f t="shared" si="407"/>
        <v>505877.20085999998</v>
      </c>
      <c r="CN309" s="83">
        <f t="shared" si="407"/>
        <v>101298041.505</v>
      </c>
      <c r="CO309" s="83">
        <f t="shared" si="407"/>
        <v>51802049.036399998</v>
      </c>
      <c r="CP309" s="83">
        <f t="shared" si="407"/>
        <v>9088364.3751039989</v>
      </c>
      <c r="CQ309" s="83">
        <f t="shared" si="407"/>
        <v>1612507.2639899999</v>
      </c>
      <c r="CR309" s="83">
        <f t="shared" si="407"/>
        <v>145822.5048</v>
      </c>
      <c r="CS309" s="83">
        <f t="shared" si="407"/>
        <v>1162322.5459</v>
      </c>
      <c r="CT309" s="83">
        <f t="shared" si="407"/>
        <v>362046.9204</v>
      </c>
      <c r="CU309" s="83">
        <f t="shared" si="407"/>
        <v>352785.12895999994</v>
      </c>
      <c r="CV309" s="83">
        <f t="shared" si="407"/>
        <v>242896.54145999998</v>
      </c>
      <c r="CW309" s="83">
        <f t="shared" si="407"/>
        <v>1202282.1921039999</v>
      </c>
      <c r="CX309" s="83">
        <f t="shared" si="407"/>
        <v>1822328.0936960003</v>
      </c>
      <c r="CY309" s="83">
        <f t="shared" si="407"/>
        <v>180959.454</v>
      </c>
      <c r="CZ309" s="83">
        <f t="shared" si="407"/>
        <v>5754874.3571500005</v>
      </c>
      <c r="DA309" s="83">
        <f t="shared" si="407"/>
        <v>1152522.27</v>
      </c>
      <c r="DB309" s="83">
        <f t="shared" si="407"/>
        <v>739297.77300000004</v>
      </c>
      <c r="DC309" s="83">
        <f t="shared" si="407"/>
        <v>1102286.11158</v>
      </c>
      <c r="DD309" s="83">
        <f t="shared" si="407"/>
        <v>1069265.1130000001</v>
      </c>
      <c r="DE309" s="83">
        <f t="shared" si="407"/>
        <v>2204333.6189999999</v>
      </c>
      <c r="DF309" s="83">
        <f t="shared" si="407"/>
        <v>46585110.233839996</v>
      </c>
      <c r="DG309" s="83">
        <f t="shared" si="407"/>
        <v>990678.44308399991</v>
      </c>
      <c r="DH309" s="83">
        <f t="shared" si="407"/>
        <v>8833097.9231240004</v>
      </c>
      <c r="DI309" s="83">
        <f t="shared" si="407"/>
        <v>11118469.720299998</v>
      </c>
      <c r="DJ309" s="83">
        <f t="shared" si="407"/>
        <v>1322992.3458</v>
      </c>
      <c r="DK309" s="83">
        <f t="shared" si="407"/>
        <v>792777.69271999993</v>
      </c>
      <c r="DL309" s="83">
        <f t="shared" si="407"/>
        <v>12787118.042699</v>
      </c>
      <c r="DM309" s="83">
        <f t="shared" si="407"/>
        <v>415822.756734</v>
      </c>
      <c r="DN309" s="83">
        <f t="shared" si="407"/>
        <v>7072288.3889999995</v>
      </c>
      <c r="DO309" s="83">
        <f t="shared" si="407"/>
        <v>7859851.4699999997</v>
      </c>
      <c r="DP309" s="83">
        <f t="shared" si="407"/>
        <v>845608.95</v>
      </c>
      <c r="DQ309" s="83">
        <f t="shared" si="407"/>
        <v>6963604.6060799994</v>
      </c>
      <c r="DR309" s="83">
        <f t="shared" si="407"/>
        <v>1863151.9306740002</v>
      </c>
      <c r="DS309" s="83">
        <f t="shared" si="407"/>
        <v>988845.57447999995</v>
      </c>
      <c r="DT309" s="83">
        <f t="shared" si="407"/>
        <v>235434.30168299997</v>
      </c>
      <c r="DU309" s="83">
        <f t="shared" si="407"/>
        <v>710886.15899999999</v>
      </c>
      <c r="DV309" s="83">
        <f t="shared" si="407"/>
        <v>213872.56200000001</v>
      </c>
      <c r="DW309" s="83">
        <f t="shared" si="407"/>
        <v>427023.911525</v>
      </c>
      <c r="DX309" s="83">
        <f t="shared" si="407"/>
        <v>1186140.54669</v>
      </c>
      <c r="DY309" s="83">
        <f t="shared" si="407"/>
        <v>1422507.14112</v>
      </c>
      <c r="DZ309" s="83">
        <f t="shared" si="407"/>
        <v>2795601.817026</v>
      </c>
      <c r="EA309" s="83">
        <f t="shared" si="407"/>
        <v>3925654.981619</v>
      </c>
      <c r="EB309" s="83">
        <f t="shared" ref="EB309:FX310" si="408">EB300</f>
        <v>2144249.0099999998</v>
      </c>
      <c r="EC309" s="83">
        <f t="shared" si="408"/>
        <v>915170.61517</v>
      </c>
      <c r="ED309" s="83">
        <f t="shared" si="408"/>
        <v>14149116.5646</v>
      </c>
      <c r="EE309" s="83">
        <f t="shared" si="408"/>
        <v>451448.96399999998</v>
      </c>
      <c r="EF309" s="83">
        <f t="shared" si="408"/>
        <v>1780131.9748249997</v>
      </c>
      <c r="EG309" s="83">
        <f t="shared" si="408"/>
        <v>738789.01482400007</v>
      </c>
      <c r="EH309" s="83">
        <f t="shared" si="408"/>
        <v>335696.29558500001</v>
      </c>
      <c r="EI309" s="83">
        <f t="shared" si="408"/>
        <v>29454611.526000001</v>
      </c>
      <c r="EJ309" s="83">
        <f t="shared" si="408"/>
        <v>20488020.579</v>
      </c>
      <c r="EK309" s="83">
        <f t="shared" si="408"/>
        <v>3040566.72481</v>
      </c>
      <c r="EL309" s="83">
        <f t="shared" si="408"/>
        <v>515731.66432000004</v>
      </c>
      <c r="EM309" s="83">
        <f t="shared" si="408"/>
        <v>1535470.9010639999</v>
      </c>
      <c r="EN309" s="83">
        <f t="shared" si="408"/>
        <v>1678331.88</v>
      </c>
      <c r="EO309" s="83">
        <f t="shared" si="408"/>
        <v>1189285.848</v>
      </c>
      <c r="EP309" s="83">
        <f t="shared" si="408"/>
        <v>2626282.3151099999</v>
      </c>
      <c r="EQ309" s="83">
        <f t="shared" si="408"/>
        <v>9195252.7733429987</v>
      </c>
      <c r="ER309" s="83">
        <f t="shared" si="408"/>
        <v>1900515.606465</v>
      </c>
      <c r="ES309" s="83">
        <f t="shared" si="408"/>
        <v>548987.05688799999</v>
      </c>
      <c r="ET309" s="83">
        <f t="shared" si="408"/>
        <v>649951.58699999994</v>
      </c>
      <c r="EU309" s="83">
        <f t="shared" si="408"/>
        <v>980442.576</v>
      </c>
      <c r="EV309" s="83">
        <f t="shared" si="408"/>
        <v>505261.30082999996</v>
      </c>
      <c r="EW309" s="83">
        <f t="shared" si="408"/>
        <v>5041713.8498299997</v>
      </c>
      <c r="EX309" s="83">
        <f t="shared" si="408"/>
        <v>184195.04046000002</v>
      </c>
      <c r="EY309" s="83">
        <f t="shared" si="408"/>
        <v>913998.30299999996</v>
      </c>
      <c r="EZ309" s="83">
        <f t="shared" si="408"/>
        <v>601669.43585000001</v>
      </c>
      <c r="FA309" s="83">
        <f t="shared" si="408"/>
        <v>23993444.849300001</v>
      </c>
      <c r="FB309" s="83">
        <f t="shared" si="408"/>
        <v>3677261.2659999998</v>
      </c>
      <c r="FC309" s="83">
        <f t="shared" si="408"/>
        <v>6925695.0883999998</v>
      </c>
      <c r="FD309" s="83">
        <f t="shared" si="408"/>
        <v>1054602.8772359998</v>
      </c>
      <c r="FE309" s="83">
        <f t="shared" si="408"/>
        <v>458685.15404999995</v>
      </c>
      <c r="FF309" s="83">
        <f t="shared" si="408"/>
        <v>533369.31299999997</v>
      </c>
      <c r="FG309" s="83">
        <f t="shared" si="408"/>
        <v>439016.32799999998</v>
      </c>
      <c r="FH309" s="83">
        <f t="shared" si="408"/>
        <v>846039.49061599991</v>
      </c>
      <c r="FI309" s="83">
        <f t="shared" si="408"/>
        <v>7229332.4134</v>
      </c>
      <c r="FJ309" s="83">
        <f t="shared" si="408"/>
        <v>13820286.793500001</v>
      </c>
      <c r="FK309" s="83">
        <f t="shared" si="408"/>
        <v>20858777.058150001</v>
      </c>
      <c r="FL309" s="83">
        <f t="shared" si="408"/>
        <v>36300539.799000002</v>
      </c>
      <c r="FM309" s="83">
        <f t="shared" si="408"/>
        <v>9361338.7087440006</v>
      </c>
      <c r="FN309" s="83">
        <f t="shared" si="408"/>
        <v>61162971.669</v>
      </c>
      <c r="FO309" s="83">
        <f t="shared" si="408"/>
        <v>10126883.2992</v>
      </c>
      <c r="FP309" s="83">
        <f t="shared" si="408"/>
        <v>17743632.710450001</v>
      </c>
      <c r="FQ309" s="83">
        <f t="shared" si="408"/>
        <v>5058408.5</v>
      </c>
      <c r="FR309" s="83">
        <f t="shared" si="408"/>
        <v>1652931.4414499998</v>
      </c>
      <c r="FS309" s="83">
        <f t="shared" si="408"/>
        <v>1450441.4800399998</v>
      </c>
      <c r="FT309" s="83">
        <f t="shared" si="408"/>
        <v>1221640.1737199998</v>
      </c>
      <c r="FU309" s="83">
        <f t="shared" si="408"/>
        <v>2090277.3639</v>
      </c>
      <c r="FV309" s="83">
        <f t="shared" si="408"/>
        <v>1590630.6216</v>
      </c>
      <c r="FW309" s="83">
        <f t="shared" si="408"/>
        <v>404070.45305399998</v>
      </c>
      <c r="FX309" s="83">
        <f t="shared" si="408"/>
        <v>359010.47265000001</v>
      </c>
      <c r="GB309" s="7">
        <f>GB307+GB308</f>
        <v>90701.622083957191</v>
      </c>
    </row>
    <row r="310" spans="1:189" x14ac:dyDescent="0.2">
      <c r="A310" s="84" t="s">
        <v>884</v>
      </c>
      <c r="B310" s="81" t="s">
        <v>871</v>
      </c>
      <c r="C310" s="83">
        <f>C301</f>
        <v>1389223.24</v>
      </c>
      <c r="D310" s="83">
        <f t="shared" si="406"/>
        <v>5418950.1299999999</v>
      </c>
      <c r="E310" s="83">
        <f t="shared" si="406"/>
        <v>1406164.7</v>
      </c>
      <c r="F310" s="83">
        <f t="shared" si="406"/>
        <v>2582015.61</v>
      </c>
      <c r="G310" s="83">
        <f t="shared" si="406"/>
        <v>367060.54</v>
      </c>
      <c r="H310" s="83">
        <f t="shared" si="406"/>
        <v>193079.9</v>
      </c>
      <c r="I310" s="83">
        <f t="shared" si="406"/>
        <v>1496986.61</v>
      </c>
      <c r="J310" s="83">
        <f t="shared" si="406"/>
        <v>499814.02</v>
      </c>
      <c r="K310" s="83">
        <f t="shared" si="406"/>
        <v>115005.97</v>
      </c>
      <c r="L310" s="83">
        <f t="shared" si="406"/>
        <v>977062.26</v>
      </c>
      <c r="M310" s="83">
        <f t="shared" si="406"/>
        <v>404493.61</v>
      </c>
      <c r="N310" s="83">
        <f t="shared" si="406"/>
        <v>10027284.640000001</v>
      </c>
      <c r="O310" s="83">
        <f t="shared" si="406"/>
        <v>3582466.56</v>
      </c>
      <c r="P310" s="83">
        <f t="shared" si="406"/>
        <v>84218.08</v>
      </c>
      <c r="Q310" s="83">
        <f t="shared" si="406"/>
        <v>5620528.3200000003</v>
      </c>
      <c r="R310" s="83">
        <f t="shared" si="406"/>
        <v>130380.62</v>
      </c>
      <c r="S310" s="83">
        <f t="shared" si="406"/>
        <v>830441.18</v>
      </c>
      <c r="T310" s="83">
        <f t="shared" si="406"/>
        <v>68658.679999999993</v>
      </c>
      <c r="U310" s="83">
        <f t="shared" si="406"/>
        <v>39715.86</v>
      </c>
      <c r="V310" s="83">
        <f t="shared" si="406"/>
        <v>97879.78</v>
      </c>
      <c r="W310" s="83">
        <f t="shared" si="406"/>
        <v>21870.69</v>
      </c>
      <c r="X310" s="83">
        <f t="shared" si="406"/>
        <v>19813.87</v>
      </c>
      <c r="Y310" s="83">
        <f t="shared" si="406"/>
        <v>109791.27</v>
      </c>
      <c r="Z310" s="83">
        <f t="shared" si="406"/>
        <v>54972.95</v>
      </c>
      <c r="AA310" s="83">
        <f t="shared" si="406"/>
        <v>6876301.1399999997</v>
      </c>
      <c r="AB310" s="83">
        <f t="shared" si="406"/>
        <v>10765860.060000001</v>
      </c>
      <c r="AC310" s="83">
        <f t="shared" si="406"/>
        <v>448482.27</v>
      </c>
      <c r="AD310" s="83">
        <f t="shared" si="406"/>
        <v>493364.78</v>
      </c>
      <c r="AE310" s="83">
        <f t="shared" si="406"/>
        <v>41412.980000000003</v>
      </c>
      <c r="AF310" s="83">
        <f t="shared" si="406"/>
        <v>29533.71</v>
      </c>
      <c r="AG310" s="83">
        <f t="shared" si="406"/>
        <v>341802.92</v>
      </c>
      <c r="AH310" s="83">
        <f t="shared" si="406"/>
        <v>75471.23</v>
      </c>
      <c r="AI310" s="83">
        <f t="shared" si="406"/>
        <v>54708.38</v>
      </c>
      <c r="AJ310" s="83">
        <f t="shared" si="406"/>
        <v>118113.1</v>
      </c>
      <c r="AK310" s="83">
        <f t="shared" si="406"/>
        <v>88757.43</v>
      </c>
      <c r="AL310" s="83">
        <f t="shared" si="406"/>
        <v>113076.7</v>
      </c>
      <c r="AM310" s="83">
        <f t="shared" si="406"/>
        <v>91035.53</v>
      </c>
      <c r="AN310" s="83">
        <f t="shared" si="406"/>
        <v>355524.91</v>
      </c>
      <c r="AO310" s="83">
        <f t="shared" si="406"/>
        <v>1345575.4</v>
      </c>
      <c r="AP310" s="83">
        <f t="shared" si="406"/>
        <v>28470332.879999999</v>
      </c>
      <c r="AQ310" s="83">
        <f t="shared" si="406"/>
        <v>128128.93</v>
      </c>
      <c r="AR310" s="83">
        <f t="shared" si="406"/>
        <v>14988832.699999999</v>
      </c>
      <c r="AS310" s="83">
        <f t="shared" si="406"/>
        <v>2005018.36</v>
      </c>
      <c r="AT310" s="83">
        <f t="shared" si="406"/>
        <v>1136577.67</v>
      </c>
      <c r="AU310" s="83">
        <f t="shared" si="406"/>
        <v>147906.99</v>
      </c>
      <c r="AV310" s="83">
        <f t="shared" si="406"/>
        <v>88475.13</v>
      </c>
      <c r="AW310" s="83">
        <f t="shared" si="406"/>
        <v>90906.86</v>
      </c>
      <c r="AX310" s="83">
        <f t="shared" si="406"/>
        <v>54129.27</v>
      </c>
      <c r="AY310" s="83">
        <f t="shared" si="406"/>
        <v>143936.81</v>
      </c>
      <c r="AZ310" s="83">
        <f t="shared" si="406"/>
        <v>1173685.8700000001</v>
      </c>
      <c r="BA310" s="83">
        <f t="shared" si="406"/>
        <v>1245501.7</v>
      </c>
      <c r="BB310" s="83">
        <f t="shared" si="406"/>
        <v>367754.18</v>
      </c>
      <c r="BC310" s="83">
        <f t="shared" si="406"/>
        <v>6902547.7599999998</v>
      </c>
      <c r="BD310" s="83">
        <f t="shared" si="406"/>
        <v>1235615.68</v>
      </c>
      <c r="BE310" s="83">
        <f t="shared" si="406"/>
        <v>336686.29</v>
      </c>
      <c r="BF310" s="83">
        <f t="shared" si="406"/>
        <v>4932691.92</v>
      </c>
      <c r="BG310" s="83">
        <f t="shared" si="406"/>
        <v>40962.07</v>
      </c>
      <c r="BH310" s="83">
        <f t="shared" si="406"/>
        <v>116825.51</v>
      </c>
      <c r="BI310" s="83">
        <f t="shared" si="406"/>
        <v>14014.79</v>
      </c>
      <c r="BJ310" s="83">
        <f t="shared" si="406"/>
        <v>1504828.51</v>
      </c>
      <c r="BK310" s="83">
        <f t="shared" si="406"/>
        <v>2692753.57</v>
      </c>
      <c r="BL310" s="83">
        <f t="shared" si="406"/>
        <v>11622.77</v>
      </c>
      <c r="BM310" s="83">
        <f t="shared" si="406"/>
        <v>65519.24</v>
      </c>
      <c r="BN310" s="83">
        <f t="shared" si="406"/>
        <v>1101390.83</v>
      </c>
      <c r="BO310" s="83">
        <f t="shared" si="406"/>
        <v>232969.28</v>
      </c>
      <c r="BP310" s="83">
        <f t="shared" si="407"/>
        <v>214467.66</v>
      </c>
      <c r="BQ310" s="83">
        <f t="shared" si="407"/>
        <v>1517029.65</v>
      </c>
      <c r="BR310" s="83">
        <f t="shared" si="407"/>
        <v>267132.48</v>
      </c>
      <c r="BS310" s="83">
        <f t="shared" si="407"/>
        <v>111389.08</v>
      </c>
      <c r="BT310" s="83">
        <f t="shared" si="407"/>
        <v>105355.9</v>
      </c>
      <c r="BU310" s="83">
        <f t="shared" si="407"/>
        <v>109016.69</v>
      </c>
      <c r="BV310" s="83">
        <f t="shared" si="407"/>
        <v>673199.6</v>
      </c>
      <c r="BW310" s="83">
        <f t="shared" si="407"/>
        <v>674534.79</v>
      </c>
      <c r="BX310" s="83">
        <f t="shared" si="407"/>
        <v>74945.5</v>
      </c>
      <c r="BY310" s="83">
        <f t="shared" si="407"/>
        <v>274798.46000000002</v>
      </c>
      <c r="BZ310" s="83">
        <f t="shared" si="407"/>
        <v>89349.11</v>
      </c>
      <c r="CA310" s="83">
        <f t="shared" si="407"/>
        <v>311327.27</v>
      </c>
      <c r="CB310" s="83">
        <f t="shared" si="407"/>
        <v>22314875.190000001</v>
      </c>
      <c r="CC310" s="83">
        <f t="shared" si="407"/>
        <v>90954.29</v>
      </c>
      <c r="CD310" s="83">
        <f t="shared" si="407"/>
        <v>32048.17</v>
      </c>
      <c r="CE310" s="83">
        <f t="shared" si="407"/>
        <v>75226.67</v>
      </c>
      <c r="CF310" s="83">
        <f t="shared" si="407"/>
        <v>78811.02</v>
      </c>
      <c r="CG310" s="83">
        <f t="shared" si="407"/>
        <v>63657.3</v>
      </c>
      <c r="CH310" s="83">
        <f t="shared" si="407"/>
        <v>21402</v>
      </c>
      <c r="CI310" s="83">
        <f t="shared" si="407"/>
        <v>243985.28</v>
      </c>
      <c r="CJ310" s="83">
        <f t="shared" si="407"/>
        <v>274331.17</v>
      </c>
      <c r="CK310" s="83">
        <f t="shared" si="407"/>
        <v>936389.26</v>
      </c>
      <c r="CL310" s="83">
        <f t="shared" si="407"/>
        <v>198991.81</v>
      </c>
      <c r="CM310" s="83">
        <f t="shared" si="407"/>
        <v>64624.65</v>
      </c>
      <c r="CN310" s="83">
        <f t="shared" si="407"/>
        <v>7549613.7000000002</v>
      </c>
      <c r="CO310" s="83">
        <f t="shared" si="407"/>
        <v>4066382.74</v>
      </c>
      <c r="CP310" s="83">
        <f t="shared" si="407"/>
        <v>663075.62</v>
      </c>
      <c r="CQ310" s="83">
        <f t="shared" si="407"/>
        <v>226169.73</v>
      </c>
      <c r="CR310" s="83">
        <f t="shared" si="407"/>
        <v>47545.91</v>
      </c>
      <c r="CS310" s="83">
        <f t="shared" si="407"/>
        <v>173670.03</v>
      </c>
      <c r="CT310" s="83">
        <f t="shared" si="407"/>
        <v>63621.2</v>
      </c>
      <c r="CU310" s="83">
        <f t="shared" si="407"/>
        <v>36485.64</v>
      </c>
      <c r="CV310" s="83">
        <f t="shared" si="407"/>
        <v>27690</v>
      </c>
      <c r="CW310" s="83">
        <f t="shared" si="407"/>
        <v>136785.37</v>
      </c>
      <c r="CX310" s="83">
        <f t="shared" si="407"/>
        <v>200831.78</v>
      </c>
      <c r="CY310" s="83">
        <f t="shared" si="407"/>
        <v>19713.95</v>
      </c>
      <c r="CZ310" s="83">
        <f t="shared" si="407"/>
        <v>654956.89</v>
      </c>
      <c r="DA310" s="83">
        <f t="shared" si="407"/>
        <v>128330.92</v>
      </c>
      <c r="DB310" s="83">
        <f t="shared" si="407"/>
        <v>75394.350000000006</v>
      </c>
      <c r="DC310" s="83">
        <f t="shared" si="407"/>
        <v>130933.04</v>
      </c>
      <c r="DD310" s="83">
        <f t="shared" si="407"/>
        <v>89396.49</v>
      </c>
      <c r="DE310" s="83">
        <f t="shared" si="407"/>
        <v>390289.94</v>
      </c>
      <c r="DF310" s="83">
        <f t="shared" si="407"/>
        <v>6060973.0999999996</v>
      </c>
      <c r="DG310" s="83">
        <f t="shared" si="407"/>
        <v>108710.05</v>
      </c>
      <c r="DH310" s="83">
        <f t="shared" si="407"/>
        <v>862354.19</v>
      </c>
      <c r="DI310" s="83">
        <f t="shared" si="407"/>
        <v>1100047.1399999999</v>
      </c>
      <c r="DJ310" s="83">
        <f t="shared" si="407"/>
        <v>117351.69</v>
      </c>
      <c r="DK310" s="83">
        <f t="shared" si="407"/>
        <v>59990.41</v>
      </c>
      <c r="DL310" s="83">
        <f t="shared" si="407"/>
        <v>1756207.7</v>
      </c>
      <c r="DM310" s="83">
        <f t="shared" si="407"/>
        <v>113515.49</v>
      </c>
      <c r="DN310" s="83">
        <f t="shared" si="407"/>
        <v>650857.93999999994</v>
      </c>
      <c r="DO310" s="83">
        <f t="shared" si="407"/>
        <v>701579.58</v>
      </c>
      <c r="DP310" s="83">
        <f t="shared" si="407"/>
        <v>46630.38</v>
      </c>
      <c r="DQ310" s="83">
        <f t="shared" si="407"/>
        <v>312556.33</v>
      </c>
      <c r="DR310" s="83">
        <f t="shared" si="407"/>
        <v>306097.40999999997</v>
      </c>
      <c r="DS310" s="83">
        <f t="shared" si="407"/>
        <v>210268.5</v>
      </c>
      <c r="DT310" s="83">
        <f t="shared" si="407"/>
        <v>48347.99</v>
      </c>
      <c r="DU310" s="83">
        <f t="shared" si="407"/>
        <v>135485.26</v>
      </c>
      <c r="DV310" s="83">
        <f t="shared" si="407"/>
        <v>45084.32</v>
      </c>
      <c r="DW310" s="83">
        <f t="shared" si="407"/>
        <v>93734.29</v>
      </c>
      <c r="DX310" s="83">
        <f t="shared" si="407"/>
        <v>117202.03</v>
      </c>
      <c r="DY310" s="83">
        <f t="shared" si="407"/>
        <v>154134.1</v>
      </c>
      <c r="DZ310" s="83">
        <f t="shared" si="407"/>
        <v>296337.49</v>
      </c>
      <c r="EA310" s="83">
        <f t="shared" si="407"/>
        <v>561796.43999999994</v>
      </c>
      <c r="EB310" s="83">
        <f t="shared" si="408"/>
        <v>233300.8</v>
      </c>
      <c r="EC310" s="83">
        <f t="shared" si="408"/>
        <v>99591.18</v>
      </c>
      <c r="ED310" s="83">
        <f t="shared" si="408"/>
        <v>443509.3</v>
      </c>
      <c r="EE310" s="83">
        <f t="shared" si="408"/>
        <v>69966.75</v>
      </c>
      <c r="EF310" s="83">
        <f t="shared" si="408"/>
        <v>279730.43</v>
      </c>
      <c r="EG310" s="83">
        <f t="shared" si="408"/>
        <v>104054.09</v>
      </c>
      <c r="EH310" s="83">
        <f t="shared" si="408"/>
        <v>49366.36</v>
      </c>
      <c r="EI310" s="83">
        <f t="shared" si="408"/>
        <v>1638759.21</v>
      </c>
      <c r="EJ310" s="83">
        <f t="shared" si="408"/>
        <v>1865233.26</v>
      </c>
      <c r="EK310" s="83">
        <f t="shared" si="408"/>
        <v>134401.10999999999</v>
      </c>
      <c r="EL310" s="83">
        <f t="shared" si="408"/>
        <v>50840.03</v>
      </c>
      <c r="EM310" s="83">
        <f t="shared" si="408"/>
        <v>197943.77</v>
      </c>
      <c r="EN310" s="83">
        <f t="shared" si="408"/>
        <v>214557.88</v>
      </c>
      <c r="EO310" s="83">
        <f t="shared" si="408"/>
        <v>146086.69</v>
      </c>
      <c r="EP310" s="83">
        <f t="shared" si="408"/>
        <v>137458.21</v>
      </c>
      <c r="EQ310" s="83">
        <f t="shared" si="408"/>
        <v>731571.43</v>
      </c>
      <c r="ER310" s="83">
        <f t="shared" si="408"/>
        <v>129715.09</v>
      </c>
      <c r="ES310" s="83">
        <f t="shared" si="408"/>
        <v>85278.3</v>
      </c>
      <c r="ET310" s="83">
        <f t="shared" si="408"/>
        <v>148582.39000000001</v>
      </c>
      <c r="EU310" s="83">
        <f t="shared" si="408"/>
        <v>147558.32</v>
      </c>
      <c r="EV310" s="83">
        <f t="shared" si="408"/>
        <v>46972</v>
      </c>
      <c r="EW310" s="83">
        <f t="shared" si="408"/>
        <v>178958.26</v>
      </c>
      <c r="EX310" s="83">
        <f t="shared" si="408"/>
        <v>10362.02</v>
      </c>
      <c r="EY310" s="83">
        <f t="shared" si="408"/>
        <v>120327.37</v>
      </c>
      <c r="EZ310" s="83">
        <f t="shared" si="408"/>
        <v>89393.94</v>
      </c>
      <c r="FA310" s="83">
        <f t="shared" si="408"/>
        <v>1327724.45</v>
      </c>
      <c r="FB310" s="83">
        <f t="shared" si="408"/>
        <v>437196.61</v>
      </c>
      <c r="FC310" s="83">
        <f t="shared" si="408"/>
        <v>748237.09</v>
      </c>
      <c r="FD310" s="83">
        <f t="shared" si="408"/>
        <v>130847.2</v>
      </c>
      <c r="FE310" s="83">
        <f t="shared" si="408"/>
        <v>62235.64</v>
      </c>
      <c r="FF310" s="83">
        <f t="shared" si="408"/>
        <v>64386.49</v>
      </c>
      <c r="FG310" s="83">
        <f t="shared" si="408"/>
        <v>42990.5</v>
      </c>
      <c r="FH310" s="83">
        <f t="shared" si="408"/>
        <v>124756.7</v>
      </c>
      <c r="FI310" s="83">
        <f t="shared" si="408"/>
        <v>613243.9</v>
      </c>
      <c r="FJ310" s="83">
        <f t="shared" si="408"/>
        <v>460206.56</v>
      </c>
      <c r="FK310" s="83">
        <f t="shared" si="408"/>
        <v>841475.31</v>
      </c>
      <c r="FL310" s="83">
        <f t="shared" si="408"/>
        <v>1936703.39</v>
      </c>
      <c r="FM310" s="83">
        <f t="shared" si="408"/>
        <v>625996.09</v>
      </c>
      <c r="FN310" s="83">
        <f t="shared" si="408"/>
        <v>2964915.1</v>
      </c>
      <c r="FO310" s="83">
        <f t="shared" si="408"/>
        <v>594435.30000000005</v>
      </c>
      <c r="FP310" s="83">
        <f t="shared" si="408"/>
        <v>999090.3</v>
      </c>
      <c r="FQ310" s="83">
        <f t="shared" si="408"/>
        <v>186649.76</v>
      </c>
      <c r="FR310" s="83">
        <f t="shared" si="408"/>
        <v>72969.710000000006</v>
      </c>
      <c r="FS310" s="83">
        <f t="shared" si="408"/>
        <v>145128.74</v>
      </c>
      <c r="FT310" s="83">
        <f t="shared" si="408"/>
        <v>151067.32999999999</v>
      </c>
      <c r="FU310" s="83">
        <f t="shared" si="408"/>
        <v>212561.91</v>
      </c>
      <c r="FV310" s="83">
        <f t="shared" si="408"/>
        <v>169216.66</v>
      </c>
      <c r="FW310" s="83">
        <f t="shared" si="408"/>
        <v>44772.46</v>
      </c>
      <c r="FX310" s="83">
        <f t="shared" si="408"/>
        <v>41701.39</v>
      </c>
    </row>
    <row r="311" spans="1:189" x14ac:dyDescent="0.2">
      <c r="A311" s="84" t="s">
        <v>885</v>
      </c>
      <c r="B311" s="81" t="s">
        <v>886</v>
      </c>
      <c r="C311" s="83">
        <f>C308-C309-C310</f>
        <v>49370755.559599996</v>
      </c>
      <c r="D311" s="83">
        <f t="shared" ref="D311:BO311" si="409">D308-D309-D310</f>
        <v>207261138.421</v>
      </c>
      <c r="E311" s="83">
        <f t="shared" si="409"/>
        <v>31322050.614080001</v>
      </c>
      <c r="F311" s="83">
        <f t="shared" si="409"/>
        <v>90712158.896749988</v>
      </c>
      <c r="G311" s="83">
        <f t="shared" si="409"/>
        <v>3170231.5802000007</v>
      </c>
      <c r="H311" s="83">
        <f t="shared" si="409"/>
        <v>5425419.9130000006</v>
      </c>
      <c r="I311" s="83">
        <f t="shared" si="409"/>
        <v>48920906.599999994</v>
      </c>
      <c r="J311" s="83">
        <f t="shared" si="409"/>
        <v>14679344.919</v>
      </c>
      <c r="K311" s="83">
        <f t="shared" si="409"/>
        <v>1751092.017</v>
      </c>
      <c r="L311" s="83">
        <f t="shared" si="409"/>
        <v>6188389.1267050002</v>
      </c>
      <c r="M311" s="83">
        <f t="shared" si="409"/>
        <v>6718316.2519359998</v>
      </c>
      <c r="N311" s="83">
        <f t="shared" si="409"/>
        <v>294665587.39045602</v>
      </c>
      <c r="O311" s="83">
        <f t="shared" si="409"/>
        <v>60360382.630871996</v>
      </c>
      <c r="P311" s="83">
        <f t="shared" si="409"/>
        <v>1661348.1049999997</v>
      </c>
      <c r="Q311" s="83">
        <f t="shared" si="409"/>
        <v>239049835.58795002</v>
      </c>
      <c r="R311" s="83">
        <f t="shared" si="409"/>
        <v>36914189.554030001</v>
      </c>
      <c r="S311" s="83">
        <f t="shared" si="409"/>
        <v>6109403.8411600003</v>
      </c>
      <c r="T311" s="83">
        <f t="shared" si="409"/>
        <v>1400058.323416</v>
      </c>
      <c r="U311" s="83">
        <f t="shared" si="409"/>
        <v>456634.91549200006</v>
      </c>
      <c r="V311" s="83">
        <f t="shared" si="409"/>
        <v>2098471.7519999999</v>
      </c>
      <c r="W311" s="83">
        <f t="shared" si="409"/>
        <v>1696250.6189999999</v>
      </c>
      <c r="X311" s="83">
        <f t="shared" si="409"/>
        <v>618681.84182000009</v>
      </c>
      <c r="Y311" s="83">
        <f t="shared" si="409"/>
        <v>17160254.740720004</v>
      </c>
      <c r="Z311" s="83">
        <f t="shared" si="409"/>
        <v>2143793.6019000001</v>
      </c>
      <c r="AA311" s="83">
        <f t="shared" si="409"/>
        <v>135022652.94858503</v>
      </c>
      <c r="AB311" s="83">
        <f t="shared" si="409"/>
        <v>49159585.388507247</v>
      </c>
      <c r="AC311" s="83">
        <f t="shared" si="409"/>
        <v>4076162.08678</v>
      </c>
      <c r="AD311" s="83">
        <f t="shared" si="409"/>
        <v>5384497.1039770003</v>
      </c>
      <c r="AE311" s="83">
        <f t="shared" si="409"/>
        <v>1145809.0040139998</v>
      </c>
      <c r="AF311" s="83">
        <f t="shared" si="409"/>
        <v>1798212.351634</v>
      </c>
      <c r="AG311" s="83">
        <f t="shared" si="409"/>
        <v>1624028.8686800003</v>
      </c>
      <c r="AH311" s="83">
        <f t="shared" si="409"/>
        <v>7797278.4749720003</v>
      </c>
      <c r="AI311" s="83">
        <f t="shared" si="409"/>
        <v>3193252.9819999998</v>
      </c>
      <c r="AJ311" s="83">
        <f t="shared" si="409"/>
        <v>1743184.013876</v>
      </c>
      <c r="AK311" s="83">
        <f t="shared" si="409"/>
        <v>1758891.15524</v>
      </c>
      <c r="AL311" s="83">
        <f t="shared" si="409"/>
        <v>1180809.6660000002</v>
      </c>
      <c r="AM311" s="83">
        <f t="shared" si="409"/>
        <v>3125585.1972779999</v>
      </c>
      <c r="AN311" s="83">
        <f t="shared" si="409"/>
        <v>798926.63937999983</v>
      </c>
      <c r="AO311" s="83">
        <f t="shared" si="409"/>
        <v>27222300.296496004</v>
      </c>
      <c r="AP311" s="83">
        <f t="shared" si="409"/>
        <v>182477556.65937293</v>
      </c>
      <c r="AQ311" s="83">
        <f t="shared" si="409"/>
        <v>926242.35985200014</v>
      </c>
      <c r="AR311" s="83">
        <f t="shared" si="409"/>
        <v>293925918.14143997</v>
      </c>
      <c r="AS311" s="83">
        <f t="shared" si="409"/>
        <v>17567600.412859999</v>
      </c>
      <c r="AT311" s="83">
        <f t="shared" si="409"/>
        <v>10269757.47603788</v>
      </c>
      <c r="AU311" s="83">
        <f t="shared" si="409"/>
        <v>1991909.6688320001</v>
      </c>
      <c r="AV311" s="83">
        <f t="shared" si="409"/>
        <v>2490759.7680011503</v>
      </c>
      <c r="AW311" s="83">
        <f t="shared" si="409"/>
        <v>2451385.1641040002</v>
      </c>
      <c r="AX311" s="83">
        <f t="shared" si="409"/>
        <v>768250.74300000002</v>
      </c>
      <c r="AY311" s="83">
        <f t="shared" si="409"/>
        <v>2912224.2210000004</v>
      </c>
      <c r="AZ311" s="83">
        <f t="shared" si="409"/>
        <v>85597225.832000002</v>
      </c>
      <c r="BA311" s="83">
        <f t="shared" si="409"/>
        <v>59837430.135759994</v>
      </c>
      <c r="BB311" s="83">
        <f t="shared" si="409"/>
        <v>59348088.298599996</v>
      </c>
      <c r="BC311" s="83">
        <f t="shared" si="409"/>
        <v>138179394.84500003</v>
      </c>
      <c r="BD311" s="83">
        <f t="shared" si="409"/>
        <v>27456839.210000001</v>
      </c>
      <c r="BE311" s="83">
        <f t="shared" si="409"/>
        <v>8215867.4905600017</v>
      </c>
      <c r="BF311" s="83">
        <f t="shared" si="409"/>
        <v>140255615.29080001</v>
      </c>
      <c r="BG311" s="83">
        <f t="shared" si="409"/>
        <v>7726109.9700000007</v>
      </c>
      <c r="BH311" s="83">
        <f t="shared" si="409"/>
        <v>4223882.5722019998</v>
      </c>
      <c r="BI311" s="83">
        <f t="shared" si="409"/>
        <v>2729306.0298000001</v>
      </c>
      <c r="BJ311" s="83">
        <f t="shared" si="409"/>
        <v>34231877.497599997</v>
      </c>
      <c r="BK311" s="83">
        <f t="shared" si="409"/>
        <v>191925296.09589002</v>
      </c>
      <c r="BL311" s="83">
        <f t="shared" si="409"/>
        <v>2392169.5360000003</v>
      </c>
      <c r="BM311" s="83">
        <f t="shared" si="409"/>
        <v>2431313.9809699999</v>
      </c>
      <c r="BN311" s="83">
        <f t="shared" si="409"/>
        <v>19774507.306000002</v>
      </c>
      <c r="BO311" s="83">
        <f t="shared" si="409"/>
        <v>8267408.553528999</v>
      </c>
      <c r="BP311" s="83">
        <f t="shared" ref="BP311:EA311" si="410">BP308-BP309-BP310</f>
        <v>936303.28034199995</v>
      </c>
      <c r="BQ311" s="83">
        <f t="shared" si="410"/>
        <v>19173592.371729996</v>
      </c>
      <c r="BR311" s="83">
        <f t="shared" si="410"/>
        <v>33547841.411999997</v>
      </c>
      <c r="BS311" s="83">
        <f t="shared" si="410"/>
        <v>9045446.7154900003</v>
      </c>
      <c r="BT311" s="83">
        <f t="shared" si="410"/>
        <v>2534214.0133937499</v>
      </c>
      <c r="BU311" s="83">
        <f t="shared" si="410"/>
        <v>2392654.1086599999</v>
      </c>
      <c r="BV311" s="83">
        <f t="shared" si="410"/>
        <v>1735126.7637499995</v>
      </c>
      <c r="BW311" s="83">
        <f t="shared" si="410"/>
        <v>5399581.8415000001</v>
      </c>
      <c r="BX311" s="83">
        <f t="shared" si="410"/>
        <v>353106.46108000004</v>
      </c>
      <c r="BY311" s="83">
        <f t="shared" si="410"/>
        <v>2095530.9535349999</v>
      </c>
      <c r="BZ311" s="83">
        <f t="shared" si="410"/>
        <v>1670407.4420799997</v>
      </c>
      <c r="CA311" s="83">
        <f t="shared" si="410"/>
        <v>7.1999989449977875E-4</v>
      </c>
      <c r="CB311" s="83">
        <f t="shared" si="410"/>
        <v>340331917.04706007</v>
      </c>
      <c r="CC311" s="83">
        <f t="shared" si="410"/>
        <v>1892956.7413600001</v>
      </c>
      <c r="CD311" s="83">
        <f t="shared" si="410"/>
        <v>465489.06600000005</v>
      </c>
      <c r="CE311" s="83">
        <f t="shared" si="410"/>
        <v>1069791.6909999999</v>
      </c>
      <c r="CF311" s="83">
        <f t="shared" si="410"/>
        <v>1124593.796724</v>
      </c>
      <c r="CG311" s="83">
        <f t="shared" si="410"/>
        <v>1858688.0140000002</v>
      </c>
      <c r="CH311" s="83">
        <f t="shared" si="410"/>
        <v>1211277.3875559999</v>
      </c>
      <c r="CI311" s="83">
        <f t="shared" si="410"/>
        <v>3188784.62366</v>
      </c>
      <c r="CJ311" s="83">
        <f t="shared" si="410"/>
        <v>2945889.1063980004</v>
      </c>
      <c r="CK311" s="83">
        <f t="shared" si="410"/>
        <v>44468231.252420001</v>
      </c>
      <c r="CL311" s="83">
        <f t="shared" si="410"/>
        <v>9734774.6250700001</v>
      </c>
      <c r="CM311" s="83">
        <f t="shared" si="410"/>
        <v>7077106.4091399992</v>
      </c>
      <c r="CN311" s="83">
        <f t="shared" si="410"/>
        <v>118507713.265</v>
      </c>
      <c r="CO311" s="83">
        <f t="shared" si="410"/>
        <v>61920556.9736</v>
      </c>
      <c r="CP311" s="83">
        <f t="shared" si="410"/>
        <v>4.8960010753944516E-3</v>
      </c>
      <c r="CQ311" s="83">
        <f t="shared" si="410"/>
        <v>6744347.786009999</v>
      </c>
      <c r="CR311" s="83">
        <f t="shared" si="410"/>
        <v>2495206.6052000001</v>
      </c>
      <c r="CS311" s="83">
        <f t="shared" si="410"/>
        <v>2198340.7041000002</v>
      </c>
      <c r="CT311" s="83">
        <f t="shared" si="410"/>
        <v>1250053.3296000001</v>
      </c>
      <c r="CU311" s="83">
        <f t="shared" si="410"/>
        <v>4167471.0810399991</v>
      </c>
      <c r="CV311" s="83">
        <f t="shared" si="410"/>
        <v>496622.64853999997</v>
      </c>
      <c r="CW311" s="83">
        <f t="shared" si="410"/>
        <v>1236116.7078960002</v>
      </c>
      <c r="CX311" s="83">
        <f t="shared" si="410"/>
        <v>2287361.7063040002</v>
      </c>
      <c r="CY311" s="83">
        <f t="shared" si="410"/>
        <v>625517.61600000004</v>
      </c>
      <c r="CZ311" s="83">
        <f t="shared" si="410"/>
        <v>10267887.64285</v>
      </c>
      <c r="DA311" s="83">
        <f t="shared" si="410"/>
        <v>1189062.0500000003</v>
      </c>
      <c r="DB311" s="83">
        <f t="shared" si="410"/>
        <v>2477514.2369999997</v>
      </c>
      <c r="DC311" s="83">
        <f t="shared" si="410"/>
        <v>931754.63841999997</v>
      </c>
      <c r="DD311" s="83">
        <f t="shared" si="410"/>
        <v>1143163.977</v>
      </c>
      <c r="DE311" s="83">
        <f t="shared" si="410"/>
        <v>1274237.1810000003</v>
      </c>
      <c r="DF311" s="83">
        <f t="shared" si="410"/>
        <v>109782568.86616001</v>
      </c>
      <c r="DG311" s="83">
        <f t="shared" si="410"/>
        <v>358456.90691600001</v>
      </c>
      <c r="DH311" s="83">
        <f t="shared" si="410"/>
        <v>6540622.5368760005</v>
      </c>
      <c r="DI311" s="83">
        <f t="shared" si="410"/>
        <v>8877707.0396999996</v>
      </c>
      <c r="DJ311" s="83">
        <f t="shared" si="410"/>
        <v>4472307.2541999994</v>
      </c>
      <c r="DK311" s="83">
        <f t="shared" si="410"/>
        <v>3331460.6772799995</v>
      </c>
      <c r="DL311" s="83">
        <f t="shared" si="410"/>
        <v>33214730.087300997</v>
      </c>
      <c r="DM311" s="83">
        <f t="shared" si="410"/>
        <v>2790506.8232659996</v>
      </c>
      <c r="DN311" s="83">
        <f t="shared" si="410"/>
        <v>4215834.9509999994</v>
      </c>
      <c r="DO311" s="83">
        <f t="shared" si="410"/>
        <v>17556721.550000004</v>
      </c>
      <c r="DP311" s="83">
        <f t="shared" si="410"/>
        <v>1820700.3700000003</v>
      </c>
      <c r="DQ311" s="83">
        <f t="shared" si="410"/>
        <v>3.9200010360218585E-3</v>
      </c>
      <c r="DR311" s="83">
        <f t="shared" si="410"/>
        <v>10293144.279325999</v>
      </c>
      <c r="DS311" s="83">
        <f t="shared" si="410"/>
        <v>5980594.5155199999</v>
      </c>
      <c r="DT311" s="83">
        <f t="shared" si="410"/>
        <v>2125654.5983170001</v>
      </c>
      <c r="DU311" s="83">
        <f t="shared" si="410"/>
        <v>2942170.5410000002</v>
      </c>
      <c r="DV311" s="83">
        <f t="shared" si="410"/>
        <v>2465503.6880000001</v>
      </c>
      <c r="DW311" s="83">
        <f t="shared" si="410"/>
        <v>2993161.8384750001</v>
      </c>
      <c r="DX311" s="83">
        <f t="shared" si="410"/>
        <v>1414972.15331</v>
      </c>
      <c r="DY311" s="83">
        <f t="shared" si="410"/>
        <v>2167483.4988800003</v>
      </c>
      <c r="DZ311" s="83">
        <f t="shared" si="410"/>
        <v>4236594.6829739995</v>
      </c>
      <c r="EA311" s="83">
        <f t="shared" si="410"/>
        <v>1240019.3183810003</v>
      </c>
      <c r="EB311" s="83">
        <f t="shared" ref="EB311:FX311" si="411">EB308-EB309-EB310</f>
        <v>2901442.7600000007</v>
      </c>
      <c r="EC311" s="83">
        <f t="shared" si="411"/>
        <v>2166825.1348299999</v>
      </c>
      <c r="ED311" s="83">
        <f t="shared" si="411"/>
        <v>2833160.0254000006</v>
      </c>
      <c r="EE311" s="83">
        <f t="shared" si="411"/>
        <v>1935801.3159999999</v>
      </c>
      <c r="EF311" s="83">
        <f t="shared" si="411"/>
        <v>10307467.075175</v>
      </c>
      <c r="EG311" s="83">
        <f t="shared" si="411"/>
        <v>2111545.0751760001</v>
      </c>
      <c r="EH311" s="83">
        <f t="shared" si="411"/>
        <v>2427942.7644150001</v>
      </c>
      <c r="EI311" s="83">
        <f t="shared" si="411"/>
        <v>102454804.54400001</v>
      </c>
      <c r="EJ311" s="83">
        <f t="shared" si="411"/>
        <v>56001541.181000002</v>
      </c>
      <c r="EK311" s="83">
        <f t="shared" si="411"/>
        <v>2707030.9251899999</v>
      </c>
      <c r="EL311" s="83">
        <f t="shared" si="411"/>
        <v>3605610.4856800004</v>
      </c>
      <c r="EM311" s="83">
        <f t="shared" si="411"/>
        <v>2224483.3989360002</v>
      </c>
      <c r="EN311" s="83">
        <f t="shared" si="411"/>
        <v>7591819.2300000004</v>
      </c>
      <c r="EO311" s="83">
        <f t="shared" si="411"/>
        <v>2276503.3620000002</v>
      </c>
      <c r="EP311" s="83">
        <f t="shared" si="411"/>
        <v>1276676.3048900003</v>
      </c>
      <c r="EQ311" s="83">
        <f t="shared" si="411"/>
        <v>11463981.096657002</v>
      </c>
      <c r="ER311" s="83">
        <f t="shared" si="411"/>
        <v>1514678.3135349997</v>
      </c>
      <c r="ES311" s="83">
        <f t="shared" si="411"/>
        <v>1515919.4131119999</v>
      </c>
      <c r="ET311" s="83">
        <f t="shared" si="411"/>
        <v>2330145.1329999999</v>
      </c>
      <c r="EU311" s="83">
        <f t="shared" si="411"/>
        <v>4672040.5839999998</v>
      </c>
      <c r="EV311" s="83">
        <f t="shared" si="411"/>
        <v>847447.16917000001</v>
      </c>
      <c r="EW311" s="83">
        <f t="shared" si="411"/>
        <v>4564762.6301700007</v>
      </c>
      <c r="EX311" s="83">
        <f t="shared" si="411"/>
        <v>2564648.3595400001</v>
      </c>
      <c r="EY311" s="83">
        <f t="shared" si="411"/>
        <v>7105143.4169999994</v>
      </c>
      <c r="EZ311" s="83">
        <f t="shared" si="411"/>
        <v>1312809.6641500001</v>
      </c>
      <c r="FA311" s="83">
        <f t="shared" si="411"/>
        <v>3925084.0406999988</v>
      </c>
      <c r="FB311" s="83">
        <f t="shared" si="411"/>
        <v>4.0000000735744834E-3</v>
      </c>
      <c r="FC311" s="83">
        <f t="shared" si="411"/>
        <v>9842833.7816000022</v>
      </c>
      <c r="FD311" s="83">
        <f t="shared" si="411"/>
        <v>2715528.7927640001</v>
      </c>
      <c r="FE311" s="83">
        <f t="shared" si="411"/>
        <v>1082385.0259500002</v>
      </c>
      <c r="FF311" s="83">
        <f t="shared" si="411"/>
        <v>2200275.5269999998</v>
      </c>
      <c r="FG311" s="83">
        <f t="shared" si="411"/>
        <v>1582050.682</v>
      </c>
      <c r="FH311" s="83">
        <f t="shared" si="411"/>
        <v>466840.73938400001</v>
      </c>
      <c r="FI311" s="83">
        <f t="shared" si="411"/>
        <v>7418462.5165999997</v>
      </c>
      <c r="FJ311" s="83">
        <f t="shared" si="411"/>
        <v>1334419.9364999984</v>
      </c>
      <c r="FK311" s="83">
        <f t="shared" si="411"/>
        <v>1.8500001169741154E-3</v>
      </c>
      <c r="FL311" s="83">
        <f t="shared" si="411"/>
        <v>18412515.700999998</v>
      </c>
      <c r="FM311" s="83">
        <f t="shared" si="411"/>
        <v>19168802.771256</v>
      </c>
      <c r="FN311" s="83">
        <f t="shared" si="411"/>
        <v>114043888.59100002</v>
      </c>
      <c r="FO311" s="83">
        <f t="shared" si="411"/>
        <v>7.9999933950603008E-4</v>
      </c>
      <c r="FP311" s="83">
        <f t="shared" si="411"/>
        <v>-4.4999946840107441E-4</v>
      </c>
      <c r="FQ311" s="83">
        <f t="shared" si="411"/>
        <v>2697297.16</v>
      </c>
      <c r="FR311" s="83">
        <f t="shared" si="411"/>
        <v>638287.15855000028</v>
      </c>
      <c r="FS311" s="83">
        <f t="shared" si="411"/>
        <v>1062889.8199600002</v>
      </c>
      <c r="FT311" s="83">
        <f t="shared" si="411"/>
        <v>-3.7199998332653195E-3</v>
      </c>
      <c r="FU311" s="83">
        <f t="shared" si="411"/>
        <v>5417272.7860999992</v>
      </c>
      <c r="FV311" s="83">
        <f t="shared" si="411"/>
        <v>4424147.1984000001</v>
      </c>
      <c r="FW311" s="83">
        <f t="shared" si="411"/>
        <v>2169250.0369460001</v>
      </c>
      <c r="FX311" s="83">
        <f t="shared" si="411"/>
        <v>663580.65734999999</v>
      </c>
    </row>
    <row r="312" spans="1:189" x14ac:dyDescent="0.2">
      <c r="A312" s="6"/>
      <c r="B312" s="85" t="s">
        <v>887</v>
      </c>
    </row>
    <row r="313" spans="1:189" x14ac:dyDescent="0.2">
      <c r="A313" s="6"/>
      <c r="B313" s="85"/>
    </row>
    <row r="314" spans="1:189" x14ac:dyDescent="0.2">
      <c r="A314" s="84" t="s">
        <v>888</v>
      </c>
      <c r="B314" s="86" t="s">
        <v>889</v>
      </c>
      <c r="C314" s="83">
        <f t="shared" ref="C314:BN314" si="412">C294+(C307/C103)</f>
        <v>8306.8426873551725</v>
      </c>
      <c r="D314" s="83">
        <f t="shared" si="412"/>
        <v>7958.4499582696926</v>
      </c>
      <c r="E314" s="83">
        <f t="shared" si="412"/>
        <v>8272.4932830703056</v>
      </c>
      <c r="F314" s="83">
        <f t="shared" si="412"/>
        <v>7824.5245983829163</v>
      </c>
      <c r="G314" s="83">
        <f t="shared" si="412"/>
        <v>8434.569443558712</v>
      </c>
      <c r="H314" s="83">
        <f t="shared" si="412"/>
        <v>8316.1158198404391</v>
      </c>
      <c r="I314" s="83">
        <f t="shared" si="412"/>
        <v>8259.3355897874371</v>
      </c>
      <c r="J314" s="83">
        <f t="shared" si="412"/>
        <v>7986.4839335881434</v>
      </c>
      <c r="K314" s="83">
        <f t="shared" si="412"/>
        <v>10842.489615496563</v>
      </c>
      <c r="L314" s="83">
        <f t="shared" si="412"/>
        <v>8399.1029443393127</v>
      </c>
      <c r="M314" s="83">
        <f t="shared" si="412"/>
        <v>9277.4302495864231</v>
      </c>
      <c r="N314" s="83">
        <f t="shared" si="412"/>
        <v>8106.4572105129255</v>
      </c>
      <c r="O314" s="83">
        <f t="shared" si="412"/>
        <v>7836.6423970803417</v>
      </c>
      <c r="P314" s="83">
        <f t="shared" si="412"/>
        <v>13054.156229085533</v>
      </c>
      <c r="Q314" s="83">
        <f t="shared" si="412"/>
        <v>8593.3207299523056</v>
      </c>
      <c r="R314" s="83">
        <f t="shared" si="412"/>
        <v>10345.42927559312</v>
      </c>
      <c r="S314" s="83">
        <f t="shared" si="412"/>
        <v>8253.8902452538987</v>
      </c>
      <c r="T314" s="83">
        <f t="shared" si="412"/>
        <v>13994.329869069617</v>
      </c>
      <c r="U314" s="83">
        <f t="shared" si="412"/>
        <v>16349.990766370438</v>
      </c>
      <c r="V314" s="83">
        <f t="shared" si="412"/>
        <v>10546.225207511861</v>
      </c>
      <c r="W314" s="83">
        <f t="shared" si="412"/>
        <v>14287.087296907715</v>
      </c>
      <c r="X314" s="83">
        <f t="shared" si="412"/>
        <v>16538.257312328609</v>
      </c>
      <c r="Y314" s="83">
        <f t="shared" si="412"/>
        <v>10176.651615735027</v>
      </c>
      <c r="Z314" s="83">
        <f t="shared" si="412"/>
        <v>11298.01825834278</v>
      </c>
      <c r="AA314" s="83">
        <f t="shared" si="412"/>
        <v>7948.3688030949106</v>
      </c>
      <c r="AB314" s="83">
        <f t="shared" si="412"/>
        <v>8046.567496226824</v>
      </c>
      <c r="AC314" s="83">
        <f t="shared" si="412"/>
        <v>8181.6078045851773</v>
      </c>
      <c r="AD314" s="83">
        <f t="shared" si="412"/>
        <v>7993.1428378144046</v>
      </c>
      <c r="AE314" s="83">
        <f t="shared" si="412"/>
        <v>14650.833723489384</v>
      </c>
      <c r="AF314" s="83">
        <f t="shared" si="412"/>
        <v>13438.526727676926</v>
      </c>
      <c r="AG314" s="83">
        <f t="shared" si="412"/>
        <v>8816.320159789133</v>
      </c>
      <c r="AH314" s="83">
        <f t="shared" si="412"/>
        <v>7950.3980162365942</v>
      </c>
      <c r="AI314" s="83">
        <f t="shared" si="412"/>
        <v>9906.7846969507063</v>
      </c>
      <c r="AJ314" s="83">
        <f t="shared" si="412"/>
        <v>13861.021883479907</v>
      </c>
      <c r="AK314" s="83">
        <f t="shared" si="412"/>
        <v>12698.455476429825</v>
      </c>
      <c r="AL314" s="83">
        <f t="shared" si="412"/>
        <v>11270.622571062047</v>
      </c>
      <c r="AM314" s="83">
        <f t="shared" si="412"/>
        <v>8981.5856797775396</v>
      </c>
      <c r="AN314" s="83">
        <f t="shared" si="412"/>
        <v>10191.243711768007</v>
      </c>
      <c r="AO314" s="83">
        <f t="shared" si="412"/>
        <v>7886.7328813636077</v>
      </c>
      <c r="AP314" s="83">
        <f t="shared" si="412"/>
        <v>8352.5823635843026</v>
      </c>
      <c r="AQ314" s="83">
        <f t="shared" si="412"/>
        <v>12646.615705110065</v>
      </c>
      <c r="AR314" s="83">
        <f t="shared" si="412"/>
        <v>7854.3351956871975</v>
      </c>
      <c r="AS314" s="83">
        <f t="shared" si="412"/>
        <v>8423.9084723206233</v>
      </c>
      <c r="AT314" s="83">
        <f t="shared" si="412"/>
        <v>8037.1443438545293</v>
      </c>
      <c r="AU314" s="83">
        <f t="shared" si="412"/>
        <v>12383.658301246751</v>
      </c>
      <c r="AV314" s="83">
        <f t="shared" si="412"/>
        <v>11304.599314071917</v>
      </c>
      <c r="AW314" s="83">
        <f t="shared" si="412"/>
        <v>12041.09195923793</v>
      </c>
      <c r="AX314" s="83">
        <f t="shared" si="412"/>
        <v>17307.837048027177</v>
      </c>
      <c r="AY314" s="83">
        <f t="shared" si="412"/>
        <v>9466.7064019019726</v>
      </c>
      <c r="AZ314" s="83">
        <f t="shared" si="412"/>
        <v>8392.4255399993126</v>
      </c>
      <c r="BA314" s="83">
        <f t="shared" si="412"/>
        <v>7714.6899792137174</v>
      </c>
      <c r="BB314" s="83">
        <f t="shared" si="412"/>
        <v>7714.6899855836109</v>
      </c>
      <c r="BC314" s="83">
        <f t="shared" si="412"/>
        <v>8011.4412368548128</v>
      </c>
      <c r="BD314" s="83">
        <f t="shared" si="412"/>
        <v>7714.7499792136023</v>
      </c>
      <c r="BE314" s="83">
        <f t="shared" si="412"/>
        <v>8272.3324066631158</v>
      </c>
      <c r="BF314" s="83">
        <f t="shared" si="412"/>
        <v>7722.6208426421799</v>
      </c>
      <c r="BG314" s="83">
        <f t="shared" si="412"/>
        <v>8501.8628508060228</v>
      </c>
      <c r="BH314" s="83">
        <f t="shared" si="412"/>
        <v>8988.3777398538223</v>
      </c>
      <c r="BI314" s="83">
        <f t="shared" si="412"/>
        <v>12379.163397712371</v>
      </c>
      <c r="BJ314" s="83">
        <f t="shared" si="412"/>
        <v>7727.3550887237316</v>
      </c>
      <c r="BK314" s="83">
        <f t="shared" si="412"/>
        <v>7977.716950071982</v>
      </c>
      <c r="BL314" s="83">
        <f t="shared" si="412"/>
        <v>13716.800754072174</v>
      </c>
      <c r="BM314" s="83">
        <f t="shared" si="412"/>
        <v>11362.657757208541</v>
      </c>
      <c r="BN314" s="83">
        <f t="shared" si="412"/>
        <v>7714.6901223128434</v>
      </c>
      <c r="BO314" s="83">
        <f t="shared" ref="BO314:DZ314" si="413">BO294+(BO307/BO103)</f>
        <v>7957.2953229301293</v>
      </c>
      <c r="BP314" s="83">
        <f t="shared" si="413"/>
        <v>13026.437508637648</v>
      </c>
      <c r="BQ314" s="83">
        <f t="shared" si="413"/>
        <v>8343.8249402663678</v>
      </c>
      <c r="BR314" s="83">
        <f t="shared" si="413"/>
        <v>7865.3412139183683</v>
      </c>
      <c r="BS314" s="83">
        <f t="shared" si="413"/>
        <v>8637.4699421453461</v>
      </c>
      <c r="BT314" s="83">
        <f t="shared" si="413"/>
        <v>9567.587042036701</v>
      </c>
      <c r="BU314" s="83">
        <f t="shared" si="413"/>
        <v>9767.6089997249946</v>
      </c>
      <c r="BV314" s="83">
        <f t="shared" si="413"/>
        <v>8137.9948203560234</v>
      </c>
      <c r="BW314" s="83">
        <f t="shared" si="413"/>
        <v>7996.8099059862325</v>
      </c>
      <c r="BX314" s="83">
        <f t="shared" si="413"/>
        <v>16819.957402857988</v>
      </c>
      <c r="BY314" s="83">
        <f t="shared" si="413"/>
        <v>9063.7936051424786</v>
      </c>
      <c r="BZ314" s="83">
        <f t="shared" si="413"/>
        <v>12098.679491349219</v>
      </c>
      <c r="CA314" s="83">
        <f t="shared" si="413"/>
        <v>16299.19</v>
      </c>
      <c r="CB314" s="83">
        <f t="shared" si="413"/>
        <v>7943.1381411242292</v>
      </c>
      <c r="CC314" s="83">
        <f t="shared" si="413"/>
        <v>12558.929917008623</v>
      </c>
      <c r="CD314" s="83">
        <f t="shared" si="413"/>
        <v>16333.167334069973</v>
      </c>
      <c r="CE314" s="83">
        <f t="shared" si="413"/>
        <v>13544.505377844931</v>
      </c>
      <c r="CF314" s="83">
        <f t="shared" si="413"/>
        <v>13680.642262600226</v>
      </c>
      <c r="CG314" s="83">
        <f t="shared" si="413"/>
        <v>12149.519654585705</v>
      </c>
      <c r="CH314" s="83">
        <f t="shared" si="413"/>
        <v>15048.3186381539</v>
      </c>
      <c r="CI314" s="83">
        <f t="shared" si="413"/>
        <v>8243.5936199972493</v>
      </c>
      <c r="CJ314" s="83">
        <f t="shared" si="413"/>
        <v>8469.1056322362438</v>
      </c>
      <c r="CK314" s="83">
        <f t="shared" si="413"/>
        <v>8174.9034241966165</v>
      </c>
      <c r="CL314" s="83">
        <f t="shared" si="413"/>
        <v>8423.0071817697863</v>
      </c>
      <c r="CM314" s="83">
        <f t="shared" si="413"/>
        <v>9081.1441291398332</v>
      </c>
      <c r="CN314" s="83">
        <f t="shared" si="413"/>
        <v>7714.9460166185709</v>
      </c>
      <c r="CO314" s="83">
        <f t="shared" si="413"/>
        <v>7714.6801294757333</v>
      </c>
      <c r="CP314" s="83">
        <f t="shared" si="413"/>
        <v>8823.52</v>
      </c>
      <c r="CQ314" s="83">
        <f t="shared" si="413"/>
        <v>8884.2036759855855</v>
      </c>
      <c r="CR314" s="83">
        <f t="shared" si="413"/>
        <v>12956.984606920045</v>
      </c>
      <c r="CS314" s="83">
        <f t="shared" si="413"/>
        <v>9850.4266853902809</v>
      </c>
      <c r="CT314" s="83">
        <f t="shared" si="413"/>
        <v>15219.991655582649</v>
      </c>
      <c r="CU314" s="83">
        <f t="shared" si="413"/>
        <v>9233.4364123985197</v>
      </c>
      <c r="CV314" s="83">
        <f t="shared" si="413"/>
        <v>15344.18320115453</v>
      </c>
      <c r="CW314" s="83">
        <f t="shared" si="413"/>
        <v>12838.691262705277</v>
      </c>
      <c r="CX314" s="83">
        <f t="shared" si="413"/>
        <v>8944.8500133222351</v>
      </c>
      <c r="CY314" s="83">
        <f t="shared" si="413"/>
        <v>16523.822945592343</v>
      </c>
      <c r="CZ314" s="83">
        <f t="shared" si="413"/>
        <v>7816.7001778233862</v>
      </c>
      <c r="DA314" s="83">
        <f t="shared" si="413"/>
        <v>12931.494554105122</v>
      </c>
      <c r="DB314" s="83">
        <f t="shared" si="413"/>
        <v>10585.869738658937</v>
      </c>
      <c r="DC314" s="83">
        <f t="shared" si="413"/>
        <v>14012.772673246262</v>
      </c>
      <c r="DD314" s="83">
        <f t="shared" si="413"/>
        <v>13950.456987404334</v>
      </c>
      <c r="DE314" s="83">
        <f t="shared" si="413"/>
        <v>9475.5329562571969</v>
      </c>
      <c r="DF314" s="83">
        <f t="shared" si="413"/>
        <v>7714.838627423298</v>
      </c>
      <c r="DG314" s="83">
        <f t="shared" si="413"/>
        <v>16151.4656430655</v>
      </c>
      <c r="DH314" s="83">
        <f t="shared" si="413"/>
        <v>7714.8400287668956</v>
      </c>
      <c r="DI314" s="83">
        <f t="shared" si="413"/>
        <v>7807.3739424241412</v>
      </c>
      <c r="DJ314" s="83">
        <f t="shared" si="413"/>
        <v>8812.4224747331918</v>
      </c>
      <c r="DK314" s="83">
        <f t="shared" si="413"/>
        <v>9003.8876306861293</v>
      </c>
      <c r="DL314" s="83">
        <f t="shared" si="413"/>
        <v>8075.8290738735595</v>
      </c>
      <c r="DM314" s="83">
        <f t="shared" si="413"/>
        <v>12749.025748864682</v>
      </c>
      <c r="DN314" s="83">
        <f t="shared" si="413"/>
        <v>8254.2694523459613</v>
      </c>
      <c r="DO314" s="83">
        <f t="shared" si="413"/>
        <v>7988.9129874421023</v>
      </c>
      <c r="DP314" s="83">
        <f t="shared" si="413"/>
        <v>13201.649146638007</v>
      </c>
      <c r="DQ314" s="83">
        <f t="shared" si="413"/>
        <v>9872.06</v>
      </c>
      <c r="DR314" s="83">
        <f t="shared" si="413"/>
        <v>8525.3736773103265</v>
      </c>
      <c r="DS314" s="83">
        <f t="shared" si="413"/>
        <v>8873.2577734058941</v>
      </c>
      <c r="DT314" s="83">
        <f t="shared" si="413"/>
        <v>14514.676846431636</v>
      </c>
      <c r="DU314" s="83">
        <f t="shared" si="413"/>
        <v>9756.7432392532755</v>
      </c>
      <c r="DV314" s="83">
        <f t="shared" si="413"/>
        <v>12288.955252893318</v>
      </c>
      <c r="DW314" s="83">
        <f t="shared" si="413"/>
        <v>10253.629367660889</v>
      </c>
      <c r="DX314" s="83">
        <f t="shared" si="413"/>
        <v>15314.444802674709</v>
      </c>
      <c r="DY314" s="83">
        <f t="shared" si="413"/>
        <v>11226.759685003199</v>
      </c>
      <c r="DZ314" s="83">
        <f t="shared" si="413"/>
        <v>8776.1764435582227</v>
      </c>
      <c r="EA314" s="83">
        <f t="shared" ref="EA314:FX314" si="414">EA294+(EA307/EA103)</f>
        <v>9042.4219421996149</v>
      </c>
      <c r="EB314" s="83">
        <f t="shared" si="414"/>
        <v>8696.8567705209625</v>
      </c>
      <c r="EC314" s="83">
        <f t="shared" si="414"/>
        <v>9939.3519893994016</v>
      </c>
      <c r="ED314" s="83">
        <f t="shared" si="414"/>
        <v>10503.152012004744</v>
      </c>
      <c r="EE314" s="83">
        <f t="shared" si="414"/>
        <v>12980.545416058976</v>
      </c>
      <c r="EF314" s="83">
        <f t="shared" si="414"/>
        <v>8153.1193740788176</v>
      </c>
      <c r="EG314" s="83">
        <f t="shared" si="414"/>
        <v>10261.856159544759</v>
      </c>
      <c r="EH314" s="83">
        <f t="shared" si="414"/>
        <v>11023.804333713993</v>
      </c>
      <c r="EI314" s="83">
        <f t="shared" si="414"/>
        <v>8278.669954105646</v>
      </c>
      <c r="EJ314" s="83">
        <f t="shared" si="414"/>
        <v>7714.6824466507896</v>
      </c>
      <c r="EK314" s="83">
        <f t="shared" si="414"/>
        <v>8379.1508210970678</v>
      </c>
      <c r="EL314" s="83">
        <f t="shared" si="414"/>
        <v>8605.9822255225572</v>
      </c>
      <c r="EM314" s="83">
        <f t="shared" si="414"/>
        <v>9100.7092011651712</v>
      </c>
      <c r="EN314" s="83">
        <f t="shared" si="414"/>
        <v>8386.9551893997723</v>
      </c>
      <c r="EO314" s="83">
        <f t="shared" si="414"/>
        <v>9748.656394393829</v>
      </c>
      <c r="EP314" s="83">
        <f t="shared" si="414"/>
        <v>10241.863958085401</v>
      </c>
      <c r="EQ314" s="83">
        <f t="shared" si="414"/>
        <v>8104.2618930218005</v>
      </c>
      <c r="ER314" s="83">
        <f t="shared" si="414"/>
        <v>11255.053360019343</v>
      </c>
      <c r="ES314" s="83">
        <f t="shared" si="414"/>
        <v>14119.941583768627</v>
      </c>
      <c r="ET314" s="83">
        <f t="shared" si="414"/>
        <v>13967.32040941894</v>
      </c>
      <c r="EU314" s="83">
        <f t="shared" si="414"/>
        <v>9294.9334190022673</v>
      </c>
      <c r="EV314" s="83">
        <f t="shared" si="414"/>
        <v>16978.500366821747</v>
      </c>
      <c r="EW314" s="83">
        <f t="shared" si="414"/>
        <v>10779.284275524047</v>
      </c>
      <c r="EX314" s="83">
        <f t="shared" si="414"/>
        <v>13686.529961621998</v>
      </c>
      <c r="EY314" s="83">
        <f t="shared" si="414"/>
        <v>9220.0933145704876</v>
      </c>
      <c r="EZ314" s="83">
        <f t="shared" si="414"/>
        <v>14181.686767590367</v>
      </c>
      <c r="FA314" s="83">
        <f t="shared" si="414"/>
        <v>8437.8880368737682</v>
      </c>
      <c r="FB314" s="83">
        <f t="shared" si="414"/>
        <v>11413.23</v>
      </c>
      <c r="FC314" s="83">
        <f t="shared" si="414"/>
        <v>7832.8538495146031</v>
      </c>
      <c r="FD314" s="83">
        <f t="shared" si="414"/>
        <v>9643.9572449812076</v>
      </c>
      <c r="FE314" s="83">
        <f t="shared" si="414"/>
        <v>15566.076626131353</v>
      </c>
      <c r="FF314" s="83">
        <f t="shared" si="414"/>
        <v>12452.301520522878</v>
      </c>
      <c r="FG314" s="83">
        <f t="shared" si="414"/>
        <v>14849.336275164686</v>
      </c>
      <c r="FH314" s="83">
        <f t="shared" si="414"/>
        <v>15833.002478834895</v>
      </c>
      <c r="FI314" s="83">
        <f t="shared" si="414"/>
        <v>8070.2613783719235</v>
      </c>
      <c r="FJ314" s="83">
        <f t="shared" si="414"/>
        <v>7734.7521534560401</v>
      </c>
      <c r="FK314" s="83">
        <f t="shared" si="414"/>
        <v>8271.0400000000009</v>
      </c>
      <c r="FL314" s="83">
        <f t="shared" si="414"/>
        <v>7714.7299792140502</v>
      </c>
      <c r="FM314" s="83">
        <f t="shared" si="414"/>
        <v>7714.6899792140448</v>
      </c>
      <c r="FN314" s="83">
        <f t="shared" si="414"/>
        <v>8020.1108959659578</v>
      </c>
      <c r="FO314" s="83">
        <f t="shared" si="414"/>
        <v>9470.94</v>
      </c>
      <c r="FP314" s="83">
        <f t="shared" si="414"/>
        <v>8210</v>
      </c>
      <c r="FQ314" s="83">
        <f t="shared" si="414"/>
        <v>8366.5356500658909</v>
      </c>
      <c r="FR314" s="83">
        <f t="shared" si="414"/>
        <v>13602.922583566786</v>
      </c>
      <c r="FS314" s="83">
        <f t="shared" si="414"/>
        <v>12629.262474188115</v>
      </c>
      <c r="FT314" s="83">
        <f t="shared" si="414"/>
        <v>19007.349999999999</v>
      </c>
      <c r="FU314" s="83">
        <f t="shared" si="414"/>
        <v>8935.3137322921375</v>
      </c>
      <c r="FV314" s="83">
        <f t="shared" si="414"/>
        <v>8582.9212249160391</v>
      </c>
      <c r="FW314" s="83">
        <f t="shared" si="414"/>
        <v>13256.167877142865</v>
      </c>
      <c r="FX314" s="83">
        <f t="shared" si="414"/>
        <v>17591.616328217708</v>
      </c>
    </row>
    <row r="315" spans="1:189" x14ac:dyDescent="0.2">
      <c r="A315" s="84" t="s">
        <v>890</v>
      </c>
      <c r="B315" s="86" t="s">
        <v>891</v>
      </c>
      <c r="C315" s="83">
        <f>C295-(C295*$GC$308)</f>
        <v>7447.4022271546801</v>
      </c>
      <c r="D315" s="83">
        <f t="shared" ref="D315:BO315" si="415">D295-(D295*$GC$308)</f>
        <v>7447.4022271546801</v>
      </c>
      <c r="E315" s="83">
        <f t="shared" si="415"/>
        <v>7447.4022271546801</v>
      </c>
      <c r="F315" s="83">
        <f t="shared" si="415"/>
        <v>7447.4022271546801</v>
      </c>
      <c r="G315" s="83">
        <f t="shared" si="415"/>
        <v>7447.4022271546801</v>
      </c>
      <c r="H315" s="83">
        <f t="shared" si="415"/>
        <v>7447.4022271546801</v>
      </c>
      <c r="I315" s="83">
        <f t="shared" si="415"/>
        <v>7447.4042663640103</v>
      </c>
      <c r="J315" s="83">
        <f t="shared" si="415"/>
        <v>7447.4022271546801</v>
      </c>
      <c r="K315" s="83">
        <f t="shared" si="415"/>
        <v>7447.4022271546801</v>
      </c>
      <c r="L315" s="83">
        <f t="shared" si="415"/>
        <v>7447.4022271546801</v>
      </c>
      <c r="M315" s="83">
        <f t="shared" si="415"/>
        <v>7447.4022271546801</v>
      </c>
      <c r="N315" s="83">
        <f t="shared" si="415"/>
        <v>7447.4022271546801</v>
      </c>
      <c r="O315" s="83">
        <f t="shared" si="415"/>
        <v>7447.4022271546801</v>
      </c>
      <c r="P315" s="83">
        <f t="shared" si="415"/>
        <v>7447.4022271546801</v>
      </c>
      <c r="Q315" s="83">
        <f t="shared" si="415"/>
        <v>7447.4022271546801</v>
      </c>
      <c r="R315" s="83">
        <f t="shared" si="415"/>
        <v>7447.4022271546801</v>
      </c>
      <c r="S315" s="83">
        <f t="shared" si="415"/>
        <v>7447.4022271546801</v>
      </c>
      <c r="T315" s="83">
        <f t="shared" si="415"/>
        <v>7447.4022271546801</v>
      </c>
      <c r="U315" s="83">
        <f t="shared" si="415"/>
        <v>7447.4022271546801</v>
      </c>
      <c r="V315" s="83">
        <f t="shared" si="415"/>
        <v>7447.4022271546801</v>
      </c>
      <c r="W315" s="83">
        <f t="shared" si="415"/>
        <v>7447.4022271546801</v>
      </c>
      <c r="X315" s="83">
        <f t="shared" si="415"/>
        <v>7447.4022271546801</v>
      </c>
      <c r="Y315" s="83">
        <f t="shared" si="415"/>
        <v>7447.4022271546801</v>
      </c>
      <c r="Z315" s="83">
        <f t="shared" si="415"/>
        <v>7447.4022271546801</v>
      </c>
      <c r="AA315" s="83">
        <f t="shared" si="415"/>
        <v>7447.4022271546801</v>
      </c>
      <c r="AB315" s="83">
        <f t="shared" si="415"/>
        <v>7447.4022271546801</v>
      </c>
      <c r="AC315" s="83">
        <f t="shared" si="415"/>
        <v>7447.4022271546801</v>
      </c>
      <c r="AD315" s="83">
        <f t="shared" si="415"/>
        <v>7447.4022271546801</v>
      </c>
      <c r="AE315" s="83">
        <f t="shared" si="415"/>
        <v>7447.4022271546801</v>
      </c>
      <c r="AF315" s="83">
        <f t="shared" si="415"/>
        <v>7447.4022271546801</v>
      </c>
      <c r="AG315" s="83">
        <f t="shared" si="415"/>
        <v>7447.4022271546801</v>
      </c>
      <c r="AH315" s="83">
        <f t="shared" si="415"/>
        <v>7447.4022271546801</v>
      </c>
      <c r="AI315" s="83">
        <f t="shared" si="415"/>
        <v>7447.4022271546801</v>
      </c>
      <c r="AJ315" s="83">
        <f t="shared" si="415"/>
        <v>7447.4022271546801</v>
      </c>
      <c r="AK315" s="83">
        <f t="shared" si="415"/>
        <v>7447.4022271546801</v>
      </c>
      <c r="AL315" s="83">
        <f t="shared" si="415"/>
        <v>7447.4022271546801</v>
      </c>
      <c r="AM315" s="83">
        <f t="shared" si="415"/>
        <v>7447.4022271546801</v>
      </c>
      <c r="AN315" s="83">
        <f t="shared" si="415"/>
        <v>7447.4022271546801</v>
      </c>
      <c r="AO315" s="83">
        <f t="shared" si="415"/>
        <v>7447.4022271546801</v>
      </c>
      <c r="AP315" s="83">
        <f t="shared" si="415"/>
        <v>7447.4022271546801</v>
      </c>
      <c r="AQ315" s="83">
        <f t="shared" si="415"/>
        <v>7447.4022271546801</v>
      </c>
      <c r="AR315" s="83">
        <f t="shared" si="415"/>
        <v>7447.4022271546801</v>
      </c>
      <c r="AS315" s="83">
        <f t="shared" si="415"/>
        <v>7447.4022271546801</v>
      </c>
      <c r="AT315" s="83">
        <f t="shared" si="415"/>
        <v>7447.4022271546801</v>
      </c>
      <c r="AU315" s="83">
        <f t="shared" si="415"/>
        <v>7447.4022271546801</v>
      </c>
      <c r="AV315" s="83">
        <f t="shared" si="415"/>
        <v>7447.4022271546801</v>
      </c>
      <c r="AW315" s="83">
        <f t="shared" si="415"/>
        <v>7447.4022271546801</v>
      </c>
      <c r="AX315" s="83">
        <f t="shared" si="415"/>
        <v>7447.4022271546801</v>
      </c>
      <c r="AY315" s="83">
        <f t="shared" si="415"/>
        <v>7447.4022271546801</v>
      </c>
      <c r="AZ315" s="83">
        <f t="shared" si="415"/>
        <v>7447.4022271546801</v>
      </c>
      <c r="BA315" s="83">
        <f t="shared" si="415"/>
        <v>7447.4022271546801</v>
      </c>
      <c r="BB315" s="83">
        <f t="shared" si="415"/>
        <v>7447.4022271546801</v>
      </c>
      <c r="BC315" s="83">
        <f t="shared" si="415"/>
        <v>7447.4022271546801</v>
      </c>
      <c r="BD315" s="83">
        <f t="shared" si="415"/>
        <v>7447.4022271546801</v>
      </c>
      <c r="BE315" s="83">
        <f t="shared" si="415"/>
        <v>7447.4022271546801</v>
      </c>
      <c r="BF315" s="83">
        <f t="shared" si="415"/>
        <v>7447.4022271546801</v>
      </c>
      <c r="BG315" s="83">
        <f t="shared" si="415"/>
        <v>7447.4022271546801</v>
      </c>
      <c r="BH315" s="83">
        <f t="shared" si="415"/>
        <v>7447.4022271546801</v>
      </c>
      <c r="BI315" s="83">
        <f t="shared" si="415"/>
        <v>7447.4022271546801</v>
      </c>
      <c r="BJ315" s="83">
        <f t="shared" si="415"/>
        <v>7447.4022271546801</v>
      </c>
      <c r="BK315" s="83">
        <f t="shared" si="415"/>
        <v>7447.4022271546801</v>
      </c>
      <c r="BL315" s="83">
        <f t="shared" si="415"/>
        <v>7447.4022271546801</v>
      </c>
      <c r="BM315" s="83">
        <f t="shared" si="415"/>
        <v>7447.4022271546801</v>
      </c>
      <c r="BN315" s="83">
        <f t="shared" si="415"/>
        <v>7447.4022271546801</v>
      </c>
      <c r="BO315" s="83">
        <f t="shared" si="415"/>
        <v>7447.4022271546801</v>
      </c>
      <c r="BP315" s="83">
        <f t="shared" ref="BP315:EA315" si="416">BP295-(BP295*$GC$308)</f>
        <v>7447.4022271546801</v>
      </c>
      <c r="BQ315" s="83">
        <f t="shared" si="416"/>
        <v>7447.4022271546801</v>
      </c>
      <c r="BR315" s="83">
        <f t="shared" si="416"/>
        <v>7447.4022271546801</v>
      </c>
      <c r="BS315" s="83">
        <f t="shared" si="416"/>
        <v>7447.4022271546801</v>
      </c>
      <c r="BT315" s="83">
        <f t="shared" si="416"/>
        <v>7447.4022271546801</v>
      </c>
      <c r="BU315" s="83">
        <f t="shared" si="416"/>
        <v>7447.4022271546801</v>
      </c>
      <c r="BV315" s="83">
        <f t="shared" si="416"/>
        <v>7447.4022271546801</v>
      </c>
      <c r="BW315" s="83">
        <f t="shared" si="416"/>
        <v>7447.4022271546801</v>
      </c>
      <c r="BX315" s="83">
        <f t="shared" si="416"/>
        <v>7447.4022271546801</v>
      </c>
      <c r="BY315" s="83">
        <f t="shared" si="416"/>
        <v>7447.4022271546801</v>
      </c>
      <c r="BZ315" s="83">
        <f t="shared" si="416"/>
        <v>7447.4022271546801</v>
      </c>
      <c r="CA315" s="83">
        <f t="shared" si="416"/>
        <v>7447.4022271546801</v>
      </c>
      <c r="CB315" s="83">
        <f t="shared" si="416"/>
        <v>7447.4022271546801</v>
      </c>
      <c r="CC315" s="83">
        <f t="shared" si="416"/>
        <v>7447.4022271546801</v>
      </c>
      <c r="CD315" s="83">
        <f t="shared" si="416"/>
        <v>7447.4022271546801</v>
      </c>
      <c r="CE315" s="83">
        <f t="shared" si="416"/>
        <v>7447.4022271546801</v>
      </c>
      <c r="CF315" s="83">
        <f t="shared" si="416"/>
        <v>7447.4022271546801</v>
      </c>
      <c r="CG315" s="83">
        <f t="shared" si="416"/>
        <v>7447.4022271546801</v>
      </c>
      <c r="CH315" s="83">
        <f t="shared" si="416"/>
        <v>7447.4022271546801</v>
      </c>
      <c r="CI315" s="83">
        <f t="shared" si="416"/>
        <v>7447.4022271546801</v>
      </c>
      <c r="CJ315" s="83">
        <f t="shared" si="416"/>
        <v>7447.4022271546801</v>
      </c>
      <c r="CK315" s="83">
        <f t="shared" si="416"/>
        <v>7447.4022271546801</v>
      </c>
      <c r="CL315" s="83">
        <f t="shared" si="416"/>
        <v>7447.4022271546801</v>
      </c>
      <c r="CM315" s="83">
        <f t="shared" si="416"/>
        <v>7447.4022271546801</v>
      </c>
      <c r="CN315" s="83">
        <f t="shared" si="416"/>
        <v>7447.4042663640103</v>
      </c>
      <c r="CO315" s="83">
        <f t="shared" si="416"/>
        <v>7447.4042663640103</v>
      </c>
      <c r="CP315" s="83">
        <f t="shared" si="416"/>
        <v>7447.4042663640103</v>
      </c>
      <c r="CQ315" s="83">
        <f t="shared" si="416"/>
        <v>7447.4042663640103</v>
      </c>
      <c r="CR315" s="83">
        <f t="shared" si="416"/>
        <v>7447.4042663640103</v>
      </c>
      <c r="CS315" s="83">
        <f t="shared" si="416"/>
        <v>7447.4042663640103</v>
      </c>
      <c r="CT315" s="83">
        <f t="shared" si="416"/>
        <v>7447.4042663640103</v>
      </c>
      <c r="CU315" s="83">
        <f t="shared" si="416"/>
        <v>7447.4042663640103</v>
      </c>
      <c r="CV315" s="83">
        <f t="shared" si="416"/>
        <v>7447.4042663640103</v>
      </c>
      <c r="CW315" s="83">
        <f t="shared" si="416"/>
        <v>7447.4042663640103</v>
      </c>
      <c r="CX315" s="83">
        <f t="shared" si="416"/>
        <v>7447.4042663640103</v>
      </c>
      <c r="CY315" s="83">
        <f t="shared" si="416"/>
        <v>7447.4042663640103</v>
      </c>
      <c r="CZ315" s="83">
        <f t="shared" si="416"/>
        <v>7447.4042663640103</v>
      </c>
      <c r="DA315" s="83">
        <f t="shared" si="416"/>
        <v>7447.4042663640103</v>
      </c>
      <c r="DB315" s="83">
        <f t="shared" si="416"/>
        <v>7447.4042663640103</v>
      </c>
      <c r="DC315" s="83">
        <f t="shared" si="416"/>
        <v>7447.4042663640103</v>
      </c>
      <c r="DD315" s="83">
        <f t="shared" si="416"/>
        <v>7447.4042663640103</v>
      </c>
      <c r="DE315" s="83">
        <f t="shared" si="416"/>
        <v>7447.4042663640103</v>
      </c>
      <c r="DF315" s="83">
        <f t="shared" si="416"/>
        <v>7447.4042663640103</v>
      </c>
      <c r="DG315" s="83">
        <f t="shared" si="416"/>
        <v>7447.4042663640103</v>
      </c>
      <c r="DH315" s="83">
        <f t="shared" si="416"/>
        <v>7447.4042663640103</v>
      </c>
      <c r="DI315" s="83">
        <f t="shared" si="416"/>
        <v>7447.4042663640103</v>
      </c>
      <c r="DJ315" s="83">
        <f t="shared" si="416"/>
        <v>7447.4042663640103</v>
      </c>
      <c r="DK315" s="83">
        <f t="shared" si="416"/>
        <v>7447.4042663640103</v>
      </c>
      <c r="DL315" s="83">
        <f t="shared" si="416"/>
        <v>7447.4042663640103</v>
      </c>
      <c r="DM315" s="83">
        <f t="shared" si="416"/>
        <v>7447.4042663640103</v>
      </c>
      <c r="DN315" s="83">
        <f t="shared" si="416"/>
        <v>7447.4042663640103</v>
      </c>
      <c r="DO315" s="83">
        <f t="shared" si="416"/>
        <v>7447.4042663640103</v>
      </c>
      <c r="DP315" s="83">
        <f t="shared" si="416"/>
        <v>7447.4042663640103</v>
      </c>
      <c r="DQ315" s="83">
        <f t="shared" si="416"/>
        <v>7447.4042663640103</v>
      </c>
      <c r="DR315" s="83">
        <f t="shared" si="416"/>
        <v>7447.4042663640103</v>
      </c>
      <c r="DS315" s="83">
        <f t="shared" si="416"/>
        <v>7447.4042663640103</v>
      </c>
      <c r="DT315" s="83">
        <f t="shared" si="416"/>
        <v>7447.4042663640103</v>
      </c>
      <c r="DU315" s="83">
        <f t="shared" si="416"/>
        <v>7447.4042663640103</v>
      </c>
      <c r="DV315" s="83">
        <f t="shared" si="416"/>
        <v>7447.4042663640103</v>
      </c>
      <c r="DW315" s="83">
        <f t="shared" si="416"/>
        <v>7447.4042663640103</v>
      </c>
      <c r="DX315" s="83">
        <f t="shared" si="416"/>
        <v>7447.4042663640103</v>
      </c>
      <c r="DY315" s="83">
        <f t="shared" si="416"/>
        <v>7447.4042663640103</v>
      </c>
      <c r="DZ315" s="83">
        <f t="shared" si="416"/>
        <v>7447.4042663640103</v>
      </c>
      <c r="EA315" s="83">
        <f t="shared" si="416"/>
        <v>7447.4042663640103</v>
      </c>
      <c r="EB315" s="83">
        <f t="shared" ref="EB315:FX315" si="417">EB295-(EB295*$GC$308)</f>
        <v>7447.4042663640103</v>
      </c>
      <c r="EC315" s="83">
        <f t="shared" si="417"/>
        <v>7447.4042663640103</v>
      </c>
      <c r="ED315" s="83">
        <f t="shared" si="417"/>
        <v>7447.4042663640103</v>
      </c>
      <c r="EE315" s="83">
        <f t="shared" si="417"/>
        <v>7447.4042663640103</v>
      </c>
      <c r="EF315" s="83">
        <f t="shared" si="417"/>
        <v>7447.4042663640103</v>
      </c>
      <c r="EG315" s="83">
        <f t="shared" si="417"/>
        <v>7447.4042663640103</v>
      </c>
      <c r="EH315" s="83">
        <f t="shared" si="417"/>
        <v>7447.4042663640103</v>
      </c>
      <c r="EI315" s="83">
        <f t="shared" si="417"/>
        <v>7447.4042663640103</v>
      </c>
      <c r="EJ315" s="83">
        <f t="shared" si="417"/>
        <v>7447.4042663640103</v>
      </c>
      <c r="EK315" s="83">
        <f t="shared" si="417"/>
        <v>7447.4042663640103</v>
      </c>
      <c r="EL315" s="83">
        <f t="shared" si="417"/>
        <v>7447.4042663640103</v>
      </c>
      <c r="EM315" s="83">
        <f t="shared" si="417"/>
        <v>7447.4042663640103</v>
      </c>
      <c r="EN315" s="83">
        <f t="shared" si="417"/>
        <v>7447.4042663640103</v>
      </c>
      <c r="EO315" s="83">
        <f t="shared" si="417"/>
        <v>7447.4042663640103</v>
      </c>
      <c r="EP315" s="83">
        <f t="shared" si="417"/>
        <v>7447.4042663640103</v>
      </c>
      <c r="EQ315" s="83">
        <f t="shared" si="417"/>
        <v>7447.4042663640103</v>
      </c>
      <c r="ER315" s="83">
        <f t="shared" si="417"/>
        <v>7447.4042663640103</v>
      </c>
      <c r="ES315" s="83">
        <f t="shared" si="417"/>
        <v>7447.4042663640103</v>
      </c>
      <c r="ET315" s="83">
        <f t="shared" si="417"/>
        <v>7447.4042663640103</v>
      </c>
      <c r="EU315" s="83">
        <f t="shared" si="417"/>
        <v>7447.4042663640103</v>
      </c>
      <c r="EV315" s="83">
        <f t="shared" si="417"/>
        <v>7447.4042663640103</v>
      </c>
      <c r="EW315" s="83">
        <f t="shared" si="417"/>
        <v>7447.4042663640103</v>
      </c>
      <c r="EX315" s="83">
        <f t="shared" si="417"/>
        <v>7447.4042663640103</v>
      </c>
      <c r="EY315" s="83">
        <f t="shared" si="417"/>
        <v>7447.4042663640103</v>
      </c>
      <c r="EZ315" s="83">
        <f t="shared" si="417"/>
        <v>7447.4042663640103</v>
      </c>
      <c r="FA315" s="83">
        <f t="shared" si="417"/>
        <v>7447.4042663640103</v>
      </c>
      <c r="FB315" s="83">
        <f t="shared" si="417"/>
        <v>7447.4042663640103</v>
      </c>
      <c r="FC315" s="83">
        <f t="shared" si="417"/>
        <v>7447.4042663640103</v>
      </c>
      <c r="FD315" s="83">
        <f t="shared" si="417"/>
        <v>7447.4042663640103</v>
      </c>
      <c r="FE315" s="83">
        <f t="shared" si="417"/>
        <v>7447.4042663640103</v>
      </c>
      <c r="FF315" s="83">
        <f t="shared" si="417"/>
        <v>7447.4042663640103</v>
      </c>
      <c r="FG315" s="83">
        <f t="shared" si="417"/>
        <v>7447.4042663640103</v>
      </c>
      <c r="FH315" s="83">
        <f t="shared" si="417"/>
        <v>7447.4042663640103</v>
      </c>
      <c r="FI315" s="83">
        <f t="shared" si="417"/>
        <v>7447.4042663640103</v>
      </c>
      <c r="FJ315" s="83">
        <f t="shared" si="417"/>
        <v>7447.4042663640103</v>
      </c>
      <c r="FK315" s="83">
        <f t="shared" si="417"/>
        <v>7447.4042663640103</v>
      </c>
      <c r="FL315" s="83">
        <f t="shared" si="417"/>
        <v>7447.4042663640103</v>
      </c>
      <c r="FM315" s="83">
        <f t="shared" si="417"/>
        <v>7447.4042663640103</v>
      </c>
      <c r="FN315" s="83">
        <f t="shared" si="417"/>
        <v>7447.4042663640103</v>
      </c>
      <c r="FO315" s="83">
        <f t="shared" si="417"/>
        <v>7447.4042663640103</v>
      </c>
      <c r="FP315" s="83">
        <f t="shared" si="417"/>
        <v>7447.4042663640103</v>
      </c>
      <c r="FQ315" s="83">
        <f t="shared" si="417"/>
        <v>7447.4042663640103</v>
      </c>
      <c r="FR315" s="83">
        <f t="shared" si="417"/>
        <v>7447.4042663640103</v>
      </c>
      <c r="FS315" s="83">
        <f t="shared" si="417"/>
        <v>7447.4042663640103</v>
      </c>
      <c r="FT315" s="83">
        <f t="shared" si="417"/>
        <v>7447.4042663640103</v>
      </c>
      <c r="FU315" s="83">
        <f t="shared" si="417"/>
        <v>7447.4042663640103</v>
      </c>
      <c r="FV315" s="83">
        <f t="shared" si="417"/>
        <v>7447.4042663640103</v>
      </c>
      <c r="FW315" s="83">
        <f t="shared" si="417"/>
        <v>7447.4042663640103</v>
      </c>
      <c r="FX315" s="83">
        <f t="shared" si="417"/>
        <v>7447.4042663640103</v>
      </c>
    </row>
    <row r="317" spans="1:189" ht="15.75" x14ac:dyDescent="0.25">
      <c r="A317" s="6" t="s">
        <v>603</v>
      </c>
      <c r="B317" s="30" t="s">
        <v>892</v>
      </c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</row>
    <row r="318" spans="1:189" x14ac:dyDescent="0.2">
      <c r="A318" s="6" t="s">
        <v>893</v>
      </c>
      <c r="B318" s="7" t="s">
        <v>894</v>
      </c>
      <c r="C318" s="29">
        <f t="shared" ref="C318:BN318" si="418">+C257</f>
        <v>2.6079999999999999E-2</v>
      </c>
      <c r="D318" s="29">
        <f t="shared" si="418"/>
        <v>2.7E-2</v>
      </c>
      <c r="E318" s="29">
        <f t="shared" si="418"/>
        <v>2.4687999999999998E-2</v>
      </c>
      <c r="F318" s="29">
        <f t="shared" si="418"/>
        <v>2.6262000000000001E-2</v>
      </c>
      <c r="G318" s="29">
        <f t="shared" si="418"/>
        <v>2.2284999999999999E-2</v>
      </c>
      <c r="H318" s="29">
        <f t="shared" si="418"/>
        <v>2.7E-2</v>
      </c>
      <c r="I318" s="29">
        <f t="shared" si="418"/>
        <v>2.7E-2</v>
      </c>
      <c r="J318" s="29">
        <f t="shared" si="418"/>
        <v>2.7E-2</v>
      </c>
      <c r="K318" s="29">
        <f t="shared" si="418"/>
        <v>2.7E-2</v>
      </c>
      <c r="L318" s="29">
        <f t="shared" si="418"/>
        <v>2.1895000000000001E-2</v>
      </c>
      <c r="M318" s="29">
        <f t="shared" si="418"/>
        <v>2.0947E-2</v>
      </c>
      <c r="N318" s="29">
        <f t="shared" si="418"/>
        <v>1.8756000000000002E-2</v>
      </c>
      <c r="O318" s="29">
        <f t="shared" si="418"/>
        <v>2.5353000000000001E-2</v>
      </c>
      <c r="P318" s="29">
        <f t="shared" si="418"/>
        <v>2.7E-2</v>
      </c>
      <c r="Q318" s="29">
        <f t="shared" si="418"/>
        <v>2.6010000000000002E-2</v>
      </c>
      <c r="R318" s="29">
        <f t="shared" si="418"/>
        <v>2.3909E-2</v>
      </c>
      <c r="S318" s="29">
        <f t="shared" si="418"/>
        <v>2.1013999999999998E-2</v>
      </c>
      <c r="T318" s="29">
        <f t="shared" si="418"/>
        <v>1.9300999999999999E-2</v>
      </c>
      <c r="U318" s="29">
        <f t="shared" si="418"/>
        <v>1.8800999999999998E-2</v>
      </c>
      <c r="V318" s="29">
        <f t="shared" si="418"/>
        <v>2.7E-2</v>
      </c>
      <c r="W318" s="29">
        <f t="shared" si="418"/>
        <v>2.7E-2</v>
      </c>
      <c r="X318" s="29">
        <f t="shared" si="418"/>
        <v>1.0756E-2</v>
      </c>
      <c r="Y318" s="29">
        <f t="shared" si="418"/>
        <v>1.9498000000000001E-2</v>
      </c>
      <c r="Z318" s="29">
        <f t="shared" si="418"/>
        <v>1.8914999999999998E-2</v>
      </c>
      <c r="AA318" s="29">
        <f t="shared" si="418"/>
        <v>2.4995E-2</v>
      </c>
      <c r="AB318" s="29">
        <f t="shared" si="418"/>
        <v>2.5023E-2</v>
      </c>
      <c r="AC318" s="29">
        <f t="shared" si="418"/>
        <v>1.5982E-2</v>
      </c>
      <c r="AD318" s="29">
        <f t="shared" si="418"/>
        <v>1.4692999999999999E-2</v>
      </c>
      <c r="AE318" s="29">
        <f t="shared" si="418"/>
        <v>7.8139999999999998E-3</v>
      </c>
      <c r="AF318" s="29">
        <f t="shared" si="418"/>
        <v>6.6740000000000002E-3</v>
      </c>
      <c r="AG318" s="29">
        <f t="shared" si="418"/>
        <v>1.2480999999999999E-2</v>
      </c>
      <c r="AH318" s="29">
        <f t="shared" si="418"/>
        <v>1.7123000000000003E-2</v>
      </c>
      <c r="AI318" s="29">
        <f t="shared" si="418"/>
        <v>2.7E-2</v>
      </c>
      <c r="AJ318" s="29">
        <f t="shared" si="418"/>
        <v>1.8787999999999999E-2</v>
      </c>
      <c r="AK318" s="29">
        <f t="shared" si="418"/>
        <v>1.6280000000000003E-2</v>
      </c>
      <c r="AL318" s="29">
        <f t="shared" si="418"/>
        <v>2.7E-2</v>
      </c>
      <c r="AM318" s="29">
        <f t="shared" si="418"/>
        <v>1.6449000000000002E-2</v>
      </c>
      <c r="AN318" s="29">
        <f t="shared" si="418"/>
        <v>2.2903E-2</v>
      </c>
      <c r="AO318" s="29">
        <f t="shared" si="418"/>
        <v>2.2655999999999999E-2</v>
      </c>
      <c r="AP318" s="29">
        <f t="shared" si="418"/>
        <v>2.5541000000000001E-2</v>
      </c>
      <c r="AQ318" s="29">
        <f t="shared" si="418"/>
        <v>1.5559E-2</v>
      </c>
      <c r="AR318" s="29">
        <f t="shared" si="418"/>
        <v>2.5440000000000001E-2</v>
      </c>
      <c r="AS318" s="29">
        <f t="shared" si="418"/>
        <v>1.1618E-2</v>
      </c>
      <c r="AT318" s="29">
        <f t="shared" si="418"/>
        <v>2.6713999999999998E-2</v>
      </c>
      <c r="AU318" s="29">
        <f t="shared" si="418"/>
        <v>1.9188E-2</v>
      </c>
      <c r="AV318" s="29">
        <f t="shared" si="418"/>
        <v>2.5359000000000003E-2</v>
      </c>
      <c r="AW318" s="29">
        <f t="shared" si="418"/>
        <v>2.0596E-2</v>
      </c>
      <c r="AX318" s="29">
        <f t="shared" si="418"/>
        <v>1.6797999999999997E-2</v>
      </c>
      <c r="AY318" s="29">
        <f t="shared" si="418"/>
        <v>2.7E-2</v>
      </c>
      <c r="AZ318" s="29">
        <f t="shared" si="418"/>
        <v>1.5719999999999998E-2</v>
      </c>
      <c r="BA318" s="29">
        <f t="shared" si="418"/>
        <v>2.1893999999999997E-2</v>
      </c>
      <c r="BB318" s="29">
        <f t="shared" si="418"/>
        <v>1.9684E-2</v>
      </c>
      <c r="BC318" s="29">
        <f t="shared" si="418"/>
        <v>2.0714999999999997E-2</v>
      </c>
      <c r="BD318" s="29">
        <f t="shared" si="418"/>
        <v>2.7E-2</v>
      </c>
      <c r="BE318" s="29">
        <f t="shared" si="418"/>
        <v>2.2815999999999999E-2</v>
      </c>
      <c r="BF318" s="29">
        <f t="shared" si="418"/>
        <v>2.6952E-2</v>
      </c>
      <c r="BG318" s="29">
        <f t="shared" si="418"/>
        <v>2.7E-2</v>
      </c>
      <c r="BH318" s="29">
        <f t="shared" si="418"/>
        <v>2.1419000000000001E-2</v>
      </c>
      <c r="BI318" s="29">
        <f t="shared" si="418"/>
        <v>8.4329999999999995E-3</v>
      </c>
      <c r="BJ318" s="29">
        <f t="shared" si="418"/>
        <v>2.3164000000000001E-2</v>
      </c>
      <c r="BK318" s="29">
        <f t="shared" si="418"/>
        <v>2.4458999999999998E-2</v>
      </c>
      <c r="BL318" s="29">
        <f t="shared" si="418"/>
        <v>2.7E-2</v>
      </c>
      <c r="BM318" s="29">
        <f t="shared" si="418"/>
        <v>2.0833999999999998E-2</v>
      </c>
      <c r="BN318" s="29">
        <f t="shared" si="418"/>
        <v>2.7E-2</v>
      </c>
      <c r="BO318" s="29">
        <f t="shared" ref="BO318:DZ318" si="419">+BO257</f>
        <v>1.5203E-2</v>
      </c>
      <c r="BP318" s="29">
        <f t="shared" si="419"/>
        <v>2.1702000000000003E-2</v>
      </c>
      <c r="BQ318" s="29">
        <f t="shared" si="419"/>
        <v>2.1759000000000001E-2</v>
      </c>
      <c r="BR318" s="29">
        <f t="shared" si="419"/>
        <v>4.7000000000000002E-3</v>
      </c>
      <c r="BS318" s="29">
        <f t="shared" si="419"/>
        <v>2.2309999999999999E-3</v>
      </c>
      <c r="BT318" s="29">
        <f t="shared" si="419"/>
        <v>4.0750000000000005E-3</v>
      </c>
      <c r="BU318" s="29">
        <f t="shared" si="419"/>
        <v>1.3811E-2</v>
      </c>
      <c r="BV318" s="29">
        <f t="shared" si="419"/>
        <v>1.1775000000000001E-2</v>
      </c>
      <c r="BW318" s="29">
        <f t="shared" si="419"/>
        <v>1.55E-2</v>
      </c>
      <c r="BX318" s="29">
        <f t="shared" si="419"/>
        <v>1.6598999999999999E-2</v>
      </c>
      <c r="BY318" s="29">
        <f t="shared" si="419"/>
        <v>2.3781E-2</v>
      </c>
      <c r="BZ318" s="29">
        <f t="shared" si="419"/>
        <v>2.6312000000000002E-2</v>
      </c>
      <c r="CA318" s="29">
        <f t="shared" si="419"/>
        <v>2.1930000000000002E-2</v>
      </c>
      <c r="CB318" s="29">
        <f t="shared" si="419"/>
        <v>2.6251999999999998E-2</v>
      </c>
      <c r="CC318" s="29">
        <f t="shared" si="419"/>
        <v>2.2199E-2</v>
      </c>
      <c r="CD318" s="29">
        <f t="shared" si="419"/>
        <v>1.9519999999999999E-2</v>
      </c>
      <c r="CE318" s="29">
        <f t="shared" si="419"/>
        <v>2.7E-2</v>
      </c>
      <c r="CF318" s="29">
        <f t="shared" si="419"/>
        <v>2.2463E-2</v>
      </c>
      <c r="CG318" s="29">
        <f t="shared" si="419"/>
        <v>2.7E-2</v>
      </c>
      <c r="CH318" s="29">
        <f t="shared" si="419"/>
        <v>2.2187999999999999E-2</v>
      </c>
      <c r="CI318" s="29">
        <f t="shared" si="419"/>
        <v>2.418E-2</v>
      </c>
      <c r="CJ318" s="29">
        <f t="shared" si="419"/>
        <v>2.3469E-2</v>
      </c>
      <c r="CK318" s="29">
        <f t="shared" si="419"/>
        <v>6.6010000000000001E-3</v>
      </c>
      <c r="CL318" s="29">
        <f t="shared" si="419"/>
        <v>8.2289999999999985E-3</v>
      </c>
      <c r="CM318" s="29">
        <f t="shared" si="419"/>
        <v>2.274E-3</v>
      </c>
      <c r="CN318" s="29">
        <f t="shared" si="419"/>
        <v>2.7E-2</v>
      </c>
      <c r="CO318" s="29">
        <f t="shared" si="419"/>
        <v>2.2359999999999998E-2</v>
      </c>
      <c r="CP318" s="29">
        <f t="shared" si="419"/>
        <v>2.0548999999999998E-2</v>
      </c>
      <c r="CQ318" s="29">
        <f t="shared" si="419"/>
        <v>1.2426999999999999E-2</v>
      </c>
      <c r="CR318" s="29">
        <f t="shared" si="419"/>
        <v>1.6799999999999999E-3</v>
      </c>
      <c r="CS318" s="29">
        <f t="shared" si="419"/>
        <v>2.2658000000000001E-2</v>
      </c>
      <c r="CT318" s="29">
        <f t="shared" si="419"/>
        <v>8.5199999999999998E-3</v>
      </c>
      <c r="CU318" s="29">
        <f t="shared" si="419"/>
        <v>1.9615999999999998E-2</v>
      </c>
      <c r="CV318" s="29">
        <f t="shared" si="419"/>
        <v>1.0978999999999999E-2</v>
      </c>
      <c r="CW318" s="29">
        <f t="shared" si="419"/>
        <v>1.7086999999999998E-2</v>
      </c>
      <c r="CX318" s="29">
        <f t="shared" si="419"/>
        <v>2.1824000000000003E-2</v>
      </c>
      <c r="CY318" s="29">
        <f t="shared" si="419"/>
        <v>2.7E-2</v>
      </c>
      <c r="CZ318" s="29">
        <f t="shared" si="419"/>
        <v>2.6651000000000001E-2</v>
      </c>
      <c r="DA318" s="29">
        <f t="shared" si="419"/>
        <v>2.7E-2</v>
      </c>
      <c r="DB318" s="29">
        <f t="shared" si="419"/>
        <v>2.7E-2</v>
      </c>
      <c r="DC318" s="29">
        <f t="shared" si="419"/>
        <v>1.7417999999999999E-2</v>
      </c>
      <c r="DD318" s="29">
        <f t="shared" si="419"/>
        <v>3.4300000000000003E-3</v>
      </c>
      <c r="DE318" s="29">
        <f t="shared" si="419"/>
        <v>1.145E-2</v>
      </c>
      <c r="DF318" s="29">
        <f t="shared" si="419"/>
        <v>2.4213999999999999E-2</v>
      </c>
      <c r="DG318" s="29">
        <f t="shared" si="419"/>
        <v>2.0452999999999999E-2</v>
      </c>
      <c r="DH318" s="29">
        <f t="shared" si="419"/>
        <v>2.0516E-2</v>
      </c>
      <c r="DI318" s="29">
        <f t="shared" si="419"/>
        <v>1.8844999999999997E-2</v>
      </c>
      <c r="DJ318" s="29">
        <f t="shared" si="419"/>
        <v>2.0882999999999999E-2</v>
      </c>
      <c r="DK318" s="29">
        <f t="shared" si="419"/>
        <v>1.5657999999999998E-2</v>
      </c>
      <c r="DL318" s="29">
        <f t="shared" si="419"/>
        <v>2.1967E-2</v>
      </c>
      <c r="DM318" s="29">
        <f t="shared" si="419"/>
        <v>1.9899E-2</v>
      </c>
      <c r="DN318" s="29">
        <f t="shared" si="419"/>
        <v>2.7E-2</v>
      </c>
      <c r="DO318" s="29">
        <f t="shared" si="419"/>
        <v>2.7E-2</v>
      </c>
      <c r="DP318" s="29">
        <f t="shared" si="419"/>
        <v>2.7E-2</v>
      </c>
      <c r="DQ318" s="29">
        <f t="shared" si="419"/>
        <v>2.2341999999999997E-2</v>
      </c>
      <c r="DR318" s="29">
        <f t="shared" si="419"/>
        <v>2.4417000000000001E-2</v>
      </c>
      <c r="DS318" s="29">
        <f t="shared" si="419"/>
        <v>2.5923999999999999E-2</v>
      </c>
      <c r="DT318" s="29">
        <f t="shared" si="419"/>
        <v>2.1728999999999998E-2</v>
      </c>
      <c r="DU318" s="29">
        <f t="shared" si="419"/>
        <v>2.7E-2</v>
      </c>
      <c r="DV318" s="29">
        <f t="shared" si="419"/>
        <v>2.7E-2</v>
      </c>
      <c r="DW318" s="29">
        <f t="shared" si="419"/>
        <v>2.1996999999999999E-2</v>
      </c>
      <c r="DX318" s="29">
        <f t="shared" si="419"/>
        <v>1.8931E-2</v>
      </c>
      <c r="DY318" s="29">
        <f t="shared" si="419"/>
        <v>1.2928E-2</v>
      </c>
      <c r="DZ318" s="29">
        <f t="shared" si="419"/>
        <v>1.7662000000000001E-2</v>
      </c>
      <c r="EA318" s="29">
        <f t="shared" ref="EA318:FX318" si="420">+EA257</f>
        <v>1.2173E-2</v>
      </c>
      <c r="EB318" s="29">
        <f t="shared" si="420"/>
        <v>2.7E-2</v>
      </c>
      <c r="EC318" s="29">
        <f t="shared" si="420"/>
        <v>2.6620999999999999E-2</v>
      </c>
      <c r="ED318" s="29">
        <f t="shared" si="420"/>
        <v>4.4120000000000001E-3</v>
      </c>
      <c r="EE318" s="29">
        <f t="shared" si="420"/>
        <v>2.7E-2</v>
      </c>
      <c r="EF318" s="29">
        <f t="shared" si="420"/>
        <v>1.9594999999999998E-2</v>
      </c>
      <c r="EG318" s="29">
        <f t="shared" si="420"/>
        <v>2.6536000000000001E-2</v>
      </c>
      <c r="EH318" s="29">
        <f t="shared" si="420"/>
        <v>2.5053000000000002E-2</v>
      </c>
      <c r="EI318" s="29">
        <f t="shared" si="420"/>
        <v>2.7E-2</v>
      </c>
      <c r="EJ318" s="29">
        <f t="shared" si="420"/>
        <v>2.7E-2</v>
      </c>
      <c r="EK318" s="29">
        <f t="shared" si="420"/>
        <v>5.7670000000000004E-3</v>
      </c>
      <c r="EL318" s="29">
        <f t="shared" si="420"/>
        <v>2.1160000000000003E-3</v>
      </c>
      <c r="EM318" s="29">
        <f t="shared" si="420"/>
        <v>1.6308E-2</v>
      </c>
      <c r="EN318" s="29">
        <f t="shared" si="420"/>
        <v>2.7E-2</v>
      </c>
      <c r="EO318" s="29">
        <f t="shared" si="420"/>
        <v>2.7E-2</v>
      </c>
      <c r="EP318" s="29">
        <f t="shared" si="420"/>
        <v>2.0586E-2</v>
      </c>
      <c r="EQ318" s="29">
        <f t="shared" si="420"/>
        <v>9.3989999999999994E-3</v>
      </c>
      <c r="ER318" s="29">
        <f t="shared" si="420"/>
        <v>2.1283E-2</v>
      </c>
      <c r="ES318" s="29">
        <f t="shared" si="420"/>
        <v>2.3557999999999999E-2</v>
      </c>
      <c r="ET318" s="29">
        <f t="shared" si="420"/>
        <v>2.7E-2</v>
      </c>
      <c r="EU318" s="29">
        <f t="shared" si="420"/>
        <v>2.7E-2</v>
      </c>
      <c r="EV318" s="29">
        <f t="shared" si="420"/>
        <v>1.0964999999999999E-2</v>
      </c>
      <c r="EW318" s="29">
        <f t="shared" si="420"/>
        <v>6.0530000000000002E-3</v>
      </c>
      <c r="EX318" s="29">
        <f t="shared" si="420"/>
        <v>3.9100000000000003E-3</v>
      </c>
      <c r="EY318" s="29">
        <f t="shared" si="420"/>
        <v>2.7E-2</v>
      </c>
      <c r="EZ318" s="29">
        <f t="shared" si="420"/>
        <v>2.2942000000000001E-2</v>
      </c>
      <c r="FA318" s="29">
        <f t="shared" si="420"/>
        <v>1.0666E-2</v>
      </c>
      <c r="FB318" s="29">
        <f t="shared" si="420"/>
        <v>9.2049999999999996E-3</v>
      </c>
      <c r="FC318" s="29">
        <f t="shared" si="420"/>
        <v>2.2550000000000001E-2</v>
      </c>
      <c r="FD318" s="29">
        <f t="shared" si="420"/>
        <v>2.4437999999999998E-2</v>
      </c>
      <c r="FE318" s="29">
        <f t="shared" si="420"/>
        <v>1.4180999999999999E-2</v>
      </c>
      <c r="FF318" s="29">
        <f t="shared" si="420"/>
        <v>2.7E-2</v>
      </c>
      <c r="FG318" s="29">
        <f t="shared" si="420"/>
        <v>2.7E-2</v>
      </c>
      <c r="FH318" s="29">
        <f t="shared" si="420"/>
        <v>1.9771999999999998E-2</v>
      </c>
      <c r="FI318" s="29">
        <f t="shared" si="420"/>
        <v>6.1999999999999998E-3</v>
      </c>
      <c r="FJ318" s="29">
        <f t="shared" si="420"/>
        <v>1.9438E-2</v>
      </c>
      <c r="FK318" s="29">
        <f t="shared" si="420"/>
        <v>1.0845E-2</v>
      </c>
      <c r="FL318" s="29">
        <f t="shared" si="420"/>
        <v>2.7E-2</v>
      </c>
      <c r="FM318" s="29">
        <f t="shared" si="420"/>
        <v>1.8414E-2</v>
      </c>
      <c r="FN318" s="29">
        <f t="shared" si="420"/>
        <v>2.7E-2</v>
      </c>
      <c r="FO318" s="29">
        <f t="shared" si="420"/>
        <v>4.7759999999999999E-3</v>
      </c>
      <c r="FP318" s="29">
        <f t="shared" si="420"/>
        <v>1.2143000000000001E-2</v>
      </c>
      <c r="FQ318" s="29">
        <f t="shared" si="420"/>
        <v>1.6879999999999999E-2</v>
      </c>
      <c r="FR318" s="29">
        <f t="shared" si="420"/>
        <v>1.1564999999999999E-2</v>
      </c>
      <c r="FS318" s="29">
        <f t="shared" si="420"/>
        <v>5.0679999999999996E-3</v>
      </c>
      <c r="FT318" s="29">
        <f t="shared" si="420"/>
        <v>3.2519999999999997E-3</v>
      </c>
      <c r="FU318" s="29">
        <f t="shared" si="420"/>
        <v>1.8345E-2</v>
      </c>
      <c r="FV318" s="29">
        <f t="shared" si="420"/>
        <v>1.5032E-2</v>
      </c>
      <c r="FW318" s="29">
        <f t="shared" si="420"/>
        <v>2.1498E-2</v>
      </c>
      <c r="FX318" s="29">
        <f t="shared" si="420"/>
        <v>1.9675000000000002E-2</v>
      </c>
      <c r="FY318" s="29"/>
    </row>
    <row r="319" spans="1:189" x14ac:dyDescent="0.2">
      <c r="A319" s="6" t="s">
        <v>895</v>
      </c>
      <c r="B319" s="7" t="s">
        <v>896</v>
      </c>
      <c r="C319" s="29">
        <f t="shared" ref="C319:BN319" si="421">+C268</f>
        <v>0</v>
      </c>
      <c r="D319" s="29">
        <f t="shared" si="421"/>
        <v>0</v>
      </c>
      <c r="E319" s="29">
        <f t="shared" si="421"/>
        <v>0</v>
      </c>
      <c r="F319" s="29">
        <f t="shared" si="421"/>
        <v>0</v>
      </c>
      <c r="G319" s="29">
        <f t="shared" si="421"/>
        <v>0</v>
      </c>
      <c r="H319" s="29">
        <f t="shared" si="421"/>
        <v>0</v>
      </c>
      <c r="I319" s="29">
        <f t="shared" si="421"/>
        <v>0</v>
      </c>
      <c r="J319" s="29">
        <f t="shared" si="421"/>
        <v>0</v>
      </c>
      <c r="K319" s="29">
        <f t="shared" si="421"/>
        <v>0</v>
      </c>
      <c r="L319" s="29">
        <f t="shared" si="421"/>
        <v>0</v>
      </c>
      <c r="M319" s="29">
        <f t="shared" si="421"/>
        <v>0</v>
      </c>
      <c r="N319" s="29">
        <f t="shared" si="421"/>
        <v>0</v>
      </c>
      <c r="O319" s="29">
        <f t="shared" si="421"/>
        <v>0</v>
      </c>
      <c r="P319" s="29">
        <f t="shared" si="421"/>
        <v>0</v>
      </c>
      <c r="Q319" s="29">
        <f t="shared" si="421"/>
        <v>0</v>
      </c>
      <c r="R319" s="29">
        <f t="shared" si="421"/>
        <v>0</v>
      </c>
      <c r="S319" s="29">
        <f t="shared" si="421"/>
        <v>0</v>
      </c>
      <c r="T319" s="29">
        <f t="shared" si="421"/>
        <v>0</v>
      </c>
      <c r="U319" s="29">
        <f t="shared" si="421"/>
        <v>0</v>
      </c>
      <c r="V319" s="29">
        <f t="shared" si="421"/>
        <v>0</v>
      </c>
      <c r="W319" s="29">
        <f t="shared" si="421"/>
        <v>0</v>
      </c>
      <c r="X319" s="29">
        <f t="shared" si="421"/>
        <v>0</v>
      </c>
      <c r="Y319" s="29">
        <f t="shared" si="421"/>
        <v>0</v>
      </c>
      <c r="Z319" s="29">
        <f t="shared" si="421"/>
        <v>0</v>
      </c>
      <c r="AA319" s="29">
        <f t="shared" si="421"/>
        <v>0</v>
      </c>
      <c r="AB319" s="29">
        <f t="shared" si="421"/>
        <v>0</v>
      </c>
      <c r="AC319" s="29">
        <f t="shared" si="421"/>
        <v>0</v>
      </c>
      <c r="AD319" s="29">
        <f t="shared" si="421"/>
        <v>0</v>
      </c>
      <c r="AE319" s="29">
        <f t="shared" si="421"/>
        <v>0</v>
      </c>
      <c r="AF319" s="29">
        <f t="shared" si="421"/>
        <v>0</v>
      </c>
      <c r="AG319" s="29">
        <f t="shared" si="421"/>
        <v>0</v>
      </c>
      <c r="AH319" s="29">
        <f t="shared" si="421"/>
        <v>0</v>
      </c>
      <c r="AI319" s="29">
        <f t="shared" si="421"/>
        <v>0</v>
      </c>
      <c r="AJ319" s="29">
        <f t="shared" si="421"/>
        <v>0</v>
      </c>
      <c r="AK319" s="29">
        <f t="shared" si="421"/>
        <v>0</v>
      </c>
      <c r="AL319" s="29">
        <f t="shared" si="421"/>
        <v>0</v>
      </c>
      <c r="AM319" s="29">
        <f t="shared" si="421"/>
        <v>0</v>
      </c>
      <c r="AN319" s="29">
        <f t="shared" si="421"/>
        <v>0</v>
      </c>
      <c r="AO319" s="29">
        <f t="shared" si="421"/>
        <v>0</v>
      </c>
      <c r="AP319" s="29">
        <f t="shared" si="421"/>
        <v>0</v>
      </c>
      <c r="AQ319" s="29">
        <f t="shared" si="421"/>
        <v>0</v>
      </c>
      <c r="AR319" s="29">
        <f t="shared" si="421"/>
        <v>0</v>
      </c>
      <c r="AS319" s="29">
        <f t="shared" si="421"/>
        <v>0</v>
      </c>
      <c r="AT319" s="29">
        <f t="shared" si="421"/>
        <v>0</v>
      </c>
      <c r="AU319" s="29">
        <f t="shared" si="421"/>
        <v>0</v>
      </c>
      <c r="AV319" s="29">
        <f t="shared" si="421"/>
        <v>0</v>
      </c>
      <c r="AW319" s="29">
        <f t="shared" si="421"/>
        <v>0</v>
      </c>
      <c r="AX319" s="29">
        <f t="shared" si="421"/>
        <v>0</v>
      </c>
      <c r="AY319" s="29">
        <f t="shared" si="421"/>
        <v>0</v>
      </c>
      <c r="AZ319" s="29">
        <f t="shared" si="421"/>
        <v>0</v>
      </c>
      <c r="BA319" s="29">
        <f t="shared" si="421"/>
        <v>0</v>
      </c>
      <c r="BB319" s="29">
        <f t="shared" si="421"/>
        <v>0</v>
      </c>
      <c r="BC319" s="29">
        <f t="shared" si="421"/>
        <v>0</v>
      </c>
      <c r="BD319" s="29">
        <f t="shared" si="421"/>
        <v>0</v>
      </c>
      <c r="BE319" s="29">
        <f t="shared" si="421"/>
        <v>0</v>
      </c>
      <c r="BF319" s="29">
        <f t="shared" si="421"/>
        <v>0</v>
      </c>
      <c r="BG319" s="29">
        <f t="shared" si="421"/>
        <v>0</v>
      </c>
      <c r="BH319" s="29">
        <f t="shared" si="421"/>
        <v>0</v>
      </c>
      <c r="BI319" s="29">
        <f t="shared" si="421"/>
        <v>0</v>
      </c>
      <c r="BJ319" s="29">
        <f t="shared" si="421"/>
        <v>0</v>
      </c>
      <c r="BK319" s="29">
        <f t="shared" si="421"/>
        <v>0</v>
      </c>
      <c r="BL319" s="29">
        <f t="shared" si="421"/>
        <v>0</v>
      </c>
      <c r="BM319" s="29">
        <f t="shared" si="421"/>
        <v>0</v>
      </c>
      <c r="BN319" s="29">
        <f t="shared" si="421"/>
        <v>0</v>
      </c>
      <c r="BO319" s="29">
        <f t="shared" ref="BO319:DZ319" si="422">+BO268</f>
        <v>0</v>
      </c>
      <c r="BP319" s="29">
        <f t="shared" si="422"/>
        <v>0</v>
      </c>
      <c r="BQ319" s="29">
        <f t="shared" si="422"/>
        <v>0</v>
      </c>
      <c r="BR319" s="29">
        <f t="shared" si="422"/>
        <v>0</v>
      </c>
      <c r="BS319" s="29">
        <f t="shared" si="422"/>
        <v>0</v>
      </c>
      <c r="BT319" s="29">
        <f t="shared" si="422"/>
        <v>0</v>
      </c>
      <c r="BU319" s="29">
        <f t="shared" si="422"/>
        <v>0</v>
      </c>
      <c r="BV319" s="29">
        <f t="shared" si="422"/>
        <v>0</v>
      </c>
      <c r="BW319" s="29">
        <f t="shared" si="422"/>
        <v>0</v>
      </c>
      <c r="BX319" s="29">
        <f t="shared" si="422"/>
        <v>0</v>
      </c>
      <c r="BY319" s="29">
        <f t="shared" si="422"/>
        <v>0</v>
      </c>
      <c r="BZ319" s="29">
        <f t="shared" si="422"/>
        <v>0</v>
      </c>
      <c r="CA319" s="29">
        <f t="shared" si="422"/>
        <v>6.4999999999999997E-4</v>
      </c>
      <c r="CB319" s="29">
        <f t="shared" si="422"/>
        <v>0</v>
      </c>
      <c r="CC319" s="29">
        <f t="shared" si="422"/>
        <v>0</v>
      </c>
      <c r="CD319" s="29">
        <f t="shared" si="422"/>
        <v>0</v>
      </c>
      <c r="CE319" s="29">
        <f t="shared" si="422"/>
        <v>0</v>
      </c>
      <c r="CF319" s="29">
        <f t="shared" si="422"/>
        <v>0</v>
      </c>
      <c r="CG319" s="29">
        <f t="shared" si="422"/>
        <v>0</v>
      </c>
      <c r="CH319" s="29">
        <f t="shared" si="422"/>
        <v>0</v>
      </c>
      <c r="CI319" s="29">
        <f t="shared" si="422"/>
        <v>0</v>
      </c>
      <c r="CJ319" s="29">
        <f t="shared" si="422"/>
        <v>0</v>
      </c>
      <c r="CK319" s="29">
        <f t="shared" si="422"/>
        <v>0</v>
      </c>
      <c r="CL319" s="29">
        <f t="shared" si="422"/>
        <v>0</v>
      </c>
      <c r="CM319" s="29">
        <f t="shared" si="422"/>
        <v>0</v>
      </c>
      <c r="CN319" s="29">
        <f t="shared" si="422"/>
        <v>0</v>
      </c>
      <c r="CO319" s="29">
        <f t="shared" si="422"/>
        <v>0</v>
      </c>
      <c r="CP319" s="29">
        <f t="shared" si="422"/>
        <v>0</v>
      </c>
      <c r="CQ319" s="29">
        <f t="shared" si="422"/>
        <v>0</v>
      </c>
      <c r="CR319" s="29">
        <f t="shared" si="422"/>
        <v>0</v>
      </c>
      <c r="CS319" s="29">
        <f t="shared" si="422"/>
        <v>0</v>
      </c>
      <c r="CT319" s="29">
        <f t="shared" si="422"/>
        <v>0</v>
      </c>
      <c r="CU319" s="29">
        <f t="shared" si="422"/>
        <v>0</v>
      </c>
      <c r="CV319" s="29">
        <f t="shared" si="422"/>
        <v>0</v>
      </c>
      <c r="CW319" s="29">
        <f t="shared" si="422"/>
        <v>0</v>
      </c>
      <c r="CX319" s="29">
        <f t="shared" si="422"/>
        <v>0</v>
      </c>
      <c r="CY319" s="29">
        <f t="shared" si="422"/>
        <v>0</v>
      </c>
      <c r="CZ319" s="29">
        <f t="shared" si="422"/>
        <v>0</v>
      </c>
      <c r="DA319" s="29">
        <f t="shared" si="422"/>
        <v>0</v>
      </c>
      <c r="DB319" s="29">
        <f t="shared" si="422"/>
        <v>0</v>
      </c>
      <c r="DC319" s="29">
        <f t="shared" si="422"/>
        <v>0</v>
      </c>
      <c r="DD319" s="29">
        <f t="shared" si="422"/>
        <v>0</v>
      </c>
      <c r="DE319" s="29">
        <f t="shared" si="422"/>
        <v>0</v>
      </c>
      <c r="DF319" s="29">
        <f t="shared" si="422"/>
        <v>0</v>
      </c>
      <c r="DG319" s="29">
        <f t="shared" si="422"/>
        <v>0</v>
      </c>
      <c r="DH319" s="29">
        <f t="shared" si="422"/>
        <v>0</v>
      </c>
      <c r="DI319" s="29">
        <f t="shared" si="422"/>
        <v>0</v>
      </c>
      <c r="DJ319" s="29">
        <f t="shared" si="422"/>
        <v>0</v>
      </c>
      <c r="DK319" s="29">
        <f t="shared" si="422"/>
        <v>0</v>
      </c>
      <c r="DL319" s="29">
        <f t="shared" si="422"/>
        <v>0</v>
      </c>
      <c r="DM319" s="29">
        <f t="shared" si="422"/>
        <v>0</v>
      </c>
      <c r="DN319" s="29">
        <f t="shared" si="422"/>
        <v>0</v>
      </c>
      <c r="DO319" s="29">
        <f t="shared" si="422"/>
        <v>0</v>
      </c>
      <c r="DP319" s="29">
        <f t="shared" si="422"/>
        <v>0</v>
      </c>
      <c r="DQ319" s="29">
        <f t="shared" si="422"/>
        <v>6.9200000000000002E-4</v>
      </c>
      <c r="DR319" s="29">
        <f t="shared" si="422"/>
        <v>0</v>
      </c>
      <c r="DS319" s="29">
        <f t="shared" si="422"/>
        <v>0</v>
      </c>
      <c r="DT319" s="29">
        <f t="shared" si="422"/>
        <v>0</v>
      </c>
      <c r="DU319" s="29">
        <f t="shared" si="422"/>
        <v>0</v>
      </c>
      <c r="DV319" s="29">
        <f t="shared" si="422"/>
        <v>0</v>
      </c>
      <c r="DW319" s="29">
        <f t="shared" si="422"/>
        <v>0</v>
      </c>
      <c r="DX319" s="29">
        <f t="shared" si="422"/>
        <v>0</v>
      </c>
      <c r="DY319" s="29">
        <f t="shared" si="422"/>
        <v>0</v>
      </c>
      <c r="DZ319" s="29">
        <f t="shared" si="422"/>
        <v>0</v>
      </c>
      <c r="EA319" s="29">
        <f t="shared" ref="EA319:FX319" si="423">+EA268</f>
        <v>0</v>
      </c>
      <c r="EB319" s="29">
        <f t="shared" si="423"/>
        <v>0</v>
      </c>
      <c r="EC319" s="29">
        <f t="shared" si="423"/>
        <v>0</v>
      </c>
      <c r="ED319" s="29">
        <f t="shared" si="423"/>
        <v>0</v>
      </c>
      <c r="EE319" s="29">
        <f t="shared" si="423"/>
        <v>0</v>
      </c>
      <c r="EF319" s="29">
        <f t="shared" si="423"/>
        <v>0</v>
      </c>
      <c r="EG319" s="29">
        <f t="shared" si="423"/>
        <v>0</v>
      </c>
      <c r="EH319" s="29">
        <f t="shared" si="423"/>
        <v>0</v>
      </c>
      <c r="EI319" s="29">
        <f t="shared" si="423"/>
        <v>0</v>
      </c>
      <c r="EJ319" s="29">
        <f t="shared" si="423"/>
        <v>0</v>
      </c>
      <c r="EK319" s="29">
        <f t="shared" si="423"/>
        <v>0</v>
      </c>
      <c r="EL319" s="29">
        <f t="shared" si="423"/>
        <v>0</v>
      </c>
      <c r="EM319" s="29">
        <f t="shared" si="423"/>
        <v>0</v>
      </c>
      <c r="EN319" s="29">
        <f t="shared" si="423"/>
        <v>0</v>
      </c>
      <c r="EO319" s="29">
        <f t="shared" si="423"/>
        <v>0</v>
      </c>
      <c r="EP319" s="29">
        <f t="shared" si="423"/>
        <v>0</v>
      </c>
      <c r="EQ319" s="29">
        <f t="shared" si="423"/>
        <v>0</v>
      </c>
      <c r="ER319" s="29">
        <f t="shared" si="423"/>
        <v>0</v>
      </c>
      <c r="ES319" s="29">
        <f t="shared" si="423"/>
        <v>0</v>
      </c>
      <c r="ET319" s="29">
        <f t="shared" si="423"/>
        <v>0</v>
      </c>
      <c r="EU319" s="29">
        <f t="shared" si="423"/>
        <v>0</v>
      </c>
      <c r="EV319" s="29">
        <f t="shared" si="423"/>
        <v>0</v>
      </c>
      <c r="EW319" s="29">
        <f t="shared" si="423"/>
        <v>0</v>
      </c>
      <c r="EX319" s="29">
        <f t="shared" si="423"/>
        <v>0</v>
      </c>
      <c r="EY319" s="29">
        <f t="shared" si="423"/>
        <v>0</v>
      </c>
      <c r="EZ319" s="29">
        <f t="shared" si="423"/>
        <v>0</v>
      </c>
      <c r="FA319" s="29">
        <f t="shared" si="423"/>
        <v>0</v>
      </c>
      <c r="FB319" s="29">
        <f t="shared" si="423"/>
        <v>4.8999999999999998E-5</v>
      </c>
      <c r="FC319" s="29">
        <f t="shared" si="423"/>
        <v>0</v>
      </c>
      <c r="FD319" s="29">
        <f t="shared" si="423"/>
        <v>0</v>
      </c>
      <c r="FE319" s="29">
        <f t="shared" si="423"/>
        <v>0</v>
      </c>
      <c r="FF319" s="29">
        <f t="shared" si="423"/>
        <v>0</v>
      </c>
      <c r="FG319" s="29">
        <f t="shared" si="423"/>
        <v>0</v>
      </c>
      <c r="FH319" s="29">
        <f t="shared" si="423"/>
        <v>0</v>
      </c>
      <c r="FI319" s="29">
        <f t="shared" si="423"/>
        <v>0</v>
      </c>
      <c r="FJ319" s="29">
        <f t="shared" si="423"/>
        <v>0</v>
      </c>
      <c r="FK319" s="29">
        <f t="shared" si="423"/>
        <v>0</v>
      </c>
      <c r="FL319" s="29">
        <f t="shared" si="423"/>
        <v>0</v>
      </c>
      <c r="FM319" s="29">
        <f t="shared" si="423"/>
        <v>0</v>
      </c>
      <c r="FN319" s="29">
        <f t="shared" si="423"/>
        <v>0</v>
      </c>
      <c r="FO319" s="29">
        <f t="shared" si="423"/>
        <v>2.5399999999999999E-4</v>
      </c>
      <c r="FP319" s="29">
        <f t="shared" si="423"/>
        <v>0</v>
      </c>
      <c r="FQ319" s="29">
        <f t="shared" si="423"/>
        <v>0</v>
      </c>
      <c r="FR319" s="29">
        <f t="shared" si="423"/>
        <v>0</v>
      </c>
      <c r="FS319" s="29">
        <f t="shared" si="423"/>
        <v>0</v>
      </c>
      <c r="FT319" s="29">
        <f t="shared" si="423"/>
        <v>1.55E-4</v>
      </c>
      <c r="FU319" s="29">
        <f t="shared" si="423"/>
        <v>0</v>
      </c>
      <c r="FV319" s="29">
        <f t="shared" si="423"/>
        <v>0</v>
      </c>
      <c r="FW319" s="29">
        <f t="shared" si="423"/>
        <v>0</v>
      </c>
      <c r="FX319" s="29">
        <f t="shared" si="423"/>
        <v>0</v>
      </c>
      <c r="FY319" s="29"/>
    </row>
    <row r="320" spans="1:189" x14ac:dyDescent="0.2">
      <c r="A320" s="6" t="s">
        <v>897</v>
      </c>
      <c r="B320" s="7" t="s">
        <v>898</v>
      </c>
      <c r="C320" s="29">
        <f t="shared" ref="C320:BN320" si="424">ROUND((C78/C47),6)</f>
        <v>2.5700000000000001E-4</v>
      </c>
      <c r="D320" s="29">
        <f t="shared" si="424"/>
        <v>0</v>
      </c>
      <c r="E320" s="29">
        <f t="shared" si="424"/>
        <v>0</v>
      </c>
      <c r="F320" s="29">
        <f t="shared" si="424"/>
        <v>0</v>
      </c>
      <c r="G320" s="29">
        <f t="shared" si="424"/>
        <v>0</v>
      </c>
      <c r="H320" s="29">
        <f t="shared" si="424"/>
        <v>0</v>
      </c>
      <c r="I320" s="29">
        <f t="shared" si="424"/>
        <v>6.0999999999999997E-4</v>
      </c>
      <c r="J320" s="29">
        <f t="shared" si="424"/>
        <v>0</v>
      </c>
      <c r="K320" s="29">
        <f t="shared" si="424"/>
        <v>0</v>
      </c>
      <c r="L320" s="29">
        <f t="shared" si="424"/>
        <v>0</v>
      </c>
      <c r="M320" s="29">
        <f t="shared" si="424"/>
        <v>0</v>
      </c>
      <c r="N320" s="29">
        <f t="shared" si="424"/>
        <v>9.1100000000000003E-4</v>
      </c>
      <c r="O320" s="29">
        <f t="shared" si="424"/>
        <v>1.1789999999999999E-3</v>
      </c>
      <c r="P320" s="29">
        <f t="shared" si="424"/>
        <v>1.4100000000000001E-4</v>
      </c>
      <c r="Q320" s="29">
        <f t="shared" si="424"/>
        <v>0</v>
      </c>
      <c r="R320" s="29">
        <f t="shared" si="424"/>
        <v>0</v>
      </c>
      <c r="S320" s="29">
        <f t="shared" si="424"/>
        <v>0</v>
      </c>
      <c r="T320" s="29">
        <f t="shared" si="424"/>
        <v>0</v>
      </c>
      <c r="U320" s="29">
        <f t="shared" si="424"/>
        <v>0</v>
      </c>
      <c r="V320" s="29">
        <f t="shared" si="424"/>
        <v>0</v>
      </c>
      <c r="W320" s="29">
        <f t="shared" si="424"/>
        <v>0</v>
      </c>
      <c r="X320" s="29">
        <f t="shared" si="424"/>
        <v>2.6499999999999999E-4</v>
      </c>
      <c r="Y320" s="29">
        <f t="shared" si="424"/>
        <v>0</v>
      </c>
      <c r="Z320" s="29">
        <f t="shared" si="424"/>
        <v>5.156E-3</v>
      </c>
      <c r="AA320" s="29">
        <f t="shared" si="424"/>
        <v>0</v>
      </c>
      <c r="AB320" s="29">
        <f t="shared" si="424"/>
        <v>0</v>
      </c>
      <c r="AC320" s="29">
        <f t="shared" si="424"/>
        <v>0</v>
      </c>
      <c r="AD320" s="29">
        <f t="shared" si="424"/>
        <v>0</v>
      </c>
      <c r="AE320" s="29">
        <f t="shared" si="424"/>
        <v>1.6689999999999999E-3</v>
      </c>
      <c r="AF320" s="29">
        <f t="shared" si="424"/>
        <v>0</v>
      </c>
      <c r="AG320" s="29">
        <f t="shared" si="424"/>
        <v>0</v>
      </c>
      <c r="AH320" s="29">
        <f t="shared" si="424"/>
        <v>5.581E-3</v>
      </c>
      <c r="AI320" s="29">
        <f t="shared" si="424"/>
        <v>0</v>
      </c>
      <c r="AJ320" s="29">
        <f t="shared" si="424"/>
        <v>0</v>
      </c>
      <c r="AK320" s="29">
        <f t="shared" si="424"/>
        <v>0</v>
      </c>
      <c r="AL320" s="29">
        <f t="shared" si="424"/>
        <v>0</v>
      </c>
      <c r="AM320" s="29">
        <f t="shared" si="424"/>
        <v>0</v>
      </c>
      <c r="AN320" s="29">
        <f t="shared" si="424"/>
        <v>0</v>
      </c>
      <c r="AO320" s="29">
        <f t="shared" si="424"/>
        <v>0</v>
      </c>
      <c r="AP320" s="29">
        <f t="shared" si="424"/>
        <v>0</v>
      </c>
      <c r="AQ320" s="29">
        <f t="shared" si="424"/>
        <v>0</v>
      </c>
      <c r="AR320" s="29">
        <f t="shared" si="424"/>
        <v>0</v>
      </c>
      <c r="AS320" s="29">
        <f t="shared" si="424"/>
        <v>6.6799999999999997E-4</v>
      </c>
      <c r="AT320" s="29">
        <f t="shared" si="424"/>
        <v>0</v>
      </c>
      <c r="AU320" s="29">
        <f t="shared" si="424"/>
        <v>0</v>
      </c>
      <c r="AV320" s="29">
        <f t="shared" si="424"/>
        <v>0</v>
      </c>
      <c r="AW320" s="29">
        <f t="shared" si="424"/>
        <v>0</v>
      </c>
      <c r="AX320" s="29">
        <f t="shared" si="424"/>
        <v>0</v>
      </c>
      <c r="AY320" s="29">
        <f t="shared" si="424"/>
        <v>0</v>
      </c>
      <c r="AZ320" s="29">
        <f t="shared" si="424"/>
        <v>0</v>
      </c>
      <c r="BA320" s="29">
        <f t="shared" si="424"/>
        <v>0</v>
      </c>
      <c r="BB320" s="29">
        <f t="shared" si="424"/>
        <v>0</v>
      </c>
      <c r="BC320" s="29">
        <f t="shared" si="424"/>
        <v>0</v>
      </c>
      <c r="BD320" s="29">
        <f t="shared" si="424"/>
        <v>0</v>
      </c>
      <c r="BE320" s="29">
        <f t="shared" si="424"/>
        <v>0</v>
      </c>
      <c r="BF320" s="29">
        <f t="shared" si="424"/>
        <v>0</v>
      </c>
      <c r="BG320" s="29">
        <f t="shared" si="424"/>
        <v>0</v>
      </c>
      <c r="BH320" s="29">
        <f t="shared" si="424"/>
        <v>0</v>
      </c>
      <c r="BI320" s="29">
        <f t="shared" si="424"/>
        <v>0</v>
      </c>
      <c r="BJ320" s="29">
        <f t="shared" si="424"/>
        <v>0</v>
      </c>
      <c r="BK320" s="29">
        <f t="shared" si="424"/>
        <v>0</v>
      </c>
      <c r="BL320" s="29">
        <f t="shared" si="424"/>
        <v>0</v>
      </c>
      <c r="BM320" s="29">
        <f t="shared" si="424"/>
        <v>1.351E-3</v>
      </c>
      <c r="BN320" s="29">
        <f t="shared" si="424"/>
        <v>0</v>
      </c>
      <c r="BO320" s="29">
        <f t="shared" ref="BO320:DZ320" si="425">ROUND((BO78/BO47),6)</f>
        <v>0</v>
      </c>
      <c r="BP320" s="29">
        <f t="shared" si="425"/>
        <v>0</v>
      </c>
      <c r="BQ320" s="29">
        <f t="shared" si="425"/>
        <v>0</v>
      </c>
      <c r="BR320" s="29">
        <f t="shared" si="425"/>
        <v>0</v>
      </c>
      <c r="BS320" s="29">
        <f t="shared" si="425"/>
        <v>0</v>
      </c>
      <c r="BT320" s="29">
        <f t="shared" si="425"/>
        <v>0</v>
      </c>
      <c r="BU320" s="29">
        <f t="shared" si="425"/>
        <v>0</v>
      </c>
      <c r="BV320" s="29">
        <f t="shared" si="425"/>
        <v>1.124E-3</v>
      </c>
      <c r="BW320" s="29">
        <f t="shared" si="425"/>
        <v>0</v>
      </c>
      <c r="BX320" s="29">
        <f t="shared" si="425"/>
        <v>0</v>
      </c>
      <c r="BY320" s="29">
        <f t="shared" si="425"/>
        <v>0</v>
      </c>
      <c r="BZ320" s="29">
        <f t="shared" si="425"/>
        <v>0</v>
      </c>
      <c r="CA320" s="29">
        <f t="shared" si="425"/>
        <v>0</v>
      </c>
      <c r="CB320" s="29">
        <f t="shared" si="425"/>
        <v>0</v>
      </c>
      <c r="CC320" s="29">
        <f t="shared" si="425"/>
        <v>0</v>
      </c>
      <c r="CD320" s="29">
        <f t="shared" si="425"/>
        <v>3.8300000000000001E-3</v>
      </c>
      <c r="CE320" s="29">
        <f t="shared" si="425"/>
        <v>0</v>
      </c>
      <c r="CF320" s="29">
        <f t="shared" si="425"/>
        <v>4.3140000000000001E-3</v>
      </c>
      <c r="CG320" s="29">
        <f t="shared" si="425"/>
        <v>0</v>
      </c>
      <c r="CH320" s="29">
        <f t="shared" si="425"/>
        <v>0</v>
      </c>
      <c r="CI320" s="29">
        <f t="shared" si="425"/>
        <v>0</v>
      </c>
      <c r="CJ320" s="29">
        <f t="shared" si="425"/>
        <v>0</v>
      </c>
      <c r="CK320" s="29">
        <f t="shared" si="425"/>
        <v>1.9269999999999999E-3</v>
      </c>
      <c r="CL320" s="29">
        <f t="shared" si="425"/>
        <v>1.6100000000000001E-4</v>
      </c>
      <c r="CM320" s="29">
        <f t="shared" si="425"/>
        <v>0</v>
      </c>
      <c r="CN320" s="29">
        <f t="shared" si="425"/>
        <v>0</v>
      </c>
      <c r="CO320" s="29">
        <f t="shared" si="425"/>
        <v>0</v>
      </c>
      <c r="CP320" s="29">
        <f t="shared" si="425"/>
        <v>0</v>
      </c>
      <c r="CQ320" s="29">
        <f t="shared" si="425"/>
        <v>0</v>
      </c>
      <c r="CR320" s="29">
        <f t="shared" si="425"/>
        <v>9.0700000000000004E-4</v>
      </c>
      <c r="CS320" s="29">
        <f t="shared" si="425"/>
        <v>0</v>
      </c>
      <c r="CT320" s="29">
        <f t="shared" si="425"/>
        <v>6.9700000000000003E-4</v>
      </c>
      <c r="CU320" s="29">
        <f t="shared" si="425"/>
        <v>0</v>
      </c>
      <c r="CV320" s="29">
        <f t="shared" si="425"/>
        <v>1.281E-3</v>
      </c>
      <c r="CW320" s="29">
        <f t="shared" si="425"/>
        <v>0</v>
      </c>
      <c r="CX320" s="29">
        <f t="shared" si="425"/>
        <v>0</v>
      </c>
      <c r="CY320" s="29">
        <f t="shared" si="425"/>
        <v>0</v>
      </c>
      <c r="CZ320" s="29">
        <f t="shared" si="425"/>
        <v>0</v>
      </c>
      <c r="DA320" s="29">
        <f t="shared" si="425"/>
        <v>4.3600000000000003E-4</v>
      </c>
      <c r="DB320" s="29">
        <f t="shared" si="425"/>
        <v>0</v>
      </c>
      <c r="DC320" s="29">
        <f t="shared" si="425"/>
        <v>5.7700000000000004E-4</v>
      </c>
      <c r="DD320" s="29">
        <f t="shared" si="425"/>
        <v>1.7E-5</v>
      </c>
      <c r="DE320" s="29">
        <f t="shared" si="425"/>
        <v>0</v>
      </c>
      <c r="DF320" s="29">
        <f t="shared" si="425"/>
        <v>0</v>
      </c>
      <c r="DG320" s="29">
        <f t="shared" si="425"/>
        <v>0</v>
      </c>
      <c r="DH320" s="29">
        <f t="shared" si="425"/>
        <v>6.4499999999999996E-4</v>
      </c>
      <c r="DI320" s="29">
        <f t="shared" si="425"/>
        <v>0</v>
      </c>
      <c r="DJ320" s="29">
        <f t="shared" si="425"/>
        <v>0</v>
      </c>
      <c r="DK320" s="29">
        <f t="shared" si="425"/>
        <v>0</v>
      </c>
      <c r="DL320" s="29">
        <f t="shared" si="425"/>
        <v>0</v>
      </c>
      <c r="DM320" s="29">
        <f t="shared" si="425"/>
        <v>0</v>
      </c>
      <c r="DN320" s="29">
        <f t="shared" si="425"/>
        <v>0</v>
      </c>
      <c r="DO320" s="29">
        <f t="shared" si="425"/>
        <v>0</v>
      </c>
      <c r="DP320" s="29">
        <f t="shared" si="425"/>
        <v>3.0699999999999998E-4</v>
      </c>
      <c r="DQ320" s="29">
        <f t="shared" si="425"/>
        <v>0</v>
      </c>
      <c r="DR320" s="29">
        <f t="shared" si="425"/>
        <v>0</v>
      </c>
      <c r="DS320" s="29">
        <f t="shared" si="425"/>
        <v>0</v>
      </c>
      <c r="DT320" s="29">
        <f t="shared" si="425"/>
        <v>0</v>
      </c>
      <c r="DU320" s="29">
        <f t="shared" si="425"/>
        <v>0</v>
      </c>
      <c r="DV320" s="29">
        <f t="shared" si="425"/>
        <v>0</v>
      </c>
      <c r="DW320" s="29">
        <f t="shared" si="425"/>
        <v>0</v>
      </c>
      <c r="DX320" s="29">
        <f t="shared" si="425"/>
        <v>0</v>
      </c>
      <c r="DY320" s="29">
        <f t="shared" si="425"/>
        <v>0</v>
      </c>
      <c r="DZ320" s="29">
        <f t="shared" si="425"/>
        <v>0</v>
      </c>
      <c r="EA320" s="29">
        <f t="shared" ref="EA320:FX320" si="426">ROUND((EA78/EA47),6)</f>
        <v>1.7080000000000001E-3</v>
      </c>
      <c r="EB320" s="29">
        <f t="shared" si="426"/>
        <v>0</v>
      </c>
      <c r="EC320" s="29">
        <f t="shared" si="426"/>
        <v>0</v>
      </c>
      <c r="ED320" s="29">
        <f t="shared" si="426"/>
        <v>2.22E-4</v>
      </c>
      <c r="EE320" s="29">
        <f t="shared" si="426"/>
        <v>0</v>
      </c>
      <c r="EF320" s="29">
        <f t="shared" si="426"/>
        <v>0</v>
      </c>
      <c r="EG320" s="29">
        <f t="shared" si="426"/>
        <v>0</v>
      </c>
      <c r="EH320" s="29">
        <f t="shared" si="426"/>
        <v>0</v>
      </c>
      <c r="EI320" s="29">
        <f t="shared" si="426"/>
        <v>0</v>
      </c>
      <c r="EJ320" s="29">
        <f t="shared" si="426"/>
        <v>0</v>
      </c>
      <c r="EK320" s="29">
        <f t="shared" si="426"/>
        <v>0</v>
      </c>
      <c r="EL320" s="29">
        <f t="shared" si="426"/>
        <v>2.7539999999999999E-3</v>
      </c>
      <c r="EM320" s="29">
        <f t="shared" si="426"/>
        <v>0</v>
      </c>
      <c r="EN320" s="29">
        <f t="shared" si="426"/>
        <v>0</v>
      </c>
      <c r="EO320" s="29">
        <f t="shared" si="426"/>
        <v>0</v>
      </c>
      <c r="EP320" s="29">
        <f t="shared" si="426"/>
        <v>0</v>
      </c>
      <c r="EQ320" s="29">
        <f t="shared" si="426"/>
        <v>1.088E-3</v>
      </c>
      <c r="ER320" s="29">
        <f t="shared" si="426"/>
        <v>0</v>
      </c>
      <c r="ES320" s="29">
        <f t="shared" si="426"/>
        <v>0</v>
      </c>
      <c r="ET320" s="29">
        <f t="shared" si="426"/>
        <v>0</v>
      </c>
      <c r="EU320" s="29">
        <f t="shared" si="426"/>
        <v>0</v>
      </c>
      <c r="EV320" s="29">
        <f t="shared" si="426"/>
        <v>4.2999999999999999E-4</v>
      </c>
      <c r="EW320" s="29">
        <f t="shared" si="426"/>
        <v>0</v>
      </c>
      <c r="EX320" s="29">
        <f t="shared" si="426"/>
        <v>0</v>
      </c>
      <c r="EY320" s="29">
        <f t="shared" si="426"/>
        <v>0</v>
      </c>
      <c r="EZ320" s="29">
        <f t="shared" si="426"/>
        <v>2.8300000000000001E-3</v>
      </c>
      <c r="FA320" s="29">
        <f t="shared" si="426"/>
        <v>6.5600000000000001E-4</v>
      </c>
      <c r="FB320" s="29">
        <f t="shared" si="426"/>
        <v>0</v>
      </c>
      <c r="FC320" s="29">
        <f t="shared" si="426"/>
        <v>0</v>
      </c>
      <c r="FD320" s="29">
        <f t="shared" si="426"/>
        <v>0</v>
      </c>
      <c r="FE320" s="29">
        <f t="shared" si="426"/>
        <v>2.42E-4</v>
      </c>
      <c r="FF320" s="29">
        <f t="shared" si="426"/>
        <v>0</v>
      </c>
      <c r="FG320" s="29">
        <f t="shared" si="426"/>
        <v>0</v>
      </c>
      <c r="FH320" s="29">
        <f t="shared" si="426"/>
        <v>1.7979999999999999E-3</v>
      </c>
      <c r="FI320" s="29">
        <f t="shared" si="426"/>
        <v>0</v>
      </c>
      <c r="FJ320" s="29">
        <f t="shared" si="426"/>
        <v>0</v>
      </c>
      <c r="FK320" s="29">
        <f t="shared" si="426"/>
        <v>2.4000000000000001E-5</v>
      </c>
      <c r="FL320" s="29">
        <f t="shared" si="426"/>
        <v>0</v>
      </c>
      <c r="FM320" s="29">
        <f t="shared" si="426"/>
        <v>0</v>
      </c>
      <c r="FN320" s="29">
        <f t="shared" si="426"/>
        <v>0</v>
      </c>
      <c r="FO320" s="29">
        <f t="shared" si="426"/>
        <v>0</v>
      </c>
      <c r="FP320" s="29">
        <f t="shared" si="426"/>
        <v>0</v>
      </c>
      <c r="FQ320" s="29">
        <f t="shared" si="426"/>
        <v>0</v>
      </c>
      <c r="FR320" s="29">
        <f t="shared" si="426"/>
        <v>0</v>
      </c>
      <c r="FS320" s="29">
        <f t="shared" si="426"/>
        <v>0</v>
      </c>
      <c r="FT320" s="29">
        <f t="shared" si="426"/>
        <v>0</v>
      </c>
      <c r="FU320" s="29">
        <f t="shared" si="426"/>
        <v>0</v>
      </c>
      <c r="FV320" s="29">
        <f t="shared" si="426"/>
        <v>0</v>
      </c>
      <c r="FW320" s="29">
        <f t="shared" si="426"/>
        <v>0</v>
      </c>
      <c r="FX320" s="29">
        <f t="shared" si="426"/>
        <v>0</v>
      </c>
      <c r="FY320" s="29"/>
    </row>
    <row r="321" spans="1:183" x14ac:dyDescent="0.2">
      <c r="B321" s="7" t="s">
        <v>899</v>
      </c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29"/>
      <c r="EV321" s="29"/>
      <c r="EW321" s="29"/>
      <c r="EX321" s="29"/>
      <c r="EY321" s="29"/>
      <c r="EZ321" s="29"/>
      <c r="FA321" s="29"/>
      <c r="FB321" s="29"/>
      <c r="FC321" s="29"/>
      <c r="FD321" s="29"/>
      <c r="FE321" s="29"/>
      <c r="FF321" s="29"/>
      <c r="FG321" s="29"/>
      <c r="FH321" s="29"/>
      <c r="FI321" s="29"/>
      <c r="FJ321" s="29"/>
      <c r="FK321" s="29"/>
      <c r="FL321" s="29"/>
      <c r="FM321" s="29"/>
      <c r="FN321" s="29"/>
      <c r="FO321" s="29"/>
      <c r="FP321" s="29"/>
      <c r="FQ321" s="29"/>
      <c r="FR321" s="29"/>
      <c r="FS321" s="29"/>
      <c r="FT321" s="29"/>
      <c r="FU321" s="29"/>
      <c r="FV321" s="29"/>
      <c r="FW321" s="29"/>
      <c r="FX321" s="29"/>
      <c r="FY321" s="29"/>
    </row>
    <row r="322" spans="1:183" x14ac:dyDescent="0.2">
      <c r="A322" s="6" t="s">
        <v>900</v>
      </c>
      <c r="B322" s="7" t="s">
        <v>901</v>
      </c>
      <c r="C322" s="29">
        <f t="shared" ref="C322:BN322" si="427">ROUND((C79/C47),6)</f>
        <v>0</v>
      </c>
      <c r="D322" s="29">
        <f t="shared" si="427"/>
        <v>0</v>
      </c>
      <c r="E322" s="29">
        <f t="shared" si="427"/>
        <v>0</v>
      </c>
      <c r="F322" s="29">
        <f t="shared" si="427"/>
        <v>0</v>
      </c>
      <c r="G322" s="29">
        <f t="shared" si="427"/>
        <v>0</v>
      </c>
      <c r="H322" s="29">
        <f t="shared" si="427"/>
        <v>0</v>
      </c>
      <c r="I322" s="29">
        <f t="shared" si="427"/>
        <v>0</v>
      </c>
      <c r="J322" s="29">
        <f t="shared" si="427"/>
        <v>0</v>
      </c>
      <c r="K322" s="29">
        <f t="shared" si="427"/>
        <v>0</v>
      </c>
      <c r="L322" s="29">
        <f t="shared" si="427"/>
        <v>0</v>
      </c>
      <c r="M322" s="29">
        <f t="shared" si="427"/>
        <v>0</v>
      </c>
      <c r="N322" s="29">
        <f t="shared" si="427"/>
        <v>5.5000000000000002E-5</v>
      </c>
      <c r="O322" s="29">
        <f t="shared" si="427"/>
        <v>0</v>
      </c>
      <c r="P322" s="29">
        <f t="shared" si="427"/>
        <v>0</v>
      </c>
      <c r="Q322" s="29">
        <f t="shared" si="427"/>
        <v>0</v>
      </c>
      <c r="R322" s="29">
        <f t="shared" si="427"/>
        <v>0</v>
      </c>
      <c r="S322" s="29">
        <f t="shared" si="427"/>
        <v>0</v>
      </c>
      <c r="T322" s="29">
        <f t="shared" si="427"/>
        <v>0</v>
      </c>
      <c r="U322" s="29">
        <f t="shared" si="427"/>
        <v>0</v>
      </c>
      <c r="V322" s="29">
        <f t="shared" si="427"/>
        <v>0</v>
      </c>
      <c r="W322" s="29">
        <f t="shared" si="427"/>
        <v>0</v>
      </c>
      <c r="X322" s="29">
        <f t="shared" si="427"/>
        <v>0</v>
      </c>
      <c r="Y322" s="29">
        <f t="shared" si="427"/>
        <v>0</v>
      </c>
      <c r="Z322" s="29">
        <f t="shared" si="427"/>
        <v>0</v>
      </c>
      <c r="AA322" s="29">
        <f t="shared" si="427"/>
        <v>0</v>
      </c>
      <c r="AB322" s="29">
        <f t="shared" si="427"/>
        <v>0</v>
      </c>
      <c r="AC322" s="29">
        <f t="shared" si="427"/>
        <v>0</v>
      </c>
      <c r="AD322" s="29">
        <f t="shared" si="427"/>
        <v>0</v>
      </c>
      <c r="AE322" s="29">
        <f t="shared" si="427"/>
        <v>0</v>
      </c>
      <c r="AF322" s="29">
        <f t="shared" si="427"/>
        <v>0</v>
      </c>
      <c r="AG322" s="29">
        <f t="shared" si="427"/>
        <v>0</v>
      </c>
      <c r="AH322" s="29">
        <f t="shared" si="427"/>
        <v>0</v>
      </c>
      <c r="AI322" s="29">
        <f t="shared" si="427"/>
        <v>0</v>
      </c>
      <c r="AJ322" s="29">
        <f t="shared" si="427"/>
        <v>0</v>
      </c>
      <c r="AK322" s="29">
        <f t="shared" si="427"/>
        <v>0</v>
      </c>
      <c r="AL322" s="29">
        <f t="shared" si="427"/>
        <v>0</v>
      </c>
      <c r="AM322" s="29">
        <f t="shared" si="427"/>
        <v>0</v>
      </c>
      <c r="AN322" s="29">
        <f t="shared" si="427"/>
        <v>0</v>
      </c>
      <c r="AO322" s="29">
        <f t="shared" si="427"/>
        <v>0</v>
      </c>
      <c r="AP322" s="29">
        <f t="shared" si="427"/>
        <v>0</v>
      </c>
      <c r="AQ322" s="29">
        <f t="shared" si="427"/>
        <v>0</v>
      </c>
      <c r="AR322" s="29">
        <f t="shared" si="427"/>
        <v>0</v>
      </c>
      <c r="AS322" s="29">
        <f t="shared" si="427"/>
        <v>0</v>
      </c>
      <c r="AT322" s="29">
        <f t="shared" si="427"/>
        <v>0</v>
      </c>
      <c r="AU322" s="29">
        <f t="shared" si="427"/>
        <v>0</v>
      </c>
      <c r="AV322" s="29">
        <f t="shared" si="427"/>
        <v>0</v>
      </c>
      <c r="AW322" s="29">
        <f t="shared" si="427"/>
        <v>0</v>
      </c>
      <c r="AX322" s="29">
        <f t="shared" si="427"/>
        <v>0</v>
      </c>
      <c r="AY322" s="29">
        <f t="shared" si="427"/>
        <v>0</v>
      </c>
      <c r="AZ322" s="29">
        <f t="shared" si="427"/>
        <v>0</v>
      </c>
      <c r="BA322" s="29">
        <f t="shared" si="427"/>
        <v>0</v>
      </c>
      <c r="BB322" s="29">
        <f t="shared" si="427"/>
        <v>0</v>
      </c>
      <c r="BC322" s="29">
        <f t="shared" si="427"/>
        <v>0</v>
      </c>
      <c r="BD322" s="29">
        <f t="shared" si="427"/>
        <v>0</v>
      </c>
      <c r="BE322" s="29">
        <f t="shared" si="427"/>
        <v>0</v>
      </c>
      <c r="BF322" s="29">
        <f t="shared" si="427"/>
        <v>0</v>
      </c>
      <c r="BG322" s="29">
        <f t="shared" si="427"/>
        <v>0</v>
      </c>
      <c r="BH322" s="29">
        <f t="shared" si="427"/>
        <v>0</v>
      </c>
      <c r="BI322" s="29">
        <f t="shared" si="427"/>
        <v>0</v>
      </c>
      <c r="BJ322" s="29">
        <f t="shared" si="427"/>
        <v>0</v>
      </c>
      <c r="BK322" s="29">
        <f t="shared" si="427"/>
        <v>0</v>
      </c>
      <c r="BL322" s="29">
        <f t="shared" si="427"/>
        <v>0</v>
      </c>
      <c r="BM322" s="29">
        <f t="shared" si="427"/>
        <v>0</v>
      </c>
      <c r="BN322" s="29">
        <f t="shared" si="427"/>
        <v>0</v>
      </c>
      <c r="BO322" s="29">
        <f t="shared" ref="BO322:DZ322" si="428">ROUND((BO79/BO47),6)</f>
        <v>0</v>
      </c>
      <c r="BP322" s="29">
        <f t="shared" si="428"/>
        <v>0</v>
      </c>
      <c r="BQ322" s="29">
        <f t="shared" si="428"/>
        <v>0</v>
      </c>
      <c r="BR322" s="29">
        <f t="shared" si="428"/>
        <v>0</v>
      </c>
      <c r="BS322" s="29">
        <f t="shared" si="428"/>
        <v>0</v>
      </c>
      <c r="BT322" s="29">
        <f t="shared" si="428"/>
        <v>0</v>
      </c>
      <c r="BU322" s="29">
        <f t="shared" si="428"/>
        <v>0</v>
      </c>
      <c r="BV322" s="29">
        <f t="shared" si="428"/>
        <v>0</v>
      </c>
      <c r="BW322" s="29">
        <f t="shared" si="428"/>
        <v>0</v>
      </c>
      <c r="BX322" s="29">
        <f t="shared" si="428"/>
        <v>0</v>
      </c>
      <c r="BY322" s="29">
        <f t="shared" si="428"/>
        <v>0</v>
      </c>
      <c r="BZ322" s="29">
        <f t="shared" si="428"/>
        <v>0</v>
      </c>
      <c r="CA322" s="29">
        <f t="shared" si="428"/>
        <v>0</v>
      </c>
      <c r="CB322" s="29">
        <f t="shared" si="428"/>
        <v>0</v>
      </c>
      <c r="CC322" s="29">
        <f t="shared" si="428"/>
        <v>0</v>
      </c>
      <c r="CD322" s="29">
        <f t="shared" si="428"/>
        <v>0</v>
      </c>
      <c r="CE322" s="29">
        <f t="shared" si="428"/>
        <v>0</v>
      </c>
      <c r="CF322" s="29">
        <f t="shared" si="428"/>
        <v>0</v>
      </c>
      <c r="CG322" s="29">
        <f t="shared" si="428"/>
        <v>0</v>
      </c>
      <c r="CH322" s="29">
        <f t="shared" si="428"/>
        <v>0</v>
      </c>
      <c r="CI322" s="29">
        <f t="shared" si="428"/>
        <v>0</v>
      </c>
      <c r="CJ322" s="29">
        <f t="shared" si="428"/>
        <v>0</v>
      </c>
      <c r="CK322" s="29">
        <f t="shared" si="428"/>
        <v>0</v>
      </c>
      <c r="CL322" s="29">
        <f t="shared" si="428"/>
        <v>0</v>
      </c>
      <c r="CM322" s="29">
        <f t="shared" si="428"/>
        <v>0</v>
      </c>
      <c r="CN322" s="29">
        <f t="shared" si="428"/>
        <v>0</v>
      </c>
      <c r="CO322" s="29">
        <f t="shared" si="428"/>
        <v>0</v>
      </c>
      <c r="CP322" s="29">
        <f t="shared" si="428"/>
        <v>0</v>
      </c>
      <c r="CQ322" s="29">
        <f t="shared" si="428"/>
        <v>0</v>
      </c>
      <c r="CR322" s="29">
        <f t="shared" si="428"/>
        <v>0</v>
      </c>
      <c r="CS322" s="29">
        <f t="shared" si="428"/>
        <v>0</v>
      </c>
      <c r="CT322" s="29">
        <f t="shared" si="428"/>
        <v>0</v>
      </c>
      <c r="CU322" s="29">
        <f t="shared" si="428"/>
        <v>0</v>
      </c>
      <c r="CV322" s="29">
        <f t="shared" si="428"/>
        <v>0</v>
      </c>
      <c r="CW322" s="29">
        <f t="shared" si="428"/>
        <v>0</v>
      </c>
      <c r="CX322" s="29">
        <f t="shared" si="428"/>
        <v>0</v>
      </c>
      <c r="CY322" s="29">
        <f t="shared" si="428"/>
        <v>0</v>
      </c>
      <c r="CZ322" s="29">
        <f t="shared" si="428"/>
        <v>0</v>
      </c>
      <c r="DA322" s="29">
        <f t="shared" si="428"/>
        <v>0</v>
      </c>
      <c r="DB322" s="29">
        <f t="shared" si="428"/>
        <v>0</v>
      </c>
      <c r="DC322" s="29">
        <f t="shared" si="428"/>
        <v>0</v>
      </c>
      <c r="DD322" s="29">
        <f t="shared" si="428"/>
        <v>0</v>
      </c>
      <c r="DE322" s="29">
        <f t="shared" si="428"/>
        <v>0</v>
      </c>
      <c r="DF322" s="29">
        <f t="shared" si="428"/>
        <v>0</v>
      </c>
      <c r="DG322" s="29">
        <f t="shared" si="428"/>
        <v>0</v>
      </c>
      <c r="DH322" s="29">
        <f t="shared" si="428"/>
        <v>0</v>
      </c>
      <c r="DI322" s="29">
        <f t="shared" si="428"/>
        <v>0</v>
      </c>
      <c r="DJ322" s="29">
        <f t="shared" si="428"/>
        <v>0</v>
      </c>
      <c r="DK322" s="29">
        <f t="shared" si="428"/>
        <v>0</v>
      </c>
      <c r="DL322" s="29">
        <f t="shared" si="428"/>
        <v>0</v>
      </c>
      <c r="DM322" s="29">
        <f t="shared" si="428"/>
        <v>0</v>
      </c>
      <c r="DN322" s="29">
        <f t="shared" si="428"/>
        <v>0</v>
      </c>
      <c r="DO322" s="29">
        <f t="shared" si="428"/>
        <v>0</v>
      </c>
      <c r="DP322" s="29">
        <f t="shared" si="428"/>
        <v>0</v>
      </c>
      <c r="DQ322" s="29">
        <f t="shared" si="428"/>
        <v>0</v>
      </c>
      <c r="DR322" s="29">
        <f t="shared" si="428"/>
        <v>0</v>
      </c>
      <c r="DS322" s="29">
        <f t="shared" si="428"/>
        <v>0</v>
      </c>
      <c r="DT322" s="29">
        <f t="shared" si="428"/>
        <v>0</v>
      </c>
      <c r="DU322" s="29">
        <f t="shared" si="428"/>
        <v>0</v>
      </c>
      <c r="DV322" s="29">
        <f t="shared" si="428"/>
        <v>0</v>
      </c>
      <c r="DW322" s="29">
        <f t="shared" si="428"/>
        <v>0</v>
      </c>
      <c r="DX322" s="29">
        <f t="shared" si="428"/>
        <v>0</v>
      </c>
      <c r="DY322" s="29">
        <f t="shared" si="428"/>
        <v>0</v>
      </c>
      <c r="DZ322" s="29">
        <f t="shared" si="428"/>
        <v>0</v>
      </c>
      <c r="EA322" s="29">
        <f t="shared" ref="EA322:FX322" si="429">ROUND((EA79/EA47),6)</f>
        <v>0</v>
      </c>
      <c r="EB322" s="29">
        <f t="shared" si="429"/>
        <v>0</v>
      </c>
      <c r="EC322" s="29">
        <f t="shared" si="429"/>
        <v>0</v>
      </c>
      <c r="ED322" s="29">
        <f t="shared" si="429"/>
        <v>0</v>
      </c>
      <c r="EE322" s="29">
        <f t="shared" si="429"/>
        <v>0</v>
      </c>
      <c r="EF322" s="29">
        <f t="shared" si="429"/>
        <v>0</v>
      </c>
      <c r="EG322" s="29">
        <f t="shared" si="429"/>
        <v>0</v>
      </c>
      <c r="EH322" s="29">
        <f t="shared" si="429"/>
        <v>0</v>
      </c>
      <c r="EI322" s="29">
        <f t="shared" si="429"/>
        <v>0</v>
      </c>
      <c r="EJ322" s="29">
        <f t="shared" si="429"/>
        <v>0</v>
      </c>
      <c r="EK322" s="29">
        <f t="shared" si="429"/>
        <v>0</v>
      </c>
      <c r="EL322" s="29">
        <f t="shared" si="429"/>
        <v>0</v>
      </c>
      <c r="EM322" s="29">
        <f t="shared" si="429"/>
        <v>0</v>
      </c>
      <c r="EN322" s="29">
        <f t="shared" si="429"/>
        <v>0</v>
      </c>
      <c r="EO322" s="29">
        <f t="shared" si="429"/>
        <v>0</v>
      </c>
      <c r="EP322" s="29">
        <f t="shared" si="429"/>
        <v>0</v>
      </c>
      <c r="EQ322" s="29">
        <f t="shared" si="429"/>
        <v>0</v>
      </c>
      <c r="ER322" s="29">
        <f t="shared" si="429"/>
        <v>0</v>
      </c>
      <c r="ES322" s="29">
        <f t="shared" si="429"/>
        <v>0</v>
      </c>
      <c r="ET322" s="29">
        <f t="shared" si="429"/>
        <v>0</v>
      </c>
      <c r="EU322" s="29">
        <f t="shared" si="429"/>
        <v>0</v>
      </c>
      <c r="EV322" s="29">
        <f t="shared" si="429"/>
        <v>0</v>
      </c>
      <c r="EW322" s="29">
        <f t="shared" si="429"/>
        <v>0</v>
      </c>
      <c r="EX322" s="29">
        <f t="shared" si="429"/>
        <v>0</v>
      </c>
      <c r="EY322" s="29">
        <f t="shared" si="429"/>
        <v>0</v>
      </c>
      <c r="EZ322" s="29">
        <f t="shared" si="429"/>
        <v>0</v>
      </c>
      <c r="FA322" s="29">
        <f t="shared" si="429"/>
        <v>0</v>
      </c>
      <c r="FB322" s="29">
        <f t="shared" si="429"/>
        <v>0</v>
      </c>
      <c r="FC322" s="29">
        <f t="shared" si="429"/>
        <v>0</v>
      </c>
      <c r="FD322" s="29">
        <f t="shared" si="429"/>
        <v>0</v>
      </c>
      <c r="FE322" s="29">
        <f t="shared" si="429"/>
        <v>0</v>
      </c>
      <c r="FF322" s="29">
        <f t="shared" si="429"/>
        <v>0</v>
      </c>
      <c r="FG322" s="29">
        <f t="shared" si="429"/>
        <v>0</v>
      </c>
      <c r="FH322" s="29">
        <f t="shared" si="429"/>
        <v>0</v>
      </c>
      <c r="FI322" s="29">
        <f t="shared" si="429"/>
        <v>0</v>
      </c>
      <c r="FJ322" s="29">
        <f t="shared" si="429"/>
        <v>0</v>
      </c>
      <c r="FK322" s="29">
        <f t="shared" si="429"/>
        <v>0</v>
      </c>
      <c r="FL322" s="29">
        <f t="shared" si="429"/>
        <v>0</v>
      </c>
      <c r="FM322" s="29">
        <f t="shared" si="429"/>
        <v>0</v>
      </c>
      <c r="FN322" s="29">
        <f t="shared" si="429"/>
        <v>0</v>
      </c>
      <c r="FO322" s="29">
        <f t="shared" si="429"/>
        <v>0</v>
      </c>
      <c r="FP322" s="29">
        <f t="shared" si="429"/>
        <v>0</v>
      </c>
      <c r="FQ322" s="29">
        <f t="shared" si="429"/>
        <v>0</v>
      </c>
      <c r="FR322" s="29">
        <f t="shared" si="429"/>
        <v>0</v>
      </c>
      <c r="FS322" s="29">
        <f t="shared" si="429"/>
        <v>0</v>
      </c>
      <c r="FT322" s="29">
        <f t="shared" si="429"/>
        <v>0</v>
      </c>
      <c r="FU322" s="29">
        <f t="shared" si="429"/>
        <v>0</v>
      </c>
      <c r="FV322" s="29">
        <f t="shared" si="429"/>
        <v>0</v>
      </c>
      <c r="FW322" s="29">
        <f t="shared" si="429"/>
        <v>0</v>
      </c>
      <c r="FX322" s="29">
        <f t="shared" si="429"/>
        <v>0</v>
      </c>
      <c r="FY322" s="29"/>
    </row>
    <row r="323" spans="1:183" x14ac:dyDescent="0.2">
      <c r="B323" s="7" t="s">
        <v>902</v>
      </c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29"/>
      <c r="EV323" s="29"/>
      <c r="EW323" s="29"/>
      <c r="EX323" s="29"/>
      <c r="EY323" s="29"/>
      <c r="EZ323" s="29"/>
      <c r="FA323" s="29"/>
      <c r="FB323" s="29"/>
      <c r="FC323" s="29"/>
      <c r="FD323" s="29"/>
      <c r="FE323" s="29"/>
      <c r="FF323" s="29"/>
      <c r="FG323" s="29"/>
      <c r="FH323" s="29"/>
      <c r="FI323" s="29"/>
      <c r="FJ323" s="29"/>
      <c r="FK323" s="29"/>
      <c r="FL323" s="29"/>
      <c r="FM323" s="29"/>
      <c r="FN323" s="29"/>
      <c r="FO323" s="29"/>
      <c r="FP323" s="29"/>
      <c r="FQ323" s="29"/>
      <c r="FR323" s="29"/>
      <c r="FS323" s="29"/>
      <c r="FT323" s="29"/>
      <c r="FU323" s="29"/>
      <c r="FV323" s="29"/>
      <c r="FW323" s="29"/>
      <c r="FX323" s="29"/>
      <c r="FY323" s="29"/>
    </row>
    <row r="324" spans="1:183" x14ac:dyDescent="0.2">
      <c r="A324" s="6" t="s">
        <v>903</v>
      </c>
      <c r="B324" s="7" t="s">
        <v>904</v>
      </c>
      <c r="C324" s="29">
        <f t="shared" ref="C324:BM324" si="430">ROUND((C80/C47),6)</f>
        <v>5.6169999999999996E-3</v>
      </c>
      <c r="D324" s="29">
        <f t="shared" si="430"/>
        <v>2.0625999999999999E-2</v>
      </c>
      <c r="E324" s="29">
        <f t="shared" si="430"/>
        <v>5.6750000000000004E-3</v>
      </c>
      <c r="F324" s="29">
        <f t="shared" si="430"/>
        <v>3.6299999999999999E-4</v>
      </c>
      <c r="G324" s="29">
        <f t="shared" si="430"/>
        <v>4.3909999999999999E-3</v>
      </c>
      <c r="H324" s="29">
        <f t="shared" si="430"/>
        <v>2.771E-3</v>
      </c>
      <c r="I324" s="29">
        <f t="shared" si="430"/>
        <v>9.2219999999999993E-3</v>
      </c>
      <c r="J324" s="29">
        <f t="shared" si="430"/>
        <v>0</v>
      </c>
      <c r="K324" s="29">
        <f t="shared" si="430"/>
        <v>0</v>
      </c>
      <c r="L324" s="29">
        <f t="shared" si="430"/>
        <v>7.3020000000000003E-3</v>
      </c>
      <c r="M324" s="29">
        <f t="shared" si="430"/>
        <v>4.2989999999999999E-3</v>
      </c>
      <c r="N324" s="29">
        <f t="shared" si="430"/>
        <v>1.098E-2</v>
      </c>
      <c r="O324" s="29">
        <f t="shared" si="430"/>
        <v>1.3492000000000001E-2</v>
      </c>
      <c r="P324" s="29">
        <f t="shared" si="430"/>
        <v>0</v>
      </c>
      <c r="Q324" s="29">
        <f t="shared" si="430"/>
        <v>1.123E-2</v>
      </c>
      <c r="R324" s="29">
        <f t="shared" si="430"/>
        <v>0</v>
      </c>
      <c r="S324" s="29">
        <f t="shared" si="430"/>
        <v>0</v>
      </c>
      <c r="T324" s="29">
        <f t="shared" si="430"/>
        <v>0</v>
      </c>
      <c r="U324" s="29">
        <f t="shared" si="430"/>
        <v>4.3990000000000001E-3</v>
      </c>
      <c r="V324" s="29">
        <f t="shared" si="430"/>
        <v>0</v>
      </c>
      <c r="W324" s="29">
        <f t="shared" si="430"/>
        <v>0</v>
      </c>
      <c r="X324" s="29">
        <f t="shared" si="430"/>
        <v>8.5629999999999994E-3</v>
      </c>
      <c r="Y324" s="29">
        <f t="shared" si="430"/>
        <v>0</v>
      </c>
      <c r="Z324" s="29">
        <f t="shared" si="430"/>
        <v>0</v>
      </c>
      <c r="AA324" s="29">
        <f t="shared" si="430"/>
        <v>7.9649999999999999E-3</v>
      </c>
      <c r="AB324" s="29">
        <f t="shared" si="430"/>
        <v>1.0226000000000001E-2</v>
      </c>
      <c r="AC324" s="29">
        <f t="shared" si="430"/>
        <v>8.7589999999999994E-3</v>
      </c>
      <c r="AD324" s="29">
        <f t="shared" si="430"/>
        <v>8.7519999999999994E-3</v>
      </c>
      <c r="AE324" s="29">
        <f t="shared" si="430"/>
        <v>5.5690000000000002E-3</v>
      </c>
      <c r="AF324" s="29">
        <f t="shared" si="430"/>
        <v>2.7759999999999998E-3</v>
      </c>
      <c r="AG324" s="29">
        <f t="shared" si="430"/>
        <v>5.2570000000000004E-3</v>
      </c>
      <c r="AH324" s="29">
        <f t="shared" si="430"/>
        <v>0</v>
      </c>
      <c r="AI324" s="29">
        <f t="shared" si="430"/>
        <v>0</v>
      </c>
      <c r="AJ324" s="29">
        <f t="shared" si="430"/>
        <v>0</v>
      </c>
      <c r="AK324" s="29">
        <f t="shared" si="430"/>
        <v>0</v>
      </c>
      <c r="AL324" s="29">
        <f t="shared" si="430"/>
        <v>4.9160000000000002E-3</v>
      </c>
      <c r="AM324" s="29">
        <f t="shared" si="430"/>
        <v>0</v>
      </c>
      <c r="AN324" s="29">
        <f t="shared" si="430"/>
        <v>0</v>
      </c>
      <c r="AO324" s="29">
        <f t="shared" si="430"/>
        <v>0</v>
      </c>
      <c r="AP324" s="29">
        <f t="shared" si="430"/>
        <v>6.1619999999999999E-3</v>
      </c>
      <c r="AQ324" s="29">
        <f t="shared" si="430"/>
        <v>0</v>
      </c>
      <c r="AR324" s="29">
        <f t="shared" si="430"/>
        <v>9.8879999999999992E-3</v>
      </c>
      <c r="AS324" s="29">
        <f t="shared" si="430"/>
        <v>1.877E-3</v>
      </c>
      <c r="AT324" s="29">
        <f t="shared" si="430"/>
        <v>0</v>
      </c>
      <c r="AU324" s="29">
        <f t="shared" si="430"/>
        <v>0</v>
      </c>
      <c r="AV324" s="29">
        <f t="shared" si="430"/>
        <v>0</v>
      </c>
      <c r="AW324" s="29">
        <f t="shared" si="430"/>
        <v>0</v>
      </c>
      <c r="AX324" s="29">
        <f t="shared" si="430"/>
        <v>0</v>
      </c>
      <c r="AY324" s="29">
        <f t="shared" si="430"/>
        <v>0</v>
      </c>
      <c r="AZ324" s="29">
        <f t="shared" si="430"/>
        <v>8.4089999999999998E-3</v>
      </c>
      <c r="BA324" s="29">
        <f t="shared" si="430"/>
        <v>8.5430000000000002E-3</v>
      </c>
      <c r="BB324" s="29">
        <f t="shared" si="430"/>
        <v>4.0070000000000001E-3</v>
      </c>
      <c r="BC324" s="29">
        <f t="shared" si="430"/>
        <v>2.3876999999999999E-2</v>
      </c>
      <c r="BD324" s="29">
        <f t="shared" si="430"/>
        <v>1.2416999999999999E-2</v>
      </c>
      <c r="BE324" s="29">
        <f t="shared" si="430"/>
        <v>1.4423E-2</v>
      </c>
      <c r="BF324" s="29">
        <f t="shared" si="430"/>
        <v>1.4522E-2</v>
      </c>
      <c r="BG324" s="29">
        <f t="shared" si="430"/>
        <v>0</v>
      </c>
      <c r="BH324" s="29">
        <f t="shared" si="430"/>
        <v>0</v>
      </c>
      <c r="BI324" s="29">
        <f t="shared" si="430"/>
        <v>0</v>
      </c>
      <c r="BJ324" s="29">
        <f t="shared" si="430"/>
        <v>6.705E-3</v>
      </c>
      <c r="BK324" s="29">
        <f t="shared" si="430"/>
        <v>6.9420000000000003E-3</v>
      </c>
      <c r="BL324" s="29">
        <f t="shared" si="430"/>
        <v>0</v>
      </c>
      <c r="BM324" s="29">
        <f t="shared" si="430"/>
        <v>0</v>
      </c>
      <c r="BN324" s="29">
        <v>5.169E-3</v>
      </c>
      <c r="BO324" s="29">
        <f t="shared" ref="BO324:DZ324" si="431">ROUND((BO80/BO47),6)</f>
        <v>2.2690000000000002E-3</v>
      </c>
      <c r="BP324" s="29">
        <f t="shared" si="431"/>
        <v>0</v>
      </c>
      <c r="BQ324" s="29">
        <f t="shared" si="431"/>
        <v>7.5750000000000001E-3</v>
      </c>
      <c r="BR324" s="29">
        <f t="shared" si="431"/>
        <v>5.7670000000000004E-3</v>
      </c>
      <c r="BS324" s="29">
        <f t="shared" si="431"/>
        <v>3.79E-3</v>
      </c>
      <c r="BT324" s="29">
        <f t="shared" si="431"/>
        <v>2.4620000000000002E-3</v>
      </c>
      <c r="BU324" s="29">
        <f t="shared" si="431"/>
        <v>4.5250000000000004E-3</v>
      </c>
      <c r="BV324" s="29">
        <f t="shared" si="431"/>
        <v>1.9059999999999999E-3</v>
      </c>
      <c r="BW324" s="29">
        <f t="shared" si="431"/>
        <v>5.6889999999999996E-3</v>
      </c>
      <c r="BX324" s="29">
        <f t="shared" si="431"/>
        <v>0</v>
      </c>
      <c r="BY324" s="29">
        <f t="shared" si="431"/>
        <v>0</v>
      </c>
      <c r="BZ324" s="29">
        <f t="shared" si="431"/>
        <v>0</v>
      </c>
      <c r="CA324" s="29">
        <f t="shared" si="431"/>
        <v>0</v>
      </c>
      <c r="CB324" s="29">
        <f t="shared" si="431"/>
        <v>1.0588999999999999E-2</v>
      </c>
      <c r="CC324" s="29">
        <f t="shared" si="431"/>
        <v>0</v>
      </c>
      <c r="CD324" s="29">
        <f t="shared" si="431"/>
        <v>0</v>
      </c>
      <c r="CE324" s="29">
        <f t="shared" si="431"/>
        <v>0</v>
      </c>
      <c r="CF324" s="29">
        <f t="shared" si="431"/>
        <v>0</v>
      </c>
      <c r="CG324" s="29">
        <f t="shared" si="431"/>
        <v>4.836E-3</v>
      </c>
      <c r="CH324" s="29">
        <f t="shared" si="431"/>
        <v>0</v>
      </c>
      <c r="CI324" s="29">
        <v>3.5149999999999999E-3</v>
      </c>
      <c r="CJ324" s="29">
        <f t="shared" si="431"/>
        <v>2.9979999999999998E-3</v>
      </c>
      <c r="CK324" s="29">
        <f t="shared" si="431"/>
        <v>4.117E-3</v>
      </c>
      <c r="CL324" s="29">
        <f t="shared" si="431"/>
        <v>9.4579999999999994E-3</v>
      </c>
      <c r="CM324" s="29">
        <f t="shared" si="431"/>
        <v>4.9449999999999997E-3</v>
      </c>
      <c r="CN324" s="29">
        <f t="shared" si="431"/>
        <v>9.332E-3</v>
      </c>
      <c r="CO324" s="29">
        <f t="shared" si="431"/>
        <v>6.0600000000000003E-3</v>
      </c>
      <c r="CP324" s="29">
        <f t="shared" si="431"/>
        <v>4.3429999999999996E-3</v>
      </c>
      <c r="CQ324" s="29">
        <f t="shared" si="431"/>
        <v>0</v>
      </c>
      <c r="CR324" s="29">
        <f t="shared" si="431"/>
        <v>4.032E-3</v>
      </c>
      <c r="CS324" s="29">
        <f t="shared" si="431"/>
        <v>0</v>
      </c>
      <c r="CT324" s="29">
        <f t="shared" si="431"/>
        <v>0</v>
      </c>
      <c r="CU324" s="29">
        <f t="shared" si="431"/>
        <v>1.1398999999999999E-2</v>
      </c>
      <c r="CV324" s="29">
        <f t="shared" si="431"/>
        <v>7.7590000000000003E-3</v>
      </c>
      <c r="CW324" s="29">
        <f t="shared" si="431"/>
        <v>0</v>
      </c>
      <c r="CX324" s="29">
        <f t="shared" si="431"/>
        <v>0</v>
      </c>
      <c r="CY324" s="29">
        <f t="shared" si="431"/>
        <v>0</v>
      </c>
      <c r="CZ324" s="29">
        <f t="shared" si="431"/>
        <v>2.3159999999999999E-3</v>
      </c>
      <c r="DA324" s="29">
        <f t="shared" si="431"/>
        <v>0</v>
      </c>
      <c r="DB324" s="29">
        <f t="shared" si="431"/>
        <v>0</v>
      </c>
      <c r="DC324" s="29">
        <f t="shared" si="431"/>
        <v>7.0320000000000001E-3</v>
      </c>
      <c r="DD324" s="29">
        <f t="shared" si="431"/>
        <v>0</v>
      </c>
      <c r="DE324" s="29">
        <f t="shared" si="431"/>
        <v>1.818E-3</v>
      </c>
      <c r="DF324" s="29">
        <f t="shared" si="431"/>
        <v>8.1799999999999998E-3</v>
      </c>
      <c r="DG324" s="29">
        <f t="shared" si="431"/>
        <v>1.4450000000000001E-3</v>
      </c>
      <c r="DH324" s="29">
        <f t="shared" si="431"/>
        <v>4.4130000000000003E-3</v>
      </c>
      <c r="DI324" s="29">
        <f t="shared" si="431"/>
        <v>0</v>
      </c>
      <c r="DJ324" s="29">
        <f t="shared" si="431"/>
        <v>6.156E-3</v>
      </c>
      <c r="DK324" s="29">
        <f t="shared" si="431"/>
        <v>6.5929999999999999E-3</v>
      </c>
      <c r="DL324" s="29">
        <f t="shared" si="431"/>
        <v>0</v>
      </c>
      <c r="DM324" s="29">
        <f t="shared" si="431"/>
        <v>1.1868E-2</v>
      </c>
      <c r="DN324" s="29">
        <f t="shared" si="431"/>
        <v>1.5269999999999999E-3</v>
      </c>
      <c r="DO324" s="29">
        <f t="shared" si="431"/>
        <v>1.8890000000000001E-3</v>
      </c>
      <c r="DP324" s="29">
        <f t="shared" si="431"/>
        <v>0</v>
      </c>
      <c r="DQ324" s="29">
        <f t="shared" si="431"/>
        <v>0</v>
      </c>
      <c r="DR324" s="29">
        <f t="shared" si="431"/>
        <v>0</v>
      </c>
      <c r="DS324" s="29">
        <f t="shared" si="431"/>
        <v>0</v>
      </c>
      <c r="DT324" s="29">
        <f t="shared" si="431"/>
        <v>0</v>
      </c>
      <c r="DU324" s="29">
        <f t="shared" si="431"/>
        <v>0</v>
      </c>
      <c r="DV324" s="29">
        <f t="shared" si="431"/>
        <v>0</v>
      </c>
      <c r="DW324" s="29">
        <f t="shared" si="431"/>
        <v>8.1700000000000002E-4</v>
      </c>
      <c r="DX324" s="29">
        <f t="shared" si="431"/>
        <v>2.4740000000000001E-3</v>
      </c>
      <c r="DY324" s="29">
        <f t="shared" si="431"/>
        <v>4.6930000000000001E-3</v>
      </c>
      <c r="DZ324" s="29">
        <f t="shared" si="431"/>
        <v>3.4759999999999999E-3</v>
      </c>
      <c r="EA324" s="29">
        <f t="shared" ref="EA324:FX324" si="432">ROUND((EA80/EA47),6)</f>
        <v>6.4199999999999999E-4</v>
      </c>
      <c r="EB324" s="29">
        <f t="shared" si="432"/>
        <v>5.64E-3</v>
      </c>
      <c r="EC324" s="29">
        <f t="shared" si="432"/>
        <v>0</v>
      </c>
      <c r="ED324" s="29">
        <f t="shared" si="432"/>
        <v>1.2179999999999999E-3</v>
      </c>
      <c r="EE324" s="29">
        <f t="shared" si="432"/>
        <v>0</v>
      </c>
      <c r="EF324" s="29">
        <f t="shared" si="432"/>
        <v>0</v>
      </c>
      <c r="EG324" s="29">
        <f t="shared" si="432"/>
        <v>0</v>
      </c>
      <c r="EH324" s="29">
        <f t="shared" si="432"/>
        <v>0</v>
      </c>
      <c r="EI324" s="29">
        <f t="shared" si="432"/>
        <v>0</v>
      </c>
      <c r="EJ324" s="29">
        <f t="shared" si="432"/>
        <v>0</v>
      </c>
      <c r="EK324" s="29">
        <f t="shared" si="432"/>
        <v>7.6800000000000002E-4</v>
      </c>
      <c r="EL324" s="29">
        <f t="shared" si="432"/>
        <v>0</v>
      </c>
      <c r="EM324" s="29">
        <f t="shared" si="432"/>
        <v>8.8430000000000002E-3</v>
      </c>
      <c r="EN324" s="29">
        <f t="shared" si="432"/>
        <v>3.137E-3</v>
      </c>
      <c r="EO324" s="29">
        <f t="shared" si="432"/>
        <v>1.7030000000000001E-3</v>
      </c>
      <c r="EP324" s="29">
        <f t="shared" si="432"/>
        <v>7.0980000000000001E-3</v>
      </c>
      <c r="EQ324" s="29">
        <f t="shared" si="432"/>
        <v>1.6080000000000001E-3</v>
      </c>
      <c r="ER324" s="29">
        <f t="shared" si="432"/>
        <v>1.0241E-2</v>
      </c>
      <c r="ES324" s="29">
        <f t="shared" si="432"/>
        <v>0</v>
      </c>
      <c r="ET324" s="29">
        <f t="shared" si="432"/>
        <v>6.816E-3</v>
      </c>
      <c r="EU324" s="29">
        <f t="shared" si="432"/>
        <v>0</v>
      </c>
      <c r="EV324" s="29">
        <f t="shared" si="432"/>
        <v>0</v>
      </c>
      <c r="EW324" s="29">
        <f t="shared" si="432"/>
        <v>2.2190000000000001E-3</v>
      </c>
      <c r="EX324" s="29">
        <f t="shared" si="432"/>
        <v>8.4440000000000001E-3</v>
      </c>
      <c r="EY324" s="29">
        <f t="shared" si="432"/>
        <v>0</v>
      </c>
      <c r="EZ324" s="29">
        <f t="shared" si="432"/>
        <v>0</v>
      </c>
      <c r="FA324" s="29">
        <f t="shared" si="432"/>
        <v>2.0839999999999999E-3</v>
      </c>
      <c r="FB324" s="29">
        <f t="shared" si="432"/>
        <v>1.462E-3</v>
      </c>
      <c r="FC324" s="29">
        <f t="shared" si="432"/>
        <v>3.5820000000000001E-3</v>
      </c>
      <c r="FD324" s="29">
        <f t="shared" si="432"/>
        <v>0</v>
      </c>
      <c r="FE324" s="29">
        <f t="shared" si="432"/>
        <v>7.7289999999999998E-3</v>
      </c>
      <c r="FF324" s="29">
        <f t="shared" si="432"/>
        <v>0</v>
      </c>
      <c r="FG324" s="29">
        <f t="shared" si="432"/>
        <v>0</v>
      </c>
      <c r="FH324" s="29">
        <f t="shared" si="432"/>
        <v>3.6219999999999998E-3</v>
      </c>
      <c r="FI324" s="29">
        <f t="shared" si="432"/>
        <v>3.3479999999999998E-3</v>
      </c>
      <c r="FJ324" s="29">
        <f t="shared" si="432"/>
        <v>1.688E-3</v>
      </c>
      <c r="FK324" s="29">
        <f t="shared" si="432"/>
        <v>2.3400000000000001E-3</v>
      </c>
      <c r="FL324" s="29">
        <f t="shared" si="432"/>
        <v>1.9300000000000001E-3</v>
      </c>
      <c r="FM324" s="29">
        <f t="shared" si="432"/>
        <v>9.8400000000000007E-4</v>
      </c>
      <c r="FN324" s="29">
        <f t="shared" si="432"/>
        <v>0</v>
      </c>
      <c r="FO324" s="29">
        <f t="shared" si="432"/>
        <v>9.3099999999999997E-4</v>
      </c>
      <c r="FP324" s="29">
        <f t="shared" si="432"/>
        <v>1.8309999999999999E-3</v>
      </c>
      <c r="FQ324" s="29">
        <f t="shared" si="432"/>
        <v>3.003E-3</v>
      </c>
      <c r="FR324" s="29">
        <f t="shared" si="432"/>
        <v>3.483E-3</v>
      </c>
      <c r="FS324" s="29">
        <f t="shared" si="432"/>
        <v>2.6200000000000003E-4</v>
      </c>
      <c r="FT324" s="29">
        <f t="shared" si="432"/>
        <v>3.4600000000000001E-4</v>
      </c>
      <c r="FU324" s="29">
        <f t="shared" si="432"/>
        <v>1.0479E-2</v>
      </c>
      <c r="FV324" s="29">
        <f t="shared" si="432"/>
        <v>3.7799999999999999E-3</v>
      </c>
      <c r="FW324" s="29">
        <f t="shared" si="432"/>
        <v>0</v>
      </c>
      <c r="FX324" s="29">
        <f t="shared" si="432"/>
        <v>1.6022999999999999E-2</v>
      </c>
      <c r="FY324" s="29"/>
    </row>
    <row r="325" spans="1:183" x14ac:dyDescent="0.2">
      <c r="B325" s="7" t="s">
        <v>905</v>
      </c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29"/>
      <c r="EU325" s="29"/>
      <c r="EV325" s="29"/>
      <c r="EW325" s="29"/>
      <c r="EX325" s="29"/>
      <c r="EY325" s="29"/>
      <c r="EZ325" s="29"/>
      <c r="FA325" s="29"/>
      <c r="FB325" s="29"/>
      <c r="FC325" s="29"/>
      <c r="FD325" s="29"/>
      <c r="FE325" s="29"/>
      <c r="FF325" s="29"/>
      <c r="FG325" s="29"/>
      <c r="FH325" s="29"/>
      <c r="FI325" s="29"/>
      <c r="FJ325" s="29"/>
      <c r="FK325" s="29"/>
      <c r="FL325" s="29"/>
      <c r="FM325" s="29"/>
      <c r="FN325" s="29"/>
      <c r="FO325" s="29"/>
      <c r="FP325" s="29"/>
      <c r="FQ325" s="29"/>
      <c r="FR325" s="29"/>
      <c r="FS325" s="29"/>
      <c r="FT325" s="29"/>
      <c r="FU325" s="29"/>
      <c r="FV325" s="29"/>
      <c r="FW325" s="29"/>
      <c r="FX325" s="29"/>
      <c r="FY325" s="29"/>
    </row>
    <row r="326" spans="1:183" x14ac:dyDescent="0.2">
      <c r="A326" s="6" t="s">
        <v>906</v>
      </c>
      <c r="B326" s="7" t="s">
        <v>907</v>
      </c>
      <c r="C326" s="29">
        <f t="shared" ref="C326:BN326" si="433">SUM(C318:C324)</f>
        <v>3.1953999999999996E-2</v>
      </c>
      <c r="D326" s="29">
        <f t="shared" si="433"/>
        <v>4.7626000000000002E-2</v>
      </c>
      <c r="E326" s="29">
        <f t="shared" si="433"/>
        <v>3.0362999999999998E-2</v>
      </c>
      <c r="F326" s="29">
        <f t="shared" si="433"/>
        <v>2.6624999999999999E-2</v>
      </c>
      <c r="G326" s="29">
        <f t="shared" si="433"/>
        <v>2.6675999999999998E-2</v>
      </c>
      <c r="H326" s="29">
        <f t="shared" si="433"/>
        <v>2.9770999999999999E-2</v>
      </c>
      <c r="I326" s="29">
        <f t="shared" si="433"/>
        <v>3.6831999999999997E-2</v>
      </c>
      <c r="J326" s="29">
        <f t="shared" si="433"/>
        <v>2.7E-2</v>
      </c>
      <c r="K326" s="29">
        <f t="shared" si="433"/>
        <v>2.7E-2</v>
      </c>
      <c r="L326" s="29">
        <f t="shared" si="433"/>
        <v>2.9197000000000001E-2</v>
      </c>
      <c r="M326" s="29">
        <f t="shared" si="433"/>
        <v>2.5246000000000001E-2</v>
      </c>
      <c r="N326" s="29">
        <f t="shared" si="433"/>
        <v>3.0702E-2</v>
      </c>
      <c r="O326" s="29">
        <f t="shared" si="433"/>
        <v>4.0024000000000004E-2</v>
      </c>
      <c r="P326" s="29">
        <f t="shared" si="433"/>
        <v>2.7140999999999998E-2</v>
      </c>
      <c r="Q326" s="29">
        <f t="shared" si="433"/>
        <v>3.7240000000000002E-2</v>
      </c>
      <c r="R326" s="29">
        <f t="shared" si="433"/>
        <v>2.3909E-2</v>
      </c>
      <c r="S326" s="29">
        <f t="shared" si="433"/>
        <v>2.1013999999999998E-2</v>
      </c>
      <c r="T326" s="29">
        <f t="shared" si="433"/>
        <v>1.9300999999999999E-2</v>
      </c>
      <c r="U326" s="29">
        <f t="shared" si="433"/>
        <v>2.3199999999999998E-2</v>
      </c>
      <c r="V326" s="29">
        <f t="shared" si="433"/>
        <v>2.7E-2</v>
      </c>
      <c r="W326" s="29">
        <f t="shared" si="433"/>
        <v>2.7E-2</v>
      </c>
      <c r="X326" s="29">
        <f t="shared" si="433"/>
        <v>1.9583999999999997E-2</v>
      </c>
      <c r="Y326" s="29">
        <f t="shared" si="433"/>
        <v>1.9498000000000001E-2</v>
      </c>
      <c r="Z326" s="29">
        <f t="shared" si="433"/>
        <v>2.4070999999999999E-2</v>
      </c>
      <c r="AA326" s="29">
        <f t="shared" si="433"/>
        <v>3.2960000000000003E-2</v>
      </c>
      <c r="AB326" s="29">
        <f t="shared" si="433"/>
        <v>3.5249000000000003E-2</v>
      </c>
      <c r="AC326" s="29">
        <f t="shared" si="433"/>
        <v>2.4740999999999999E-2</v>
      </c>
      <c r="AD326" s="29">
        <f t="shared" si="433"/>
        <v>2.3445000000000001E-2</v>
      </c>
      <c r="AE326" s="29">
        <f t="shared" si="433"/>
        <v>1.5051999999999999E-2</v>
      </c>
      <c r="AF326" s="29">
        <f t="shared" si="433"/>
        <v>9.4500000000000001E-3</v>
      </c>
      <c r="AG326" s="29">
        <f t="shared" si="433"/>
        <v>1.7738E-2</v>
      </c>
      <c r="AH326" s="29">
        <f t="shared" si="433"/>
        <v>2.2704000000000002E-2</v>
      </c>
      <c r="AI326" s="29">
        <f t="shared" si="433"/>
        <v>2.7E-2</v>
      </c>
      <c r="AJ326" s="29">
        <f t="shared" si="433"/>
        <v>1.8787999999999999E-2</v>
      </c>
      <c r="AK326" s="29">
        <f t="shared" si="433"/>
        <v>1.6280000000000003E-2</v>
      </c>
      <c r="AL326" s="29">
        <f t="shared" si="433"/>
        <v>3.1916E-2</v>
      </c>
      <c r="AM326" s="29">
        <f t="shared" si="433"/>
        <v>1.6449000000000002E-2</v>
      </c>
      <c r="AN326" s="29">
        <f t="shared" si="433"/>
        <v>2.2903E-2</v>
      </c>
      <c r="AO326" s="29">
        <f t="shared" si="433"/>
        <v>2.2655999999999999E-2</v>
      </c>
      <c r="AP326" s="29">
        <f t="shared" si="433"/>
        <v>3.1703000000000002E-2</v>
      </c>
      <c r="AQ326" s="29">
        <f t="shared" si="433"/>
        <v>1.5559E-2</v>
      </c>
      <c r="AR326" s="29">
        <f t="shared" si="433"/>
        <v>3.5327999999999998E-2</v>
      </c>
      <c r="AS326" s="29">
        <f t="shared" si="433"/>
        <v>1.4163E-2</v>
      </c>
      <c r="AT326" s="29">
        <f t="shared" si="433"/>
        <v>2.6713999999999998E-2</v>
      </c>
      <c r="AU326" s="29">
        <f t="shared" si="433"/>
        <v>1.9188E-2</v>
      </c>
      <c r="AV326" s="29">
        <f t="shared" si="433"/>
        <v>2.5359000000000003E-2</v>
      </c>
      <c r="AW326" s="29">
        <f t="shared" si="433"/>
        <v>2.0596E-2</v>
      </c>
      <c r="AX326" s="29">
        <f t="shared" si="433"/>
        <v>1.6797999999999997E-2</v>
      </c>
      <c r="AY326" s="29">
        <f t="shared" si="433"/>
        <v>2.7E-2</v>
      </c>
      <c r="AZ326" s="29">
        <f t="shared" si="433"/>
        <v>2.4128999999999998E-2</v>
      </c>
      <c r="BA326" s="29">
        <f t="shared" si="433"/>
        <v>3.0436999999999999E-2</v>
      </c>
      <c r="BB326" s="29">
        <f t="shared" si="433"/>
        <v>2.3691E-2</v>
      </c>
      <c r="BC326" s="29">
        <f t="shared" si="433"/>
        <v>4.4591999999999993E-2</v>
      </c>
      <c r="BD326" s="29">
        <f t="shared" si="433"/>
        <v>3.9417000000000001E-2</v>
      </c>
      <c r="BE326" s="29">
        <f t="shared" si="433"/>
        <v>3.7239000000000001E-2</v>
      </c>
      <c r="BF326" s="29">
        <f t="shared" si="433"/>
        <v>4.1473999999999997E-2</v>
      </c>
      <c r="BG326" s="29">
        <f t="shared" si="433"/>
        <v>2.7E-2</v>
      </c>
      <c r="BH326" s="29">
        <f t="shared" si="433"/>
        <v>2.1419000000000001E-2</v>
      </c>
      <c r="BI326" s="29">
        <f t="shared" si="433"/>
        <v>8.4329999999999995E-3</v>
      </c>
      <c r="BJ326" s="29">
        <f t="shared" si="433"/>
        <v>2.9869E-2</v>
      </c>
      <c r="BK326" s="29">
        <f t="shared" si="433"/>
        <v>3.1400999999999998E-2</v>
      </c>
      <c r="BL326" s="29">
        <f t="shared" si="433"/>
        <v>2.7E-2</v>
      </c>
      <c r="BM326" s="29">
        <f t="shared" si="433"/>
        <v>2.2185E-2</v>
      </c>
      <c r="BN326" s="29">
        <f t="shared" si="433"/>
        <v>3.2169000000000003E-2</v>
      </c>
      <c r="BO326" s="29">
        <f t="shared" ref="BO326:DZ326" si="434">SUM(BO318:BO324)</f>
        <v>1.7472000000000001E-2</v>
      </c>
      <c r="BP326" s="29">
        <f t="shared" si="434"/>
        <v>2.1702000000000003E-2</v>
      </c>
      <c r="BQ326" s="29">
        <f t="shared" si="434"/>
        <v>2.9333999999999999E-2</v>
      </c>
      <c r="BR326" s="29">
        <f t="shared" si="434"/>
        <v>1.0467000000000001E-2</v>
      </c>
      <c r="BS326" s="29">
        <f t="shared" si="434"/>
        <v>6.0210000000000003E-3</v>
      </c>
      <c r="BT326" s="29">
        <f t="shared" si="434"/>
        <v>6.5370000000000011E-3</v>
      </c>
      <c r="BU326" s="29">
        <f t="shared" si="434"/>
        <v>1.8336000000000002E-2</v>
      </c>
      <c r="BV326" s="29">
        <f t="shared" si="434"/>
        <v>1.4805E-2</v>
      </c>
      <c r="BW326" s="29">
        <f t="shared" si="434"/>
        <v>2.1189E-2</v>
      </c>
      <c r="BX326" s="29">
        <f t="shared" si="434"/>
        <v>1.6598999999999999E-2</v>
      </c>
      <c r="BY326" s="29">
        <f t="shared" si="434"/>
        <v>2.3781E-2</v>
      </c>
      <c r="BZ326" s="29">
        <f t="shared" si="434"/>
        <v>2.6312000000000002E-2</v>
      </c>
      <c r="CA326" s="29">
        <f t="shared" si="434"/>
        <v>2.2580000000000003E-2</v>
      </c>
      <c r="CB326" s="29">
        <f t="shared" si="434"/>
        <v>3.6840999999999999E-2</v>
      </c>
      <c r="CC326" s="29">
        <f t="shared" si="434"/>
        <v>2.2199E-2</v>
      </c>
      <c r="CD326" s="29">
        <f t="shared" si="434"/>
        <v>2.3349999999999999E-2</v>
      </c>
      <c r="CE326" s="29">
        <f t="shared" si="434"/>
        <v>2.7E-2</v>
      </c>
      <c r="CF326" s="29">
        <f t="shared" si="434"/>
        <v>2.6777000000000002E-2</v>
      </c>
      <c r="CG326" s="29">
        <f t="shared" si="434"/>
        <v>3.1836000000000003E-2</v>
      </c>
      <c r="CH326" s="29">
        <f t="shared" si="434"/>
        <v>2.2187999999999999E-2</v>
      </c>
      <c r="CI326" s="29">
        <f t="shared" si="434"/>
        <v>2.7695000000000001E-2</v>
      </c>
      <c r="CJ326" s="29">
        <f t="shared" si="434"/>
        <v>2.6467000000000001E-2</v>
      </c>
      <c r="CK326" s="29">
        <f t="shared" si="434"/>
        <v>1.2645E-2</v>
      </c>
      <c r="CL326" s="29">
        <f t="shared" si="434"/>
        <v>1.7847999999999996E-2</v>
      </c>
      <c r="CM326" s="29">
        <f t="shared" si="434"/>
        <v>7.2189999999999997E-3</v>
      </c>
      <c r="CN326" s="29">
        <f t="shared" si="434"/>
        <v>3.6332000000000003E-2</v>
      </c>
      <c r="CO326" s="29">
        <f t="shared" si="434"/>
        <v>2.8419999999999997E-2</v>
      </c>
      <c r="CP326" s="29">
        <f t="shared" si="434"/>
        <v>2.4891999999999997E-2</v>
      </c>
      <c r="CQ326" s="29">
        <f t="shared" si="434"/>
        <v>1.2426999999999999E-2</v>
      </c>
      <c r="CR326" s="29">
        <f t="shared" si="434"/>
        <v>6.6189999999999999E-3</v>
      </c>
      <c r="CS326" s="29">
        <f t="shared" si="434"/>
        <v>2.2658000000000001E-2</v>
      </c>
      <c r="CT326" s="29">
        <f t="shared" si="434"/>
        <v>9.2169999999999995E-3</v>
      </c>
      <c r="CU326" s="29">
        <f t="shared" si="434"/>
        <v>3.1014999999999997E-2</v>
      </c>
      <c r="CV326" s="29">
        <f t="shared" si="434"/>
        <v>2.0019000000000002E-2</v>
      </c>
      <c r="CW326" s="29">
        <f t="shared" si="434"/>
        <v>1.7086999999999998E-2</v>
      </c>
      <c r="CX326" s="29">
        <f t="shared" si="434"/>
        <v>2.1824000000000003E-2</v>
      </c>
      <c r="CY326" s="29">
        <f t="shared" si="434"/>
        <v>2.7E-2</v>
      </c>
      <c r="CZ326" s="29">
        <f t="shared" si="434"/>
        <v>2.8967E-2</v>
      </c>
      <c r="DA326" s="29">
        <f t="shared" si="434"/>
        <v>2.7435999999999999E-2</v>
      </c>
      <c r="DB326" s="29">
        <f t="shared" si="434"/>
        <v>2.7E-2</v>
      </c>
      <c r="DC326" s="29">
        <f t="shared" si="434"/>
        <v>2.5027000000000001E-2</v>
      </c>
      <c r="DD326" s="29">
        <f t="shared" si="434"/>
        <v>3.4470000000000004E-3</v>
      </c>
      <c r="DE326" s="29">
        <f t="shared" si="434"/>
        <v>1.3268E-2</v>
      </c>
      <c r="DF326" s="29">
        <f t="shared" si="434"/>
        <v>3.2393999999999999E-2</v>
      </c>
      <c r="DG326" s="29">
        <f t="shared" si="434"/>
        <v>2.1898000000000001E-2</v>
      </c>
      <c r="DH326" s="29">
        <f t="shared" si="434"/>
        <v>2.5574E-2</v>
      </c>
      <c r="DI326" s="29">
        <f t="shared" si="434"/>
        <v>1.8844999999999997E-2</v>
      </c>
      <c r="DJ326" s="29">
        <f t="shared" si="434"/>
        <v>2.7039000000000001E-2</v>
      </c>
      <c r="DK326" s="29">
        <f t="shared" si="434"/>
        <v>2.2251E-2</v>
      </c>
      <c r="DL326" s="29">
        <f t="shared" si="434"/>
        <v>2.1967E-2</v>
      </c>
      <c r="DM326" s="29">
        <f t="shared" si="434"/>
        <v>3.1767000000000004E-2</v>
      </c>
      <c r="DN326" s="29">
        <f t="shared" si="434"/>
        <v>2.8527E-2</v>
      </c>
      <c r="DO326" s="29">
        <f t="shared" si="434"/>
        <v>2.8888999999999998E-2</v>
      </c>
      <c r="DP326" s="29">
        <f t="shared" si="434"/>
        <v>2.7306999999999998E-2</v>
      </c>
      <c r="DQ326" s="29">
        <f t="shared" si="434"/>
        <v>2.3033999999999999E-2</v>
      </c>
      <c r="DR326" s="29">
        <f t="shared" si="434"/>
        <v>2.4417000000000001E-2</v>
      </c>
      <c r="DS326" s="29">
        <f t="shared" si="434"/>
        <v>2.5923999999999999E-2</v>
      </c>
      <c r="DT326" s="29">
        <f t="shared" si="434"/>
        <v>2.1728999999999998E-2</v>
      </c>
      <c r="DU326" s="29">
        <f t="shared" si="434"/>
        <v>2.7E-2</v>
      </c>
      <c r="DV326" s="29">
        <f t="shared" si="434"/>
        <v>2.7E-2</v>
      </c>
      <c r="DW326" s="29">
        <f t="shared" si="434"/>
        <v>2.2814000000000001E-2</v>
      </c>
      <c r="DX326" s="29">
        <f t="shared" si="434"/>
        <v>2.1405E-2</v>
      </c>
      <c r="DY326" s="29">
        <f t="shared" si="434"/>
        <v>1.7621000000000001E-2</v>
      </c>
      <c r="DZ326" s="29">
        <f t="shared" si="434"/>
        <v>2.1138000000000001E-2</v>
      </c>
      <c r="EA326" s="29">
        <f t="shared" ref="EA326:FX326" si="435">SUM(EA318:EA324)</f>
        <v>1.4522999999999999E-2</v>
      </c>
      <c r="EB326" s="29">
        <f t="shared" si="435"/>
        <v>3.2640000000000002E-2</v>
      </c>
      <c r="EC326" s="29">
        <f t="shared" si="435"/>
        <v>2.6620999999999999E-2</v>
      </c>
      <c r="ED326" s="29">
        <f t="shared" si="435"/>
        <v>5.8519999999999996E-3</v>
      </c>
      <c r="EE326" s="29">
        <f t="shared" si="435"/>
        <v>2.7E-2</v>
      </c>
      <c r="EF326" s="29">
        <f t="shared" si="435"/>
        <v>1.9594999999999998E-2</v>
      </c>
      <c r="EG326" s="29">
        <f t="shared" si="435"/>
        <v>2.6536000000000001E-2</v>
      </c>
      <c r="EH326" s="29">
        <f t="shared" si="435"/>
        <v>2.5053000000000002E-2</v>
      </c>
      <c r="EI326" s="29">
        <f t="shared" si="435"/>
        <v>2.7E-2</v>
      </c>
      <c r="EJ326" s="29">
        <f t="shared" si="435"/>
        <v>2.7E-2</v>
      </c>
      <c r="EK326" s="29">
        <f t="shared" si="435"/>
        <v>6.5350000000000009E-3</v>
      </c>
      <c r="EL326" s="29">
        <f t="shared" si="435"/>
        <v>4.8700000000000002E-3</v>
      </c>
      <c r="EM326" s="29">
        <f t="shared" si="435"/>
        <v>2.5151E-2</v>
      </c>
      <c r="EN326" s="29">
        <f t="shared" si="435"/>
        <v>3.0137000000000001E-2</v>
      </c>
      <c r="EO326" s="29">
        <f t="shared" si="435"/>
        <v>2.8702999999999999E-2</v>
      </c>
      <c r="EP326" s="29">
        <f t="shared" si="435"/>
        <v>2.7684E-2</v>
      </c>
      <c r="EQ326" s="29">
        <f t="shared" si="435"/>
        <v>1.2095E-2</v>
      </c>
      <c r="ER326" s="29">
        <f t="shared" si="435"/>
        <v>3.1523999999999996E-2</v>
      </c>
      <c r="ES326" s="29">
        <f t="shared" si="435"/>
        <v>2.3557999999999999E-2</v>
      </c>
      <c r="ET326" s="29">
        <f t="shared" si="435"/>
        <v>3.3815999999999999E-2</v>
      </c>
      <c r="EU326" s="29">
        <f t="shared" si="435"/>
        <v>2.7E-2</v>
      </c>
      <c r="EV326" s="29">
        <f t="shared" si="435"/>
        <v>1.1394999999999999E-2</v>
      </c>
      <c r="EW326" s="29">
        <f t="shared" si="435"/>
        <v>8.2719999999999998E-3</v>
      </c>
      <c r="EX326" s="29">
        <f t="shared" si="435"/>
        <v>1.2354E-2</v>
      </c>
      <c r="EY326" s="29">
        <f t="shared" si="435"/>
        <v>2.7E-2</v>
      </c>
      <c r="EZ326" s="29">
        <f t="shared" si="435"/>
        <v>2.5772E-2</v>
      </c>
      <c r="FA326" s="29">
        <f t="shared" si="435"/>
        <v>1.3406000000000001E-2</v>
      </c>
      <c r="FB326" s="29">
        <f t="shared" si="435"/>
        <v>1.0716E-2</v>
      </c>
      <c r="FC326" s="29">
        <f t="shared" si="435"/>
        <v>2.6132000000000002E-2</v>
      </c>
      <c r="FD326" s="29">
        <f t="shared" si="435"/>
        <v>2.4437999999999998E-2</v>
      </c>
      <c r="FE326" s="29">
        <f t="shared" si="435"/>
        <v>2.2151999999999998E-2</v>
      </c>
      <c r="FF326" s="29">
        <f t="shared" si="435"/>
        <v>2.7E-2</v>
      </c>
      <c r="FG326" s="29">
        <f t="shared" si="435"/>
        <v>2.7E-2</v>
      </c>
      <c r="FH326" s="29">
        <f t="shared" si="435"/>
        <v>2.5191999999999999E-2</v>
      </c>
      <c r="FI326" s="29">
        <f t="shared" si="435"/>
        <v>9.5479999999999992E-3</v>
      </c>
      <c r="FJ326" s="29">
        <f t="shared" si="435"/>
        <v>2.1125999999999999E-2</v>
      </c>
      <c r="FK326" s="29">
        <f t="shared" si="435"/>
        <v>1.3209E-2</v>
      </c>
      <c r="FL326" s="29">
        <f t="shared" si="435"/>
        <v>2.8930000000000001E-2</v>
      </c>
      <c r="FM326" s="29">
        <f t="shared" si="435"/>
        <v>1.9397999999999999E-2</v>
      </c>
      <c r="FN326" s="29">
        <f t="shared" si="435"/>
        <v>2.7E-2</v>
      </c>
      <c r="FO326" s="29">
        <f t="shared" si="435"/>
        <v>5.9609999999999993E-3</v>
      </c>
      <c r="FP326" s="29">
        <f t="shared" si="435"/>
        <v>1.3974E-2</v>
      </c>
      <c r="FQ326" s="29">
        <f t="shared" si="435"/>
        <v>1.9882999999999998E-2</v>
      </c>
      <c r="FR326" s="29">
        <f t="shared" si="435"/>
        <v>1.5047999999999999E-2</v>
      </c>
      <c r="FS326" s="29">
        <f t="shared" si="435"/>
        <v>5.3299999999999997E-3</v>
      </c>
      <c r="FT326" s="29">
        <f t="shared" si="435"/>
        <v>3.7529999999999998E-3</v>
      </c>
      <c r="FU326" s="29">
        <f t="shared" si="435"/>
        <v>2.8824000000000002E-2</v>
      </c>
      <c r="FV326" s="29">
        <f t="shared" si="435"/>
        <v>1.8811999999999999E-2</v>
      </c>
      <c r="FW326" s="29">
        <f t="shared" si="435"/>
        <v>2.1498E-2</v>
      </c>
      <c r="FX326" s="29">
        <f t="shared" si="435"/>
        <v>3.5698000000000001E-2</v>
      </c>
      <c r="FY326" s="29"/>
    </row>
    <row r="327" spans="1:183" x14ac:dyDescent="0.2">
      <c r="B327" s="7" t="s">
        <v>908</v>
      </c>
    </row>
    <row r="329" spans="1:183" x14ac:dyDescent="0.2">
      <c r="C329" s="7">
        <f>ROUND((C272-C174)/C98,2)</f>
        <v>9526.5300000000007</v>
      </c>
      <c r="D329" s="7">
        <f t="shared" ref="D329:BO329" si="436">ROUND((D272-D174)/D98,2)</f>
        <v>9126.69</v>
      </c>
      <c r="E329" s="7">
        <f t="shared" si="436"/>
        <v>9486.9</v>
      </c>
      <c r="F329" s="7">
        <f t="shared" si="436"/>
        <v>8973.3799999999992</v>
      </c>
      <c r="G329" s="7">
        <f t="shared" si="436"/>
        <v>9673.1299999999992</v>
      </c>
      <c r="H329" s="7">
        <f t="shared" si="436"/>
        <v>9537.27</v>
      </c>
      <c r="I329" s="7">
        <f t="shared" si="436"/>
        <v>9471.7800000000007</v>
      </c>
      <c r="J329" s="7">
        <f t="shared" si="436"/>
        <v>9159.25</v>
      </c>
      <c r="K329" s="7">
        <f t="shared" si="436"/>
        <v>12434.63</v>
      </c>
      <c r="L329" s="7">
        <f t="shared" si="436"/>
        <v>9632.4500000000007</v>
      </c>
      <c r="M329" s="7">
        <f t="shared" si="436"/>
        <v>10639.76</v>
      </c>
      <c r="N329" s="7">
        <f t="shared" si="436"/>
        <v>9296.84</v>
      </c>
      <c r="O329" s="7">
        <f t="shared" si="436"/>
        <v>8987.4</v>
      </c>
      <c r="P329" s="7">
        <f t="shared" si="436"/>
        <v>14971.06</v>
      </c>
      <c r="Q329" s="7">
        <f t="shared" si="436"/>
        <v>9855.1</v>
      </c>
      <c r="R329" s="7">
        <f t="shared" si="436"/>
        <v>11863.42</v>
      </c>
      <c r="S329" s="7">
        <f t="shared" si="436"/>
        <v>9465.92</v>
      </c>
      <c r="T329" s="7">
        <f t="shared" si="436"/>
        <v>16049.3</v>
      </c>
      <c r="U329" s="7">
        <f t="shared" si="436"/>
        <v>18750.88</v>
      </c>
      <c r="V329" s="7">
        <f t="shared" si="436"/>
        <v>12094.86</v>
      </c>
      <c r="W329" s="7">
        <f t="shared" si="436"/>
        <v>16385.04</v>
      </c>
      <c r="X329" s="7">
        <f t="shared" si="436"/>
        <v>18966.78</v>
      </c>
      <c r="Y329" s="7">
        <f t="shared" si="436"/>
        <v>11670.05</v>
      </c>
      <c r="Z329" s="7">
        <f t="shared" si="436"/>
        <v>12957.04</v>
      </c>
      <c r="AA329" s="7">
        <f t="shared" si="436"/>
        <v>9115.5300000000007</v>
      </c>
      <c r="AB329" s="7">
        <f t="shared" si="436"/>
        <v>9228.14</v>
      </c>
      <c r="AC329" s="7">
        <f t="shared" si="436"/>
        <v>9383.02</v>
      </c>
      <c r="AD329" s="7">
        <f t="shared" si="436"/>
        <v>9166.65</v>
      </c>
      <c r="AE329" s="7">
        <f t="shared" si="436"/>
        <v>16802.2</v>
      </c>
      <c r="AF329" s="7">
        <f t="shared" si="436"/>
        <v>15411.87</v>
      </c>
      <c r="AG329" s="7">
        <f t="shared" si="436"/>
        <v>10110.93</v>
      </c>
      <c r="AH329" s="7">
        <f t="shared" si="436"/>
        <v>9117.85</v>
      </c>
      <c r="AI329" s="7">
        <f t="shared" si="436"/>
        <v>11361.52</v>
      </c>
      <c r="AJ329" s="7">
        <f t="shared" si="436"/>
        <v>15896.41</v>
      </c>
      <c r="AK329" s="7">
        <f t="shared" si="436"/>
        <v>14563.14</v>
      </c>
      <c r="AL329" s="7">
        <f t="shared" si="436"/>
        <v>12925.63</v>
      </c>
      <c r="AM329" s="7">
        <f t="shared" si="436"/>
        <v>10300.459999999999</v>
      </c>
      <c r="AN329" s="7">
        <f t="shared" si="436"/>
        <v>11687.75</v>
      </c>
      <c r="AO329" s="7">
        <f t="shared" si="436"/>
        <v>9044.84</v>
      </c>
      <c r="AP329" s="7">
        <f t="shared" si="436"/>
        <v>9579.1</v>
      </c>
      <c r="AQ329" s="7">
        <f t="shared" si="436"/>
        <v>14503.68</v>
      </c>
      <c r="AR329" s="7">
        <f t="shared" si="436"/>
        <v>9007.61</v>
      </c>
      <c r="AS329" s="7">
        <f t="shared" si="436"/>
        <v>9660.73</v>
      </c>
      <c r="AT329" s="7">
        <f t="shared" si="436"/>
        <v>9217.35</v>
      </c>
      <c r="AU329" s="7">
        <f t="shared" si="436"/>
        <v>14202.11</v>
      </c>
      <c r="AV329" s="7">
        <f t="shared" si="436"/>
        <v>12964.6</v>
      </c>
      <c r="AW329" s="7">
        <f t="shared" si="436"/>
        <v>13809.24</v>
      </c>
      <c r="AX329" s="7">
        <f t="shared" si="436"/>
        <v>19849.37</v>
      </c>
      <c r="AY329" s="7">
        <f t="shared" si="436"/>
        <v>10856.82</v>
      </c>
      <c r="AZ329" s="7">
        <f t="shared" si="436"/>
        <v>9624.7900000000009</v>
      </c>
      <c r="BA329" s="7">
        <f t="shared" si="436"/>
        <v>8847.5400000000009</v>
      </c>
      <c r="BB329" s="7">
        <f t="shared" si="436"/>
        <v>8847.5400000000009</v>
      </c>
      <c r="BC329" s="7">
        <f t="shared" si="436"/>
        <v>9187.39</v>
      </c>
      <c r="BD329" s="7">
        <f t="shared" si="436"/>
        <v>8847.61</v>
      </c>
      <c r="BE329" s="7">
        <f t="shared" si="436"/>
        <v>9487.06</v>
      </c>
      <c r="BF329" s="7">
        <f t="shared" si="436"/>
        <v>8856.6200000000008</v>
      </c>
      <c r="BG329" s="7">
        <f t="shared" si="436"/>
        <v>9750.2999999999993</v>
      </c>
      <c r="BH329" s="7">
        <f t="shared" si="436"/>
        <v>10308.23</v>
      </c>
      <c r="BI329" s="7">
        <f t="shared" si="436"/>
        <v>14196.9</v>
      </c>
      <c r="BJ329" s="7">
        <f t="shared" si="436"/>
        <v>8862.06</v>
      </c>
      <c r="BK329" s="7">
        <f t="shared" si="436"/>
        <v>9149.1</v>
      </c>
      <c r="BL329" s="7">
        <f t="shared" si="436"/>
        <v>15730.9</v>
      </c>
      <c r="BM329" s="7">
        <f t="shared" si="436"/>
        <v>13031.17</v>
      </c>
      <c r="BN329" s="7">
        <f t="shared" si="436"/>
        <v>8847.5400000000009</v>
      </c>
      <c r="BO329" s="7">
        <f t="shared" si="436"/>
        <v>9125.77</v>
      </c>
      <c r="BP329" s="7">
        <f t="shared" ref="BP329:EA329" si="437">ROUND((BP272-BP174)/BP98,2)</f>
        <v>14939.28</v>
      </c>
      <c r="BQ329" s="7">
        <f t="shared" si="437"/>
        <v>9568.64</v>
      </c>
      <c r="BR329" s="7">
        <f t="shared" si="437"/>
        <v>9020.31</v>
      </c>
      <c r="BS329" s="7">
        <f t="shared" si="437"/>
        <v>9905.82</v>
      </c>
      <c r="BT329" s="7">
        <f t="shared" si="437"/>
        <v>10972.51</v>
      </c>
      <c r="BU329" s="7">
        <f t="shared" si="437"/>
        <v>11201.91</v>
      </c>
      <c r="BV329" s="7">
        <f t="shared" si="437"/>
        <v>9333</v>
      </c>
      <c r="BW329" s="7">
        <f t="shared" si="437"/>
        <v>9171.09</v>
      </c>
      <c r="BX329" s="7">
        <f t="shared" si="437"/>
        <v>19289.849999999999</v>
      </c>
      <c r="BY329" s="7">
        <f t="shared" si="437"/>
        <v>10394.74</v>
      </c>
      <c r="BZ329" s="7">
        <f t="shared" si="437"/>
        <v>13875.28</v>
      </c>
      <c r="CA329" s="7">
        <f t="shared" si="437"/>
        <v>16299.37</v>
      </c>
      <c r="CB329" s="7">
        <f t="shared" si="437"/>
        <v>9109.5</v>
      </c>
      <c r="CC329" s="7">
        <f t="shared" si="437"/>
        <v>14403.12</v>
      </c>
      <c r="CD329" s="7">
        <f t="shared" si="437"/>
        <v>18731.57</v>
      </c>
      <c r="CE329" s="7">
        <f t="shared" si="437"/>
        <v>15533.42</v>
      </c>
      <c r="CF329" s="7">
        <f t="shared" si="437"/>
        <v>15689.54</v>
      </c>
      <c r="CG329" s="7">
        <f t="shared" si="437"/>
        <v>13933.59</v>
      </c>
      <c r="CH329" s="7">
        <f t="shared" si="437"/>
        <v>17258.060000000001</v>
      </c>
      <c r="CI329" s="7">
        <f t="shared" si="437"/>
        <v>9454.1</v>
      </c>
      <c r="CJ329" s="7">
        <f t="shared" si="437"/>
        <v>9712.73</v>
      </c>
      <c r="CK329" s="7">
        <f t="shared" si="437"/>
        <v>9375</v>
      </c>
      <c r="CL329" s="7">
        <f t="shared" si="437"/>
        <v>9659.86</v>
      </c>
      <c r="CM329" s="7">
        <f t="shared" si="437"/>
        <v>10414.6</v>
      </c>
      <c r="CN329" s="7">
        <f t="shared" si="437"/>
        <v>8847.5400000000009</v>
      </c>
      <c r="CO329" s="7">
        <f t="shared" si="437"/>
        <v>8847.5300000000007</v>
      </c>
      <c r="CP329" s="7">
        <f t="shared" si="437"/>
        <v>9820.66</v>
      </c>
      <c r="CQ329" s="7">
        <f t="shared" si="437"/>
        <v>10188.780000000001</v>
      </c>
      <c r="CR329" s="7">
        <f t="shared" si="437"/>
        <v>14859.63</v>
      </c>
      <c r="CS329" s="7">
        <f t="shared" si="437"/>
        <v>11296.89</v>
      </c>
      <c r="CT329" s="7">
        <f t="shared" si="437"/>
        <v>17454.939999999999</v>
      </c>
      <c r="CU329" s="7">
        <f t="shared" si="437"/>
        <v>10588.62</v>
      </c>
      <c r="CV329" s="7">
        <f t="shared" si="437"/>
        <v>17597.37</v>
      </c>
      <c r="CW329" s="7">
        <f t="shared" si="437"/>
        <v>14723.96</v>
      </c>
      <c r="CX329" s="7">
        <f t="shared" si="437"/>
        <v>10258.33</v>
      </c>
      <c r="CY329" s="7">
        <f t="shared" si="437"/>
        <v>18950.23</v>
      </c>
      <c r="CZ329" s="7">
        <f t="shared" si="437"/>
        <v>8964.5300000000007</v>
      </c>
      <c r="DA329" s="7">
        <f t="shared" si="437"/>
        <v>14830.39</v>
      </c>
      <c r="DB329" s="7">
        <f t="shared" si="437"/>
        <v>12140.33</v>
      </c>
      <c r="DC329" s="7">
        <f t="shared" si="437"/>
        <v>16070.45</v>
      </c>
      <c r="DD329" s="7">
        <f t="shared" si="437"/>
        <v>15998.98</v>
      </c>
      <c r="DE329" s="7">
        <f t="shared" si="437"/>
        <v>10866.95</v>
      </c>
      <c r="DF329" s="7">
        <f t="shared" si="437"/>
        <v>8847.56</v>
      </c>
      <c r="DG329" s="7">
        <f t="shared" si="437"/>
        <v>18523.150000000001</v>
      </c>
      <c r="DH329" s="7">
        <f t="shared" si="437"/>
        <v>8847.7099999999991</v>
      </c>
      <c r="DI329" s="7">
        <f t="shared" si="437"/>
        <v>8953.83</v>
      </c>
      <c r="DJ329" s="7">
        <f t="shared" si="437"/>
        <v>10106.459999999999</v>
      </c>
      <c r="DK329" s="7">
        <f t="shared" si="437"/>
        <v>10326.040000000001</v>
      </c>
      <c r="DL329" s="7">
        <f t="shared" si="437"/>
        <v>9261.7099999999991</v>
      </c>
      <c r="DM329" s="7">
        <f t="shared" si="437"/>
        <v>14621.12</v>
      </c>
      <c r="DN329" s="7">
        <f t="shared" si="437"/>
        <v>9466.35</v>
      </c>
      <c r="DO329" s="7">
        <f t="shared" si="437"/>
        <v>9162.0300000000007</v>
      </c>
      <c r="DP329" s="7">
        <f t="shared" si="437"/>
        <v>15140.22</v>
      </c>
      <c r="DQ329" s="7">
        <f t="shared" si="437"/>
        <v>9873.0300000000007</v>
      </c>
      <c r="DR329" s="7">
        <f t="shared" si="437"/>
        <v>9777.27</v>
      </c>
      <c r="DS329" s="7">
        <f t="shared" si="437"/>
        <v>10176.23</v>
      </c>
      <c r="DT329" s="7">
        <f t="shared" si="437"/>
        <v>16646.060000000001</v>
      </c>
      <c r="DU329" s="7">
        <f t="shared" si="437"/>
        <v>11189.45</v>
      </c>
      <c r="DV329" s="7">
        <f t="shared" si="437"/>
        <v>14093.5</v>
      </c>
      <c r="DW329" s="7">
        <f t="shared" si="437"/>
        <v>11759.31</v>
      </c>
      <c r="DX329" s="7">
        <f t="shared" si="437"/>
        <v>17563.27</v>
      </c>
      <c r="DY329" s="7">
        <f t="shared" si="437"/>
        <v>12875.33</v>
      </c>
      <c r="DZ329" s="7">
        <f t="shared" si="437"/>
        <v>10064.9</v>
      </c>
      <c r="EA329" s="7">
        <f t="shared" si="437"/>
        <v>10370.24</v>
      </c>
      <c r="EB329" s="7">
        <f t="shared" ref="EB329:FX329" si="438">ROUND((EB272-EB174)/EB98,2)</f>
        <v>9973.93</v>
      </c>
      <c r="EC329" s="7">
        <f t="shared" si="438"/>
        <v>11398.88</v>
      </c>
      <c r="ED329" s="7">
        <f t="shared" si="438"/>
        <v>12045.47</v>
      </c>
      <c r="EE329" s="7">
        <f t="shared" si="438"/>
        <v>14886.64</v>
      </c>
      <c r="EF329" s="7">
        <f t="shared" si="438"/>
        <v>9350.34</v>
      </c>
      <c r="EG329" s="7">
        <f t="shared" si="438"/>
        <v>11768.74</v>
      </c>
      <c r="EH329" s="7">
        <f t="shared" si="438"/>
        <v>12642.57</v>
      </c>
      <c r="EI329" s="7">
        <f t="shared" si="438"/>
        <v>9494.33</v>
      </c>
      <c r="EJ329" s="7">
        <f t="shared" si="438"/>
        <v>8847.52</v>
      </c>
      <c r="EK329" s="7">
        <f t="shared" si="438"/>
        <v>9609.57</v>
      </c>
      <c r="EL329" s="7">
        <f t="shared" si="438"/>
        <v>9869.7099999999991</v>
      </c>
      <c r="EM329" s="7">
        <f t="shared" si="438"/>
        <v>10437.08</v>
      </c>
      <c r="EN329" s="7">
        <f t="shared" si="438"/>
        <v>9618.4699999999993</v>
      </c>
      <c r="EO329" s="7">
        <f t="shared" si="438"/>
        <v>11180.17</v>
      </c>
      <c r="EP329" s="7">
        <f t="shared" si="438"/>
        <v>11745.81</v>
      </c>
      <c r="EQ329" s="7">
        <f t="shared" si="438"/>
        <v>9294.14</v>
      </c>
      <c r="ER329" s="7">
        <f t="shared" si="438"/>
        <v>12907.77</v>
      </c>
      <c r="ES329" s="7">
        <f t="shared" si="438"/>
        <v>16193.35</v>
      </c>
      <c r="ET329" s="7">
        <f t="shared" si="438"/>
        <v>16018.32</v>
      </c>
      <c r="EU329" s="7">
        <f t="shared" si="438"/>
        <v>10659.83</v>
      </c>
      <c r="EV329" s="7">
        <f t="shared" si="438"/>
        <v>19471.62</v>
      </c>
      <c r="EW329" s="7">
        <f t="shared" si="438"/>
        <v>12362.15</v>
      </c>
      <c r="EX329" s="7">
        <f t="shared" si="438"/>
        <v>15696.3</v>
      </c>
      <c r="EY329" s="7">
        <f t="shared" si="438"/>
        <v>10573.41</v>
      </c>
      <c r="EZ329" s="7">
        <f t="shared" si="438"/>
        <v>16264.17</v>
      </c>
      <c r="FA329" s="7">
        <f t="shared" si="438"/>
        <v>9676.93</v>
      </c>
      <c r="FB329" s="7">
        <f t="shared" si="438"/>
        <v>11853.25</v>
      </c>
      <c r="FC329" s="7">
        <f t="shared" si="438"/>
        <v>8983.0499999999993</v>
      </c>
      <c r="FD329" s="7">
        <f t="shared" si="438"/>
        <v>11060.1</v>
      </c>
      <c r="FE329" s="7">
        <f t="shared" si="438"/>
        <v>17851.84</v>
      </c>
      <c r="FF329" s="7">
        <f t="shared" si="438"/>
        <v>14280.83</v>
      </c>
      <c r="FG329" s="7">
        <f t="shared" si="438"/>
        <v>17029.849999999999</v>
      </c>
      <c r="FH329" s="7">
        <f t="shared" si="438"/>
        <v>18157.97</v>
      </c>
      <c r="FI329" s="7">
        <f t="shared" si="438"/>
        <v>9255.32</v>
      </c>
      <c r="FJ329" s="7">
        <f t="shared" si="438"/>
        <v>8870.5400000000009</v>
      </c>
      <c r="FK329" s="7">
        <f t="shared" si="438"/>
        <v>8995.7000000000007</v>
      </c>
      <c r="FL329" s="7">
        <f t="shared" si="438"/>
        <v>8847.59</v>
      </c>
      <c r="FM329" s="7">
        <f t="shared" si="438"/>
        <v>8847.5400000000009</v>
      </c>
      <c r="FN329" s="7">
        <f t="shared" si="438"/>
        <v>9197.81</v>
      </c>
      <c r="FO329" s="7">
        <f t="shared" si="438"/>
        <v>9472.85</v>
      </c>
      <c r="FP329" s="7">
        <f t="shared" si="438"/>
        <v>9411.91</v>
      </c>
      <c r="FQ329" s="7">
        <f t="shared" si="438"/>
        <v>9595.11</v>
      </c>
      <c r="FR329" s="7">
        <f t="shared" si="438"/>
        <v>15600.42</v>
      </c>
      <c r="FS329" s="7">
        <f t="shared" si="438"/>
        <v>14483.78</v>
      </c>
      <c r="FT329" s="7">
        <f t="shared" si="438"/>
        <v>19016.16</v>
      </c>
      <c r="FU329" s="7">
        <f t="shared" si="438"/>
        <v>10247.4</v>
      </c>
      <c r="FV329" s="7">
        <f t="shared" si="438"/>
        <v>9843.26</v>
      </c>
      <c r="FW329" s="7">
        <f t="shared" si="438"/>
        <v>15202.74</v>
      </c>
      <c r="FX329" s="7">
        <f t="shared" si="438"/>
        <v>20174.810000000001</v>
      </c>
      <c r="GA329" s="87">
        <f>FZ330/FZ98</f>
        <v>9313.2014135136651</v>
      </c>
    </row>
    <row r="330" spans="1:183" x14ac:dyDescent="0.2">
      <c r="B330" s="7" t="s">
        <v>909</v>
      </c>
      <c r="C330" s="17">
        <f>IF(AND(C185&lt;&gt;0,C98&gt;459,C140&gt;C18),MIN(C185/459*C187,C209),MIN(((C272-C174)/C98)*C98,C209))</f>
        <v>61644283.020000003</v>
      </c>
      <c r="D330" s="17">
        <f t="shared" ref="D330:BO330" si="439">IF(AND(D185&lt;&gt;0,D98&gt;459,D140&gt;D18),MIN(D185/459*D187,D209),MIN(((D272-D174)/D98)*D98,D209))</f>
        <v>383198261.62999994</v>
      </c>
      <c r="E330" s="17">
        <f t="shared" si="439"/>
        <v>68298125.74000001</v>
      </c>
      <c r="F330" s="17">
        <f t="shared" si="439"/>
        <v>175308416.30999997</v>
      </c>
      <c r="G330" s="17">
        <f t="shared" si="439"/>
        <v>11032201.99</v>
      </c>
      <c r="H330" s="17">
        <f t="shared" si="439"/>
        <v>9783335.4699999988</v>
      </c>
      <c r="I330" s="17">
        <f t="shared" si="439"/>
        <v>93616054.319999993</v>
      </c>
      <c r="J330" s="17">
        <f t="shared" si="439"/>
        <v>21923572.32</v>
      </c>
      <c r="K330" s="17">
        <f t="shared" si="439"/>
        <v>3459314.19</v>
      </c>
      <c r="L330" s="17">
        <f t="shared" si="439"/>
        <v>24227543.52</v>
      </c>
      <c r="M330" s="17">
        <f t="shared" si="439"/>
        <v>13756140.470000001</v>
      </c>
      <c r="N330" s="17">
        <f t="shared" si="439"/>
        <v>501620934.31999999</v>
      </c>
      <c r="O330" s="17">
        <f t="shared" si="439"/>
        <v>130437747.18000001</v>
      </c>
      <c r="P330" s="17">
        <f t="shared" si="439"/>
        <v>3420887.1</v>
      </c>
      <c r="Q330" s="17">
        <f t="shared" si="439"/>
        <v>388401990.33000004</v>
      </c>
      <c r="R330" s="17">
        <f t="shared" si="439"/>
        <v>6036109.2699999996</v>
      </c>
      <c r="S330" s="17">
        <f t="shared" si="439"/>
        <v>15755636.989999998</v>
      </c>
      <c r="T330" s="17">
        <f t="shared" si="439"/>
        <v>2312704.1399999997</v>
      </c>
      <c r="U330" s="17">
        <f t="shared" si="439"/>
        <v>1059424.46</v>
      </c>
      <c r="V330" s="17">
        <f t="shared" si="439"/>
        <v>3501463.04</v>
      </c>
      <c r="W330" s="17">
        <f t="shared" si="439"/>
        <v>2212963.7199999997</v>
      </c>
      <c r="X330" s="17">
        <f t="shared" si="439"/>
        <v>948339.17</v>
      </c>
      <c r="Y330" s="17">
        <f t="shared" si="439"/>
        <v>5663474.79</v>
      </c>
      <c r="Z330" s="17">
        <f t="shared" si="439"/>
        <v>3042312.76</v>
      </c>
      <c r="AA330" s="17">
        <f t="shared" si="439"/>
        <v>280181605.94999999</v>
      </c>
      <c r="AB330" s="17">
        <f t="shared" si="439"/>
        <v>272227215.61000001</v>
      </c>
      <c r="AC330" s="17">
        <f t="shared" si="439"/>
        <v>9466525.9900000002</v>
      </c>
      <c r="AD330" s="17">
        <f t="shared" si="439"/>
        <v>12347477.789999999</v>
      </c>
      <c r="AE330" s="17">
        <f t="shared" si="439"/>
        <v>1755830.38</v>
      </c>
      <c r="AF330" s="17">
        <f t="shared" si="439"/>
        <v>2697077.98</v>
      </c>
      <c r="AG330" s="17">
        <f t="shared" si="439"/>
        <v>7261673.3599999994</v>
      </c>
      <c r="AH330" s="17">
        <f t="shared" si="439"/>
        <v>9696836.0899999999</v>
      </c>
      <c r="AI330" s="17">
        <f t="shared" si="439"/>
        <v>4008345.6599999997</v>
      </c>
      <c r="AJ330" s="17">
        <f t="shared" si="439"/>
        <v>2770744.42</v>
      </c>
      <c r="AK330" s="17">
        <f t="shared" si="439"/>
        <v>3184958.09</v>
      </c>
      <c r="AL330" s="17">
        <f t="shared" si="439"/>
        <v>3566182.55</v>
      </c>
      <c r="AM330" s="17">
        <f t="shared" si="439"/>
        <v>4622848.63</v>
      </c>
      <c r="AN330" s="17">
        <f t="shared" si="439"/>
        <v>4191227</v>
      </c>
      <c r="AO330" s="17">
        <f t="shared" si="439"/>
        <v>42793495.960000001</v>
      </c>
      <c r="AP330" s="17">
        <f t="shared" si="439"/>
        <v>856976480.28999996</v>
      </c>
      <c r="AQ330" s="17">
        <f t="shared" si="439"/>
        <v>3306838.52</v>
      </c>
      <c r="AR330" s="17">
        <f t="shared" si="439"/>
        <v>575205111.43999994</v>
      </c>
      <c r="AS330" s="17">
        <f t="shared" si="439"/>
        <v>67618346.519999996</v>
      </c>
      <c r="AT330" s="17">
        <f t="shared" si="439"/>
        <v>20745665.919999998</v>
      </c>
      <c r="AU330" s="17">
        <f t="shared" si="439"/>
        <v>3510761.73</v>
      </c>
      <c r="AV330" s="17">
        <f t="shared" si="439"/>
        <v>3908827.37</v>
      </c>
      <c r="AW330" s="17">
        <f t="shared" si="439"/>
        <v>3528261.17</v>
      </c>
      <c r="AX330" s="17">
        <f t="shared" si="439"/>
        <v>1329907.71</v>
      </c>
      <c r="AY330" s="17">
        <f t="shared" si="439"/>
        <v>4872541.2699999996</v>
      </c>
      <c r="AZ330" s="17">
        <f t="shared" si="439"/>
        <v>111840437.63</v>
      </c>
      <c r="BA330" s="17">
        <f t="shared" si="439"/>
        <v>81407657.350000009</v>
      </c>
      <c r="BB330" s="17">
        <f t="shared" si="439"/>
        <v>72226454.420000002</v>
      </c>
      <c r="BC330" s="17">
        <f t="shared" si="439"/>
        <v>270974538.64999998</v>
      </c>
      <c r="BD330" s="17">
        <f t="shared" si="439"/>
        <v>45325011.18</v>
      </c>
      <c r="BE330" s="17">
        <f t="shared" si="439"/>
        <v>13255326.43</v>
      </c>
      <c r="BF330" s="17">
        <f t="shared" si="439"/>
        <v>215514044.84</v>
      </c>
      <c r="BG330" s="17">
        <f t="shared" si="439"/>
        <v>10089611.99</v>
      </c>
      <c r="BH330" s="17">
        <f t="shared" si="439"/>
        <v>6014851.1799999997</v>
      </c>
      <c r="BI330" s="17">
        <f t="shared" si="439"/>
        <v>3486757.95</v>
      </c>
      <c r="BJ330" s="17">
        <f t="shared" si="439"/>
        <v>56801566.879999995</v>
      </c>
      <c r="BK330" s="17">
        <f t="shared" si="439"/>
        <v>160097542.31999999</v>
      </c>
      <c r="BL330" s="17">
        <f t="shared" si="439"/>
        <v>2875607.77</v>
      </c>
      <c r="BM330" s="17">
        <f t="shared" si="439"/>
        <v>3564024.4099999997</v>
      </c>
      <c r="BN330" s="17">
        <f t="shared" si="439"/>
        <v>32166408</v>
      </c>
      <c r="BO330" s="17">
        <f t="shared" si="439"/>
        <v>12438423.23</v>
      </c>
      <c r="BP330" s="17">
        <f t="shared" ref="BP330:EA330" si="440">IF(AND(BP185&lt;&gt;0,BP98&gt;459,BP140&gt;BP18),MIN(BP185/459*BP187,BP209),MIN(((BP272-BP174)/BP98)*BP98,BP209))</f>
        <v>3013252.93</v>
      </c>
      <c r="BQ330" s="17">
        <f t="shared" si="440"/>
        <v>59269524.789999999</v>
      </c>
      <c r="BR330" s="17">
        <f t="shared" si="440"/>
        <v>42799388.780000001</v>
      </c>
      <c r="BS330" s="17">
        <f t="shared" si="440"/>
        <v>11964248.42</v>
      </c>
      <c r="BT330" s="17">
        <f t="shared" si="440"/>
        <v>4888254.9399999995</v>
      </c>
      <c r="BU330" s="17">
        <f t="shared" si="440"/>
        <v>4794416.83</v>
      </c>
      <c r="BV330" s="17">
        <f t="shared" si="440"/>
        <v>12186100.229999999</v>
      </c>
      <c r="BW330" s="17">
        <f t="shared" si="440"/>
        <v>18840159.989999998</v>
      </c>
      <c r="BX330" s="17">
        <f t="shared" si="440"/>
        <v>1560548.63</v>
      </c>
      <c r="BY330" s="17">
        <f t="shared" si="440"/>
        <v>5472832.617352942</v>
      </c>
      <c r="BZ330" s="17">
        <f t="shared" si="440"/>
        <v>2994285.99</v>
      </c>
      <c r="CA330" s="17">
        <f t="shared" si="440"/>
        <v>2673096.9</v>
      </c>
      <c r="CB330" s="17">
        <f t="shared" si="440"/>
        <v>741081785.45000005</v>
      </c>
      <c r="CC330" s="17">
        <f t="shared" si="440"/>
        <v>2815809.29</v>
      </c>
      <c r="CD330" s="17">
        <f t="shared" si="440"/>
        <v>947817.46999999986</v>
      </c>
      <c r="CE330" s="17">
        <f t="shared" si="440"/>
        <v>2451173.09</v>
      </c>
      <c r="CF330" s="17">
        <f t="shared" si="440"/>
        <v>2212225.31</v>
      </c>
      <c r="CG330" s="17">
        <f t="shared" si="440"/>
        <v>2967854.6799999997</v>
      </c>
      <c r="CH330" s="17">
        <f t="shared" si="440"/>
        <v>1912192.66</v>
      </c>
      <c r="CI330" s="17">
        <f t="shared" si="440"/>
        <v>6847607.8099999996</v>
      </c>
      <c r="CJ330" s="17">
        <f t="shared" si="440"/>
        <v>9688450.4199999999</v>
      </c>
      <c r="CK330" s="17">
        <f t="shared" si="440"/>
        <v>46783138.700000003</v>
      </c>
      <c r="CL330" s="17">
        <f t="shared" si="440"/>
        <v>13293900.109999999</v>
      </c>
      <c r="CM330" s="17">
        <f t="shared" si="440"/>
        <v>8343554.8600000003</v>
      </c>
      <c r="CN330" s="17">
        <f t="shared" si="440"/>
        <v>278107979.75999999</v>
      </c>
      <c r="CO330" s="17">
        <f t="shared" si="440"/>
        <v>133691253.66</v>
      </c>
      <c r="CP330" s="17">
        <f t="shared" si="440"/>
        <v>10467646.58</v>
      </c>
      <c r="CQ330" s="17">
        <f t="shared" si="440"/>
        <v>9843380.6099999994</v>
      </c>
      <c r="CR330" s="17">
        <f t="shared" si="440"/>
        <v>3083373.04</v>
      </c>
      <c r="CS330" s="17">
        <f t="shared" si="440"/>
        <v>4053324.85</v>
      </c>
      <c r="CT330" s="17">
        <f t="shared" si="440"/>
        <v>1921789.17</v>
      </c>
      <c r="CU330" s="17">
        <f t="shared" si="440"/>
        <v>793087.80999999959</v>
      </c>
      <c r="CV330" s="17">
        <f t="shared" si="440"/>
        <v>879868.38</v>
      </c>
      <c r="CW330" s="17">
        <f t="shared" si="440"/>
        <v>2953331.67</v>
      </c>
      <c r="CX330" s="17">
        <f t="shared" si="440"/>
        <v>4943490.8600000003</v>
      </c>
      <c r="CY330" s="17">
        <f t="shared" si="440"/>
        <v>947511.26</v>
      </c>
      <c r="CZ330" s="17">
        <f t="shared" si="440"/>
        <v>19126722.670000002</v>
      </c>
      <c r="DA330" s="17">
        <f t="shared" si="440"/>
        <v>2832604.63</v>
      </c>
      <c r="DB330" s="17">
        <f t="shared" si="440"/>
        <v>3775643.33</v>
      </c>
      <c r="DC330" s="17">
        <f t="shared" si="440"/>
        <v>2482884.71</v>
      </c>
      <c r="DD330" s="17">
        <f t="shared" si="440"/>
        <v>2639832.21</v>
      </c>
      <c r="DE330" s="17">
        <f t="shared" si="440"/>
        <v>4436975.28</v>
      </c>
      <c r="DF330" s="17">
        <f t="shared" si="440"/>
        <v>190977797.54000002</v>
      </c>
      <c r="DG330" s="17">
        <f t="shared" si="440"/>
        <v>1663378.58</v>
      </c>
      <c r="DH330" s="17">
        <f t="shared" si="440"/>
        <v>18445641.809999999</v>
      </c>
      <c r="DI330" s="17">
        <f t="shared" si="440"/>
        <v>24181242.059999999</v>
      </c>
      <c r="DJ330" s="17">
        <f t="shared" si="440"/>
        <v>6772340.8600000003</v>
      </c>
      <c r="DK330" s="17">
        <f t="shared" si="440"/>
        <v>4794382.3647472775</v>
      </c>
      <c r="DL330" s="17">
        <f t="shared" si="440"/>
        <v>54770984.890000001</v>
      </c>
      <c r="DM330" s="17">
        <f t="shared" si="440"/>
        <v>3807340.58</v>
      </c>
      <c r="DN330" s="17">
        <f t="shared" si="440"/>
        <v>13692135.33</v>
      </c>
      <c r="DO330" s="17">
        <f t="shared" si="440"/>
        <v>29953416.579999998</v>
      </c>
      <c r="DP330" s="17">
        <f t="shared" si="440"/>
        <v>3111315.5</v>
      </c>
      <c r="DQ330" s="17">
        <f t="shared" si="440"/>
        <v>7276419.96</v>
      </c>
      <c r="DR330" s="17">
        <f t="shared" si="440"/>
        <v>14292407.030000001</v>
      </c>
      <c r="DS330" s="17">
        <f t="shared" si="440"/>
        <v>8233997.4699999997</v>
      </c>
      <c r="DT330" s="17">
        <f t="shared" si="440"/>
        <v>2763245.47</v>
      </c>
      <c r="DU330" s="17">
        <f t="shared" si="440"/>
        <v>4344862.26</v>
      </c>
      <c r="DV330" s="17">
        <f t="shared" si="440"/>
        <v>3124528.13</v>
      </c>
      <c r="DW330" s="17">
        <f t="shared" si="440"/>
        <v>4029914.0699999994</v>
      </c>
      <c r="DX330" s="17">
        <f t="shared" si="440"/>
        <v>3117479.81</v>
      </c>
      <c r="DY330" s="17">
        <f t="shared" si="440"/>
        <v>4293922.6899999995</v>
      </c>
      <c r="DZ330" s="17">
        <f t="shared" si="440"/>
        <v>8396135.8100000005</v>
      </c>
      <c r="EA330" s="17">
        <f t="shared" si="440"/>
        <v>6568508.8700000001</v>
      </c>
      <c r="EB330" s="17">
        <f t="shared" ref="EB330:FX330" si="441">IF(AND(EB185&lt;&gt;0,EB98&gt;459,EB140&gt;EB18),MIN(EB185/459*EB187,EB209),MIN(((EB272-EB174)/EB98)*EB98,EB209))</f>
        <v>6054174.8899999997</v>
      </c>
      <c r="EC330" s="17">
        <f t="shared" si="441"/>
        <v>3648780.23</v>
      </c>
      <c r="ED330" s="17">
        <f t="shared" si="441"/>
        <v>19984637.969999999</v>
      </c>
      <c r="EE330" s="17">
        <f t="shared" si="441"/>
        <v>2818041.78</v>
      </c>
      <c r="EF330" s="17">
        <f t="shared" si="441"/>
        <v>14162030.890000001</v>
      </c>
      <c r="EG330" s="17">
        <f t="shared" si="441"/>
        <v>3388218.96</v>
      </c>
      <c r="EH330" s="17">
        <f t="shared" si="441"/>
        <v>3217534.15</v>
      </c>
      <c r="EI330" s="17">
        <f t="shared" si="441"/>
        <v>153150229.03999999</v>
      </c>
      <c r="EJ330" s="17">
        <f t="shared" si="441"/>
        <v>86731908.939999998</v>
      </c>
      <c r="EK330" s="17">
        <f t="shared" si="441"/>
        <v>6745728.2199999997</v>
      </c>
      <c r="EL330" s="17">
        <f t="shared" si="441"/>
        <v>4784837.3</v>
      </c>
      <c r="EM330" s="17">
        <f t="shared" si="441"/>
        <v>4539087.0999999996</v>
      </c>
      <c r="EN330" s="17">
        <f t="shared" si="441"/>
        <v>9878173.6999999993</v>
      </c>
      <c r="EO330" s="17">
        <f t="shared" si="441"/>
        <v>4142254.05</v>
      </c>
      <c r="EP330" s="17">
        <f t="shared" si="441"/>
        <v>4633723.1500000004</v>
      </c>
      <c r="EQ330" s="17">
        <f t="shared" si="441"/>
        <v>25786600.810000002</v>
      </c>
      <c r="ER330" s="17">
        <f t="shared" si="441"/>
        <v>4056912.55</v>
      </c>
      <c r="ES330" s="17">
        <f t="shared" si="441"/>
        <v>2465924.0299999998</v>
      </c>
      <c r="ET330" s="17">
        <f t="shared" si="441"/>
        <v>3588103.27</v>
      </c>
      <c r="EU330" s="17">
        <f t="shared" si="441"/>
        <v>6651736.1087581702</v>
      </c>
      <c r="EV330" s="17">
        <f t="shared" si="441"/>
        <v>1596672.54</v>
      </c>
      <c r="EW330" s="17">
        <f t="shared" si="441"/>
        <v>11222355.869999999</v>
      </c>
      <c r="EX330" s="17">
        <f t="shared" si="441"/>
        <v>3164375.01</v>
      </c>
      <c r="EY330" s="17">
        <f t="shared" si="441"/>
        <v>2698334.9299999997</v>
      </c>
      <c r="EZ330" s="17">
        <f t="shared" si="441"/>
        <v>2298127.4699999997</v>
      </c>
      <c r="FA330" s="17">
        <f t="shared" si="441"/>
        <v>33523774.549999997</v>
      </c>
      <c r="FB330" s="17">
        <f t="shared" si="441"/>
        <v>4114263.6</v>
      </c>
      <c r="FC330" s="17">
        <f t="shared" si="441"/>
        <v>20088977.809999999</v>
      </c>
      <c r="FD330" s="17">
        <f t="shared" si="441"/>
        <v>4473809.7299999995</v>
      </c>
      <c r="FE330" s="17">
        <f t="shared" si="441"/>
        <v>1838739.82</v>
      </c>
      <c r="FF330" s="17">
        <f t="shared" si="441"/>
        <v>3208902.23</v>
      </c>
      <c r="FG330" s="17">
        <f t="shared" si="441"/>
        <v>2367149.6</v>
      </c>
      <c r="FH330" s="17">
        <f t="shared" si="441"/>
        <v>1648743.63</v>
      </c>
      <c r="FI330" s="17">
        <f t="shared" si="441"/>
        <v>17493472.280000001</v>
      </c>
      <c r="FJ330" s="17">
        <f t="shared" si="441"/>
        <v>17907851.670000002</v>
      </c>
      <c r="FK330" s="17">
        <f t="shared" si="441"/>
        <v>22673655.390000001</v>
      </c>
      <c r="FL330" s="17">
        <f t="shared" si="441"/>
        <v>62667625.640000001</v>
      </c>
      <c r="FM330" s="17">
        <f t="shared" si="441"/>
        <v>32772338.52</v>
      </c>
      <c r="FN330" s="17">
        <f t="shared" si="441"/>
        <v>204266698.75999999</v>
      </c>
      <c r="FO330" s="17">
        <f t="shared" si="441"/>
        <v>10722320.479999999</v>
      </c>
      <c r="FP330" s="17">
        <f t="shared" si="441"/>
        <v>21257731.5</v>
      </c>
      <c r="FQ330" s="17">
        <f t="shared" si="441"/>
        <v>9108633.5299999993</v>
      </c>
      <c r="FR330" s="17">
        <f t="shared" si="441"/>
        <v>2711352.46</v>
      </c>
      <c r="FS330" s="17">
        <f t="shared" si="441"/>
        <v>3048835.89</v>
      </c>
      <c r="FT330" s="17">
        <f t="shared" si="441"/>
        <v>1372966.5</v>
      </c>
      <c r="FU330" s="17">
        <f t="shared" si="441"/>
        <v>8853755.3200000003</v>
      </c>
      <c r="FV330" s="17">
        <f t="shared" si="441"/>
        <v>7092069.8600000003</v>
      </c>
      <c r="FW330" s="17">
        <f t="shared" si="441"/>
        <v>3002541.18</v>
      </c>
      <c r="FX330" s="17">
        <f t="shared" si="441"/>
        <v>1220576.27</v>
      </c>
      <c r="FY330" s="17"/>
      <c r="FZ330" s="7">
        <f>SUM(C330:FY330)</f>
        <v>8034753296.1008615</v>
      </c>
      <c r="GA330" s="87">
        <f>ROUND(GA329*0.95,2)</f>
        <v>8847.5400000000009</v>
      </c>
    </row>
    <row r="331" spans="1:183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GA331" s="87"/>
    </row>
    <row r="332" spans="1:183" x14ac:dyDescent="0.2">
      <c r="F332" s="57"/>
      <c r="G332" s="57"/>
    </row>
    <row r="333" spans="1:183" x14ac:dyDescent="0.2">
      <c r="F333" s="57"/>
      <c r="G333" s="57"/>
    </row>
    <row r="334" spans="1:183" x14ac:dyDescent="0.2">
      <c r="F334" s="57"/>
      <c r="G334" s="57"/>
    </row>
    <row r="335" spans="1:183" x14ac:dyDescent="0.2">
      <c r="F335" s="57"/>
      <c r="G335" s="57"/>
    </row>
    <row r="336" spans="1:183" x14ac:dyDescent="0.2">
      <c r="F336" s="57"/>
      <c r="G336" s="57"/>
    </row>
    <row r="337" spans="6:7" x14ac:dyDescent="0.2">
      <c r="F337" s="57"/>
      <c r="G337" s="57"/>
    </row>
    <row r="338" spans="6:7" x14ac:dyDescent="0.2">
      <c r="F338" s="57"/>
      <c r="G338" s="57"/>
    </row>
    <row r="339" spans="6:7" x14ac:dyDescent="0.2">
      <c r="F339" s="57"/>
      <c r="G339" s="57"/>
    </row>
    <row r="340" spans="6:7" x14ac:dyDescent="0.2">
      <c r="F340" s="57"/>
      <c r="G340" s="57"/>
    </row>
    <row r="341" spans="6:7" x14ac:dyDescent="0.2">
      <c r="F341" s="57"/>
      <c r="G341" s="57"/>
    </row>
    <row r="342" spans="6:7" x14ac:dyDescent="0.2">
      <c r="F342" s="57"/>
      <c r="G342" s="57"/>
    </row>
    <row r="343" spans="6:7" x14ac:dyDescent="0.2">
      <c r="F343" s="57"/>
      <c r="G343" s="57"/>
    </row>
    <row r="344" spans="6:7" x14ac:dyDescent="0.2">
      <c r="F344" s="57"/>
      <c r="G344" s="57"/>
    </row>
    <row r="345" spans="6:7" x14ac:dyDescent="0.2">
      <c r="F345" s="57"/>
      <c r="G345" s="57"/>
    </row>
    <row r="346" spans="6:7" x14ac:dyDescent="0.2">
      <c r="F346" s="57"/>
      <c r="G346" s="57"/>
    </row>
    <row r="347" spans="6:7" x14ac:dyDescent="0.2">
      <c r="F347" s="57"/>
      <c r="G347" s="57"/>
    </row>
    <row r="348" spans="6:7" x14ac:dyDescent="0.2">
      <c r="F348" s="57"/>
      <c r="G348" s="57"/>
    </row>
    <row r="349" spans="6:7" x14ac:dyDescent="0.2">
      <c r="F349" s="57"/>
      <c r="G349" s="57"/>
    </row>
    <row r="350" spans="6:7" x14ac:dyDescent="0.2">
      <c r="F350" s="57"/>
      <c r="G350" s="57"/>
    </row>
    <row r="351" spans="6:7" x14ac:dyDescent="0.2">
      <c r="F351" s="57"/>
      <c r="G351" s="57"/>
    </row>
    <row r="352" spans="6:7" x14ac:dyDescent="0.2">
      <c r="F352" s="57"/>
      <c r="G352" s="57"/>
    </row>
    <row r="353" spans="6:7" x14ac:dyDescent="0.2">
      <c r="F353" s="57"/>
      <c r="G353" s="57"/>
    </row>
    <row r="354" spans="6:7" x14ac:dyDescent="0.2">
      <c r="F354" s="57"/>
      <c r="G354" s="57"/>
    </row>
    <row r="355" spans="6:7" x14ac:dyDescent="0.2">
      <c r="F355" s="57"/>
      <c r="G355" s="57"/>
    </row>
    <row r="356" spans="6:7" x14ac:dyDescent="0.2">
      <c r="F356" s="57"/>
      <c r="G356" s="57"/>
    </row>
    <row r="357" spans="6:7" x14ac:dyDescent="0.2">
      <c r="F357" s="57"/>
      <c r="G357" s="57"/>
    </row>
    <row r="358" spans="6:7" x14ac:dyDescent="0.2">
      <c r="F358" s="57"/>
      <c r="G358" s="57"/>
    </row>
    <row r="359" spans="6:7" x14ac:dyDescent="0.2">
      <c r="F359" s="57"/>
      <c r="G359" s="57"/>
    </row>
    <row r="360" spans="6:7" x14ac:dyDescent="0.2">
      <c r="F360" s="57"/>
      <c r="G360" s="57"/>
    </row>
    <row r="361" spans="6:7" x14ac:dyDescent="0.2">
      <c r="F361" s="57"/>
      <c r="G361" s="57"/>
    </row>
    <row r="362" spans="6:7" x14ac:dyDescent="0.2">
      <c r="F362" s="57"/>
      <c r="G362" s="57"/>
    </row>
    <row r="363" spans="6:7" x14ac:dyDescent="0.2">
      <c r="F363" s="57"/>
      <c r="G363" s="57"/>
    </row>
    <row r="364" spans="6:7" x14ac:dyDescent="0.2">
      <c r="F364" s="57"/>
      <c r="G364" s="57"/>
    </row>
    <row r="365" spans="6:7" x14ac:dyDescent="0.2">
      <c r="F365" s="57"/>
      <c r="G365" s="57"/>
    </row>
    <row r="366" spans="6:7" x14ac:dyDescent="0.2">
      <c r="F366" s="57"/>
      <c r="G366" s="57"/>
    </row>
    <row r="367" spans="6:7" x14ac:dyDescent="0.2">
      <c r="F367" s="57"/>
      <c r="G367" s="57"/>
    </row>
    <row r="368" spans="6:7" x14ac:dyDescent="0.2">
      <c r="F368" s="57"/>
      <c r="G368" s="57"/>
    </row>
    <row r="369" spans="6:7" x14ac:dyDescent="0.2">
      <c r="F369" s="57"/>
      <c r="G369" s="57"/>
    </row>
    <row r="370" spans="6:7" x14ac:dyDescent="0.2">
      <c r="F370" s="57"/>
      <c r="G370" s="57"/>
    </row>
    <row r="371" spans="6:7" x14ac:dyDescent="0.2">
      <c r="F371" s="57"/>
      <c r="G371" s="57"/>
    </row>
    <row r="372" spans="6:7" x14ac:dyDescent="0.2">
      <c r="F372" s="57"/>
      <c r="G372" s="57"/>
    </row>
    <row r="373" spans="6:7" x14ac:dyDescent="0.2">
      <c r="F373" s="57"/>
      <c r="G373" s="57"/>
    </row>
    <row r="374" spans="6:7" x14ac:dyDescent="0.2">
      <c r="F374" s="57"/>
      <c r="G374" s="57"/>
    </row>
    <row r="375" spans="6:7" x14ac:dyDescent="0.2">
      <c r="F375" s="57"/>
      <c r="G375" s="57"/>
    </row>
    <row r="376" spans="6:7" x14ac:dyDescent="0.2">
      <c r="F376" s="57"/>
      <c r="G376" s="57"/>
    </row>
    <row r="377" spans="6:7" x14ac:dyDescent="0.2">
      <c r="F377" s="57"/>
      <c r="G377" s="57"/>
    </row>
    <row r="378" spans="6:7" x14ac:dyDescent="0.2">
      <c r="F378" s="57"/>
      <c r="G378" s="57"/>
    </row>
    <row r="379" spans="6:7" x14ac:dyDescent="0.2">
      <c r="F379" s="57"/>
      <c r="G379" s="57"/>
    </row>
    <row r="380" spans="6:7" x14ac:dyDescent="0.2">
      <c r="F380" s="57"/>
      <c r="G380" s="57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8924-4C09-49E5-9AFD-B115059416F9}">
  <sheetPr transitionEvaluation="1"/>
  <dimension ref="A1:K323"/>
  <sheetViews>
    <sheetView defaultGridColor="0" topLeftCell="C55" colorId="22" zoomScaleNormal="100" workbookViewId="0">
      <selection activeCell="I68" sqref="I8:I68"/>
    </sheetView>
  </sheetViews>
  <sheetFormatPr defaultColWidth="9.88671875" defaultRowHeight="15" x14ac:dyDescent="0.2"/>
  <cols>
    <col min="1" max="1" width="14" style="7" bestFit="1" customWidth="1"/>
    <col min="2" max="2" width="58.6640625" style="7" customWidth="1"/>
    <col min="3" max="4" width="16" style="7" bestFit="1" customWidth="1"/>
    <col min="5" max="5" width="5.44140625" style="6" customWidth="1"/>
    <col min="6" max="6" width="9.88671875" style="7"/>
    <col min="7" max="7" width="44.44140625" style="7" customWidth="1"/>
    <col min="8" max="8" width="14.109375" style="7" customWidth="1"/>
    <col min="9" max="9" width="14.109375" style="7" bestFit="1" customWidth="1"/>
    <col min="10" max="11" width="13.44140625" style="7" customWidth="1"/>
    <col min="12" max="16384" width="9.88671875" style="7"/>
  </cols>
  <sheetData>
    <row r="1" spans="1:11" x14ac:dyDescent="0.2">
      <c r="B1" s="7" t="s">
        <v>2</v>
      </c>
      <c r="C1" s="42" t="s">
        <v>910</v>
      </c>
      <c r="D1" s="42" t="s">
        <v>911</v>
      </c>
      <c r="F1" s="154">
        <f>D11/C11</f>
        <v>1</v>
      </c>
      <c r="G1" s="89" t="s">
        <v>912</v>
      </c>
      <c r="H1" s="88"/>
      <c r="I1" s="88"/>
      <c r="J1" s="88"/>
      <c r="K1" s="88"/>
    </row>
    <row r="2" spans="1:11" ht="15.75" x14ac:dyDescent="0.25">
      <c r="B2" s="30" t="s">
        <v>986</v>
      </c>
      <c r="C2" s="90" t="s">
        <v>913</v>
      </c>
      <c r="D2" s="90" t="s">
        <v>913</v>
      </c>
      <c r="F2" s="154">
        <f>C12*$F$1</f>
        <v>217</v>
      </c>
      <c r="G2" s="89" t="s">
        <v>914</v>
      </c>
      <c r="H2" s="88"/>
      <c r="I2" s="88"/>
      <c r="J2" s="88"/>
      <c r="K2" s="88"/>
    </row>
    <row r="3" spans="1:11" x14ac:dyDescent="0.2">
      <c r="F3" s="154">
        <f>C13*$F$1</f>
        <v>379</v>
      </c>
      <c r="G3" s="89" t="s">
        <v>915</v>
      </c>
      <c r="H3" s="88"/>
      <c r="I3" s="88"/>
      <c r="J3" s="88"/>
      <c r="K3" s="88"/>
    </row>
    <row r="4" spans="1:11" x14ac:dyDescent="0.2">
      <c r="A4" s="91" t="s">
        <v>429</v>
      </c>
      <c r="B4" s="92" t="s">
        <v>430</v>
      </c>
      <c r="C4" s="93">
        <v>987</v>
      </c>
      <c r="D4" s="94">
        <v>210</v>
      </c>
      <c r="E4" s="95" t="s">
        <v>916</v>
      </c>
      <c r="F4" s="154">
        <f>C15*$F$1</f>
        <v>500</v>
      </c>
      <c r="G4" s="88"/>
      <c r="H4" s="88"/>
      <c r="I4" s="88"/>
      <c r="J4" s="88"/>
      <c r="K4" s="88"/>
    </row>
    <row r="5" spans="1:11" x14ac:dyDescent="0.2">
      <c r="A5" s="91" t="s">
        <v>431</v>
      </c>
      <c r="B5" s="92" t="s">
        <v>432</v>
      </c>
      <c r="C5" s="93">
        <v>13</v>
      </c>
      <c r="D5" s="94">
        <v>13</v>
      </c>
      <c r="E5" s="95" t="s">
        <v>916</v>
      </c>
      <c r="F5" s="154">
        <f>C16*$F$1</f>
        <v>1000</v>
      </c>
      <c r="G5" s="88"/>
      <c r="H5" s="96" t="s">
        <v>910</v>
      </c>
      <c r="I5" s="96" t="s">
        <v>911</v>
      </c>
      <c r="J5" s="96"/>
      <c r="K5" s="96"/>
    </row>
    <row r="6" spans="1:11" x14ac:dyDescent="0.2">
      <c r="A6" s="91" t="s">
        <v>433</v>
      </c>
      <c r="B6" s="92" t="s">
        <v>434</v>
      </c>
      <c r="C6" s="93">
        <v>0</v>
      </c>
      <c r="D6" s="94">
        <v>0</v>
      </c>
      <c r="E6" s="95" t="s">
        <v>916</v>
      </c>
      <c r="F6" s="88"/>
      <c r="G6" s="89" t="str">
        <f>B2</f>
        <v>DISTRICT: JULESBURG RE-1</v>
      </c>
      <c r="H6" s="97" t="s">
        <v>913</v>
      </c>
      <c r="I6" s="97" t="s">
        <v>913</v>
      </c>
      <c r="J6" s="96"/>
      <c r="K6" s="96"/>
    </row>
    <row r="7" spans="1:11" x14ac:dyDescent="0.2">
      <c r="A7" s="98" t="s">
        <v>435</v>
      </c>
      <c r="B7" s="99" t="s">
        <v>436</v>
      </c>
      <c r="C7" s="93">
        <v>2</v>
      </c>
      <c r="D7" s="94">
        <v>2</v>
      </c>
      <c r="E7" s="95" t="s">
        <v>916</v>
      </c>
      <c r="F7" s="88"/>
      <c r="G7" s="88"/>
      <c r="H7" s="88"/>
      <c r="I7" s="88"/>
      <c r="J7" s="88"/>
      <c r="K7" s="88"/>
    </row>
    <row r="8" spans="1:11" x14ac:dyDescent="0.2">
      <c r="A8" s="91" t="s">
        <v>437</v>
      </c>
      <c r="B8" s="92" t="s">
        <v>438</v>
      </c>
      <c r="C8" s="100">
        <v>1002</v>
      </c>
      <c r="D8" s="100">
        <f>D4+D5+D7</f>
        <v>225</v>
      </c>
      <c r="E8" s="95" t="s">
        <v>916</v>
      </c>
      <c r="F8" s="3" t="s">
        <v>553</v>
      </c>
      <c r="G8" s="88" t="s">
        <v>917</v>
      </c>
      <c r="H8" s="101">
        <f>C81</f>
        <v>225</v>
      </c>
      <c r="I8" s="101">
        <f>D81</f>
        <v>225</v>
      </c>
      <c r="J8" s="101"/>
      <c r="K8" s="101"/>
    </row>
    <row r="9" spans="1:11" x14ac:dyDescent="0.2">
      <c r="A9" s="91" t="s">
        <v>439</v>
      </c>
      <c r="B9" s="92" t="s">
        <v>440</v>
      </c>
      <c r="C9" s="93">
        <v>777</v>
      </c>
      <c r="D9" s="94">
        <v>0</v>
      </c>
      <c r="E9" s="95" t="s">
        <v>916</v>
      </c>
      <c r="F9" s="3" t="s">
        <v>555</v>
      </c>
      <c r="G9" s="88" t="s">
        <v>918</v>
      </c>
      <c r="H9" s="101">
        <f t="shared" ref="H9:I12" si="0">C82</f>
        <v>260</v>
      </c>
      <c r="I9" s="101">
        <f t="shared" si="0"/>
        <v>260</v>
      </c>
      <c r="J9" s="101"/>
      <c r="K9" s="101"/>
    </row>
    <row r="10" spans="1:11" x14ac:dyDescent="0.2">
      <c r="A10" s="91" t="s">
        <v>441</v>
      </c>
      <c r="B10" s="92" t="s">
        <v>442</v>
      </c>
      <c r="C10" s="93">
        <v>0</v>
      </c>
      <c r="D10" s="94">
        <f>C10</f>
        <v>0</v>
      </c>
      <c r="F10" s="3" t="s">
        <v>557</v>
      </c>
      <c r="G10" s="88" t="s">
        <v>919</v>
      </c>
      <c r="H10" s="101">
        <f t="shared" si="0"/>
        <v>254</v>
      </c>
      <c r="I10" s="101">
        <f t="shared" si="0"/>
        <v>254</v>
      </c>
      <c r="J10" s="101"/>
      <c r="K10" s="101"/>
    </row>
    <row r="11" spans="1:11" x14ac:dyDescent="0.2">
      <c r="A11" s="91" t="s">
        <v>443</v>
      </c>
      <c r="B11" s="92" t="s">
        <v>444</v>
      </c>
      <c r="C11" s="99">
        <v>225</v>
      </c>
      <c r="D11" s="99">
        <f>D8-D9-D10</f>
        <v>225</v>
      </c>
      <c r="E11" s="95" t="s">
        <v>916</v>
      </c>
      <c r="F11" s="3" t="s">
        <v>559</v>
      </c>
      <c r="G11" s="88" t="s">
        <v>920</v>
      </c>
      <c r="H11" s="101">
        <f t="shared" si="0"/>
        <v>246.5</v>
      </c>
      <c r="I11" s="101">
        <f t="shared" si="0"/>
        <v>246.5</v>
      </c>
      <c r="J11" s="101"/>
      <c r="K11" s="101"/>
    </row>
    <row r="12" spans="1:11" x14ac:dyDescent="0.2">
      <c r="A12" s="91" t="s">
        <v>445</v>
      </c>
      <c r="B12" s="99" t="s">
        <v>446</v>
      </c>
      <c r="C12" s="93">
        <v>217</v>
      </c>
      <c r="D12" s="94">
        <v>59</v>
      </c>
      <c r="E12" s="95" t="s">
        <v>916</v>
      </c>
      <c r="F12" s="3" t="s">
        <v>561</v>
      </c>
      <c r="G12" s="88" t="s">
        <v>921</v>
      </c>
      <c r="H12" s="102">
        <f t="shared" si="0"/>
        <v>248</v>
      </c>
      <c r="I12" s="102">
        <f t="shared" si="0"/>
        <v>248</v>
      </c>
      <c r="J12" s="101"/>
      <c r="K12" s="101"/>
    </row>
    <row r="13" spans="1:11" x14ac:dyDescent="0.2">
      <c r="A13" s="98" t="s">
        <v>447</v>
      </c>
      <c r="B13" s="99" t="s">
        <v>448</v>
      </c>
      <c r="C13" s="93">
        <v>379</v>
      </c>
      <c r="D13" s="94">
        <v>86</v>
      </c>
      <c r="F13" s="3" t="s">
        <v>563</v>
      </c>
      <c r="G13" s="89" t="s">
        <v>922</v>
      </c>
      <c r="H13" s="103">
        <f>C86</f>
        <v>246.7</v>
      </c>
      <c r="I13" s="103">
        <f>D86</f>
        <v>246.7</v>
      </c>
      <c r="J13" s="103"/>
      <c r="K13" s="103"/>
    </row>
    <row r="14" spans="1:11" x14ac:dyDescent="0.2">
      <c r="A14" s="98" t="s">
        <v>449</v>
      </c>
      <c r="B14" s="92" t="s">
        <v>450</v>
      </c>
      <c r="C14" s="93">
        <v>0.35499999999999998</v>
      </c>
      <c r="D14" s="93">
        <f t="shared" ref="D14:D31" si="1">C14</f>
        <v>0.35499999999999998</v>
      </c>
      <c r="E14" s="95" t="s">
        <v>916</v>
      </c>
      <c r="F14" s="3" t="s">
        <v>567</v>
      </c>
      <c r="G14" s="88" t="s">
        <v>568</v>
      </c>
      <c r="H14" s="101">
        <f t="shared" ref="H14:I16" si="2">C89</f>
        <v>0</v>
      </c>
      <c r="I14" s="101">
        <f t="shared" si="2"/>
        <v>0</v>
      </c>
      <c r="J14" s="101"/>
      <c r="K14" s="101"/>
    </row>
    <row r="15" spans="1:11" x14ac:dyDescent="0.2">
      <c r="A15" s="91" t="s">
        <v>451</v>
      </c>
      <c r="B15" s="99" t="s">
        <v>452</v>
      </c>
      <c r="C15" s="93">
        <v>500</v>
      </c>
      <c r="D15" s="94">
        <v>134</v>
      </c>
      <c r="E15" s="95" t="s">
        <v>916</v>
      </c>
      <c r="F15" s="3" t="s">
        <v>569</v>
      </c>
      <c r="G15" s="88" t="s">
        <v>923</v>
      </c>
      <c r="H15" s="101">
        <f t="shared" si="2"/>
        <v>8.5</v>
      </c>
      <c r="I15" s="101">
        <f t="shared" si="2"/>
        <v>8.5</v>
      </c>
      <c r="J15" s="101"/>
      <c r="K15" s="101"/>
    </row>
    <row r="16" spans="1:11" x14ac:dyDescent="0.2">
      <c r="A16" s="91" t="s">
        <v>453</v>
      </c>
      <c r="B16" s="99" t="s">
        <v>454</v>
      </c>
      <c r="C16" s="93">
        <v>1000</v>
      </c>
      <c r="D16" s="94">
        <v>223</v>
      </c>
      <c r="E16" s="95" t="s">
        <v>916</v>
      </c>
      <c r="F16" s="3" t="s">
        <v>573</v>
      </c>
      <c r="G16" s="88" t="s">
        <v>924</v>
      </c>
      <c r="H16" s="102">
        <f t="shared" si="2"/>
        <v>0</v>
      </c>
      <c r="I16" s="102">
        <f t="shared" si="2"/>
        <v>0</v>
      </c>
      <c r="J16" s="101"/>
      <c r="K16" s="101"/>
    </row>
    <row r="17" spans="1:11" x14ac:dyDescent="0.2">
      <c r="A17" s="98" t="s">
        <v>455</v>
      </c>
      <c r="B17" s="92" t="s">
        <v>456</v>
      </c>
      <c r="C17" s="93">
        <v>0</v>
      </c>
      <c r="D17" s="94">
        <f>C17</f>
        <v>0</v>
      </c>
      <c r="E17" s="95" t="s">
        <v>916</v>
      </c>
      <c r="F17" s="3" t="s">
        <v>577</v>
      </c>
      <c r="G17" s="89" t="s">
        <v>925</v>
      </c>
      <c r="H17" s="103">
        <f>C94</f>
        <v>255.2</v>
      </c>
      <c r="I17" s="103">
        <f>D94</f>
        <v>255.2</v>
      </c>
      <c r="J17" s="103"/>
      <c r="K17" s="103"/>
    </row>
    <row r="18" spans="1:11" x14ac:dyDescent="0.2">
      <c r="A18" s="98" t="s">
        <v>457</v>
      </c>
      <c r="B18" s="92" t="s">
        <v>458</v>
      </c>
      <c r="C18" s="93">
        <v>813.5</v>
      </c>
      <c r="D18" s="94">
        <f t="shared" si="1"/>
        <v>813.5</v>
      </c>
      <c r="E18" s="95" t="s">
        <v>916</v>
      </c>
      <c r="F18" s="3" t="s">
        <v>926</v>
      </c>
      <c r="G18" s="88" t="s">
        <v>927</v>
      </c>
      <c r="H18" s="104">
        <f t="shared" ref="H18:I20" si="3">C95</f>
        <v>0</v>
      </c>
      <c r="I18" s="104">
        <f t="shared" si="3"/>
        <v>0</v>
      </c>
      <c r="J18" s="101"/>
      <c r="K18" s="101"/>
    </row>
    <row r="19" spans="1:11" x14ac:dyDescent="0.2">
      <c r="A19" s="91" t="s">
        <v>459</v>
      </c>
      <c r="B19" s="92" t="s">
        <v>460</v>
      </c>
      <c r="C19" s="93">
        <v>260</v>
      </c>
      <c r="D19" s="94">
        <f t="shared" si="1"/>
        <v>260</v>
      </c>
      <c r="E19" s="95" t="s">
        <v>916</v>
      </c>
      <c r="F19" s="3" t="s">
        <v>579</v>
      </c>
      <c r="G19" s="88" t="s">
        <v>928</v>
      </c>
      <c r="H19" s="104">
        <f t="shared" si="3"/>
        <v>0</v>
      </c>
      <c r="I19" s="104">
        <f t="shared" si="3"/>
        <v>0</v>
      </c>
      <c r="J19" s="101"/>
      <c r="K19" s="101"/>
    </row>
    <row r="20" spans="1:11" x14ac:dyDescent="0.2">
      <c r="A20" s="91" t="s">
        <v>461</v>
      </c>
      <c r="B20" s="92" t="s">
        <v>462</v>
      </c>
      <c r="C20" s="93">
        <v>254</v>
      </c>
      <c r="D20" s="94">
        <f t="shared" si="1"/>
        <v>254</v>
      </c>
      <c r="E20" s="95" t="s">
        <v>916</v>
      </c>
      <c r="F20" s="3" t="s">
        <v>583</v>
      </c>
      <c r="G20" s="88" t="s">
        <v>929</v>
      </c>
      <c r="H20" s="104">
        <f t="shared" si="3"/>
        <v>777</v>
      </c>
      <c r="I20" s="104">
        <f t="shared" si="3"/>
        <v>0</v>
      </c>
      <c r="J20" s="101"/>
      <c r="K20" s="101"/>
    </row>
    <row r="21" spans="1:11" x14ac:dyDescent="0.2">
      <c r="A21" s="91" t="s">
        <v>463</v>
      </c>
      <c r="B21" s="92" t="s">
        <v>464</v>
      </c>
      <c r="C21" s="93">
        <v>246.5</v>
      </c>
      <c r="D21" s="94">
        <f t="shared" si="1"/>
        <v>246.5</v>
      </c>
      <c r="E21" s="95" t="s">
        <v>916</v>
      </c>
      <c r="F21" s="3" t="s">
        <v>587</v>
      </c>
      <c r="G21" s="89" t="s">
        <v>930</v>
      </c>
      <c r="H21" s="104">
        <f t="shared" ref="H21:I23" si="4">C99</f>
        <v>1032.2</v>
      </c>
      <c r="I21" s="104">
        <f t="shared" si="4"/>
        <v>255.2</v>
      </c>
      <c r="J21" s="101"/>
      <c r="K21" s="101"/>
    </row>
    <row r="22" spans="1:11" x14ac:dyDescent="0.2">
      <c r="A22" s="91" t="s">
        <v>465</v>
      </c>
      <c r="B22" s="92" t="s">
        <v>466</v>
      </c>
      <c r="C22" s="93">
        <v>248</v>
      </c>
      <c r="D22" s="94">
        <f t="shared" si="1"/>
        <v>248</v>
      </c>
      <c r="E22" s="95" t="s">
        <v>916</v>
      </c>
      <c r="F22" s="3" t="s">
        <v>589</v>
      </c>
      <c r="G22" s="89" t="s">
        <v>931</v>
      </c>
      <c r="H22" s="104">
        <f t="shared" si="4"/>
        <v>1032.2</v>
      </c>
      <c r="I22" s="104">
        <f t="shared" si="4"/>
        <v>255.2</v>
      </c>
      <c r="J22" s="101"/>
      <c r="K22" s="101"/>
    </row>
    <row r="23" spans="1:11" x14ac:dyDescent="0.2">
      <c r="A23" s="98" t="s">
        <v>467</v>
      </c>
      <c r="B23" s="92" t="s">
        <v>468</v>
      </c>
      <c r="C23" s="93">
        <v>0</v>
      </c>
      <c r="D23" s="94">
        <f>C23</f>
        <v>0</v>
      </c>
      <c r="E23" s="95" t="s">
        <v>916</v>
      </c>
      <c r="F23" s="105" t="s">
        <v>591</v>
      </c>
      <c r="G23" s="106" t="s">
        <v>932</v>
      </c>
      <c r="H23" s="107">
        <f t="shared" si="4"/>
        <v>0</v>
      </c>
      <c r="I23" s="107">
        <f t="shared" si="4"/>
        <v>0</v>
      </c>
      <c r="J23" s="103"/>
      <c r="K23" s="103"/>
    </row>
    <row r="24" spans="1:11" x14ac:dyDescent="0.2">
      <c r="A24" s="91" t="s">
        <v>469</v>
      </c>
      <c r="B24" s="92" t="s">
        <v>470</v>
      </c>
      <c r="C24" s="93">
        <v>8.5</v>
      </c>
      <c r="D24" s="94">
        <f>C24</f>
        <v>8.5</v>
      </c>
      <c r="E24" s="95" t="s">
        <v>916</v>
      </c>
      <c r="F24" s="88"/>
      <c r="G24" s="88"/>
      <c r="H24" s="108"/>
      <c r="I24" s="108"/>
      <c r="J24" s="108"/>
      <c r="K24" s="108"/>
    </row>
    <row r="25" spans="1:11" x14ac:dyDescent="0.2">
      <c r="A25" s="91" t="s">
        <v>471</v>
      </c>
      <c r="B25" s="92" t="s">
        <v>472</v>
      </c>
      <c r="C25" s="93">
        <v>2</v>
      </c>
      <c r="D25" s="94">
        <f>C25</f>
        <v>2</v>
      </c>
      <c r="E25" s="95" t="s">
        <v>916</v>
      </c>
      <c r="F25" s="88" t="s">
        <v>933</v>
      </c>
      <c r="G25" s="88" t="s">
        <v>934</v>
      </c>
      <c r="H25" s="101">
        <f>C131</f>
        <v>436</v>
      </c>
      <c r="I25" s="101">
        <f>D131</f>
        <v>100.2</v>
      </c>
      <c r="J25" s="101"/>
      <c r="K25" s="101"/>
    </row>
    <row r="26" spans="1:11" x14ac:dyDescent="0.2">
      <c r="A26" s="91" t="s">
        <v>473</v>
      </c>
      <c r="B26" s="92" t="s">
        <v>474</v>
      </c>
      <c r="C26" s="93">
        <v>0</v>
      </c>
      <c r="D26" s="94">
        <f>C26</f>
        <v>0</v>
      </c>
      <c r="E26" s="95" t="s">
        <v>916</v>
      </c>
      <c r="F26" s="88" t="s">
        <v>935</v>
      </c>
      <c r="G26" s="88" t="s">
        <v>936</v>
      </c>
      <c r="H26" s="101">
        <f>C133</f>
        <v>381</v>
      </c>
      <c r="I26" s="101">
        <f>D133</f>
        <v>88</v>
      </c>
      <c r="J26" s="101"/>
      <c r="K26" s="101"/>
    </row>
    <row r="27" spans="1:11" x14ac:dyDescent="0.2">
      <c r="A27" s="91" t="s">
        <v>475</v>
      </c>
      <c r="B27" s="92" t="s">
        <v>476</v>
      </c>
      <c r="C27" s="93">
        <v>0</v>
      </c>
      <c r="D27" s="94">
        <f>C27</f>
        <v>0</v>
      </c>
      <c r="E27" s="95" t="s">
        <v>916</v>
      </c>
      <c r="F27" s="105" t="s">
        <v>937</v>
      </c>
      <c r="G27" s="106" t="s">
        <v>938</v>
      </c>
      <c r="H27" s="109">
        <f>C134</f>
        <v>436</v>
      </c>
      <c r="I27" s="109">
        <f>D134</f>
        <v>100.2</v>
      </c>
      <c r="J27" s="104"/>
      <c r="K27" s="104"/>
    </row>
    <row r="28" spans="1:11" x14ac:dyDescent="0.2">
      <c r="A28" s="91" t="s">
        <v>477</v>
      </c>
      <c r="B28" s="92" t="s">
        <v>939</v>
      </c>
      <c r="C28" s="93">
        <v>0</v>
      </c>
      <c r="D28" s="94">
        <f t="shared" si="1"/>
        <v>0</v>
      </c>
      <c r="E28" s="95" t="s">
        <v>916</v>
      </c>
      <c r="F28" s="88"/>
      <c r="G28" s="88"/>
      <c r="H28" s="88"/>
      <c r="I28" s="88"/>
      <c r="J28" s="88"/>
      <c r="K28" s="88"/>
    </row>
    <row r="29" spans="1:11" x14ac:dyDescent="0.2">
      <c r="A29" s="91" t="s">
        <v>479</v>
      </c>
      <c r="B29" s="92" t="s">
        <v>480</v>
      </c>
      <c r="C29" s="93">
        <v>0</v>
      </c>
      <c r="D29" s="94">
        <f t="shared" si="1"/>
        <v>0</v>
      </c>
      <c r="F29" s="88" t="s">
        <v>940</v>
      </c>
      <c r="G29" s="88" t="s">
        <v>941</v>
      </c>
      <c r="H29" s="108">
        <f>C203</f>
        <v>2225011.66</v>
      </c>
      <c r="I29" s="108">
        <f>D203</f>
        <v>3212195.29</v>
      </c>
      <c r="J29" s="108"/>
      <c r="K29" s="108"/>
    </row>
    <row r="30" spans="1:11" x14ac:dyDescent="0.2">
      <c r="A30" s="91" t="s">
        <v>481</v>
      </c>
      <c r="B30" s="92" t="s">
        <v>482</v>
      </c>
      <c r="C30" s="93">
        <v>0</v>
      </c>
      <c r="D30" s="94">
        <f t="shared" si="1"/>
        <v>0</v>
      </c>
      <c r="F30" s="88" t="s">
        <v>942</v>
      </c>
      <c r="G30" s="88" t="s">
        <v>943</v>
      </c>
      <c r="H30" s="108">
        <f t="shared" ref="H30:I34" si="5">C204</f>
        <v>473323.27</v>
      </c>
      <c r="I30" s="108">
        <f t="shared" si="5"/>
        <v>151345.75</v>
      </c>
      <c r="J30" s="108"/>
      <c r="K30" s="108"/>
    </row>
    <row r="31" spans="1:11" x14ac:dyDescent="0.2">
      <c r="A31" s="91" t="s">
        <v>483</v>
      </c>
      <c r="B31" s="92" t="s">
        <v>484</v>
      </c>
      <c r="C31" s="93">
        <v>0</v>
      </c>
      <c r="D31" s="94">
        <f t="shared" si="1"/>
        <v>0</v>
      </c>
      <c r="F31" s="88" t="s">
        <v>944</v>
      </c>
      <c r="G31" s="88" t="s">
        <v>772</v>
      </c>
      <c r="H31" s="108">
        <f t="shared" si="5"/>
        <v>2698334.93</v>
      </c>
      <c r="I31" s="108">
        <f t="shared" si="5"/>
        <v>3363541.04</v>
      </c>
      <c r="J31" s="108"/>
      <c r="K31" s="108"/>
    </row>
    <row r="32" spans="1:11" x14ac:dyDescent="0.2">
      <c r="A32" s="91"/>
      <c r="B32" s="92"/>
      <c r="C32" s="110"/>
      <c r="D32" s="110"/>
      <c r="F32" s="88" t="s">
        <v>945</v>
      </c>
      <c r="G32" s="88" t="s">
        <v>946</v>
      </c>
      <c r="H32" s="108">
        <f t="shared" si="5"/>
        <v>6636357</v>
      </c>
      <c r="I32" s="108">
        <f t="shared" si="5"/>
        <v>0</v>
      </c>
      <c r="J32" s="108"/>
      <c r="K32" s="108"/>
    </row>
    <row r="33" spans="1:11" ht="15.75" x14ac:dyDescent="0.25">
      <c r="A33" s="111"/>
      <c r="B33" s="112" t="s">
        <v>485</v>
      </c>
      <c r="C33" s="113"/>
      <c r="D33" s="92"/>
      <c r="F33" s="88" t="s">
        <v>947</v>
      </c>
      <c r="G33" s="88" t="s">
        <v>948</v>
      </c>
      <c r="H33" s="108">
        <f t="shared" si="5"/>
        <v>9334691.9299999997</v>
      </c>
      <c r="I33" s="108">
        <f t="shared" si="5"/>
        <v>3363541.04</v>
      </c>
      <c r="J33" s="108"/>
      <c r="K33" s="108"/>
    </row>
    <row r="34" spans="1:11" x14ac:dyDescent="0.2">
      <c r="A34" s="91" t="s">
        <v>486</v>
      </c>
      <c r="B34" s="92" t="s">
        <v>487</v>
      </c>
      <c r="C34" s="92">
        <v>7083.61</v>
      </c>
      <c r="D34" s="94">
        <f t="shared" ref="D34:D39" si="6">C34</f>
        <v>7083.61</v>
      </c>
      <c r="F34" s="88" t="s">
        <v>949</v>
      </c>
      <c r="G34" s="88" t="s">
        <v>950</v>
      </c>
      <c r="H34" s="108">
        <f t="shared" si="5"/>
        <v>8894249.2080000006</v>
      </c>
      <c r="I34" s="108">
        <f t="shared" si="5"/>
        <v>2257892.2080000001</v>
      </c>
      <c r="J34" s="108"/>
      <c r="K34" s="108"/>
    </row>
    <row r="35" spans="1:11" x14ac:dyDescent="0.2">
      <c r="A35" s="91" t="s">
        <v>488</v>
      </c>
      <c r="B35" s="92" t="s">
        <v>489</v>
      </c>
      <c r="C35" s="92">
        <v>8847.5400000000009</v>
      </c>
      <c r="D35" s="94">
        <f t="shared" si="6"/>
        <v>8847.5400000000009</v>
      </c>
      <c r="F35" s="88" t="s">
        <v>951</v>
      </c>
      <c r="G35" s="88" t="s">
        <v>952</v>
      </c>
      <c r="H35" s="108">
        <f>C216</f>
        <v>6257672.9400000004</v>
      </c>
      <c r="I35" s="108">
        <f>D216</f>
        <v>1616654.6</v>
      </c>
      <c r="J35" s="108"/>
      <c r="K35" s="108"/>
    </row>
    <row r="36" spans="1:11" x14ac:dyDescent="0.2">
      <c r="A36" s="91" t="s">
        <v>490</v>
      </c>
      <c r="B36" s="92" t="s">
        <v>491</v>
      </c>
      <c r="C36" s="92">
        <v>8541</v>
      </c>
      <c r="D36" s="94">
        <f t="shared" si="6"/>
        <v>8541</v>
      </c>
      <c r="F36" s="88" t="s">
        <v>953</v>
      </c>
      <c r="G36" s="88" t="s">
        <v>737</v>
      </c>
      <c r="H36" s="108">
        <f>C217</f>
        <v>6257672.9400000004</v>
      </c>
      <c r="I36" s="108">
        <f>D217</f>
        <v>1616654.6</v>
      </c>
      <c r="J36" s="108"/>
      <c r="K36" s="108"/>
    </row>
    <row r="37" spans="1:11" x14ac:dyDescent="0.2">
      <c r="A37" s="91" t="s">
        <v>492</v>
      </c>
      <c r="B37" s="92" t="s">
        <v>493</v>
      </c>
      <c r="C37" s="92">
        <v>1.1160000000000001</v>
      </c>
      <c r="D37" s="94">
        <f t="shared" si="6"/>
        <v>1.1160000000000001</v>
      </c>
      <c r="F37" s="88" t="s">
        <v>954</v>
      </c>
      <c r="G37" s="88" t="s">
        <v>955</v>
      </c>
      <c r="H37" s="108">
        <f>C238</f>
        <v>3077018.99</v>
      </c>
      <c r="I37" s="108">
        <f>D238</f>
        <v>1746886.44</v>
      </c>
      <c r="J37" s="108"/>
      <c r="K37" s="108"/>
    </row>
    <row r="38" spans="1:11" ht="15.75" customHeight="1" x14ac:dyDescent="0.2">
      <c r="A38" s="91" t="s">
        <v>494</v>
      </c>
      <c r="B38" s="92" t="s">
        <v>495</v>
      </c>
      <c r="C38" s="92">
        <v>0.12</v>
      </c>
      <c r="D38" s="94">
        <f t="shared" si="6"/>
        <v>0.12</v>
      </c>
      <c r="F38" s="105" t="s">
        <v>956</v>
      </c>
      <c r="G38" s="106" t="s">
        <v>786</v>
      </c>
      <c r="H38" s="106">
        <f>C268</f>
        <v>9334691.9299999997</v>
      </c>
      <c r="I38" s="106">
        <f>D268</f>
        <v>3363541.04</v>
      </c>
      <c r="J38" s="89"/>
      <c r="K38" s="89"/>
    </row>
    <row r="39" spans="1:11" x14ac:dyDescent="0.2">
      <c r="A39" s="91" t="s">
        <v>496</v>
      </c>
      <c r="B39" s="92" t="s">
        <v>497</v>
      </c>
      <c r="C39" s="92">
        <v>0</v>
      </c>
      <c r="D39" s="94">
        <f t="shared" si="6"/>
        <v>0</v>
      </c>
      <c r="F39" s="88"/>
      <c r="G39" s="88"/>
      <c r="H39" s="114"/>
      <c r="I39" s="114"/>
      <c r="J39" s="114"/>
      <c r="K39" s="114"/>
    </row>
    <row r="40" spans="1:11" x14ac:dyDescent="0.2">
      <c r="A40" s="92"/>
      <c r="B40" s="92"/>
      <c r="C40" s="115"/>
      <c r="D40" s="115"/>
      <c r="F40" s="88" t="s">
        <v>957</v>
      </c>
      <c r="G40" s="88" t="s">
        <v>958</v>
      </c>
      <c r="H40" s="69">
        <f>C43</f>
        <v>33851789</v>
      </c>
      <c r="I40" s="69">
        <f>D43</f>
        <v>33851789</v>
      </c>
      <c r="J40" s="69"/>
      <c r="K40" s="69"/>
    </row>
    <row r="41" spans="1:11" ht="15.75" x14ac:dyDescent="0.25">
      <c r="A41" s="92"/>
      <c r="B41" s="112" t="s">
        <v>498</v>
      </c>
      <c r="C41" s="92"/>
      <c r="D41" s="92"/>
      <c r="F41" s="88" t="s">
        <v>959</v>
      </c>
      <c r="G41" s="88" t="s">
        <v>960</v>
      </c>
      <c r="H41" s="116">
        <f>C253*1000</f>
        <v>27</v>
      </c>
      <c r="I41" s="116">
        <f>D253*1000</f>
        <v>27</v>
      </c>
      <c r="J41" s="116"/>
      <c r="K41" s="116"/>
    </row>
    <row r="42" spans="1:11" x14ac:dyDescent="0.2">
      <c r="A42" s="117" t="s">
        <v>499</v>
      </c>
      <c r="B42" s="118" t="s">
        <v>500</v>
      </c>
      <c r="C42" s="119">
        <v>120327.37</v>
      </c>
      <c r="D42" s="94">
        <f>C42</f>
        <v>120327.37</v>
      </c>
      <c r="F42" s="88" t="s">
        <v>961</v>
      </c>
      <c r="G42" s="88" t="s">
        <v>962</v>
      </c>
      <c r="H42" s="108">
        <f t="shared" ref="H42:I44" si="7">C269</f>
        <v>913998.3</v>
      </c>
      <c r="I42" s="108">
        <f t="shared" si="7"/>
        <v>913998.3</v>
      </c>
      <c r="J42" s="108"/>
      <c r="K42" s="108"/>
    </row>
    <row r="43" spans="1:11" x14ac:dyDescent="0.2">
      <c r="A43" s="91" t="s">
        <v>501</v>
      </c>
      <c r="B43" s="92" t="s">
        <v>502</v>
      </c>
      <c r="C43" s="120">
        <v>33851789</v>
      </c>
      <c r="D43" s="94">
        <f>C43</f>
        <v>33851789</v>
      </c>
      <c r="E43" s="95" t="s">
        <v>916</v>
      </c>
      <c r="F43" s="88" t="s">
        <v>963</v>
      </c>
      <c r="G43" s="88" t="s">
        <v>964</v>
      </c>
      <c r="H43" s="108">
        <f t="shared" si="7"/>
        <v>120327.37</v>
      </c>
      <c r="I43" s="108">
        <f t="shared" si="7"/>
        <v>120327.37</v>
      </c>
      <c r="J43" s="108"/>
      <c r="K43" s="108"/>
    </row>
    <row r="44" spans="1:11" x14ac:dyDescent="0.2">
      <c r="A44" s="91" t="s">
        <v>503</v>
      </c>
      <c r="B44" s="121" t="s">
        <v>504</v>
      </c>
      <c r="C44" s="111">
        <v>2.7E-2</v>
      </c>
      <c r="D44" s="94">
        <f>C44</f>
        <v>2.7E-2</v>
      </c>
      <c r="F44" s="88" t="s">
        <v>965</v>
      </c>
      <c r="G44" s="88" t="s">
        <v>836</v>
      </c>
      <c r="H44" s="108">
        <f t="shared" si="7"/>
        <v>8300366.2599999988</v>
      </c>
      <c r="I44" s="108">
        <f t="shared" si="7"/>
        <v>2329215.37</v>
      </c>
      <c r="J44" s="108"/>
      <c r="K44" s="108"/>
    </row>
    <row r="45" spans="1:11" x14ac:dyDescent="0.2">
      <c r="A45" s="91" t="s">
        <v>505</v>
      </c>
      <c r="B45" s="92" t="s">
        <v>506</v>
      </c>
      <c r="C45" s="92">
        <v>999999999</v>
      </c>
      <c r="D45" s="94">
        <f>C45</f>
        <v>999999999</v>
      </c>
      <c r="F45" s="88" t="s">
        <v>966</v>
      </c>
      <c r="G45" s="88" t="s">
        <v>839</v>
      </c>
      <c r="H45" s="108">
        <f>C273</f>
        <v>0</v>
      </c>
      <c r="I45" s="108">
        <f>D273</f>
        <v>0</v>
      </c>
      <c r="J45" s="108"/>
      <c r="K45" s="108"/>
    </row>
    <row r="46" spans="1:11" x14ac:dyDescent="0.2">
      <c r="A46" s="92"/>
      <c r="B46" s="92"/>
      <c r="C46" s="92"/>
      <c r="D46" s="92"/>
      <c r="F46" s="88" t="s">
        <v>967</v>
      </c>
      <c r="G46" s="88" t="s">
        <v>842</v>
      </c>
      <c r="H46" s="108">
        <f>C275</f>
        <v>9043.49</v>
      </c>
      <c r="I46" s="108">
        <f>D275</f>
        <v>13180.02</v>
      </c>
      <c r="J46" s="108"/>
      <c r="K46" s="108"/>
    </row>
    <row r="47" spans="1:11" ht="15.75" x14ac:dyDescent="0.25">
      <c r="A47" s="92"/>
      <c r="B47" s="112" t="s">
        <v>507</v>
      </c>
      <c r="C47" s="92"/>
      <c r="D47" s="92"/>
      <c r="F47" s="88"/>
      <c r="G47" s="88"/>
      <c r="H47" s="108"/>
      <c r="I47" s="108"/>
      <c r="J47" s="108"/>
      <c r="K47" s="108"/>
    </row>
    <row r="48" spans="1:11" x14ac:dyDescent="0.2">
      <c r="A48" s="91" t="s">
        <v>508</v>
      </c>
      <c r="B48" s="92" t="s">
        <v>509</v>
      </c>
      <c r="C48" s="92">
        <v>4859196.26</v>
      </c>
      <c r="D48" s="94">
        <f>C48</f>
        <v>4859196.26</v>
      </c>
      <c r="F48" s="88"/>
      <c r="G48" s="89" t="s">
        <v>845</v>
      </c>
      <c r="H48" s="108">
        <f>C278</f>
        <v>-1192047.0886254013</v>
      </c>
      <c r="I48" s="108">
        <f>D278</f>
        <v>-429526.68757265084</v>
      </c>
      <c r="J48" s="108"/>
      <c r="K48" s="108"/>
    </row>
    <row r="49" spans="1:11" x14ac:dyDescent="0.2">
      <c r="A49" s="91" t="s">
        <v>510</v>
      </c>
      <c r="B49" s="92" t="s">
        <v>511</v>
      </c>
      <c r="C49" s="92">
        <v>9183.89</v>
      </c>
      <c r="D49" s="94">
        <f>C49</f>
        <v>9183.89</v>
      </c>
      <c r="F49" s="88"/>
      <c r="G49" s="89" t="s">
        <v>968</v>
      </c>
      <c r="H49" s="108">
        <f>C300</f>
        <v>0</v>
      </c>
      <c r="I49" s="108">
        <f>D300</f>
        <v>0</v>
      </c>
      <c r="J49" s="108"/>
      <c r="K49" s="108"/>
    </row>
    <row r="50" spans="1:11" x14ac:dyDescent="0.2">
      <c r="A50" s="92"/>
      <c r="B50" s="92"/>
      <c r="C50" s="92"/>
      <c r="D50" s="92"/>
      <c r="F50" s="88"/>
      <c r="G50" s="89" t="s">
        <v>969</v>
      </c>
      <c r="H50" s="108">
        <f>C281</f>
        <v>8142644.8413745984</v>
      </c>
      <c r="I50" s="108">
        <f>D281</f>
        <v>2934014.3524273494</v>
      </c>
      <c r="J50" s="108"/>
      <c r="K50" s="108"/>
    </row>
    <row r="51" spans="1:11" ht="15.75" x14ac:dyDescent="0.25">
      <c r="A51" s="92"/>
      <c r="B51" s="112" t="s">
        <v>970</v>
      </c>
      <c r="C51" s="92"/>
      <c r="D51" s="92"/>
      <c r="F51" s="88"/>
      <c r="G51" s="89" t="s">
        <v>971</v>
      </c>
      <c r="H51" s="108">
        <f>C287</f>
        <v>7888.6309255712049</v>
      </c>
      <c r="I51" s="108">
        <f>D287</f>
        <v>11496.921443680836</v>
      </c>
      <c r="J51" s="108"/>
      <c r="K51" s="108"/>
    </row>
    <row r="52" spans="1:11" x14ac:dyDescent="0.2">
      <c r="A52" s="91" t="s">
        <v>513</v>
      </c>
      <c r="B52" s="92" t="s">
        <v>972</v>
      </c>
      <c r="C52" s="92">
        <v>12526.57</v>
      </c>
      <c r="D52" s="94">
        <f>C52</f>
        <v>12526.57</v>
      </c>
      <c r="F52" s="88"/>
      <c r="G52" s="88"/>
      <c r="H52" s="108"/>
      <c r="I52" s="108"/>
      <c r="J52" s="108"/>
      <c r="K52" s="108"/>
    </row>
    <row r="53" spans="1:11" x14ac:dyDescent="0.2">
      <c r="A53" s="91" t="s">
        <v>515</v>
      </c>
      <c r="B53" s="92" t="s">
        <v>973</v>
      </c>
      <c r="C53" s="122">
        <v>42926</v>
      </c>
      <c r="D53" s="94">
        <f>C53</f>
        <v>42926</v>
      </c>
      <c r="F53" s="88" t="s">
        <v>860</v>
      </c>
      <c r="G53" s="88" t="s">
        <v>861</v>
      </c>
      <c r="H53" s="108">
        <f>C290</f>
        <v>9223.18</v>
      </c>
      <c r="I53" s="108">
        <f>D290</f>
        <v>11496.92</v>
      </c>
      <c r="J53" s="108"/>
      <c r="K53" s="108"/>
    </row>
    <row r="54" spans="1:11" x14ac:dyDescent="0.2">
      <c r="A54" s="91" t="s">
        <v>518</v>
      </c>
      <c r="B54" s="92" t="s">
        <v>974</v>
      </c>
      <c r="C54" s="92">
        <v>5121.96</v>
      </c>
      <c r="D54" s="94">
        <f>C54</f>
        <v>5121.96</v>
      </c>
      <c r="F54" s="88" t="s">
        <v>862</v>
      </c>
      <c r="G54" s="88" t="s">
        <v>863</v>
      </c>
      <c r="H54" s="108">
        <f>C291</f>
        <v>7450.3079599950379</v>
      </c>
      <c r="I54" s="108">
        <f>D291</f>
        <v>7450.3079599950379</v>
      </c>
      <c r="J54" s="108"/>
      <c r="K54" s="108"/>
    </row>
    <row r="55" spans="1:11" x14ac:dyDescent="0.2">
      <c r="A55" s="91" t="s">
        <v>520</v>
      </c>
      <c r="B55" s="92" t="s">
        <v>521</v>
      </c>
      <c r="C55" s="92">
        <v>217257.04878048779</v>
      </c>
      <c r="D55" s="94">
        <f>C55</f>
        <v>217257.04878048779</v>
      </c>
      <c r="F55" s="88" t="s">
        <v>864</v>
      </c>
      <c r="G55" s="88" t="s">
        <v>975</v>
      </c>
      <c r="H55" s="108">
        <f>C293</f>
        <v>0</v>
      </c>
      <c r="I55" s="108">
        <f>D293</f>
        <v>0</v>
      </c>
      <c r="J55" s="108"/>
      <c r="K55" s="108"/>
    </row>
    <row r="56" spans="1:11" x14ac:dyDescent="0.2">
      <c r="A56" s="92"/>
      <c r="B56" s="92" t="s">
        <v>976</v>
      </c>
      <c r="C56" s="92"/>
      <c r="D56" s="92"/>
      <c r="F56" s="88" t="s">
        <v>866</v>
      </c>
      <c r="G56" s="88" t="s">
        <v>977</v>
      </c>
      <c r="H56" s="108">
        <f t="shared" ref="H56:I59" si="8">C295</f>
        <v>8142644.8413745984</v>
      </c>
      <c r="I56" s="108">
        <f t="shared" si="8"/>
        <v>2934014.3524273494</v>
      </c>
      <c r="J56" s="108"/>
      <c r="K56" s="108"/>
    </row>
    <row r="57" spans="1:11" x14ac:dyDescent="0.2">
      <c r="A57" s="91" t="s">
        <v>523</v>
      </c>
      <c r="B57" s="92" t="s">
        <v>978</v>
      </c>
      <c r="C57" s="92">
        <v>16712.341109483114</v>
      </c>
      <c r="D57" s="94">
        <f>C57</f>
        <v>16712.341109483114</v>
      </c>
      <c r="F57" s="88" t="s">
        <v>868</v>
      </c>
      <c r="G57" s="88" t="s">
        <v>979</v>
      </c>
      <c r="H57" s="108">
        <f t="shared" si="8"/>
        <v>913998.3</v>
      </c>
      <c r="I57" s="108">
        <f t="shared" si="8"/>
        <v>913998.3</v>
      </c>
      <c r="J57" s="108"/>
      <c r="K57" s="108"/>
    </row>
    <row r="58" spans="1:11" x14ac:dyDescent="0.2">
      <c r="A58" s="91" t="s">
        <v>525</v>
      </c>
      <c r="B58" s="92" t="s">
        <v>980</v>
      </c>
      <c r="C58" s="92">
        <v>0</v>
      </c>
      <c r="D58" s="94">
        <f>C58</f>
        <v>0</v>
      </c>
      <c r="F58" s="88" t="s">
        <v>870</v>
      </c>
      <c r="G58" s="88" t="s">
        <v>981</v>
      </c>
      <c r="H58" s="108">
        <f t="shared" si="8"/>
        <v>120327.37</v>
      </c>
      <c r="I58" s="108">
        <f t="shared" si="8"/>
        <v>120327.37</v>
      </c>
      <c r="J58" s="108"/>
      <c r="K58" s="108"/>
    </row>
    <row r="59" spans="1:11" x14ac:dyDescent="0.2">
      <c r="A59" s="91" t="s">
        <v>527</v>
      </c>
      <c r="B59" s="92" t="s">
        <v>528</v>
      </c>
      <c r="C59" s="92">
        <v>294543.91988997086</v>
      </c>
      <c r="D59" s="94">
        <f>C59</f>
        <v>294543.91988997086</v>
      </c>
      <c r="F59" s="88" t="s">
        <v>872</v>
      </c>
      <c r="G59" s="88" t="s">
        <v>873</v>
      </c>
      <c r="H59" s="108">
        <f t="shared" si="8"/>
        <v>7108319.1713745985</v>
      </c>
      <c r="I59" s="108">
        <f t="shared" si="8"/>
        <v>1899688.6824273495</v>
      </c>
      <c r="J59" s="108"/>
      <c r="K59" s="108"/>
    </row>
    <row r="60" spans="1:11" x14ac:dyDescent="0.2">
      <c r="A60" s="92"/>
      <c r="B60" s="92" t="s">
        <v>529</v>
      </c>
      <c r="C60" s="92"/>
      <c r="D60" s="92"/>
    </row>
    <row r="61" spans="1:11" x14ac:dyDescent="0.2">
      <c r="A61" s="92"/>
      <c r="B61" s="92"/>
      <c r="C61" s="123"/>
      <c r="D61" s="123"/>
      <c r="F61" s="124" t="s">
        <v>877</v>
      </c>
      <c r="G61" s="125" t="s">
        <v>982</v>
      </c>
      <c r="H61" s="113">
        <f>C303</f>
        <v>-3175.7547003421146</v>
      </c>
      <c r="I61" s="113">
        <f>D303</f>
        <v>-1144.309994124638</v>
      </c>
    </row>
    <row r="62" spans="1:11" ht="15.75" x14ac:dyDescent="0.25">
      <c r="A62" s="92"/>
      <c r="B62" s="112" t="s">
        <v>530</v>
      </c>
      <c r="C62" s="92"/>
      <c r="D62" s="92"/>
      <c r="F62" s="124" t="s">
        <v>881</v>
      </c>
      <c r="G62" s="125" t="s">
        <v>983</v>
      </c>
      <c r="H62" s="113">
        <f t="shared" ref="H62:I65" si="9">C304</f>
        <v>8139469.0866742563</v>
      </c>
      <c r="I62" s="113">
        <f t="shared" si="9"/>
        <v>2932870.0424332246</v>
      </c>
    </row>
    <row r="63" spans="1:11" x14ac:dyDescent="0.2">
      <c r="A63" s="91" t="s">
        <v>531</v>
      </c>
      <c r="B63" s="92" t="s">
        <v>984</v>
      </c>
      <c r="C63" s="115">
        <v>1.9E-2</v>
      </c>
      <c r="D63" s="94">
        <f>C63</f>
        <v>1.9E-2</v>
      </c>
      <c r="F63" s="124" t="s">
        <v>883</v>
      </c>
      <c r="G63" s="125" t="s">
        <v>962</v>
      </c>
      <c r="H63" s="113">
        <f t="shared" si="9"/>
        <v>913998.3</v>
      </c>
      <c r="I63" s="113">
        <f t="shared" si="9"/>
        <v>913998.3</v>
      </c>
    </row>
    <row r="64" spans="1:11" x14ac:dyDescent="0.2">
      <c r="A64" s="91" t="s">
        <v>533</v>
      </c>
      <c r="B64" s="92" t="s">
        <v>534</v>
      </c>
      <c r="C64" s="126">
        <v>999999999</v>
      </c>
      <c r="D64" s="94">
        <f>C64</f>
        <v>999999999</v>
      </c>
      <c r="F64" s="124" t="s">
        <v>884</v>
      </c>
      <c r="G64" s="125" t="s">
        <v>964</v>
      </c>
      <c r="H64" s="113">
        <f t="shared" si="9"/>
        <v>120327.37</v>
      </c>
      <c r="I64" s="113">
        <f t="shared" si="9"/>
        <v>120327.37</v>
      </c>
    </row>
    <row r="65" spans="1:9" x14ac:dyDescent="0.2">
      <c r="A65" s="92"/>
      <c r="B65" s="92" t="s">
        <v>535</v>
      </c>
      <c r="C65" s="126"/>
      <c r="D65" s="126"/>
      <c r="F65" s="124" t="s">
        <v>885</v>
      </c>
      <c r="G65" s="125" t="s">
        <v>886</v>
      </c>
      <c r="H65" s="113">
        <f t="shared" si="9"/>
        <v>7105143.4166742563</v>
      </c>
      <c r="I65" s="113">
        <f t="shared" si="9"/>
        <v>1898544.3724332247</v>
      </c>
    </row>
    <row r="66" spans="1:9" x14ac:dyDescent="0.2">
      <c r="A66" s="92"/>
      <c r="B66" s="92" t="s">
        <v>536</v>
      </c>
      <c r="C66" s="126"/>
      <c r="D66" s="126"/>
    </row>
    <row r="67" spans="1:9" x14ac:dyDescent="0.2">
      <c r="A67" s="92"/>
      <c r="B67" s="92" t="s">
        <v>537</v>
      </c>
      <c r="C67" s="126"/>
      <c r="D67" s="126"/>
      <c r="F67" s="124" t="s">
        <v>888</v>
      </c>
      <c r="G67" s="127" t="s">
        <v>889</v>
      </c>
      <c r="H67" s="113">
        <f>C290+(C303/C99)</f>
        <v>9220.1033145704878</v>
      </c>
      <c r="I67" s="113">
        <f>D290+(D303/D99)</f>
        <v>11492.436026668791</v>
      </c>
    </row>
    <row r="68" spans="1:9" x14ac:dyDescent="0.2">
      <c r="A68" s="92"/>
      <c r="B68" s="92" t="s">
        <v>538</v>
      </c>
      <c r="C68" s="126"/>
      <c r="D68" s="126"/>
      <c r="F68" s="124" t="s">
        <v>890</v>
      </c>
      <c r="G68" s="127" t="s">
        <v>891</v>
      </c>
      <c r="H68" s="113">
        <f>C291-(C291*$A$301)</f>
        <v>7447.4022271546801</v>
      </c>
      <c r="I68" s="113">
        <f>D291-(D291*$A$301)</f>
        <v>7447.4022271546801</v>
      </c>
    </row>
    <row r="69" spans="1:9" x14ac:dyDescent="0.2">
      <c r="A69" s="91" t="s">
        <v>539</v>
      </c>
      <c r="B69" s="92" t="s">
        <v>540</v>
      </c>
      <c r="C69" s="126">
        <v>999999999</v>
      </c>
      <c r="D69" s="94">
        <f>C69</f>
        <v>999999999</v>
      </c>
    </row>
    <row r="70" spans="1:9" x14ac:dyDescent="0.2">
      <c r="A70" s="92"/>
      <c r="B70" s="92" t="s">
        <v>535</v>
      </c>
      <c r="C70" s="126"/>
      <c r="D70" s="126"/>
    </row>
    <row r="71" spans="1:9" x14ac:dyDescent="0.2">
      <c r="A71" s="92"/>
      <c r="B71" s="92" t="s">
        <v>541</v>
      </c>
      <c r="C71" s="126"/>
      <c r="D71" s="126"/>
    </row>
    <row r="72" spans="1:9" x14ac:dyDescent="0.2">
      <c r="A72" s="92"/>
      <c r="B72" s="92" t="s">
        <v>542</v>
      </c>
      <c r="C72" s="126"/>
      <c r="D72" s="126"/>
    </row>
    <row r="73" spans="1:9" x14ac:dyDescent="0.2">
      <c r="A73" s="92"/>
      <c r="B73" s="92" t="s">
        <v>543</v>
      </c>
      <c r="C73" s="126"/>
      <c r="D73" s="126"/>
    </row>
    <row r="74" spans="1:9" x14ac:dyDescent="0.2">
      <c r="A74" s="91" t="s">
        <v>544</v>
      </c>
      <c r="B74" s="92" t="s">
        <v>545</v>
      </c>
      <c r="C74" s="44">
        <v>0</v>
      </c>
      <c r="D74" s="94">
        <f>C74</f>
        <v>0</v>
      </c>
    </row>
    <row r="75" spans="1:9" x14ac:dyDescent="0.2">
      <c r="A75" s="91" t="s">
        <v>546</v>
      </c>
      <c r="B75" s="92" t="s">
        <v>547</v>
      </c>
      <c r="C75" s="44">
        <v>0</v>
      </c>
      <c r="D75" s="94">
        <f>C75</f>
        <v>0</v>
      </c>
    </row>
    <row r="76" spans="1:9" x14ac:dyDescent="0.2">
      <c r="A76" s="91" t="s">
        <v>548</v>
      </c>
      <c r="B76" s="92" t="s">
        <v>549</v>
      </c>
      <c r="C76" s="7">
        <v>0</v>
      </c>
      <c r="D76" s="94">
        <f>C76</f>
        <v>0</v>
      </c>
    </row>
    <row r="77" spans="1:9" x14ac:dyDescent="0.2">
      <c r="A77" s="128"/>
      <c r="B77" s="129" t="s">
        <v>550</v>
      </c>
      <c r="C77" s="8">
        <v>0</v>
      </c>
      <c r="D77" s="8">
        <f>C77</f>
        <v>0</v>
      </c>
    </row>
    <row r="78" spans="1:9" x14ac:dyDescent="0.2">
      <c r="A78" s="128"/>
      <c r="B78" s="129" t="s">
        <v>551</v>
      </c>
      <c r="C78" s="130">
        <v>2333672.9824999999</v>
      </c>
      <c r="D78" s="8">
        <f>C78</f>
        <v>2333672.9824999999</v>
      </c>
    </row>
    <row r="79" spans="1:9" x14ac:dyDescent="0.2">
      <c r="A79" s="131">
        <v>0.08</v>
      </c>
      <c r="B79" s="92"/>
      <c r="C79" s="92"/>
      <c r="D79" s="92"/>
    </row>
    <row r="80" spans="1:9" ht="15.75" x14ac:dyDescent="0.25">
      <c r="A80" s="92"/>
      <c r="B80" s="112" t="s">
        <v>552</v>
      </c>
      <c r="C80" s="92"/>
      <c r="D80" s="92"/>
    </row>
    <row r="81" spans="1:5" x14ac:dyDescent="0.2">
      <c r="A81" s="91" t="s">
        <v>553</v>
      </c>
      <c r="B81" s="92" t="s">
        <v>554</v>
      </c>
      <c r="C81" s="99">
        <f>C11</f>
        <v>225</v>
      </c>
      <c r="D81" s="99">
        <f>D11</f>
        <v>225</v>
      </c>
    </row>
    <row r="82" spans="1:5" x14ac:dyDescent="0.2">
      <c r="A82" s="91" t="s">
        <v>555</v>
      </c>
      <c r="B82" s="92" t="s">
        <v>556</v>
      </c>
      <c r="C82" s="99">
        <f>C19</f>
        <v>260</v>
      </c>
      <c r="D82" s="99">
        <f>D19</f>
        <v>260</v>
      </c>
    </row>
    <row r="83" spans="1:5" x14ac:dyDescent="0.2">
      <c r="A83" s="91" t="s">
        <v>557</v>
      </c>
      <c r="B83" s="92" t="s">
        <v>558</v>
      </c>
      <c r="C83" s="99">
        <f t="shared" ref="C83:D85" si="10">C20</f>
        <v>254</v>
      </c>
      <c r="D83" s="99">
        <f t="shared" si="10"/>
        <v>254</v>
      </c>
    </row>
    <row r="84" spans="1:5" x14ac:dyDescent="0.2">
      <c r="A84" s="91" t="s">
        <v>559</v>
      </c>
      <c r="B84" s="92" t="s">
        <v>560</v>
      </c>
      <c r="C84" s="99">
        <f t="shared" si="10"/>
        <v>246.5</v>
      </c>
      <c r="D84" s="99">
        <f t="shared" si="10"/>
        <v>246.5</v>
      </c>
    </row>
    <row r="85" spans="1:5" x14ac:dyDescent="0.2">
      <c r="A85" s="91" t="s">
        <v>561</v>
      </c>
      <c r="B85" s="92" t="s">
        <v>562</v>
      </c>
      <c r="C85" s="99">
        <f t="shared" si="10"/>
        <v>248</v>
      </c>
      <c r="D85" s="99">
        <f t="shared" si="10"/>
        <v>248</v>
      </c>
    </row>
    <row r="86" spans="1:5" x14ac:dyDescent="0.2">
      <c r="A86" s="91" t="s">
        <v>563</v>
      </c>
      <c r="B86" s="92" t="s">
        <v>564</v>
      </c>
      <c r="C86" s="99">
        <f>MAX(C81,ROUND(AVERAGE(C81:C82),1),ROUND(AVERAGE(C81:C83),1),ROUND(AVERAGE(C81:C84),1),ROUND(AVERAGE(C81:C85),1))</f>
        <v>246.7</v>
      </c>
      <c r="D86" s="99">
        <f>MAX(D81,ROUND(AVERAGE(D81:D82),1),ROUND(AVERAGE(D81:D83),1),ROUND(AVERAGE(D81:D84),1),ROUND(AVERAGE(D81:D85),1))</f>
        <v>246.7</v>
      </c>
      <c r="E86" s="95" t="s">
        <v>916</v>
      </c>
    </row>
    <row r="87" spans="1:5" x14ac:dyDescent="0.2">
      <c r="A87" s="92"/>
      <c r="B87" s="92" t="s">
        <v>565</v>
      </c>
      <c r="C87" s="99"/>
      <c r="D87" s="99"/>
    </row>
    <row r="88" spans="1:5" x14ac:dyDescent="0.2">
      <c r="A88" s="92"/>
      <c r="B88" s="92" t="s">
        <v>566</v>
      </c>
      <c r="C88" s="92"/>
      <c r="D88" s="92"/>
    </row>
    <row r="89" spans="1:5" x14ac:dyDescent="0.2">
      <c r="A89" s="91" t="s">
        <v>567</v>
      </c>
      <c r="B89" s="92" t="s">
        <v>568</v>
      </c>
      <c r="C89" s="132">
        <f>ROUND(2*C6*$A$79,2)</f>
        <v>0</v>
      </c>
      <c r="D89" s="132">
        <f>ROUND(2*D6*$A$79,2)</f>
        <v>0</v>
      </c>
    </row>
    <row r="90" spans="1:5" x14ac:dyDescent="0.2">
      <c r="A90" s="91" t="s">
        <v>569</v>
      </c>
      <c r="B90" s="92" t="s">
        <v>570</v>
      </c>
      <c r="C90" s="100">
        <f>C24</f>
        <v>8.5</v>
      </c>
      <c r="D90" s="100">
        <f>D24</f>
        <v>8.5</v>
      </c>
    </row>
    <row r="91" spans="1:5" x14ac:dyDescent="0.2">
      <c r="A91" s="91" t="s">
        <v>571</v>
      </c>
      <c r="B91" s="92" t="s">
        <v>572</v>
      </c>
      <c r="C91" s="100">
        <f>C30</f>
        <v>0</v>
      </c>
      <c r="D91" s="100">
        <f>D30</f>
        <v>0</v>
      </c>
    </row>
    <row r="92" spans="1:5" x14ac:dyDescent="0.2">
      <c r="A92" s="91" t="s">
        <v>573</v>
      </c>
      <c r="B92" s="92" t="s">
        <v>574</v>
      </c>
      <c r="C92" s="100">
        <f>C26</f>
        <v>0</v>
      </c>
      <c r="D92" s="100">
        <f>C92</f>
        <v>0</v>
      </c>
    </row>
    <row r="93" spans="1:5" x14ac:dyDescent="0.2">
      <c r="A93" s="91" t="s">
        <v>575</v>
      </c>
      <c r="B93" s="92" t="s">
        <v>576</v>
      </c>
      <c r="C93" s="100">
        <f>ROUND(C28*2*$A$79,1)</f>
        <v>0</v>
      </c>
      <c r="D93" s="100">
        <f>ROUND(D28*2*$A$79,1)</f>
        <v>0</v>
      </c>
    </row>
    <row r="94" spans="1:5" x14ac:dyDescent="0.2">
      <c r="A94" s="91" t="s">
        <v>577</v>
      </c>
      <c r="B94" s="92" t="s">
        <v>578</v>
      </c>
      <c r="C94" s="110">
        <f>IF(AND((C86+C89+C90+C91+C92+C93)&lt;50,(C9=0)),50,(C86+C89+C90+C91+C92+C93))</f>
        <v>255.2</v>
      </c>
      <c r="D94" s="110">
        <f>IF(AND((D86+D89+D90+D91+D92+D93)&lt;50,(D9=0)),50,(D86+D89+D90+D91+D92+D93))</f>
        <v>255.2</v>
      </c>
    </row>
    <row r="95" spans="1:5" x14ac:dyDescent="0.2">
      <c r="A95" s="91" t="s">
        <v>579</v>
      </c>
      <c r="B95" s="92" t="s">
        <v>580</v>
      </c>
      <c r="C95" s="100">
        <f>C10</f>
        <v>0</v>
      </c>
      <c r="D95" s="100">
        <f>D10</f>
        <v>0</v>
      </c>
    </row>
    <row r="96" spans="1:5" x14ac:dyDescent="0.2">
      <c r="A96" s="91" t="s">
        <v>581</v>
      </c>
      <c r="B96" s="92" t="s">
        <v>582</v>
      </c>
      <c r="C96" s="100">
        <f>C31</f>
        <v>0</v>
      </c>
      <c r="D96" s="100">
        <f>D31</f>
        <v>0</v>
      </c>
    </row>
    <row r="97" spans="1:4" x14ac:dyDescent="0.2">
      <c r="A97" s="91" t="s">
        <v>583</v>
      </c>
      <c r="B97" s="92" t="s">
        <v>584</v>
      </c>
      <c r="C97" s="94">
        <f>C9</f>
        <v>777</v>
      </c>
      <c r="D97" s="94">
        <f>D9</f>
        <v>0</v>
      </c>
    </row>
    <row r="98" spans="1:4" x14ac:dyDescent="0.2">
      <c r="A98" s="91" t="s">
        <v>585</v>
      </c>
      <c r="B98" s="92" t="s">
        <v>586</v>
      </c>
      <c r="C98" s="94">
        <f>C29</f>
        <v>0</v>
      </c>
      <c r="D98" s="94">
        <f>D29</f>
        <v>0</v>
      </c>
    </row>
    <row r="99" spans="1:4" x14ac:dyDescent="0.2">
      <c r="A99" s="91" t="s">
        <v>587</v>
      </c>
      <c r="B99" s="92" t="s">
        <v>588</v>
      </c>
      <c r="C99" s="110">
        <f>ROUND(SUM(C94:C98),1)</f>
        <v>1032.2</v>
      </c>
      <c r="D99" s="110">
        <f>ROUND(SUM(D94:D98),1)</f>
        <v>255.2</v>
      </c>
    </row>
    <row r="100" spans="1:4" ht="15.75" x14ac:dyDescent="0.25">
      <c r="A100" s="91" t="s">
        <v>589</v>
      </c>
      <c r="B100" s="112" t="s">
        <v>590</v>
      </c>
      <c r="C100" s="100">
        <f>C99-C101</f>
        <v>1032.2</v>
      </c>
      <c r="D100" s="100">
        <f>D99-D101</f>
        <v>255.2</v>
      </c>
    </row>
    <row r="101" spans="1:4" ht="15.75" x14ac:dyDescent="0.25">
      <c r="A101" s="91" t="s">
        <v>591</v>
      </c>
      <c r="B101" s="112" t="s">
        <v>592</v>
      </c>
      <c r="C101" s="99">
        <f>C91+C92+C93+C98+C96</f>
        <v>0</v>
      </c>
      <c r="D101" s="99">
        <f>D91+D92+D93+D98+D96</f>
        <v>0</v>
      </c>
    </row>
    <row r="102" spans="1:4" ht="15.75" x14ac:dyDescent="0.25">
      <c r="A102" s="91"/>
      <c r="B102" s="112"/>
      <c r="C102" s="99"/>
      <c r="D102" s="99"/>
    </row>
    <row r="103" spans="1:4" ht="15.75" x14ac:dyDescent="0.25">
      <c r="A103" s="91"/>
      <c r="B103" s="112"/>
      <c r="C103" s="99"/>
      <c r="D103" s="99"/>
    </row>
    <row r="104" spans="1:4" ht="15.75" x14ac:dyDescent="0.25">
      <c r="A104" s="133"/>
      <c r="B104" s="134" t="s">
        <v>593</v>
      </c>
      <c r="C104" s="133"/>
      <c r="D104" s="133"/>
    </row>
    <row r="105" spans="1:4" x14ac:dyDescent="0.2">
      <c r="A105" s="91" t="s">
        <v>594</v>
      </c>
      <c r="B105" s="92" t="s">
        <v>595</v>
      </c>
      <c r="C105" s="135">
        <f>IF(AND(C17&gt;0,C99&lt;=500),C99-ROUND((C17*0.65),1),0)</f>
        <v>0</v>
      </c>
      <c r="D105" s="135">
        <f>IF(AND(D17&gt;0,D99&lt;=500),D99-ROUND((D17*0.65),1),0)</f>
        <v>0</v>
      </c>
    </row>
    <row r="106" spans="1:4" x14ac:dyDescent="0.2">
      <c r="A106" s="92"/>
      <c r="B106" s="92" t="s">
        <v>596</v>
      </c>
      <c r="C106" s="136"/>
      <c r="D106" s="136"/>
    </row>
    <row r="107" spans="1:4" x14ac:dyDescent="0.2">
      <c r="A107" s="91" t="s">
        <v>597</v>
      </c>
      <c r="B107" s="92" t="s">
        <v>598</v>
      </c>
      <c r="C107" s="123">
        <f>IF(C105&gt;0,ROUND(IF(C105&lt;276,((276-C105)*0.00376159)+1.5457,IF(C105&lt;459,((459-C105)*0.00167869)+1.2385,IF(C105&lt;1027,((1027-C105)*0.00020599)+1.1215,0))),4),0)</f>
        <v>0</v>
      </c>
      <c r="D107" s="123">
        <f>IF(D105&gt;0,ROUND(IF(D105&lt;276,((276-D105)*0.00376159)+1.5457,IF(D105&lt;459,((459-D105)*0.00167869)+1.2385,IF(D105&lt;1027,((1027-D105)*0.00020599)+1.1215,0))),4),0)</f>
        <v>0</v>
      </c>
    </row>
    <row r="108" spans="1:4" x14ac:dyDescent="0.2">
      <c r="A108" s="91" t="s">
        <v>599</v>
      </c>
      <c r="B108" s="92" t="s">
        <v>600</v>
      </c>
      <c r="C108" s="123">
        <f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1.1212</v>
      </c>
      <c r="D108" s="123">
        <f>ROUND(IF(D99&lt;276,((276-D99)*0.00376159)+1.5457,IF(D99&lt;459,((459-D99)*0.00167869)+1.2385,IF(D99&lt;1027,((1027-D99)*0.00020599)+1.1215,IF(D99&lt;2293,((2293-D99)*0.00005387)+1.0533,IF(D99&lt;3500,((3500-D99)*0.00001367)+1.0368,IF(D99&lt;5000,((5000-D99)*0.00000473)+1.0297,IF(D99&gt;=5000,1.0297))))))),4)</f>
        <v>1.6238999999999999</v>
      </c>
    </row>
    <row r="109" spans="1:4" x14ac:dyDescent="0.2">
      <c r="A109" s="91" t="s">
        <v>601</v>
      </c>
      <c r="B109" s="92" t="s">
        <v>602</v>
      </c>
      <c r="C109" s="123">
        <f>MAX(C107,C108)</f>
        <v>1.1212</v>
      </c>
      <c r="D109" s="123">
        <f>MAX(D107,D108)</f>
        <v>1.6238999999999999</v>
      </c>
    </row>
    <row r="110" spans="1:4" x14ac:dyDescent="0.2">
      <c r="A110" s="92"/>
      <c r="B110" s="92" t="s">
        <v>603</v>
      </c>
      <c r="C110" s="92"/>
      <c r="D110" s="92"/>
    </row>
    <row r="111" spans="1:4" ht="15.75" x14ac:dyDescent="0.25">
      <c r="A111" s="91" t="s">
        <v>604</v>
      </c>
      <c r="B111" s="112" t="s">
        <v>605</v>
      </c>
      <c r="C111" s="123">
        <f>ROUND(IF(C99&lt;453.5,0.825-(0.0000639*(453.5-C99)),IF(C99&lt;1567.5,0.8595-(0.000031*(1567.5-C99)),IF(C99&lt;6682,0.885-(0.000005*(6682-C99)),IF(C99&lt;30000,0.905-(0.0000009*(30000-C99)),0.905)))),4)</f>
        <v>0.84289999999999998</v>
      </c>
      <c r="D111" s="123">
        <f>ROUND(IF(D99&lt;453.5,0.825-(0.0000639*(453.5-D99)),IF(D99&lt;1567.5,0.8595-(0.000031*(1567.5-D99)),IF(D99&lt;6682,0.885-(0.000005*(6682-D99)),IF(D99&lt;30000,0.905-(0.0000009*(30000-D99)),0.905)))),4)</f>
        <v>0.81230000000000002</v>
      </c>
    </row>
    <row r="112" spans="1:4" x14ac:dyDescent="0.2">
      <c r="A112" s="92"/>
      <c r="B112" s="92" t="s">
        <v>603</v>
      </c>
      <c r="C112" s="92"/>
      <c r="D112" s="92"/>
    </row>
    <row r="113" spans="1:4" ht="15.75" x14ac:dyDescent="0.25">
      <c r="A113" s="91" t="s">
        <v>603</v>
      </c>
      <c r="B113" s="112" t="s">
        <v>606</v>
      </c>
      <c r="C113" s="136"/>
      <c r="D113" s="136"/>
    </row>
    <row r="114" spans="1:4" x14ac:dyDescent="0.2">
      <c r="A114" s="91" t="s">
        <v>607</v>
      </c>
      <c r="B114" s="92" t="s">
        <v>608</v>
      </c>
      <c r="C114" s="92">
        <f>+C34</f>
        <v>7083.61</v>
      </c>
      <c r="D114" s="92">
        <f>+D34</f>
        <v>7083.61</v>
      </c>
    </row>
    <row r="115" spans="1:4" x14ac:dyDescent="0.2">
      <c r="A115" s="91" t="s">
        <v>609</v>
      </c>
      <c r="B115" s="92" t="s">
        <v>610</v>
      </c>
      <c r="C115" s="123">
        <f>+C111</f>
        <v>0.84289999999999998</v>
      </c>
      <c r="D115" s="123">
        <f>+D111</f>
        <v>0.81230000000000002</v>
      </c>
    </row>
    <row r="116" spans="1:4" x14ac:dyDescent="0.2">
      <c r="A116" s="91" t="s">
        <v>611</v>
      </c>
      <c r="B116" s="92" t="s">
        <v>612</v>
      </c>
      <c r="C116" s="137">
        <f>+C37</f>
        <v>1.1160000000000001</v>
      </c>
      <c r="D116" s="137">
        <f>+D37</f>
        <v>1.1160000000000001</v>
      </c>
    </row>
    <row r="117" spans="1:4" x14ac:dyDescent="0.2">
      <c r="A117" s="91" t="s">
        <v>613</v>
      </c>
      <c r="B117" s="92" t="s">
        <v>614</v>
      </c>
      <c r="C117" s="92">
        <f>+C34</f>
        <v>7083.61</v>
      </c>
      <c r="D117" s="92">
        <f>+D34</f>
        <v>7083.61</v>
      </c>
    </row>
    <row r="118" spans="1:4" x14ac:dyDescent="0.2">
      <c r="A118" s="91" t="s">
        <v>615</v>
      </c>
      <c r="B118" s="92" t="s">
        <v>616</v>
      </c>
      <c r="C118" s="123">
        <f>1-C111</f>
        <v>0.15710000000000002</v>
      </c>
      <c r="D118" s="123">
        <f>1-D111</f>
        <v>0.18769999999999998</v>
      </c>
    </row>
    <row r="119" spans="1:4" x14ac:dyDescent="0.2">
      <c r="A119" s="91" t="s">
        <v>617</v>
      </c>
      <c r="B119" s="92" t="s">
        <v>618</v>
      </c>
      <c r="C119" s="123">
        <f>C109</f>
        <v>1.1212</v>
      </c>
      <c r="D119" s="123">
        <f>D109</f>
        <v>1.6238999999999999</v>
      </c>
    </row>
    <row r="120" spans="1:4" x14ac:dyDescent="0.2">
      <c r="A120" s="91" t="s">
        <v>619</v>
      </c>
      <c r="B120" s="92" t="s">
        <v>606</v>
      </c>
      <c r="C120" s="138">
        <f>ROUND(((C114*C115*C116)+(C118*C117))*C119,8)</f>
        <v>8718.6977348399996</v>
      </c>
      <c r="D120" s="138">
        <f>ROUND(((D114*D115*D116)+(D118*D117))*D119,8)</f>
        <v>12586.97215847</v>
      </c>
    </row>
    <row r="121" spans="1:4" x14ac:dyDescent="0.2">
      <c r="A121" s="92"/>
      <c r="B121" s="92" t="s">
        <v>620</v>
      </c>
      <c r="C121" s="92"/>
      <c r="D121" s="92"/>
    </row>
    <row r="122" spans="1:4" x14ac:dyDescent="0.2">
      <c r="A122" s="92"/>
      <c r="B122" s="92" t="s">
        <v>621</v>
      </c>
      <c r="C122" s="92"/>
      <c r="D122" s="92"/>
    </row>
    <row r="123" spans="1:4" x14ac:dyDescent="0.2">
      <c r="A123" s="91" t="s">
        <v>622</v>
      </c>
      <c r="B123" s="92" t="s">
        <v>623</v>
      </c>
      <c r="C123" s="99">
        <f>ROUND(C94,1)</f>
        <v>255.2</v>
      </c>
      <c r="D123" s="99">
        <f>ROUND(D94,1)</f>
        <v>255.2</v>
      </c>
    </row>
    <row r="124" spans="1:4" x14ac:dyDescent="0.2">
      <c r="A124" s="91" t="s">
        <v>624</v>
      </c>
      <c r="B124" s="92" t="s">
        <v>625</v>
      </c>
      <c r="C124" s="92">
        <f>ROUND(C123*C120,2)</f>
        <v>2225011.66</v>
      </c>
      <c r="D124" s="92">
        <f>ROUND(D123*D120,2)</f>
        <v>3212195.29</v>
      </c>
    </row>
    <row r="125" spans="1:4" x14ac:dyDescent="0.2">
      <c r="A125" s="92"/>
      <c r="B125" s="92" t="s">
        <v>626</v>
      </c>
      <c r="C125" s="92"/>
      <c r="D125" s="92"/>
    </row>
    <row r="126" spans="1:4" x14ac:dyDescent="0.2">
      <c r="A126" s="91" t="s">
        <v>603</v>
      </c>
      <c r="B126" s="92"/>
      <c r="C126" s="99"/>
      <c r="D126" s="99"/>
    </row>
    <row r="127" spans="1:4" ht="15.75" x14ac:dyDescent="0.25">
      <c r="A127" s="92"/>
      <c r="B127" s="112" t="s">
        <v>627</v>
      </c>
      <c r="C127" s="139"/>
      <c r="D127" s="139"/>
    </row>
    <row r="128" spans="1:4" x14ac:dyDescent="0.2">
      <c r="A128" s="91" t="s">
        <v>628</v>
      </c>
      <c r="B128" s="92" t="s">
        <v>629</v>
      </c>
      <c r="C128" s="121">
        <f>C12</f>
        <v>217</v>
      </c>
      <c r="D128" s="121">
        <f>D12</f>
        <v>59</v>
      </c>
    </row>
    <row r="129" spans="1:5" x14ac:dyDescent="0.2">
      <c r="A129" s="91" t="s">
        <v>630</v>
      </c>
      <c r="B129" s="92" t="s">
        <v>631</v>
      </c>
      <c r="C129" s="121">
        <f>C15</f>
        <v>500</v>
      </c>
      <c r="D129" s="121">
        <f>D15</f>
        <v>134</v>
      </c>
    </row>
    <row r="130" spans="1:5" x14ac:dyDescent="0.2">
      <c r="A130" s="91" t="s">
        <v>632</v>
      </c>
      <c r="B130" s="92" t="s">
        <v>633</v>
      </c>
      <c r="C130" s="140">
        <f>ROUND(C128/C129,4)</f>
        <v>0.434</v>
      </c>
      <c r="D130" s="140">
        <f>ROUND(D128/D129,4)</f>
        <v>0.44030000000000002</v>
      </c>
    </row>
    <row r="131" spans="1:5" x14ac:dyDescent="0.2">
      <c r="A131" s="91" t="s">
        <v>634</v>
      </c>
      <c r="B131" s="92" t="s">
        <v>635</v>
      </c>
      <c r="C131" s="99">
        <f>ROUND(C130*C16,1)+C25</f>
        <v>436</v>
      </c>
      <c r="D131" s="99">
        <f>ROUND(D130*D16,1)+D25</f>
        <v>100.2</v>
      </c>
    </row>
    <row r="132" spans="1:5" x14ac:dyDescent="0.2">
      <c r="A132" s="92"/>
      <c r="B132" s="92" t="s">
        <v>636</v>
      </c>
      <c r="C132" s="92"/>
      <c r="D132" s="92"/>
    </row>
    <row r="133" spans="1:5" x14ac:dyDescent="0.2">
      <c r="A133" s="91" t="s">
        <v>637</v>
      </c>
      <c r="B133" s="92" t="s">
        <v>638</v>
      </c>
      <c r="C133" s="99">
        <f>C13+C25</f>
        <v>381</v>
      </c>
      <c r="D133" s="99">
        <f>D13+D25</f>
        <v>88</v>
      </c>
    </row>
    <row r="134" spans="1:5" x14ac:dyDescent="0.2">
      <c r="A134" s="91" t="s">
        <v>639</v>
      </c>
      <c r="B134" s="94" t="s">
        <v>985</v>
      </c>
      <c r="C134" s="94">
        <f>MAX(C131,C133)</f>
        <v>436</v>
      </c>
      <c r="D134" s="94">
        <f>MAX(D131,D133)</f>
        <v>100.2</v>
      </c>
      <c r="E134" s="95" t="s">
        <v>916</v>
      </c>
    </row>
    <row r="135" spans="1:5" x14ac:dyDescent="0.2">
      <c r="A135" s="91"/>
      <c r="B135" s="92" t="s">
        <v>641</v>
      </c>
      <c r="C135" s="94"/>
      <c r="D135" s="94"/>
    </row>
    <row r="136" spans="1:5" x14ac:dyDescent="0.2">
      <c r="A136" s="91" t="s">
        <v>642</v>
      </c>
      <c r="B136" s="92" t="s">
        <v>643</v>
      </c>
      <c r="C136" s="123">
        <f>ROUND((C134/C16),4)</f>
        <v>0.436</v>
      </c>
      <c r="D136" s="123">
        <f>ROUND((D134/D16),4)</f>
        <v>0.44929999999999998</v>
      </c>
    </row>
    <row r="137" spans="1:5" x14ac:dyDescent="0.2">
      <c r="A137" s="92"/>
      <c r="B137" s="92" t="s">
        <v>644</v>
      </c>
      <c r="C137" s="92"/>
      <c r="D137" s="92"/>
    </row>
    <row r="138" spans="1:5" x14ac:dyDescent="0.2">
      <c r="A138" s="141" t="s">
        <v>645</v>
      </c>
      <c r="B138" s="115" t="s">
        <v>646</v>
      </c>
      <c r="C138" s="115">
        <f>C38</f>
        <v>0.12</v>
      </c>
      <c r="D138" s="115">
        <f>D38</f>
        <v>0.12</v>
      </c>
    </row>
    <row r="139" spans="1:5" x14ac:dyDescent="0.2">
      <c r="A139" s="91" t="s">
        <v>647</v>
      </c>
      <c r="B139" s="92" t="s">
        <v>648</v>
      </c>
      <c r="C139" s="123">
        <f>ROUND(IF((C136-C14)*0.3&lt;0=TRUE(),0,IF((C99&lt;=50000),ROUND((C136-C14)*0.3,6),0)),4)</f>
        <v>2.4299999999999999E-2</v>
      </c>
      <c r="D139" s="123">
        <f>ROUND(IF((D136-D14)*0.3&lt;0=TRUE(),0,IF((D99&lt;=50000),ROUND((D136-D14)*0.3,6),0)),4)</f>
        <v>2.8299999999999999E-2</v>
      </c>
    </row>
    <row r="140" spans="1:5" x14ac:dyDescent="0.2">
      <c r="A140" s="92"/>
      <c r="B140" s="92" t="s">
        <v>649</v>
      </c>
      <c r="C140" s="92"/>
      <c r="D140" s="92"/>
    </row>
    <row r="141" spans="1:5" x14ac:dyDescent="0.2">
      <c r="A141" s="91" t="s">
        <v>650</v>
      </c>
      <c r="B141" s="92" t="s">
        <v>651</v>
      </c>
      <c r="C141" s="123">
        <f>ROUND(IF((C136-C14)*0.36&lt;0=TRUE(),0,IF((C99&gt;50000),(C136-C14)*0.36,0)),4)</f>
        <v>0</v>
      </c>
      <c r="D141" s="123">
        <f>ROUND(IF((D136-D14)*0.36&lt;0=TRUE(),0,IF((D99&gt;50000),(D136-D14)*0.36,0)),4)</f>
        <v>0</v>
      </c>
    </row>
    <row r="142" spans="1:5" x14ac:dyDescent="0.2">
      <c r="A142" s="92"/>
      <c r="B142" s="92" t="s">
        <v>652</v>
      </c>
      <c r="C142" s="92"/>
      <c r="D142" s="92"/>
    </row>
    <row r="143" spans="1:5" x14ac:dyDescent="0.2">
      <c r="A143" s="91" t="s">
        <v>653</v>
      </c>
      <c r="B143" s="92" t="s">
        <v>654</v>
      </c>
      <c r="C143" s="142">
        <f>MAX(C139,C141)</f>
        <v>2.4299999999999999E-2</v>
      </c>
      <c r="D143" s="142">
        <f>MAX(D139,D141)</f>
        <v>2.8299999999999999E-2</v>
      </c>
    </row>
    <row r="144" spans="1:5" x14ac:dyDescent="0.2">
      <c r="A144" s="92"/>
      <c r="B144" s="92" t="s">
        <v>655</v>
      </c>
      <c r="C144" s="92"/>
      <c r="D144" s="92"/>
    </row>
    <row r="145" spans="1:4" x14ac:dyDescent="0.2">
      <c r="A145" s="91" t="s">
        <v>656</v>
      </c>
      <c r="B145" s="92" t="s">
        <v>657</v>
      </c>
      <c r="C145" s="123">
        <f>MIN(0.3,(C138+C143))</f>
        <v>0.14429999999999998</v>
      </c>
      <c r="D145" s="123">
        <f>MIN(0.3,(D138+D143))</f>
        <v>0.14829999999999999</v>
      </c>
    </row>
    <row r="146" spans="1:4" x14ac:dyDescent="0.2">
      <c r="A146" s="92"/>
      <c r="B146" s="92" t="s">
        <v>658</v>
      </c>
      <c r="C146" s="92"/>
      <c r="D146" s="92"/>
    </row>
    <row r="147" spans="1:4" x14ac:dyDescent="0.2">
      <c r="A147" s="91" t="s">
        <v>659</v>
      </c>
      <c r="B147" s="92" t="s">
        <v>660</v>
      </c>
      <c r="C147" s="92">
        <f>ROUND(IF(C99&lt;=459,C120*C138*C134,0),2)</f>
        <v>0</v>
      </c>
      <c r="D147" s="92">
        <f>ROUND(IF(D99&lt;=459,D120*D138*D134,0),2)</f>
        <v>151345.75</v>
      </c>
    </row>
    <row r="148" spans="1:4" x14ac:dyDescent="0.2">
      <c r="A148" s="92"/>
      <c r="B148" s="92" t="s">
        <v>661</v>
      </c>
      <c r="C148" s="92"/>
      <c r="D148" s="92"/>
    </row>
    <row r="149" spans="1:4" x14ac:dyDescent="0.2">
      <c r="A149" s="91" t="s">
        <v>662</v>
      </c>
      <c r="B149" s="92" t="s">
        <v>663</v>
      </c>
      <c r="C149" s="92">
        <f>ROUND(IF(C99&lt;=459,0,IF(C136&lt;=C14,C120*C138*C134,0)),2)</f>
        <v>0</v>
      </c>
      <c r="D149" s="92">
        <f>ROUND(IF(D99&lt;=459,0,IF(D136&lt;=D14,D120*D138*D134,0)),2)</f>
        <v>0</v>
      </c>
    </row>
    <row r="150" spans="1:4" x14ac:dyDescent="0.2">
      <c r="A150" s="92"/>
      <c r="B150" s="92" t="s">
        <v>664</v>
      </c>
      <c r="C150" s="92"/>
      <c r="D150" s="92"/>
    </row>
    <row r="151" spans="1:4" x14ac:dyDescent="0.2">
      <c r="A151" s="91" t="s">
        <v>665</v>
      </c>
      <c r="B151" s="92" t="s">
        <v>666</v>
      </c>
      <c r="C151" s="99">
        <f>ROUND(IF((AND((C99&lt;=459),(C136&lt;=C14)))=TRUE(),0,IF((AND(C147=0,C149=0))=TRUE(),C14*C16,0)),1)</f>
        <v>355</v>
      </c>
      <c r="D151" s="99">
        <f>ROUND(IF((AND((D99&lt;=459),(D136&lt;=D14)))=TRUE(),0,IF((AND(D147=0,D149=0))=TRUE(),D14*D16,0)),1)</f>
        <v>0</v>
      </c>
    </row>
    <row r="152" spans="1:4" x14ac:dyDescent="0.2">
      <c r="A152" s="92"/>
      <c r="B152" s="92" t="s">
        <v>667</v>
      </c>
      <c r="C152" s="92"/>
      <c r="D152" s="92"/>
    </row>
    <row r="153" spans="1:4" x14ac:dyDescent="0.2">
      <c r="A153" s="91" t="s">
        <v>668</v>
      </c>
      <c r="B153" s="92" t="s">
        <v>669</v>
      </c>
      <c r="C153" s="92">
        <f>ROUND(IF((AND((C99&lt;=459),(C136&lt;=C14)))=TRUE(),0,(C120*C138*C151)),2)</f>
        <v>371416.52</v>
      </c>
      <c r="D153" s="92">
        <f>ROUND(IF((AND((D99&lt;=459),(D136&lt;=D14)))=TRUE(),0,(D120*D138*D151)),2)</f>
        <v>0</v>
      </c>
    </row>
    <row r="154" spans="1:4" x14ac:dyDescent="0.2">
      <c r="A154" s="92"/>
      <c r="B154" s="92" t="s">
        <v>670</v>
      </c>
      <c r="C154" s="92"/>
      <c r="D154" s="92"/>
    </row>
    <row r="155" spans="1:4" x14ac:dyDescent="0.2">
      <c r="A155" s="91" t="s">
        <v>671</v>
      </c>
      <c r="B155" s="92" t="s">
        <v>672</v>
      </c>
      <c r="C155" s="92">
        <f>ROUND(IF((AND((C99&lt;=459),(C136&lt;=C14)))=TRUE(),0,IF(C153=0,0,C120*C145*(C134-C151))),2)</f>
        <v>101906.75</v>
      </c>
      <c r="D155" s="92">
        <f>ROUND(IF((AND((D99&lt;=459),(D136&lt;=D14)))=TRUE(),0,IF(D153=0,0,D120*D145*(D134-D151))),2)</f>
        <v>0</v>
      </c>
    </row>
    <row r="156" spans="1:4" x14ac:dyDescent="0.2">
      <c r="A156" s="92"/>
      <c r="B156" s="92" t="s">
        <v>673</v>
      </c>
      <c r="C156" s="92"/>
      <c r="D156" s="92"/>
    </row>
    <row r="157" spans="1:4" x14ac:dyDescent="0.2">
      <c r="A157" s="91" t="s">
        <v>674</v>
      </c>
      <c r="B157" s="92" t="s">
        <v>675</v>
      </c>
      <c r="C157" s="92">
        <f>ROUND(IF((AND((C99&lt;=459),(C136&lt;=C14)))=TRUE(),0,+C153+C155),2)</f>
        <v>473323.27</v>
      </c>
      <c r="D157" s="92">
        <f>ROUND(IF((AND((D99&lt;=459),(D136&lt;=D14)))=TRUE(),0,+D153+D155),2)</f>
        <v>0</v>
      </c>
    </row>
    <row r="158" spans="1:4" x14ac:dyDescent="0.2">
      <c r="A158" s="92"/>
      <c r="B158" s="92" t="s">
        <v>676</v>
      </c>
      <c r="C158" s="92"/>
      <c r="D158" s="92"/>
    </row>
    <row r="159" spans="1:4" x14ac:dyDescent="0.2">
      <c r="A159" s="91" t="s">
        <v>677</v>
      </c>
      <c r="B159" s="92" t="s">
        <v>678</v>
      </c>
      <c r="C159" s="92">
        <f>MAX(C147,C149,C157)</f>
        <v>473323.27</v>
      </c>
      <c r="D159" s="92">
        <f>MAX(D147,D149,D157)</f>
        <v>151345.75</v>
      </c>
    </row>
    <row r="160" spans="1:4" x14ac:dyDescent="0.2">
      <c r="A160" s="92"/>
      <c r="B160" s="92" t="s">
        <v>679</v>
      </c>
      <c r="C160" s="126"/>
      <c r="D160" s="126"/>
    </row>
    <row r="161" spans="1:4" x14ac:dyDescent="0.2">
      <c r="A161" s="91" t="s">
        <v>603</v>
      </c>
      <c r="B161" s="92" t="s">
        <v>603</v>
      </c>
      <c r="C161" s="110"/>
      <c r="D161" s="110"/>
    </row>
    <row r="162" spans="1:4" ht="15.75" x14ac:dyDescent="0.25">
      <c r="A162" s="91"/>
      <c r="B162" s="112" t="s">
        <v>680</v>
      </c>
      <c r="C162" s="92"/>
      <c r="D162" s="92"/>
    </row>
    <row r="163" spans="1:4" x14ac:dyDescent="0.2">
      <c r="A163" s="91" t="s">
        <v>681</v>
      </c>
      <c r="B163" s="92" t="s">
        <v>682</v>
      </c>
      <c r="C163" s="94">
        <f>C9+C29</f>
        <v>777</v>
      </c>
      <c r="D163" s="94">
        <f>D9+D29</f>
        <v>0</v>
      </c>
    </row>
    <row r="164" spans="1:4" x14ac:dyDescent="0.2">
      <c r="A164" s="91" t="s">
        <v>683</v>
      </c>
      <c r="B164" s="92" t="s">
        <v>684</v>
      </c>
      <c r="C164" s="92">
        <f>C36</f>
        <v>8541</v>
      </c>
      <c r="D164" s="92">
        <f>D36</f>
        <v>8541</v>
      </c>
    </row>
    <row r="165" spans="1:4" x14ac:dyDescent="0.2">
      <c r="A165" s="91" t="s">
        <v>685</v>
      </c>
      <c r="B165" s="92" t="s">
        <v>686</v>
      </c>
      <c r="C165" s="92">
        <f>ROUND(C164*C163,2)</f>
        <v>6636357</v>
      </c>
      <c r="D165" s="92">
        <f>ROUND(D164*D163,2)</f>
        <v>0</v>
      </c>
    </row>
    <row r="166" spans="1:4" x14ac:dyDescent="0.2">
      <c r="A166" s="91"/>
      <c r="B166" s="92"/>
      <c r="C166" s="92"/>
      <c r="D166" s="92"/>
    </row>
    <row r="167" spans="1:4" x14ac:dyDescent="0.2">
      <c r="A167" s="91" t="s">
        <v>687</v>
      </c>
      <c r="B167" s="92" t="s">
        <v>688</v>
      </c>
      <c r="C167" s="92">
        <f>C10+C31</f>
        <v>0</v>
      </c>
      <c r="D167" s="92">
        <f>D10+D31</f>
        <v>0</v>
      </c>
    </row>
    <row r="168" spans="1:4" x14ac:dyDescent="0.2">
      <c r="A168" s="91" t="s">
        <v>689</v>
      </c>
      <c r="B168" s="92" t="s">
        <v>690</v>
      </c>
      <c r="C168" s="92">
        <f>C167*C164</f>
        <v>0</v>
      </c>
      <c r="D168" s="92">
        <f>D167*D164</f>
        <v>0</v>
      </c>
    </row>
    <row r="169" spans="1:4" x14ac:dyDescent="0.2">
      <c r="A169" s="91"/>
      <c r="B169" s="92"/>
      <c r="C169" s="92"/>
      <c r="D169" s="92"/>
    </row>
    <row r="170" spans="1:4" x14ac:dyDescent="0.2">
      <c r="A170" s="91" t="s">
        <v>691</v>
      </c>
      <c r="B170" s="92" t="s">
        <v>692</v>
      </c>
      <c r="C170" s="92">
        <f>C165+C168</f>
        <v>6636357</v>
      </c>
      <c r="D170" s="92">
        <f>D165+D168</f>
        <v>0</v>
      </c>
    </row>
    <row r="171" spans="1:4" x14ac:dyDescent="0.2">
      <c r="A171" s="91"/>
      <c r="B171" s="92"/>
      <c r="C171" s="92"/>
      <c r="D171" s="92"/>
    </row>
    <row r="172" spans="1:4" ht="15.75" x14ac:dyDescent="0.25">
      <c r="A172" s="91" t="s">
        <v>603</v>
      </c>
      <c r="B172" s="112" t="s">
        <v>693</v>
      </c>
      <c r="C172" s="92"/>
      <c r="D172" s="92"/>
    </row>
    <row r="173" spans="1:4" x14ac:dyDescent="0.2">
      <c r="A173" s="91" t="s">
        <v>694</v>
      </c>
      <c r="B173" s="92" t="s">
        <v>695</v>
      </c>
      <c r="C173" s="92">
        <f>IF(C99&lt;=459,1,0)</f>
        <v>0</v>
      </c>
      <c r="D173" s="92">
        <f>IF(D99&lt;=459,1,0)</f>
        <v>1</v>
      </c>
    </row>
    <row r="174" spans="1:4" x14ac:dyDescent="0.2">
      <c r="A174" s="91" t="s">
        <v>696</v>
      </c>
      <c r="B174" s="92" t="s">
        <v>697</v>
      </c>
      <c r="C174" s="92">
        <f>IF(C136&lt;=C14,1,0)</f>
        <v>0</v>
      </c>
      <c r="D174" s="92">
        <f>IF(D136&lt;=D14,1,0)</f>
        <v>0</v>
      </c>
    </row>
    <row r="175" spans="1:4" x14ac:dyDescent="0.2">
      <c r="A175" s="91" t="s">
        <v>698</v>
      </c>
      <c r="B175" s="92" t="s">
        <v>699</v>
      </c>
      <c r="C175" s="143">
        <f>ROUND(IF((OR(C173=1,C174=1))=TRUE(),0,C120/C109),8)</f>
        <v>7776.2198847999998</v>
      </c>
      <c r="D175" s="143">
        <f>ROUND(IF((OR(D173=1,D174=1))=TRUE(),0,D120/D109),8)</f>
        <v>0</v>
      </c>
    </row>
    <row r="176" spans="1:4" x14ac:dyDescent="0.2">
      <c r="A176" s="92"/>
      <c r="B176" s="92" t="s">
        <v>700</v>
      </c>
      <c r="C176" s="92"/>
      <c r="D176" s="92"/>
    </row>
    <row r="177" spans="1:4" x14ac:dyDescent="0.2">
      <c r="A177" s="91" t="s">
        <v>701</v>
      </c>
      <c r="B177" s="92" t="s">
        <v>702</v>
      </c>
      <c r="C177" s="144">
        <f>ROUND(IF((OR(C173=1,C174=1))=TRUE(),0,((1027-459)*0.00020599)+1.1215),4)</f>
        <v>1.2384999999999999</v>
      </c>
      <c r="D177" s="144">
        <f>ROUND(IF((OR(D173=1,D174=1))=TRUE(),0,((1027-459)*0.00020599)+1.1215),4)</f>
        <v>0</v>
      </c>
    </row>
    <row r="178" spans="1:4" x14ac:dyDescent="0.2">
      <c r="A178" s="92"/>
      <c r="B178" s="92" t="s">
        <v>703</v>
      </c>
      <c r="C178" s="92"/>
      <c r="D178" s="92"/>
    </row>
    <row r="179" spans="1:4" x14ac:dyDescent="0.2">
      <c r="A179" s="91" t="s">
        <v>704</v>
      </c>
      <c r="B179" s="92" t="s">
        <v>705</v>
      </c>
      <c r="C179" s="111">
        <f>ROUND(IF((OR(C173=1,C174=1))=TRUE(),0,C175*C177),8)</f>
        <v>9630.84832732</v>
      </c>
      <c r="D179" s="111">
        <f>ROUND(IF((OR(D173=1,D174=1))=TRUE(),0,D175*D177),8)</f>
        <v>0</v>
      </c>
    </row>
    <row r="180" spans="1:4" x14ac:dyDescent="0.2">
      <c r="A180" s="92"/>
      <c r="B180" s="92" t="s">
        <v>706</v>
      </c>
      <c r="C180" s="92"/>
      <c r="D180" s="92"/>
    </row>
    <row r="181" spans="1:4" x14ac:dyDescent="0.2">
      <c r="A181" s="91" t="s">
        <v>707</v>
      </c>
      <c r="B181" s="92" t="s">
        <v>708</v>
      </c>
      <c r="C181" s="92">
        <f>ROUND(IF((OR(C173=1,C174=1))=TRUE(),0,(C179*459)+(C38*C179*C134)),2)</f>
        <v>4924445.37</v>
      </c>
      <c r="D181" s="92">
        <f>ROUND(IF((OR(D173=1,D174=1))=TRUE(),0,(D179*459)+(D38*D179*D134)),2)</f>
        <v>0</v>
      </c>
    </row>
    <row r="182" spans="1:4" x14ac:dyDescent="0.2">
      <c r="A182" s="92"/>
      <c r="B182" s="92" t="s">
        <v>709</v>
      </c>
      <c r="C182" s="92"/>
      <c r="D182" s="92"/>
    </row>
    <row r="183" spans="1:4" x14ac:dyDescent="0.2">
      <c r="A183" s="91" t="s">
        <v>710</v>
      </c>
      <c r="B183" s="92" t="s">
        <v>711</v>
      </c>
      <c r="C183" s="99">
        <f>IF((OR(C173=1,C174=1))=TRUE(),0,C94)</f>
        <v>255.2</v>
      </c>
      <c r="D183" s="99">
        <f>IF((OR(D173=1,D174=1))=TRUE(),0,D94)</f>
        <v>0</v>
      </c>
    </row>
    <row r="184" spans="1:4" x14ac:dyDescent="0.2">
      <c r="A184" s="91" t="s">
        <v>712</v>
      </c>
      <c r="B184" s="92" t="s">
        <v>713</v>
      </c>
      <c r="C184" s="92">
        <f>ROUND(IF((OR(C173=1,C174=1))=TRUE(),0,(C181/459*C183)+C170),2)</f>
        <v>9374305.7100000009</v>
      </c>
      <c r="D184" s="92">
        <f>ROUND(IF((OR(D173=1,D174=1))=TRUE(),0,(D181/459*D183)+D170),2)</f>
        <v>0</v>
      </c>
    </row>
    <row r="185" spans="1:4" x14ac:dyDescent="0.2">
      <c r="A185" s="92"/>
      <c r="B185" s="92" t="s">
        <v>714</v>
      </c>
      <c r="C185" s="92"/>
      <c r="D185" s="92"/>
    </row>
    <row r="186" spans="1:4" x14ac:dyDescent="0.2">
      <c r="A186" s="91" t="s">
        <v>603</v>
      </c>
      <c r="B186" s="92" t="s">
        <v>603</v>
      </c>
      <c r="C186" s="92"/>
      <c r="D186" s="92"/>
    </row>
    <row r="187" spans="1:4" ht="15.75" x14ac:dyDescent="0.25">
      <c r="A187" s="91" t="s">
        <v>603</v>
      </c>
      <c r="B187" s="112" t="s">
        <v>715</v>
      </c>
      <c r="C187" s="92"/>
      <c r="D187" s="92"/>
    </row>
    <row r="188" spans="1:4" x14ac:dyDescent="0.2">
      <c r="A188" s="91" t="s">
        <v>716</v>
      </c>
      <c r="B188" s="92" t="s">
        <v>717</v>
      </c>
      <c r="C188" s="92">
        <f>+C48</f>
        <v>4859196.26</v>
      </c>
      <c r="D188" s="92">
        <f>+D48</f>
        <v>4859196.26</v>
      </c>
    </row>
    <row r="189" spans="1:4" x14ac:dyDescent="0.2">
      <c r="A189" s="91" t="s">
        <v>718</v>
      </c>
      <c r="B189" s="92" t="s">
        <v>719</v>
      </c>
      <c r="C189" s="115">
        <f>C63</f>
        <v>1.9E-2</v>
      </c>
      <c r="D189" s="115">
        <f>D63</f>
        <v>1.9E-2</v>
      </c>
    </row>
    <row r="190" spans="1:4" x14ac:dyDescent="0.2">
      <c r="A190" s="91" t="s">
        <v>720</v>
      </c>
      <c r="B190" s="92" t="s">
        <v>721</v>
      </c>
      <c r="C190" s="123">
        <f>ROUND((C99-C18)/C18,4)</f>
        <v>0.26879999999999998</v>
      </c>
      <c r="D190" s="123">
        <f>ROUND((D99-D18)/D18,4)</f>
        <v>-0.68630000000000002</v>
      </c>
    </row>
    <row r="191" spans="1:4" x14ac:dyDescent="0.2">
      <c r="A191" s="92"/>
      <c r="B191" s="92" t="s">
        <v>722</v>
      </c>
      <c r="C191" s="92"/>
      <c r="D191" s="92"/>
    </row>
    <row r="192" spans="1:4" x14ac:dyDescent="0.2">
      <c r="A192" s="91" t="s">
        <v>723</v>
      </c>
      <c r="B192" s="92" t="s">
        <v>724</v>
      </c>
      <c r="C192" s="92">
        <f>ROUND((C188)*(1+C189+C190),2)</f>
        <v>6257672.9400000004</v>
      </c>
      <c r="D192" s="92">
        <f>ROUND((D188)*(1+D189+D190),2)</f>
        <v>1616654.6</v>
      </c>
    </row>
    <row r="193" spans="1:4" x14ac:dyDescent="0.2">
      <c r="A193" s="92"/>
      <c r="B193" s="92" t="s">
        <v>725</v>
      </c>
      <c r="C193" s="92"/>
      <c r="D193" s="92"/>
    </row>
    <row r="194" spans="1:4" x14ac:dyDescent="0.2">
      <c r="A194" s="92"/>
      <c r="B194" s="92"/>
      <c r="C194" s="92"/>
      <c r="D194" s="92"/>
    </row>
    <row r="195" spans="1:4" ht="15.75" x14ac:dyDescent="0.25">
      <c r="A195" s="92"/>
      <c r="B195" s="112" t="s">
        <v>726</v>
      </c>
      <c r="C195" s="92"/>
      <c r="D195" s="92"/>
    </row>
    <row r="196" spans="1:4" x14ac:dyDescent="0.2">
      <c r="A196" s="91" t="s">
        <v>727</v>
      </c>
      <c r="B196" s="92" t="s">
        <v>728</v>
      </c>
      <c r="C196" s="92">
        <f>(C35)</f>
        <v>8847.5400000000009</v>
      </c>
      <c r="D196" s="92">
        <f>(D35)</f>
        <v>8847.5400000000009</v>
      </c>
    </row>
    <row r="197" spans="1:4" x14ac:dyDescent="0.2">
      <c r="A197" s="91" t="s">
        <v>729</v>
      </c>
      <c r="B197" s="92" t="s">
        <v>730</v>
      </c>
      <c r="C197" s="99">
        <f>(C94)</f>
        <v>255.2</v>
      </c>
      <c r="D197" s="99">
        <f>(D94)</f>
        <v>255.2</v>
      </c>
    </row>
    <row r="198" spans="1:4" x14ac:dyDescent="0.2">
      <c r="A198" s="91" t="s">
        <v>731</v>
      </c>
      <c r="B198" s="92" t="s">
        <v>732</v>
      </c>
      <c r="C198" s="99">
        <f>C36</f>
        <v>8541</v>
      </c>
      <c r="D198" s="99">
        <f>D36</f>
        <v>8541</v>
      </c>
    </row>
    <row r="199" spans="1:4" x14ac:dyDescent="0.2">
      <c r="A199" s="91" t="s">
        <v>733</v>
      </c>
      <c r="B199" s="92" t="s">
        <v>734</v>
      </c>
      <c r="C199" s="99">
        <f>C97+C98+C95+C96</f>
        <v>777</v>
      </c>
      <c r="D199" s="99">
        <f>D97+D98+D95+D96</f>
        <v>0</v>
      </c>
    </row>
    <row r="200" spans="1:4" x14ac:dyDescent="0.2">
      <c r="A200" s="91" t="s">
        <v>735</v>
      </c>
      <c r="B200" s="92" t="s">
        <v>736</v>
      </c>
      <c r="C200" s="92">
        <f>(C196*C197)+(C198*C199)</f>
        <v>8894249.2080000006</v>
      </c>
      <c r="D200" s="92">
        <f>(D196*D197)+(D198*D199)</f>
        <v>2257892.2080000001</v>
      </c>
    </row>
    <row r="201" spans="1:4" x14ac:dyDescent="0.2">
      <c r="A201" s="92"/>
      <c r="B201" s="92"/>
      <c r="C201" s="92"/>
      <c r="D201" s="92"/>
    </row>
    <row r="202" spans="1:4" ht="15.75" x14ac:dyDescent="0.25">
      <c r="A202" s="91" t="s">
        <v>603</v>
      </c>
      <c r="B202" s="112" t="s">
        <v>737</v>
      </c>
      <c r="C202" s="92"/>
      <c r="D202" s="92"/>
    </row>
    <row r="203" spans="1:4" x14ac:dyDescent="0.2">
      <c r="A203" s="91" t="s">
        <v>738</v>
      </c>
      <c r="B203" s="92" t="s">
        <v>739</v>
      </c>
      <c r="C203" s="92">
        <f>+C124</f>
        <v>2225011.66</v>
      </c>
      <c r="D203" s="92">
        <f>+D124</f>
        <v>3212195.29</v>
      </c>
    </row>
    <row r="204" spans="1:4" x14ac:dyDescent="0.2">
      <c r="A204" s="91" t="s">
        <v>740</v>
      </c>
      <c r="B204" s="92" t="s">
        <v>741</v>
      </c>
      <c r="C204" s="92">
        <f>+C159</f>
        <v>473323.27</v>
      </c>
      <c r="D204" s="92">
        <f>+D159</f>
        <v>151345.75</v>
      </c>
    </row>
    <row r="205" spans="1:4" x14ac:dyDescent="0.2">
      <c r="A205" s="91" t="s">
        <v>742</v>
      </c>
      <c r="B205" s="92" t="s">
        <v>743</v>
      </c>
      <c r="C205" s="92">
        <f>+C203+C204</f>
        <v>2698334.93</v>
      </c>
      <c r="D205" s="92">
        <f>+D203+D204</f>
        <v>3363541.04</v>
      </c>
    </row>
    <row r="206" spans="1:4" x14ac:dyDescent="0.2">
      <c r="A206" s="91" t="s">
        <v>744</v>
      </c>
      <c r="B206" s="92" t="s">
        <v>745</v>
      </c>
      <c r="C206" s="92">
        <f>C170</f>
        <v>6636357</v>
      </c>
      <c r="D206" s="92">
        <f>D170</f>
        <v>0</v>
      </c>
    </row>
    <row r="207" spans="1:4" x14ac:dyDescent="0.2">
      <c r="A207" s="91" t="s">
        <v>746</v>
      </c>
      <c r="B207" s="92" t="s">
        <v>747</v>
      </c>
      <c r="C207" s="92">
        <f>C205+C206</f>
        <v>9334691.9299999997</v>
      </c>
      <c r="D207" s="92">
        <f>D205+D206</f>
        <v>3363541.04</v>
      </c>
    </row>
    <row r="208" spans="1:4" x14ac:dyDescent="0.2">
      <c r="A208" s="91" t="s">
        <v>748</v>
      </c>
      <c r="B208" s="92" t="s">
        <v>749</v>
      </c>
      <c r="C208" s="92">
        <f>C200</f>
        <v>8894249.2080000006</v>
      </c>
      <c r="D208" s="92">
        <f>D200</f>
        <v>2257892.2080000001</v>
      </c>
    </row>
    <row r="209" spans="1:4" x14ac:dyDescent="0.2">
      <c r="A209" s="91" t="s">
        <v>750</v>
      </c>
      <c r="B209" s="92" t="s">
        <v>751</v>
      </c>
      <c r="C209" s="92">
        <f>IF(C184&gt;0,C184,999999999.99)</f>
        <v>9374305.7100000009</v>
      </c>
      <c r="D209" s="92">
        <f>IF(D184&gt;0,D184,999999999.99)</f>
        <v>999999999.99000001</v>
      </c>
    </row>
    <row r="210" spans="1:4" x14ac:dyDescent="0.2">
      <c r="A210" s="92"/>
      <c r="B210" s="92" t="s">
        <v>752</v>
      </c>
      <c r="C210" s="92"/>
      <c r="D210" s="92"/>
    </row>
    <row r="211" spans="1:4" x14ac:dyDescent="0.2">
      <c r="A211" s="92"/>
      <c r="B211" s="92" t="s">
        <v>753</v>
      </c>
      <c r="C211" s="92"/>
      <c r="D211" s="92"/>
    </row>
    <row r="212" spans="1:4" x14ac:dyDescent="0.2">
      <c r="A212" s="91" t="s">
        <v>754</v>
      </c>
      <c r="B212" s="92" t="s">
        <v>755</v>
      </c>
      <c r="C212" s="92">
        <f>MIN(C209,MAX(C207,C208))</f>
        <v>9334691.9299999997</v>
      </c>
      <c r="D212" s="92">
        <f>MIN(D209,MAX(D207,D208))</f>
        <v>3363541.04</v>
      </c>
    </row>
    <row r="213" spans="1:4" x14ac:dyDescent="0.2">
      <c r="A213" s="92"/>
      <c r="B213" s="92" t="s">
        <v>756</v>
      </c>
      <c r="C213" s="92"/>
      <c r="D213" s="92"/>
    </row>
    <row r="214" spans="1:4" x14ac:dyDescent="0.2">
      <c r="A214" s="145" t="s">
        <v>757</v>
      </c>
      <c r="B214" s="146" t="s">
        <v>758</v>
      </c>
      <c r="C214" s="92">
        <v>0</v>
      </c>
      <c r="D214" s="92">
        <v>0</v>
      </c>
    </row>
    <row r="215" spans="1:4" x14ac:dyDescent="0.2">
      <c r="A215" s="146"/>
      <c r="B215" s="146" t="s">
        <v>759</v>
      </c>
      <c r="C215" s="92"/>
      <c r="D215" s="92"/>
    </row>
    <row r="216" spans="1:4" x14ac:dyDescent="0.2">
      <c r="A216" s="91" t="s">
        <v>760</v>
      </c>
      <c r="B216" s="92" t="s">
        <v>761</v>
      </c>
      <c r="C216" s="92">
        <f>+C192</f>
        <v>6257672.9400000004</v>
      </c>
      <c r="D216" s="92">
        <f>+D192</f>
        <v>1616654.6</v>
      </c>
    </row>
    <row r="217" spans="1:4" x14ac:dyDescent="0.2">
      <c r="A217" s="145" t="s">
        <v>762</v>
      </c>
      <c r="B217" s="146" t="s">
        <v>737</v>
      </c>
      <c r="C217" s="92">
        <f>MIN(C212,C216)</f>
        <v>6257672.9400000004</v>
      </c>
      <c r="D217" s="92">
        <f>MIN(D212,D216)</f>
        <v>1616654.6</v>
      </c>
    </row>
    <row r="218" spans="1:4" x14ac:dyDescent="0.2">
      <c r="A218" s="92"/>
      <c r="B218" s="92" t="s">
        <v>763</v>
      </c>
      <c r="C218" s="92"/>
      <c r="D218" s="92"/>
    </row>
    <row r="219" spans="1:4" x14ac:dyDescent="0.2">
      <c r="A219" s="91" t="s">
        <v>764</v>
      </c>
      <c r="B219" s="92" t="s">
        <v>765</v>
      </c>
      <c r="C219" s="92">
        <f>ROUND(C217/C99,2)</f>
        <v>6062.46</v>
      </c>
      <c r="D219" s="92">
        <f>ROUND(D217/D99,2)</f>
        <v>6334.85</v>
      </c>
    </row>
    <row r="220" spans="1:4" x14ac:dyDescent="0.2">
      <c r="A220" s="92"/>
      <c r="B220" s="92" t="s">
        <v>766</v>
      </c>
      <c r="C220" s="92"/>
      <c r="D220" s="92"/>
    </row>
    <row r="221" spans="1:4" x14ac:dyDescent="0.2">
      <c r="A221" s="91" t="s">
        <v>603</v>
      </c>
      <c r="B221" s="92"/>
      <c r="C221" s="139"/>
      <c r="D221" s="139"/>
    </row>
    <row r="222" spans="1:4" ht="31.5" x14ac:dyDescent="0.25">
      <c r="A222" s="91" t="s">
        <v>603</v>
      </c>
      <c r="B222" s="147" t="s">
        <v>767</v>
      </c>
      <c r="C222" s="92"/>
      <c r="D222" s="92"/>
    </row>
    <row r="223" spans="1:4" x14ac:dyDescent="0.2">
      <c r="A223" s="91" t="s">
        <v>768</v>
      </c>
      <c r="B223" s="92" t="s">
        <v>769</v>
      </c>
      <c r="C223" s="92"/>
      <c r="D223" s="92"/>
    </row>
    <row r="224" spans="1:4" x14ac:dyDescent="0.2">
      <c r="A224" s="92"/>
      <c r="B224" s="92" t="s">
        <v>770</v>
      </c>
      <c r="C224" s="92"/>
      <c r="D224" s="92"/>
    </row>
    <row r="225" spans="1:6" x14ac:dyDescent="0.2">
      <c r="A225" s="145" t="s">
        <v>771</v>
      </c>
      <c r="B225" s="146" t="s">
        <v>772</v>
      </c>
      <c r="C225" s="92">
        <f>IF((AND(C$192=C$217,C$69&lt;&gt;888888888.88))=TRUE(),C212,0)</f>
        <v>9334691.9299999997</v>
      </c>
      <c r="D225" s="92">
        <f>IF((AND(D$192=D$217,D$69&lt;&gt;888888888.88))=TRUE(),D212,0)</f>
        <v>3363541.04</v>
      </c>
    </row>
    <row r="226" spans="1:6" x14ac:dyDescent="0.2">
      <c r="A226" s="146"/>
      <c r="B226" s="146" t="s">
        <v>773</v>
      </c>
      <c r="C226" s="92"/>
      <c r="D226" s="92"/>
    </row>
    <row r="227" spans="1:6" x14ac:dyDescent="0.2">
      <c r="A227" s="91" t="s">
        <v>774</v>
      </c>
      <c r="B227" s="92" t="s">
        <v>775</v>
      </c>
      <c r="C227" s="92">
        <f>IF(C192=C217,C192,0)</f>
        <v>6257672.9400000004</v>
      </c>
      <c r="D227" s="92">
        <f>IF(D192=D217,D192,0)</f>
        <v>1616654.6</v>
      </c>
    </row>
    <row r="228" spans="1:6" x14ac:dyDescent="0.2">
      <c r="A228" s="91" t="s">
        <v>776</v>
      </c>
      <c r="B228" s="92" t="s">
        <v>777</v>
      </c>
      <c r="C228" s="92">
        <f>IF(C192=C217,C64,0)</f>
        <v>999999999</v>
      </c>
      <c r="D228" s="92">
        <f>IF(D192=D217,D64,0)</f>
        <v>999999999</v>
      </c>
    </row>
    <row r="229" spans="1:6" x14ac:dyDescent="0.2">
      <c r="A229" s="91" t="s">
        <v>778</v>
      </c>
      <c r="B229" s="92" t="s">
        <v>779</v>
      </c>
      <c r="C229" s="92">
        <f>IF(MIN((C225-C227),(C228-C227))&gt;0,ROUND(MIN((C225-C227),(C228-C227)),2),0)</f>
        <v>3077018.99</v>
      </c>
      <c r="D229" s="92">
        <f>IF(MIN((D225-D227),(D228-D227))&gt;0,ROUND(MIN((D225-D227),(D228-D227)),2),0)</f>
        <v>1746886.44</v>
      </c>
    </row>
    <row r="230" spans="1:6" x14ac:dyDescent="0.2">
      <c r="A230" s="92"/>
      <c r="B230" s="92" t="s">
        <v>780</v>
      </c>
      <c r="C230" s="92"/>
      <c r="D230" s="92"/>
    </row>
    <row r="231" spans="1:6" x14ac:dyDescent="0.2">
      <c r="A231" s="92"/>
      <c r="B231" s="92" t="s">
        <v>781</v>
      </c>
      <c r="C231" s="92"/>
      <c r="D231" s="92"/>
      <c r="F231" s="7" t="s">
        <v>2</v>
      </c>
    </row>
    <row r="232" spans="1:6" x14ac:dyDescent="0.2">
      <c r="A232" s="92"/>
      <c r="B232" s="92" t="s">
        <v>782</v>
      </c>
      <c r="C232" s="92"/>
      <c r="D232" s="92"/>
    </row>
    <row r="233" spans="1:6" x14ac:dyDescent="0.2">
      <c r="A233" s="91" t="s">
        <v>783</v>
      </c>
      <c r="B233" s="92" t="s">
        <v>784</v>
      </c>
      <c r="C233" s="92">
        <f>MIN(C69,C229)</f>
        <v>3077018.99</v>
      </c>
      <c r="D233" s="92">
        <f>MIN(D69,D229)</f>
        <v>1746886.44</v>
      </c>
    </row>
    <row r="234" spans="1:6" x14ac:dyDescent="0.2">
      <c r="A234" s="92"/>
      <c r="B234" s="92" t="s">
        <v>785</v>
      </c>
      <c r="C234" s="92"/>
      <c r="D234" s="92"/>
    </row>
    <row r="235" spans="1:6" x14ac:dyDescent="0.2">
      <c r="A235" s="91"/>
      <c r="B235" s="92"/>
      <c r="C235" s="92"/>
      <c r="D235" s="92"/>
    </row>
    <row r="236" spans="1:6" ht="15.75" x14ac:dyDescent="0.25">
      <c r="A236" s="91" t="s">
        <v>603</v>
      </c>
      <c r="B236" s="112" t="s">
        <v>786</v>
      </c>
      <c r="C236" s="126"/>
      <c r="D236" s="126"/>
    </row>
    <row r="237" spans="1:6" x14ac:dyDescent="0.2">
      <c r="A237" s="91" t="s">
        <v>787</v>
      </c>
      <c r="B237" s="92" t="s">
        <v>788</v>
      </c>
      <c r="C237" s="92">
        <f>+C217+C235</f>
        <v>6257672.9400000004</v>
      </c>
      <c r="D237" s="92">
        <f>+D217+D235</f>
        <v>1616654.6</v>
      </c>
    </row>
    <row r="238" spans="1:6" x14ac:dyDescent="0.2">
      <c r="A238" s="91" t="s">
        <v>789</v>
      </c>
      <c r="B238" s="92" t="s">
        <v>790</v>
      </c>
      <c r="C238" s="92">
        <f>C233</f>
        <v>3077018.99</v>
      </c>
      <c r="D238" s="92">
        <f>D233</f>
        <v>1746886.44</v>
      </c>
    </row>
    <row r="239" spans="1:6" x14ac:dyDescent="0.2">
      <c r="A239" s="91" t="s">
        <v>791</v>
      </c>
      <c r="B239" s="92" t="s">
        <v>792</v>
      </c>
      <c r="C239" s="92">
        <f>C237+C238</f>
        <v>9334691.9299999997</v>
      </c>
      <c r="D239" s="92">
        <f>D237+D238</f>
        <v>3363541.04</v>
      </c>
    </row>
    <row r="240" spans="1:6" x14ac:dyDescent="0.2">
      <c r="A240" s="92"/>
      <c r="B240" s="92"/>
      <c r="C240" s="126"/>
      <c r="D240" s="126"/>
    </row>
    <row r="241" spans="1:4" ht="15.75" x14ac:dyDescent="0.25">
      <c r="A241" s="91" t="s">
        <v>603</v>
      </c>
      <c r="B241" s="112" t="s">
        <v>793</v>
      </c>
      <c r="C241" s="92"/>
      <c r="D241" s="92"/>
    </row>
    <row r="242" spans="1:4" x14ac:dyDescent="0.2">
      <c r="A242" s="91" t="s">
        <v>794</v>
      </c>
      <c r="B242" s="92" t="s">
        <v>795</v>
      </c>
      <c r="C242" s="111">
        <f>C44</f>
        <v>2.7E-2</v>
      </c>
      <c r="D242" s="111">
        <f>D44</f>
        <v>2.7E-2</v>
      </c>
    </row>
    <row r="243" spans="1:4" x14ac:dyDescent="0.2">
      <c r="A243" s="92"/>
      <c r="B243" s="92" t="s">
        <v>796</v>
      </c>
      <c r="C243" s="111"/>
      <c r="D243" s="111"/>
    </row>
    <row r="244" spans="1:4" x14ac:dyDescent="0.2">
      <c r="A244" s="91" t="s">
        <v>797</v>
      </c>
      <c r="B244" s="92" t="s">
        <v>798</v>
      </c>
      <c r="C244" s="111">
        <f>TRUNC((C239-(C99*C39)-C42)/C43,6)</f>
        <v>0.27219700000000002</v>
      </c>
      <c r="D244" s="111">
        <f>TRUNC((D239-(D99*D39)-D42)/D43,6)</f>
        <v>9.5806000000000002E-2</v>
      </c>
    </row>
    <row r="245" spans="1:4" x14ac:dyDescent="0.2">
      <c r="A245" s="92"/>
      <c r="B245" s="92" t="s">
        <v>799</v>
      </c>
      <c r="C245" s="111"/>
      <c r="D245" s="111"/>
    </row>
    <row r="246" spans="1:4" x14ac:dyDescent="0.2">
      <c r="A246" s="92"/>
      <c r="B246" s="92" t="s">
        <v>800</v>
      </c>
      <c r="C246" s="111"/>
      <c r="D246" s="111"/>
    </row>
    <row r="247" spans="1:4" x14ac:dyDescent="0.2">
      <c r="A247" s="91" t="s">
        <v>801</v>
      </c>
      <c r="B247" s="92" t="s">
        <v>802</v>
      </c>
      <c r="C247" s="111">
        <f>ROUND(((C45)*(1+C189+C190))/C43,6)</f>
        <v>38.042302999999997</v>
      </c>
      <c r="D247" s="111">
        <f>ROUND(((D45)*(1+D189+D190))/D43,6)</f>
        <v>9.8281360000000006</v>
      </c>
    </row>
    <row r="248" spans="1:4" x14ac:dyDescent="0.2">
      <c r="A248" s="92"/>
      <c r="B248" s="92" t="s">
        <v>803</v>
      </c>
      <c r="C248" s="111"/>
      <c r="D248" s="111"/>
    </row>
    <row r="249" spans="1:4" x14ac:dyDescent="0.2">
      <c r="A249" s="92"/>
      <c r="B249" s="92" t="s">
        <v>804</v>
      </c>
      <c r="C249" s="111"/>
      <c r="D249" s="111"/>
    </row>
    <row r="250" spans="1:4" x14ac:dyDescent="0.2">
      <c r="A250" s="91" t="s">
        <v>805</v>
      </c>
      <c r="B250" s="92" t="s">
        <v>806</v>
      </c>
      <c r="C250" s="111">
        <f>MIN(C242,C244)</f>
        <v>2.7E-2</v>
      </c>
      <c r="D250" s="111">
        <f>MIN(D242,D244)</f>
        <v>2.7E-2</v>
      </c>
    </row>
    <row r="251" spans="1:4" x14ac:dyDescent="0.2">
      <c r="A251" s="92"/>
      <c r="B251" s="92" t="s">
        <v>807</v>
      </c>
      <c r="C251" s="111"/>
      <c r="D251" s="111"/>
    </row>
    <row r="252" spans="1:4" x14ac:dyDescent="0.2">
      <c r="A252" s="91" t="s">
        <v>808</v>
      </c>
      <c r="B252" s="92" t="s">
        <v>809</v>
      </c>
      <c r="C252" s="148">
        <v>0</v>
      </c>
      <c r="D252" s="148">
        <v>0</v>
      </c>
    </row>
    <row r="253" spans="1:4" x14ac:dyDescent="0.2">
      <c r="A253" s="91" t="s">
        <v>810</v>
      </c>
      <c r="B253" s="92" t="s">
        <v>811</v>
      </c>
      <c r="C253" s="111">
        <f>IF(C252&gt;0,C252,C250)</f>
        <v>2.7E-2</v>
      </c>
      <c r="D253" s="111">
        <f>IF(D252&gt;0,D252,D250)</f>
        <v>2.7E-2</v>
      </c>
    </row>
    <row r="254" spans="1:4" x14ac:dyDescent="0.2">
      <c r="A254" s="92"/>
      <c r="B254" s="92" t="s">
        <v>812</v>
      </c>
      <c r="C254" s="111"/>
      <c r="D254" s="111"/>
    </row>
    <row r="255" spans="1:4" x14ac:dyDescent="0.2">
      <c r="A255" s="91" t="s">
        <v>603</v>
      </c>
      <c r="B255" s="92" t="s">
        <v>603</v>
      </c>
      <c r="C255" s="111"/>
      <c r="D255" s="111"/>
    </row>
    <row r="256" spans="1:4" ht="15.75" x14ac:dyDescent="0.25">
      <c r="A256" s="91" t="s">
        <v>603</v>
      </c>
      <c r="B256" s="112" t="s">
        <v>813</v>
      </c>
      <c r="C256" s="92"/>
      <c r="D256" s="92"/>
    </row>
    <row r="257" spans="1:4" x14ac:dyDescent="0.2">
      <c r="A257" s="91" t="s">
        <v>814</v>
      </c>
      <c r="B257" s="92" t="s">
        <v>815</v>
      </c>
      <c r="C257" s="92">
        <f>C59</f>
        <v>294543.91988997086</v>
      </c>
      <c r="D257" s="92">
        <f>D59</f>
        <v>294543.91988997086</v>
      </c>
    </row>
    <row r="258" spans="1:4" x14ac:dyDescent="0.2">
      <c r="A258" s="91" t="s">
        <v>816</v>
      </c>
      <c r="B258" s="92" t="s">
        <v>817</v>
      </c>
      <c r="C258" s="111">
        <f>ROUND(C257/C43,6)</f>
        <v>8.7010000000000004E-3</v>
      </c>
      <c r="D258" s="111">
        <f>ROUND(D257/D43,6)</f>
        <v>8.7010000000000004E-3</v>
      </c>
    </row>
    <row r="259" spans="1:4" x14ac:dyDescent="0.2">
      <c r="A259" s="92"/>
      <c r="B259" s="92" t="s">
        <v>818</v>
      </c>
      <c r="C259" s="111"/>
      <c r="D259" s="111"/>
    </row>
    <row r="260" spans="1:4" x14ac:dyDescent="0.2">
      <c r="A260" s="91" t="s">
        <v>819</v>
      </c>
      <c r="B260" s="92" t="s">
        <v>820</v>
      </c>
      <c r="C260" s="111">
        <f>ROUND(MIN(C258,(C242-C253),(C247-C253)),6)</f>
        <v>0</v>
      </c>
      <c r="D260" s="111">
        <f>ROUND(MIN(D258,(D242-D253),(D247-D253)),6)</f>
        <v>0</v>
      </c>
    </row>
    <row r="261" spans="1:4" x14ac:dyDescent="0.2">
      <c r="A261" s="92"/>
      <c r="B261" s="92" t="s">
        <v>821</v>
      </c>
      <c r="C261" s="111"/>
      <c r="D261" s="111"/>
    </row>
    <row r="262" spans="1:4" x14ac:dyDescent="0.2">
      <c r="A262" s="92"/>
      <c r="B262" s="92" t="s">
        <v>822</v>
      </c>
      <c r="C262" s="111"/>
      <c r="D262" s="111"/>
    </row>
    <row r="263" spans="1:4" x14ac:dyDescent="0.2">
      <c r="A263" s="91" t="s">
        <v>823</v>
      </c>
      <c r="B263" s="92" t="s">
        <v>824</v>
      </c>
      <c r="C263" s="111">
        <v>0</v>
      </c>
      <c r="D263" s="111">
        <v>0</v>
      </c>
    </row>
    <row r="264" spans="1:4" x14ac:dyDescent="0.2">
      <c r="A264" s="91" t="s">
        <v>825</v>
      </c>
      <c r="B264" s="92" t="s">
        <v>826</v>
      </c>
      <c r="C264" s="111">
        <f>IF(C252&gt;0,C263,C260)</f>
        <v>0</v>
      </c>
      <c r="D264" s="111">
        <f>IF(D252&gt;0,D263,D260)</f>
        <v>0</v>
      </c>
    </row>
    <row r="265" spans="1:4" x14ac:dyDescent="0.2">
      <c r="A265" s="92"/>
      <c r="B265" s="92" t="s">
        <v>827</v>
      </c>
      <c r="C265" s="92"/>
      <c r="D265" s="92"/>
    </row>
    <row r="266" spans="1:4" x14ac:dyDescent="0.2">
      <c r="A266" s="91"/>
      <c r="B266" s="92"/>
      <c r="C266" s="92"/>
      <c r="D266" s="92"/>
    </row>
    <row r="267" spans="1:4" ht="15.75" x14ac:dyDescent="0.25">
      <c r="A267" s="91" t="s">
        <v>603</v>
      </c>
      <c r="B267" s="112" t="s">
        <v>828</v>
      </c>
      <c r="C267" s="149"/>
      <c r="D267" s="149"/>
    </row>
    <row r="268" spans="1:4" x14ac:dyDescent="0.2">
      <c r="A268" s="91" t="s">
        <v>829</v>
      </c>
      <c r="B268" s="92" t="s">
        <v>830</v>
      </c>
      <c r="C268" s="92">
        <f>C239</f>
        <v>9334691.9299999997</v>
      </c>
      <c r="D268" s="92">
        <f>+D239</f>
        <v>3363541.04</v>
      </c>
    </row>
    <row r="269" spans="1:4" x14ac:dyDescent="0.2">
      <c r="A269" s="91" t="s">
        <v>831</v>
      </c>
      <c r="B269" s="92" t="s">
        <v>832</v>
      </c>
      <c r="C269" s="92">
        <f>ROUND(C253*C43,2)</f>
        <v>913998.3</v>
      </c>
      <c r="D269" s="92">
        <f>ROUND(D253*D43,2)</f>
        <v>913998.3</v>
      </c>
    </row>
    <row r="270" spans="1:4" x14ac:dyDescent="0.2">
      <c r="A270" s="91" t="s">
        <v>833</v>
      </c>
      <c r="B270" s="92" t="s">
        <v>834</v>
      </c>
      <c r="C270" s="92">
        <f>C42</f>
        <v>120327.37</v>
      </c>
      <c r="D270" s="92">
        <f>D42</f>
        <v>120327.37</v>
      </c>
    </row>
    <row r="271" spans="1:4" x14ac:dyDescent="0.2">
      <c r="A271" s="91" t="s">
        <v>835</v>
      </c>
      <c r="B271" s="92" t="s">
        <v>836</v>
      </c>
      <c r="C271" s="92">
        <f>C268-C269-C270</f>
        <v>8300366.2599999988</v>
      </c>
      <c r="D271" s="92">
        <f>D268-D269-D270</f>
        <v>2329215.37</v>
      </c>
    </row>
    <row r="272" spans="1:4" x14ac:dyDescent="0.2">
      <c r="A272" s="92"/>
      <c r="B272" s="92" t="s">
        <v>837</v>
      </c>
      <c r="C272" s="126"/>
      <c r="D272" s="126"/>
    </row>
    <row r="273" spans="1:4" x14ac:dyDescent="0.2">
      <c r="A273" s="91" t="s">
        <v>838</v>
      </c>
      <c r="B273" s="92" t="s">
        <v>839</v>
      </c>
      <c r="C273" s="92">
        <f>ROUND(C264*C43,2)</f>
        <v>0</v>
      </c>
      <c r="D273" s="92">
        <f>ROUND(D264*D43,2)</f>
        <v>0</v>
      </c>
    </row>
    <row r="274" spans="1:4" x14ac:dyDescent="0.2">
      <c r="A274" s="92"/>
      <c r="B274" s="92" t="s">
        <v>840</v>
      </c>
      <c r="C274" s="92"/>
      <c r="D274" s="92"/>
    </row>
    <row r="275" spans="1:4" x14ac:dyDescent="0.2">
      <c r="A275" s="91" t="s">
        <v>841</v>
      </c>
      <c r="B275" s="92" t="s">
        <v>842</v>
      </c>
      <c r="C275" s="92">
        <f>ROUND(C268/C99,2)</f>
        <v>9043.49</v>
      </c>
      <c r="D275" s="92">
        <f>ROUND(D268/D99,2)</f>
        <v>13180.02</v>
      </c>
    </row>
    <row r="276" spans="1:4" x14ac:dyDescent="0.2">
      <c r="A276" s="92"/>
      <c r="B276" s="92" t="s">
        <v>843</v>
      </c>
      <c r="C276" s="92"/>
      <c r="D276" s="92"/>
    </row>
    <row r="277" spans="1:4" x14ac:dyDescent="0.2">
      <c r="A277" s="76">
        <v>-0.12770074230241912</v>
      </c>
      <c r="B277" s="92"/>
      <c r="C277" s="92"/>
      <c r="D277" s="92"/>
    </row>
    <row r="278" spans="1:4" ht="15.75" x14ac:dyDescent="0.25">
      <c r="A278" s="91" t="s">
        <v>844</v>
      </c>
      <c r="B278" s="112" t="s">
        <v>845</v>
      </c>
      <c r="C278" s="92">
        <f>IF(((C271*-1)&gt;(C268*$A$277)),-C271,(C268*$A$277))</f>
        <v>-1192047.0886254013</v>
      </c>
      <c r="D278" s="92">
        <f>IF(((D271*-1)&gt;(D268*$A$277)),-D271,(D268*$A$277))</f>
        <v>-429526.68757265084</v>
      </c>
    </row>
    <row r="279" spans="1:4" ht="15.75" x14ac:dyDescent="0.25">
      <c r="A279" s="91"/>
      <c r="B279" s="112"/>
      <c r="C279" s="92"/>
      <c r="D279" s="92"/>
    </row>
    <row r="280" spans="1:4" ht="15.75" x14ac:dyDescent="0.25">
      <c r="A280" s="91"/>
      <c r="B280" s="112" t="s">
        <v>846</v>
      </c>
      <c r="C280" s="92"/>
      <c r="D280" s="92"/>
    </row>
    <row r="281" spans="1:4" x14ac:dyDescent="0.2">
      <c r="A281" s="91" t="s">
        <v>847</v>
      </c>
      <c r="B281" s="92" t="s">
        <v>848</v>
      </c>
      <c r="C281" s="92">
        <f>C268+C278</f>
        <v>8142644.8413745984</v>
      </c>
      <c r="D281" s="92">
        <f>D268+D278</f>
        <v>2934014.3524273494</v>
      </c>
    </row>
    <row r="282" spans="1:4" x14ac:dyDescent="0.2">
      <c r="A282" s="91" t="s">
        <v>849</v>
      </c>
      <c r="B282" s="92" t="s">
        <v>850</v>
      </c>
      <c r="C282" s="92">
        <f>C269</f>
        <v>913998.3</v>
      </c>
      <c r="D282" s="92">
        <f>D269</f>
        <v>913998.3</v>
      </c>
    </row>
    <row r="283" spans="1:4" x14ac:dyDescent="0.2">
      <c r="A283" s="91" t="s">
        <v>851</v>
      </c>
      <c r="B283" s="92" t="s">
        <v>852</v>
      </c>
      <c r="C283" s="92">
        <f>C270</f>
        <v>120327.37</v>
      </c>
      <c r="D283" s="92">
        <f>D270</f>
        <v>120327.37</v>
      </c>
    </row>
    <row r="284" spans="1:4" x14ac:dyDescent="0.2">
      <c r="A284" s="91" t="s">
        <v>853</v>
      </c>
      <c r="B284" s="92" t="s">
        <v>836</v>
      </c>
      <c r="C284" s="92">
        <f>C281-C282-C283</f>
        <v>7108319.1713745985</v>
      </c>
      <c r="D284" s="92">
        <f>D281-D282-D283</f>
        <v>1899688.6824273495</v>
      </c>
    </row>
    <row r="285" spans="1:4" x14ac:dyDescent="0.2">
      <c r="A285" s="91" t="s">
        <v>854</v>
      </c>
      <c r="B285" s="92" t="s">
        <v>855</v>
      </c>
      <c r="C285" s="92">
        <f>IF(MIN((((C268*-$GE$269)+C278)),(C59-C273))&lt;0,0,(MIN((((C268*-$GE$269)+C278)),(C59-C273))))</f>
        <v>0</v>
      </c>
      <c r="D285" s="92">
        <f>IF(MIN((((D268*-$GE$269)+D278)),(D59-D273))&lt;0,0,(MIN((((D268*-$GE$269)+D278)),(D59-D273))))</f>
        <v>0</v>
      </c>
    </row>
    <row r="286" spans="1:4" x14ac:dyDescent="0.2">
      <c r="A286" s="92"/>
      <c r="B286" s="92"/>
      <c r="C286" s="92"/>
      <c r="D286" s="92"/>
    </row>
    <row r="287" spans="1:4" x14ac:dyDescent="0.2">
      <c r="A287" s="91" t="s">
        <v>856</v>
      </c>
      <c r="B287" s="92" t="s">
        <v>857</v>
      </c>
      <c r="C287" s="92">
        <f>(C281-C285)/C99</f>
        <v>7888.6309255712049</v>
      </c>
      <c r="D287" s="92">
        <f>(D281-D285)/D99</f>
        <v>11496.921443680836</v>
      </c>
    </row>
    <row r="288" spans="1:4" x14ac:dyDescent="0.2">
      <c r="A288" s="92"/>
      <c r="B288" s="92"/>
      <c r="C288" s="99"/>
      <c r="D288" s="99"/>
    </row>
    <row r="289" spans="1:4" ht="15.75" x14ac:dyDescent="0.25">
      <c r="A289" s="92"/>
      <c r="B289" s="112" t="s">
        <v>859</v>
      </c>
      <c r="C289" s="92"/>
      <c r="D289" s="92"/>
    </row>
    <row r="290" spans="1:4" x14ac:dyDescent="0.2">
      <c r="A290" s="91" t="s">
        <v>860</v>
      </c>
      <c r="B290" s="92" t="s">
        <v>861</v>
      </c>
      <c r="C290" s="132">
        <f>ROUND(((C281-C285)-((C163+C167)*C291))/C94,2)</f>
        <v>9223.18</v>
      </c>
      <c r="D290" s="132">
        <f>ROUND(((D281-D285)-((D163+D167)*D291))/D94,2)</f>
        <v>11496.92</v>
      </c>
    </row>
    <row r="291" spans="1:4" x14ac:dyDescent="0.2">
      <c r="A291" s="91" t="s">
        <v>862</v>
      </c>
      <c r="B291" s="92" t="s">
        <v>863</v>
      </c>
      <c r="C291" s="132">
        <f>(C164+(C164*$A$277))</f>
        <v>7450.3079599950379</v>
      </c>
      <c r="D291" s="132">
        <f>(D164+(D164*$A$277))</f>
        <v>7450.3079599950379</v>
      </c>
    </row>
    <row r="292" spans="1:4" x14ac:dyDescent="0.2">
      <c r="A292" s="91"/>
      <c r="B292" s="92"/>
      <c r="C292" s="92"/>
      <c r="D292" s="92"/>
    </row>
    <row r="293" spans="1:4" x14ac:dyDescent="0.2">
      <c r="A293" s="91" t="s">
        <v>864</v>
      </c>
      <c r="B293" s="92" t="s">
        <v>865</v>
      </c>
      <c r="C293" s="92">
        <f>((C290*(C91+C92+C93)+(C291*(C98+C96)))*-1)</f>
        <v>0</v>
      </c>
      <c r="D293" s="92">
        <f>((D290*(D91+D92+D93)+(D291*(D98+D96)))*-1)</f>
        <v>0</v>
      </c>
    </row>
    <row r="294" spans="1:4" x14ac:dyDescent="0.2">
      <c r="A294" s="91"/>
      <c r="B294" s="92"/>
      <c r="C294" s="92"/>
      <c r="D294" s="92"/>
    </row>
    <row r="295" spans="1:4" x14ac:dyDescent="0.2">
      <c r="A295" s="91" t="s">
        <v>866</v>
      </c>
      <c r="B295" s="92" t="s">
        <v>867</v>
      </c>
      <c r="C295" s="92">
        <f>C281+C293</f>
        <v>8142644.8413745984</v>
      </c>
      <c r="D295" s="92">
        <f>D281+D293</f>
        <v>2934014.3524273494</v>
      </c>
    </row>
    <row r="296" spans="1:4" x14ac:dyDescent="0.2">
      <c r="A296" s="91" t="s">
        <v>868</v>
      </c>
      <c r="B296" s="92" t="s">
        <v>869</v>
      </c>
      <c r="C296" s="92">
        <f>C282</f>
        <v>913998.3</v>
      </c>
      <c r="D296" s="92">
        <f>D282</f>
        <v>913998.3</v>
      </c>
    </row>
    <row r="297" spans="1:4" x14ac:dyDescent="0.2">
      <c r="A297" s="91" t="s">
        <v>870</v>
      </c>
      <c r="B297" s="92" t="s">
        <v>871</v>
      </c>
      <c r="C297" s="92">
        <f>C283</f>
        <v>120327.37</v>
      </c>
      <c r="D297" s="92">
        <f>D283</f>
        <v>120327.37</v>
      </c>
    </row>
    <row r="298" spans="1:4" x14ac:dyDescent="0.2">
      <c r="A298" s="91" t="s">
        <v>872</v>
      </c>
      <c r="B298" s="92" t="s">
        <v>873</v>
      </c>
      <c r="C298" s="92">
        <f>C284+C293</f>
        <v>7108319.1713745985</v>
      </c>
      <c r="D298" s="92">
        <f>D284+D293</f>
        <v>1899688.6824273495</v>
      </c>
    </row>
    <row r="299" spans="1:4" x14ac:dyDescent="0.2">
      <c r="A299" s="92"/>
      <c r="B299" s="92" t="s">
        <v>874</v>
      </c>
      <c r="C299" s="92"/>
      <c r="D299" s="92"/>
    </row>
    <row r="300" spans="1:4" x14ac:dyDescent="0.2">
      <c r="A300" s="92"/>
      <c r="B300" s="92" t="s">
        <v>875</v>
      </c>
      <c r="C300" s="92">
        <f>-C285</f>
        <v>0</v>
      </c>
      <c r="D300" s="92">
        <f>-D285</f>
        <v>0</v>
      </c>
    </row>
    <row r="301" spans="1:4" x14ac:dyDescent="0.2">
      <c r="A301" s="150">
        <v>3.9001513171806231E-4</v>
      </c>
      <c r="B301" s="92"/>
      <c r="C301" s="92"/>
      <c r="D301" s="92"/>
    </row>
    <row r="302" spans="1:4" ht="15.75" x14ac:dyDescent="0.25">
      <c r="A302" s="113"/>
      <c r="B302" s="151" t="s">
        <v>876</v>
      </c>
      <c r="C302" s="113"/>
      <c r="D302" s="113"/>
    </row>
    <row r="303" spans="1:4" x14ac:dyDescent="0.2">
      <c r="A303" s="152" t="s">
        <v>877</v>
      </c>
      <c r="B303" s="113" t="s">
        <v>878</v>
      </c>
      <c r="C303" s="113">
        <f>-A301*C295</f>
        <v>-3175.7547003421146</v>
      </c>
      <c r="D303" s="113">
        <f>-A301*D295</f>
        <v>-1144.309994124638</v>
      </c>
    </row>
    <row r="304" spans="1:4" x14ac:dyDescent="0.2">
      <c r="A304" s="152" t="s">
        <v>881</v>
      </c>
      <c r="B304" s="113" t="s">
        <v>882</v>
      </c>
      <c r="C304" s="113">
        <f>C295+C303</f>
        <v>8139469.0866742563</v>
      </c>
      <c r="D304" s="113">
        <f>D295+D303</f>
        <v>2932870.0424332246</v>
      </c>
    </row>
    <row r="305" spans="1:4" x14ac:dyDescent="0.2">
      <c r="A305" s="152" t="s">
        <v>883</v>
      </c>
      <c r="B305" s="113" t="s">
        <v>869</v>
      </c>
      <c r="C305" s="113">
        <f>C296</f>
        <v>913998.3</v>
      </c>
      <c r="D305" s="113">
        <f>D296</f>
        <v>913998.3</v>
      </c>
    </row>
    <row r="306" spans="1:4" x14ac:dyDescent="0.2">
      <c r="A306" s="152" t="s">
        <v>884</v>
      </c>
      <c r="B306" s="113" t="s">
        <v>871</v>
      </c>
      <c r="C306" s="113">
        <f>C297</f>
        <v>120327.37</v>
      </c>
      <c r="D306" s="113">
        <f>D297</f>
        <v>120327.37</v>
      </c>
    </row>
    <row r="307" spans="1:4" x14ac:dyDescent="0.2">
      <c r="A307" s="152" t="s">
        <v>885</v>
      </c>
      <c r="B307" s="113" t="s">
        <v>886</v>
      </c>
      <c r="C307" s="113">
        <f>C304-C305-C306</f>
        <v>7105143.4166742563</v>
      </c>
      <c r="D307" s="113">
        <f>D304-D305-D306</f>
        <v>1898544.3724332247</v>
      </c>
    </row>
    <row r="308" spans="1:4" x14ac:dyDescent="0.2">
      <c r="A308" s="91"/>
      <c r="B308" s="153" t="s">
        <v>887</v>
      </c>
      <c r="C308" s="92"/>
      <c r="D308" s="92"/>
    </row>
    <row r="309" spans="1:4" x14ac:dyDescent="0.2">
      <c r="A309" s="91"/>
      <c r="B309" s="153"/>
      <c r="C309" s="92"/>
      <c r="D309" s="92"/>
    </row>
    <row r="310" spans="1:4" x14ac:dyDescent="0.2">
      <c r="A310" s="152" t="s">
        <v>888</v>
      </c>
      <c r="B310" s="127" t="s">
        <v>889</v>
      </c>
      <c r="C310" s="113">
        <f>C290+(C303/C99)</f>
        <v>9220.1033145704878</v>
      </c>
      <c r="D310" s="113">
        <f>D290+(D303/D99)</f>
        <v>11492.436026668791</v>
      </c>
    </row>
    <row r="311" spans="1:4" x14ac:dyDescent="0.2">
      <c r="A311" s="152" t="s">
        <v>890</v>
      </c>
      <c r="B311" s="127" t="s">
        <v>891</v>
      </c>
      <c r="C311" s="113">
        <f>C291-(C291*$A$301)</f>
        <v>7447.4022271546801</v>
      </c>
      <c r="D311" s="113">
        <f>D291-(D291*$A$301)</f>
        <v>7447.4022271546801</v>
      </c>
    </row>
    <row r="312" spans="1:4" x14ac:dyDescent="0.2">
      <c r="A312" s="92"/>
      <c r="B312" s="92"/>
      <c r="C312" s="92"/>
      <c r="D312" s="92"/>
    </row>
    <row r="313" spans="1:4" ht="15.75" x14ac:dyDescent="0.25">
      <c r="A313" s="91" t="s">
        <v>603</v>
      </c>
      <c r="B313" s="112" t="s">
        <v>892</v>
      </c>
      <c r="C313" s="137"/>
      <c r="D313" s="137"/>
    </row>
    <row r="314" spans="1:4" x14ac:dyDescent="0.2">
      <c r="A314" s="91" t="s">
        <v>893</v>
      </c>
      <c r="B314" s="92" t="s">
        <v>894</v>
      </c>
      <c r="C314" s="111">
        <f>+C253</f>
        <v>2.7E-2</v>
      </c>
      <c r="D314" s="111">
        <f>+D253</f>
        <v>2.7E-2</v>
      </c>
    </row>
    <row r="315" spans="1:4" x14ac:dyDescent="0.2">
      <c r="A315" s="91" t="s">
        <v>895</v>
      </c>
      <c r="B315" s="92" t="s">
        <v>896</v>
      </c>
      <c r="C315" s="111">
        <f>+C264</f>
        <v>0</v>
      </c>
      <c r="D315" s="111">
        <f>+D264</f>
        <v>0</v>
      </c>
    </row>
    <row r="316" spans="1:4" x14ac:dyDescent="0.2">
      <c r="A316" s="91" t="s">
        <v>897</v>
      </c>
      <c r="B316" s="92" t="s">
        <v>898</v>
      </c>
      <c r="C316" s="111">
        <f>ROUND((C74/C43),6)</f>
        <v>0</v>
      </c>
      <c r="D316" s="111">
        <f>ROUND((D74/D43),6)</f>
        <v>0</v>
      </c>
    </row>
    <row r="317" spans="1:4" x14ac:dyDescent="0.2">
      <c r="A317" s="92"/>
      <c r="B317" s="92" t="s">
        <v>899</v>
      </c>
      <c r="C317" s="111"/>
      <c r="D317" s="111"/>
    </row>
    <row r="318" spans="1:4" x14ac:dyDescent="0.2">
      <c r="A318" s="91" t="s">
        <v>900</v>
      </c>
      <c r="B318" s="92" t="s">
        <v>901</v>
      </c>
      <c r="C318" s="111">
        <f>ROUND((C75/C43),6)</f>
        <v>0</v>
      </c>
      <c r="D318" s="111">
        <f>ROUND((D75/D43),6)</f>
        <v>0</v>
      </c>
    </row>
    <row r="319" spans="1:4" x14ac:dyDescent="0.2">
      <c r="A319" s="92"/>
      <c r="B319" s="92" t="s">
        <v>902</v>
      </c>
      <c r="C319" s="111"/>
      <c r="D319" s="111"/>
    </row>
    <row r="320" spans="1:4" x14ac:dyDescent="0.2">
      <c r="A320" s="91" t="s">
        <v>903</v>
      </c>
      <c r="B320" s="92" t="s">
        <v>904</v>
      </c>
      <c r="C320" s="111">
        <f>ROUND((C76/C43),6)</f>
        <v>0</v>
      </c>
      <c r="D320" s="111">
        <f>ROUND((D76/D43),6)</f>
        <v>0</v>
      </c>
    </row>
    <row r="321" spans="1:4" x14ac:dyDescent="0.2">
      <c r="A321" s="92"/>
      <c r="B321" s="92" t="s">
        <v>905</v>
      </c>
      <c r="C321" s="111"/>
      <c r="D321" s="111"/>
    </row>
    <row r="322" spans="1:4" x14ac:dyDescent="0.2">
      <c r="A322" s="91" t="s">
        <v>906</v>
      </c>
      <c r="B322" s="92" t="s">
        <v>907</v>
      </c>
      <c r="C322" s="111">
        <f>SUM(C314:C320)</f>
        <v>2.7E-2</v>
      </c>
      <c r="D322" s="111">
        <f>SUM(D314:D320)</f>
        <v>2.7E-2</v>
      </c>
    </row>
    <row r="323" spans="1:4" x14ac:dyDescent="0.2">
      <c r="A323" s="92"/>
      <c r="B323" s="92" t="s">
        <v>908</v>
      </c>
      <c r="C323" s="92"/>
      <c r="D323" s="92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SB21-053 Run</vt:lpstr>
      <vt:lpstr>district disk</vt:lpstr>
      <vt:lpstr>'district disk'!Print_Area</vt:lpstr>
      <vt:lpstr>'SB21-053 Run'!Print_Area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2021-03-22T14:04:14Z</dcterms:created>
  <dcterms:modified xsi:type="dcterms:W3CDTF">2021-06-15T22:39:06Z</dcterms:modified>
</cp:coreProperties>
</file>