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E-FS-03\CapitalConstruction\BEST Program\2019-2020 BEST1920\Application\"/>
    </mc:Choice>
  </mc:AlternateContent>
  <xr:revisionPtr revIDLastSave="0" documentId="8_{978345A1-918C-41ED-B056-0BF62877DED2}" xr6:coauthVersionLast="46" xr6:coauthVersionMax="46" xr10:uidLastSave="{00000000-0000-0000-0000-000000000000}"/>
  <workbookProtection workbookPassword="C807" lockStructure="1"/>
  <bookViews>
    <workbookView xWindow="765" yWindow="2310" windowWidth="26715" windowHeight="12930" xr2:uid="{00000000-000D-0000-FFFF-FFFF00000000}"/>
  </bookViews>
  <sheets>
    <sheet name="FY2019-20" sheetId="4" r:id="rId1"/>
  </sheets>
  <definedNames>
    <definedName name="_xlnm.Print_Area" localSheetId="0">'FY2019-20'!$A$1:$H$52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4" l="1"/>
  <c r="G47" i="4"/>
  <c r="D48" i="4" l="1"/>
  <c r="E48" i="4" l="1"/>
  <c r="F49" i="4"/>
  <c r="E49" i="4"/>
  <c r="D49" i="4"/>
  <c r="H47" i="4"/>
  <c r="E47" i="4" l="1"/>
  <c r="F47" i="4"/>
  <c r="D47" i="4"/>
</calcChain>
</file>

<file path=xl/sharedStrings.xml><?xml version="1.0" encoding="utf-8"?>
<sst xmlns="http://schemas.openxmlformats.org/spreadsheetml/2006/main" count="242" uniqueCount="130">
  <si>
    <t>County</t>
  </si>
  <si>
    <t>Applicant Name</t>
  </si>
  <si>
    <t>Project Title</t>
  </si>
  <si>
    <t>Applicant Contribution</t>
  </si>
  <si>
    <t>DURANGO 9-R</t>
  </si>
  <si>
    <t>SOUTH ROUTT RE 3</t>
  </si>
  <si>
    <t>ST VRAIN VALLEY RE 1J</t>
  </si>
  <si>
    <t>MONTROSE COUNTY RE-1J</t>
  </si>
  <si>
    <t>BEST Request Amount</t>
  </si>
  <si>
    <t>Total Request &amp; Matching Contribution</t>
  </si>
  <si>
    <t>Recommended for BEST Cash Grant</t>
  </si>
  <si>
    <t>Recommended for BEST Lease/Purchase</t>
  </si>
  <si>
    <t>-</t>
  </si>
  <si>
    <t>YES</t>
  </si>
  <si>
    <t>Rio Blanco</t>
  </si>
  <si>
    <t>MEEKER RE1</t>
  </si>
  <si>
    <t>HS Renovation &amp; Addition</t>
  </si>
  <si>
    <t>El Paso</t>
  </si>
  <si>
    <t>LEWIS-PALMER 38</t>
  </si>
  <si>
    <t>Ray Kilmer ES Boiler Replacement</t>
  </si>
  <si>
    <t>Baca</t>
  </si>
  <si>
    <t>PRITCHETT RE-3</t>
  </si>
  <si>
    <t>Building System/ Safety Upgrades</t>
  </si>
  <si>
    <t>Prowers</t>
  </si>
  <si>
    <t>GRANADA RE-1</t>
  </si>
  <si>
    <t>Rio Grande</t>
  </si>
  <si>
    <t>MONTE VISTA C-8</t>
  </si>
  <si>
    <t>Delta Center Roof Replacement</t>
  </si>
  <si>
    <t>Weld</t>
  </si>
  <si>
    <t>EATON RE-2</t>
  </si>
  <si>
    <t>Districtwide Secure Entries</t>
  </si>
  <si>
    <t>La Plata</t>
  </si>
  <si>
    <t>DHS Fire Alarm and Intercom System Upgrade</t>
  </si>
  <si>
    <t>Routt</t>
  </si>
  <si>
    <t>HS North Roof Replacement</t>
  </si>
  <si>
    <t>Arapahoe</t>
  </si>
  <si>
    <t>BYERS 32J</t>
  </si>
  <si>
    <t xml:space="preserve">Asbestos Abatement </t>
  </si>
  <si>
    <t>Prairie Winds ES Roof Replacement</t>
  </si>
  <si>
    <t>Otero</t>
  </si>
  <si>
    <t>CHERAW 31</t>
  </si>
  <si>
    <t>Yuma</t>
  </si>
  <si>
    <t>HS Addition/Renovation and MS Renovation</t>
  </si>
  <si>
    <t>Las Animas</t>
  </si>
  <si>
    <t>Vocational Agriculture Building Replacement</t>
  </si>
  <si>
    <t>COLORADO SPRINGS 11</t>
  </si>
  <si>
    <t>RJ Wasson Academic Campus System Upgrades</t>
  </si>
  <si>
    <t>Moffat</t>
  </si>
  <si>
    <t>MOFFAT COUNTY RE:NO 1</t>
  </si>
  <si>
    <t>ES Roof Replacement</t>
  </si>
  <si>
    <t>SHERIDAN 2</t>
  </si>
  <si>
    <t>ECC/SOAR Academy Roof Replacement</t>
  </si>
  <si>
    <t>GREELEY 6</t>
  </si>
  <si>
    <t>Scott ES Roof Replacement</t>
  </si>
  <si>
    <t>Animas ES Boiler Replacement</t>
  </si>
  <si>
    <t>Douglas</t>
  </si>
  <si>
    <t>DOUGLAS COUNTY RE 1</t>
  </si>
  <si>
    <t>Trailblazer ES Roof Replacement</t>
  </si>
  <si>
    <t>Boulder</t>
  </si>
  <si>
    <t>HS Health, Safety &amp; Adequacy Improvements</t>
  </si>
  <si>
    <t>Clear Creek</t>
  </si>
  <si>
    <t>CLEAR CREEK RE-1</t>
  </si>
  <si>
    <t>ES Boiler Replacement</t>
  </si>
  <si>
    <t>Montrose</t>
  </si>
  <si>
    <t>Roof Replacements 1HS, 1MHS, 1MS, 2 ES</t>
  </si>
  <si>
    <t>Olathe MS HVAC Replacement</t>
  </si>
  <si>
    <t>SPRINGFIELD RE-4</t>
  </si>
  <si>
    <t>Safety Upgrades</t>
  </si>
  <si>
    <t>Trinidad MS Building System/ Safety Upgrades</t>
  </si>
  <si>
    <t>Grand</t>
  </si>
  <si>
    <t>District Wide Safety Upgrades</t>
  </si>
  <si>
    <t>Jefferson</t>
  </si>
  <si>
    <t>JEFFERSON COUNTY R-1</t>
  </si>
  <si>
    <t xml:space="preserve">JeffcoNet - Fiber Network Infrastructure </t>
  </si>
  <si>
    <t>JOHNSTOWN-MILLIKEN RE-5J</t>
  </si>
  <si>
    <t>Milliken ES Roof Replacement</t>
  </si>
  <si>
    <t>Letford ES Replacement School</t>
  </si>
  <si>
    <t>WIDEFIELD 3</t>
  </si>
  <si>
    <t>ES MS HS Fire Alarm/Camera Upgrades</t>
  </si>
  <si>
    <t>Conejos</t>
  </si>
  <si>
    <t>Centauri HS Replacement</t>
  </si>
  <si>
    <t>Lake</t>
  </si>
  <si>
    <t>West Park PK-2 ES Replacement</t>
  </si>
  <si>
    <t>Eagle</t>
  </si>
  <si>
    <t>EAGLE COUNTY RE 50</t>
  </si>
  <si>
    <t>Berry Creek MS Roof Replacement</t>
  </si>
  <si>
    <t>Denver</t>
  </si>
  <si>
    <t>DENVER COUNTY 1</t>
  </si>
  <si>
    <t>George Washington HS Fire Suppression Upgrades</t>
  </si>
  <si>
    <t>Pueblo</t>
  </si>
  <si>
    <t>PUEBLO CITY 60</t>
  </si>
  <si>
    <t>FIMS Partial Roof Replacement</t>
  </si>
  <si>
    <t>Adams</t>
  </si>
  <si>
    <t>WESTMINSTER PUBLIC SCHOOLS</t>
  </si>
  <si>
    <t>Shaw Heights MS Boiler Replacement</t>
  </si>
  <si>
    <t>MANZANOLA 3J</t>
  </si>
  <si>
    <t>PK-12 Addition and Renovation</t>
  </si>
  <si>
    <t>Huerfano</t>
  </si>
  <si>
    <t>LA VETA RE-2</t>
  </si>
  <si>
    <t>PK-12 Building Replacement</t>
  </si>
  <si>
    <t>RMSEL Building/ Safety Upgrades/ Addition</t>
  </si>
  <si>
    <t>Gilpin ES Galvanized/ Steam Piping Replacement</t>
  </si>
  <si>
    <t>District Wide Roofing Repair &amp; Replacement</t>
  </si>
  <si>
    <t>Costilla</t>
  </si>
  <si>
    <t>SIERRA GRANDE R-30</t>
  </si>
  <si>
    <t>PK-12 Replacement</t>
  </si>
  <si>
    <t>ELLICOTT 22</t>
  </si>
  <si>
    <t>ES/HS Safety Upgrades</t>
  </si>
  <si>
    <t>ADAMS-ARAPAHOE 28J</t>
  </si>
  <si>
    <t>East MS Remodel and Addition</t>
  </si>
  <si>
    <t>MOUNTAIN MIDDLE SCHOOL</t>
  </si>
  <si>
    <t>MMS Roof Replacement</t>
  </si>
  <si>
    <t>Valley View ES New School Replacement</t>
  </si>
  <si>
    <t>JUSTICE HIGH SCHOOL</t>
  </si>
  <si>
    <t>EXPEDITIONARY BOCES</t>
  </si>
  <si>
    <t>YUMA 1</t>
  </si>
  <si>
    <t>HOEHNE REORGANIZED 3</t>
  </si>
  <si>
    <t>TRINIDAD 1</t>
  </si>
  <si>
    <t>EAST GRAND 2</t>
  </si>
  <si>
    <t>Awarded projects that failed to secure matching funds (not funded)</t>
  </si>
  <si>
    <t>YES (1st backup)</t>
  </si>
  <si>
    <t>YES (2nd backup)</t>
  </si>
  <si>
    <t>NORTH CONEJOS RE-1J</t>
  </si>
  <si>
    <t>LAKE COUNTY R-1</t>
  </si>
  <si>
    <t>YES* (3rd backup)</t>
  </si>
  <si>
    <t>*Mapleton 1 state portion funded using a combination of $11,461,793.86 in lease/purchase and $5,953,000 in cash funds</t>
  </si>
  <si>
    <t>MAPLETON 1*</t>
  </si>
  <si>
    <t>Total Funded Cash Grants</t>
  </si>
  <si>
    <t>Total Funded Lease/Purchase Grants</t>
  </si>
  <si>
    <t xml:space="preserve">Total Funded Cash and Lease/Purchase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</si>
</sst>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44" fontId="6" fillId="0" borderId="7" xfId="1" applyFont="1" applyBorder="1"/>
    <xf numFmtId="0" fontId="6" fillId="0" borderId="9" xfId="0" applyFont="1" applyBorder="1"/>
    <xf numFmtId="0" fontId="6" fillId="0" borderId="1" xfId="0" applyFont="1" applyBorder="1"/>
    <xf numFmtId="44" fontId="6" fillId="0" borderId="1" xfId="1" applyFont="1" applyBorder="1"/>
    <xf numFmtId="0" fontId="6" fillId="3" borderId="15" xfId="0" applyFont="1" applyFill="1" applyBorder="1"/>
    <xf numFmtId="0" fontId="6" fillId="3" borderId="16" xfId="0" applyFont="1" applyFill="1" applyBorder="1"/>
    <xf numFmtId="44" fontId="6" fillId="3" borderId="16" xfId="1" applyFont="1" applyFill="1" applyBorder="1"/>
    <xf numFmtId="0" fontId="6" fillId="3" borderId="9" xfId="0" applyFont="1" applyFill="1" applyBorder="1"/>
    <xf numFmtId="0" fontId="6" fillId="3" borderId="1" xfId="0" applyFont="1" applyFill="1" applyBorder="1"/>
    <xf numFmtId="44" fontId="6" fillId="3" borderId="1" xfId="1" applyFont="1" applyFill="1" applyBorder="1"/>
    <xf numFmtId="0" fontId="6" fillId="3" borderId="11" xfId="0" applyFont="1" applyFill="1" applyBorder="1"/>
    <xf numFmtId="0" fontId="6" fillId="3" borderId="2" xfId="0" applyFont="1" applyFill="1" applyBorder="1"/>
    <xf numFmtId="44" fontId="6" fillId="3" borderId="2" xfId="1" applyFont="1" applyFill="1" applyBorder="1"/>
    <xf numFmtId="0" fontId="6" fillId="0" borderId="0" xfId="0" applyFont="1" applyBorder="1"/>
    <xf numFmtId="0" fontId="7" fillId="0" borderId="6" xfId="0" applyFont="1" applyFill="1" applyBorder="1"/>
    <xf numFmtId="44" fontId="7" fillId="0" borderId="7" xfId="1" applyNumberFormat="1" applyFont="1" applyBorder="1"/>
    <xf numFmtId="44" fontId="7" fillId="0" borderId="8" xfId="1" applyNumberFormat="1" applyFont="1" applyBorder="1"/>
    <xf numFmtId="0" fontId="7" fillId="0" borderId="9" xfId="0" applyFont="1" applyFill="1" applyBorder="1"/>
    <xf numFmtId="44" fontId="7" fillId="0" borderId="1" xfId="1" applyFont="1" applyBorder="1"/>
    <xf numFmtId="0" fontId="7" fillId="0" borderId="11" xfId="0" applyFont="1" applyFill="1" applyBorder="1"/>
    <xf numFmtId="44" fontId="7" fillId="0" borderId="2" xfId="1" applyFont="1" applyBorder="1"/>
    <xf numFmtId="0" fontId="6" fillId="0" borderId="0" xfId="0" applyFont="1" applyFill="1" applyBorder="1"/>
    <xf numFmtId="44" fontId="7" fillId="0" borderId="0" xfId="1" applyFont="1" applyBorder="1"/>
    <xf numFmtId="1" fontId="8" fillId="0" borderId="16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44" fontId="9" fillId="0" borderId="0" xfId="1" applyFont="1" applyBorder="1"/>
    <xf numFmtId="1" fontId="11" fillId="0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44" fontId="10" fillId="4" borderId="1" xfId="1" applyFont="1" applyFill="1" applyBorder="1"/>
  </cellXfs>
  <cellStyles count="2">
    <cellStyle name="Currency" xfId="1" builtinId="4"/>
    <cellStyle name="Normal" xfId="0" builtinId="0"/>
  </cellStyles>
  <dxfs count="18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topLeftCell="A19" zoomScaleNormal="100" workbookViewId="0">
      <selection activeCell="H49" sqref="H49"/>
    </sheetView>
  </sheetViews>
  <sheetFormatPr defaultRowHeight="15" x14ac:dyDescent="0.25"/>
  <cols>
    <col min="1" max="1" width="15.7109375" customWidth="1"/>
    <col min="2" max="2" width="32.42578125" customWidth="1"/>
    <col min="3" max="3" width="44.42578125" customWidth="1"/>
    <col min="4" max="4" width="17.5703125" customWidth="1"/>
    <col min="5" max="5" width="18.5703125" customWidth="1"/>
    <col min="6" max="6" width="18.140625" customWidth="1"/>
    <col min="7" max="7" width="14.7109375" customWidth="1"/>
    <col min="8" max="8" width="15" customWidth="1"/>
  </cols>
  <sheetData>
    <row r="1" spans="1:8" ht="53.25" customHeight="1" thickBot="1" x14ac:dyDescent="0.3">
      <c r="A1" s="1" t="s">
        <v>0</v>
      </c>
      <c r="B1" s="2" t="s">
        <v>1</v>
      </c>
      <c r="C1" s="2" t="s">
        <v>2</v>
      </c>
      <c r="D1" s="2" t="s">
        <v>8</v>
      </c>
      <c r="E1" s="2" t="s">
        <v>3</v>
      </c>
      <c r="F1" s="3" t="s">
        <v>9</v>
      </c>
      <c r="G1" s="2" t="s">
        <v>10</v>
      </c>
      <c r="H1" s="3" t="s">
        <v>11</v>
      </c>
    </row>
    <row r="2" spans="1:8" ht="13.5" customHeight="1" x14ac:dyDescent="0.25">
      <c r="A2" s="14" t="s">
        <v>14</v>
      </c>
      <c r="B2" s="15" t="s">
        <v>15</v>
      </c>
      <c r="C2" s="15" t="s">
        <v>16</v>
      </c>
      <c r="D2" s="16">
        <v>7529595.3099999996</v>
      </c>
      <c r="E2" s="16">
        <v>32099853.690000001</v>
      </c>
      <c r="F2" s="16">
        <v>39629449</v>
      </c>
      <c r="G2" s="5" t="s">
        <v>13</v>
      </c>
      <c r="H2" s="6" t="s">
        <v>12</v>
      </c>
    </row>
    <row r="3" spans="1:8" ht="13.5" customHeight="1" x14ac:dyDescent="0.25">
      <c r="A3" s="17" t="s">
        <v>17</v>
      </c>
      <c r="B3" s="18" t="s">
        <v>18</v>
      </c>
      <c r="C3" s="18" t="s">
        <v>19</v>
      </c>
      <c r="D3" s="19">
        <v>140049.66</v>
      </c>
      <c r="E3" s="19">
        <v>297605.53999999998</v>
      </c>
      <c r="F3" s="19">
        <v>437655.2</v>
      </c>
      <c r="G3" s="7" t="s">
        <v>13</v>
      </c>
      <c r="H3" s="8" t="s">
        <v>12</v>
      </c>
    </row>
    <row r="4" spans="1:8" ht="13.5" customHeight="1" x14ac:dyDescent="0.25">
      <c r="A4" s="17" t="s">
        <v>20</v>
      </c>
      <c r="B4" s="18" t="s">
        <v>21</v>
      </c>
      <c r="C4" s="18" t="s">
        <v>22</v>
      </c>
      <c r="D4" s="19">
        <v>3910681.65</v>
      </c>
      <c r="E4" s="19">
        <v>205825.35</v>
      </c>
      <c r="F4" s="19">
        <v>4116507</v>
      </c>
      <c r="G4" s="7" t="s">
        <v>13</v>
      </c>
      <c r="H4" s="8" t="s">
        <v>12</v>
      </c>
    </row>
    <row r="5" spans="1:8" ht="13.5" customHeight="1" x14ac:dyDescent="0.25">
      <c r="A5" s="17" t="s">
        <v>23</v>
      </c>
      <c r="B5" s="18" t="s">
        <v>24</v>
      </c>
      <c r="C5" s="18" t="s">
        <v>22</v>
      </c>
      <c r="D5" s="19">
        <v>3361303.54</v>
      </c>
      <c r="E5" s="19">
        <v>2335821.1</v>
      </c>
      <c r="F5" s="19">
        <v>5697124.6399999997</v>
      </c>
      <c r="G5" s="7" t="s">
        <v>13</v>
      </c>
      <c r="H5" s="8" t="s">
        <v>12</v>
      </c>
    </row>
    <row r="6" spans="1:8" ht="13.5" customHeight="1" x14ac:dyDescent="0.25">
      <c r="A6" s="17" t="s">
        <v>25</v>
      </c>
      <c r="B6" s="18" t="s">
        <v>26</v>
      </c>
      <c r="C6" s="18" t="s">
        <v>27</v>
      </c>
      <c r="D6" s="19">
        <v>131891.25</v>
      </c>
      <c r="E6" s="19">
        <v>43963.75</v>
      </c>
      <c r="F6" s="19">
        <v>175855</v>
      </c>
      <c r="G6" s="7" t="s">
        <v>13</v>
      </c>
      <c r="H6" s="8" t="s">
        <v>12</v>
      </c>
    </row>
    <row r="7" spans="1:8" ht="13.5" customHeight="1" x14ac:dyDescent="0.25">
      <c r="A7" s="17" t="s">
        <v>28</v>
      </c>
      <c r="B7" s="18" t="s">
        <v>29</v>
      </c>
      <c r="C7" s="18" t="s">
        <v>30</v>
      </c>
      <c r="D7" s="19">
        <v>478886.40000000002</v>
      </c>
      <c r="E7" s="19">
        <v>1516473.6</v>
      </c>
      <c r="F7" s="19">
        <v>1995360</v>
      </c>
      <c r="G7" s="7" t="s">
        <v>13</v>
      </c>
      <c r="H7" s="8" t="s">
        <v>12</v>
      </c>
    </row>
    <row r="8" spans="1:8" ht="13.5" customHeight="1" x14ac:dyDescent="0.25">
      <c r="A8" s="17" t="s">
        <v>31</v>
      </c>
      <c r="B8" s="18" t="s">
        <v>4</v>
      </c>
      <c r="C8" s="18" t="s">
        <v>32</v>
      </c>
      <c r="D8" s="19">
        <v>110588.6</v>
      </c>
      <c r="E8" s="19">
        <v>270751.40000000002</v>
      </c>
      <c r="F8" s="19">
        <v>381340</v>
      </c>
      <c r="G8" s="7" t="s">
        <v>13</v>
      </c>
      <c r="H8" s="8" t="s">
        <v>12</v>
      </c>
    </row>
    <row r="9" spans="1:8" ht="13.5" customHeight="1" x14ac:dyDescent="0.25">
      <c r="A9" s="17" t="s">
        <v>33</v>
      </c>
      <c r="B9" s="18" t="s">
        <v>5</v>
      </c>
      <c r="C9" s="18" t="s">
        <v>34</v>
      </c>
      <c r="D9" s="19">
        <v>289332.96000000002</v>
      </c>
      <c r="E9" s="19">
        <v>227333.04</v>
      </c>
      <c r="F9" s="19">
        <v>516666</v>
      </c>
      <c r="G9" s="7" t="s">
        <v>13</v>
      </c>
      <c r="H9" s="8" t="s">
        <v>12</v>
      </c>
    </row>
    <row r="10" spans="1:8" ht="13.5" customHeight="1" x14ac:dyDescent="0.25">
      <c r="A10" s="17" t="s">
        <v>35</v>
      </c>
      <c r="B10" s="18" t="s">
        <v>36</v>
      </c>
      <c r="C10" s="18" t="s">
        <v>37</v>
      </c>
      <c r="D10" s="19">
        <v>35668.36</v>
      </c>
      <c r="E10" s="19">
        <v>51327.64</v>
      </c>
      <c r="F10" s="19">
        <v>86996</v>
      </c>
      <c r="G10" s="7" t="s">
        <v>13</v>
      </c>
      <c r="H10" s="8" t="s">
        <v>12</v>
      </c>
    </row>
    <row r="11" spans="1:8" ht="13.5" customHeight="1" x14ac:dyDescent="0.25">
      <c r="A11" s="17" t="s">
        <v>17</v>
      </c>
      <c r="B11" s="18" t="s">
        <v>18</v>
      </c>
      <c r="C11" s="18" t="s">
        <v>38</v>
      </c>
      <c r="D11" s="19">
        <v>357298.08</v>
      </c>
      <c r="E11" s="19">
        <v>759258.42</v>
      </c>
      <c r="F11" s="19">
        <v>1116556.5</v>
      </c>
      <c r="G11" s="7" t="s">
        <v>13</v>
      </c>
      <c r="H11" s="8" t="s">
        <v>12</v>
      </c>
    </row>
    <row r="12" spans="1:8" ht="13.5" customHeight="1" x14ac:dyDescent="0.25">
      <c r="A12" s="17" t="s">
        <v>39</v>
      </c>
      <c r="B12" s="18" t="s">
        <v>40</v>
      </c>
      <c r="C12" s="18" t="s">
        <v>22</v>
      </c>
      <c r="D12" s="19">
        <v>2762188.4</v>
      </c>
      <c r="E12" s="19">
        <v>1183795.03</v>
      </c>
      <c r="F12" s="19">
        <v>3945983.43</v>
      </c>
      <c r="G12" s="7" t="s">
        <v>13</v>
      </c>
      <c r="H12" s="8" t="s">
        <v>12</v>
      </c>
    </row>
    <row r="13" spans="1:8" ht="13.5" customHeight="1" x14ac:dyDescent="0.25">
      <c r="A13" s="17" t="s">
        <v>41</v>
      </c>
      <c r="B13" s="18" t="s">
        <v>115</v>
      </c>
      <c r="C13" s="18" t="s">
        <v>42</v>
      </c>
      <c r="D13" s="19">
        <v>15968229</v>
      </c>
      <c r="E13" s="19">
        <v>15968229</v>
      </c>
      <c r="F13" s="19">
        <v>31936458</v>
      </c>
      <c r="G13" s="7" t="s">
        <v>12</v>
      </c>
      <c r="H13" s="8" t="s">
        <v>13</v>
      </c>
    </row>
    <row r="14" spans="1:8" ht="13.5" customHeight="1" x14ac:dyDescent="0.25">
      <c r="A14" s="17" t="s">
        <v>43</v>
      </c>
      <c r="B14" s="18" t="s">
        <v>116</v>
      </c>
      <c r="C14" s="18" t="s">
        <v>44</v>
      </c>
      <c r="D14" s="19">
        <v>1775689.27</v>
      </c>
      <c r="E14" s="19">
        <v>3156780.93</v>
      </c>
      <c r="F14" s="19">
        <v>4932470.2</v>
      </c>
      <c r="G14" s="7" t="s">
        <v>13</v>
      </c>
      <c r="H14" s="8" t="s">
        <v>12</v>
      </c>
    </row>
    <row r="15" spans="1:8" ht="13.5" customHeight="1" x14ac:dyDescent="0.25">
      <c r="A15" s="17" t="s">
        <v>17</v>
      </c>
      <c r="B15" s="18" t="s">
        <v>45</v>
      </c>
      <c r="C15" s="18" t="s">
        <v>46</v>
      </c>
      <c r="D15" s="19">
        <v>1566281.2</v>
      </c>
      <c r="E15" s="19">
        <v>2784499.9</v>
      </c>
      <c r="F15" s="19">
        <v>4350781.0999999996</v>
      </c>
      <c r="G15" s="7" t="s">
        <v>13</v>
      </c>
      <c r="H15" s="8" t="s">
        <v>12</v>
      </c>
    </row>
    <row r="16" spans="1:8" ht="13.5" customHeight="1" x14ac:dyDescent="0.25">
      <c r="A16" s="17" t="s">
        <v>47</v>
      </c>
      <c r="B16" s="18" t="s">
        <v>48</v>
      </c>
      <c r="C16" s="18" t="s">
        <v>49</v>
      </c>
      <c r="D16" s="19">
        <v>835225</v>
      </c>
      <c r="E16" s="19">
        <v>835225</v>
      </c>
      <c r="F16" s="19">
        <v>1670450</v>
      </c>
      <c r="G16" s="7" t="s">
        <v>13</v>
      </c>
      <c r="H16" s="8" t="s">
        <v>12</v>
      </c>
    </row>
    <row r="17" spans="1:8" ht="13.5" customHeight="1" x14ac:dyDescent="0.25">
      <c r="A17" s="17" t="s">
        <v>35</v>
      </c>
      <c r="B17" s="18" t="s">
        <v>50</v>
      </c>
      <c r="C17" s="18" t="s">
        <v>51</v>
      </c>
      <c r="D17" s="19">
        <v>930876.66</v>
      </c>
      <c r="E17" s="19">
        <v>546705.34</v>
      </c>
      <c r="F17" s="19">
        <v>1477582</v>
      </c>
      <c r="G17" s="7" t="s">
        <v>13</v>
      </c>
      <c r="H17" s="8" t="s">
        <v>12</v>
      </c>
    </row>
    <row r="18" spans="1:8" ht="13.5" customHeight="1" x14ac:dyDescent="0.25">
      <c r="A18" s="17" t="s">
        <v>28</v>
      </c>
      <c r="B18" s="18" t="s">
        <v>52</v>
      </c>
      <c r="C18" s="18" t="s">
        <v>53</v>
      </c>
      <c r="D18" s="19">
        <v>597001.05000000005</v>
      </c>
      <c r="E18" s="19">
        <v>729667.95</v>
      </c>
      <c r="F18" s="19">
        <v>1326669</v>
      </c>
      <c r="G18" s="7" t="s">
        <v>13</v>
      </c>
      <c r="H18" s="8" t="s">
        <v>12</v>
      </c>
    </row>
    <row r="19" spans="1:8" ht="13.5" customHeight="1" x14ac:dyDescent="0.25">
      <c r="A19" s="17" t="s">
        <v>31</v>
      </c>
      <c r="B19" s="18" t="s">
        <v>4</v>
      </c>
      <c r="C19" s="18" t="s">
        <v>54</v>
      </c>
      <c r="D19" s="19">
        <v>87773.02</v>
      </c>
      <c r="E19" s="19">
        <v>214892.55</v>
      </c>
      <c r="F19" s="19">
        <v>302665.57</v>
      </c>
      <c r="G19" s="7" t="s">
        <v>13</v>
      </c>
      <c r="H19" s="8" t="s">
        <v>12</v>
      </c>
    </row>
    <row r="20" spans="1:8" ht="13.5" customHeight="1" x14ac:dyDescent="0.25">
      <c r="A20" s="17" t="s">
        <v>55</v>
      </c>
      <c r="B20" s="18" t="s">
        <v>56</v>
      </c>
      <c r="C20" s="18" t="s">
        <v>57</v>
      </c>
      <c r="D20" s="19">
        <v>128651.6</v>
      </c>
      <c r="E20" s="19">
        <v>514606.4</v>
      </c>
      <c r="F20" s="19">
        <v>643258</v>
      </c>
      <c r="G20" s="7" t="s">
        <v>13</v>
      </c>
      <c r="H20" s="8" t="s">
        <v>12</v>
      </c>
    </row>
    <row r="21" spans="1:8" ht="13.5" customHeight="1" x14ac:dyDescent="0.25">
      <c r="A21" s="17" t="s">
        <v>58</v>
      </c>
      <c r="B21" s="18" t="s">
        <v>113</v>
      </c>
      <c r="C21" s="18" t="s">
        <v>59</v>
      </c>
      <c r="D21" s="19">
        <v>921525.36</v>
      </c>
      <c r="E21" s="19">
        <v>1081790.6399999999</v>
      </c>
      <c r="F21" s="19">
        <v>2003316</v>
      </c>
      <c r="G21" s="7" t="s">
        <v>13</v>
      </c>
      <c r="H21" s="8" t="s">
        <v>12</v>
      </c>
    </row>
    <row r="22" spans="1:8" ht="13.5" customHeight="1" x14ac:dyDescent="0.25">
      <c r="A22" s="17" t="s">
        <v>60</v>
      </c>
      <c r="B22" s="18" t="s">
        <v>61</v>
      </c>
      <c r="C22" s="18" t="s">
        <v>62</v>
      </c>
      <c r="D22" s="19">
        <v>117042.48</v>
      </c>
      <c r="E22" s="19">
        <v>183066.44</v>
      </c>
      <c r="F22" s="19">
        <v>300108.92</v>
      </c>
      <c r="G22" s="7" t="s">
        <v>13</v>
      </c>
      <c r="H22" s="8" t="s">
        <v>12</v>
      </c>
    </row>
    <row r="23" spans="1:8" ht="13.5" customHeight="1" x14ac:dyDescent="0.25">
      <c r="A23" s="17" t="s">
        <v>63</v>
      </c>
      <c r="B23" s="18" t="s">
        <v>7</v>
      </c>
      <c r="C23" s="18" t="s">
        <v>64</v>
      </c>
      <c r="D23" s="19">
        <v>1755359.22</v>
      </c>
      <c r="E23" s="19">
        <v>2864007.14</v>
      </c>
      <c r="F23" s="19">
        <v>4619366.3600000003</v>
      </c>
      <c r="G23" s="7" t="s">
        <v>13</v>
      </c>
      <c r="H23" s="8" t="s">
        <v>12</v>
      </c>
    </row>
    <row r="24" spans="1:8" ht="13.5" customHeight="1" x14ac:dyDescent="0.25">
      <c r="A24" s="17" t="s">
        <v>63</v>
      </c>
      <c r="B24" s="18" t="s">
        <v>7</v>
      </c>
      <c r="C24" s="18" t="s">
        <v>65</v>
      </c>
      <c r="D24" s="19">
        <v>395708.06</v>
      </c>
      <c r="E24" s="19">
        <v>645628.93999999994</v>
      </c>
      <c r="F24" s="19">
        <v>1041337</v>
      </c>
      <c r="G24" s="7" t="s">
        <v>13</v>
      </c>
      <c r="H24" s="8" t="s">
        <v>12</v>
      </c>
    </row>
    <row r="25" spans="1:8" ht="13.5" customHeight="1" x14ac:dyDescent="0.25">
      <c r="A25" s="17" t="s">
        <v>20</v>
      </c>
      <c r="B25" s="18" t="s">
        <v>66</v>
      </c>
      <c r="C25" s="18" t="s">
        <v>67</v>
      </c>
      <c r="D25" s="19">
        <v>513515.08</v>
      </c>
      <c r="E25" s="19">
        <v>356849.46</v>
      </c>
      <c r="F25" s="19">
        <v>870364.54</v>
      </c>
      <c r="G25" s="7" t="s">
        <v>13</v>
      </c>
      <c r="H25" s="8" t="s">
        <v>12</v>
      </c>
    </row>
    <row r="26" spans="1:8" ht="13.5" customHeight="1" x14ac:dyDescent="0.25">
      <c r="A26" s="17" t="s">
        <v>43</v>
      </c>
      <c r="B26" s="18" t="s">
        <v>117</v>
      </c>
      <c r="C26" s="18" t="s">
        <v>68</v>
      </c>
      <c r="D26" s="19">
        <v>11040260.73</v>
      </c>
      <c r="E26" s="19">
        <v>4509402.2699999996</v>
      </c>
      <c r="F26" s="19">
        <v>15549663</v>
      </c>
      <c r="G26" s="7" t="s">
        <v>13</v>
      </c>
      <c r="H26" s="8" t="s">
        <v>12</v>
      </c>
    </row>
    <row r="27" spans="1:8" ht="13.5" customHeight="1" x14ac:dyDescent="0.25">
      <c r="A27" s="17" t="s">
        <v>69</v>
      </c>
      <c r="B27" s="18" t="s">
        <v>118</v>
      </c>
      <c r="C27" s="18" t="s">
        <v>70</v>
      </c>
      <c r="D27" s="19">
        <v>2185142.4</v>
      </c>
      <c r="E27" s="19">
        <v>5907977.5999999996</v>
      </c>
      <c r="F27" s="19">
        <v>8093120</v>
      </c>
      <c r="G27" s="7" t="s">
        <v>13</v>
      </c>
      <c r="H27" s="8" t="s">
        <v>12</v>
      </c>
    </row>
    <row r="28" spans="1:8" ht="13.5" customHeight="1" x14ac:dyDescent="0.25">
      <c r="A28" s="17" t="s">
        <v>71</v>
      </c>
      <c r="B28" s="18" t="s">
        <v>72</v>
      </c>
      <c r="C28" s="18" t="s">
        <v>73</v>
      </c>
      <c r="D28" s="19">
        <v>2000000</v>
      </c>
      <c r="E28" s="19">
        <v>8000000</v>
      </c>
      <c r="F28" s="19">
        <v>10000000</v>
      </c>
      <c r="G28" s="7" t="s">
        <v>13</v>
      </c>
      <c r="H28" s="8" t="s">
        <v>12</v>
      </c>
    </row>
    <row r="29" spans="1:8" ht="13.5" customHeight="1" x14ac:dyDescent="0.25">
      <c r="A29" s="17" t="s">
        <v>28</v>
      </c>
      <c r="B29" s="18" t="s">
        <v>74</v>
      </c>
      <c r="C29" s="18" t="s">
        <v>75</v>
      </c>
      <c r="D29" s="19">
        <v>303436</v>
      </c>
      <c r="E29" s="19">
        <v>910308</v>
      </c>
      <c r="F29" s="19">
        <v>1213744</v>
      </c>
      <c r="G29" s="7" t="s">
        <v>13</v>
      </c>
      <c r="H29" s="8" t="s">
        <v>12</v>
      </c>
    </row>
    <row r="30" spans="1:8" ht="13.5" customHeight="1" x14ac:dyDescent="0.25">
      <c r="A30" s="17" t="s">
        <v>17</v>
      </c>
      <c r="B30" s="18" t="s">
        <v>77</v>
      </c>
      <c r="C30" s="18" t="s">
        <v>78</v>
      </c>
      <c r="D30" s="19">
        <v>317626.43</v>
      </c>
      <c r="E30" s="19">
        <v>457072.19</v>
      </c>
      <c r="F30" s="19">
        <v>774698.62</v>
      </c>
      <c r="G30" s="7" t="s">
        <v>13</v>
      </c>
      <c r="H30" s="8" t="s">
        <v>12</v>
      </c>
    </row>
    <row r="31" spans="1:8" ht="13.5" customHeight="1" x14ac:dyDescent="0.25">
      <c r="A31" s="17" t="s">
        <v>79</v>
      </c>
      <c r="B31" s="18" t="s">
        <v>122</v>
      </c>
      <c r="C31" s="18" t="s">
        <v>80</v>
      </c>
      <c r="D31" s="19">
        <v>24224076.149999999</v>
      </c>
      <c r="E31" s="19">
        <v>6419081.8499999996</v>
      </c>
      <c r="F31" s="19">
        <v>30643158</v>
      </c>
      <c r="G31" s="7" t="s">
        <v>12</v>
      </c>
      <c r="H31" s="8" t="s">
        <v>13</v>
      </c>
    </row>
    <row r="32" spans="1:8" ht="13.5" customHeight="1" x14ac:dyDescent="0.25">
      <c r="A32" s="17" t="s">
        <v>81</v>
      </c>
      <c r="B32" s="18" t="s">
        <v>123</v>
      </c>
      <c r="C32" s="18" t="s">
        <v>82</v>
      </c>
      <c r="D32" s="19">
        <v>20805668.399999999</v>
      </c>
      <c r="E32" s="19">
        <v>13870445.6</v>
      </c>
      <c r="F32" s="19">
        <v>34676114</v>
      </c>
      <c r="G32" s="7" t="s">
        <v>12</v>
      </c>
      <c r="H32" s="8" t="s">
        <v>13</v>
      </c>
    </row>
    <row r="33" spans="1:8" ht="13.5" customHeight="1" x14ac:dyDescent="0.25">
      <c r="A33" s="17" t="s">
        <v>83</v>
      </c>
      <c r="B33" s="18" t="s">
        <v>84</v>
      </c>
      <c r="C33" s="18" t="s">
        <v>85</v>
      </c>
      <c r="D33" s="19">
        <v>300861.75</v>
      </c>
      <c r="E33" s="19">
        <v>902585.25</v>
      </c>
      <c r="F33" s="19">
        <v>1203447</v>
      </c>
      <c r="G33" s="7" t="s">
        <v>13</v>
      </c>
      <c r="H33" s="8" t="s">
        <v>12</v>
      </c>
    </row>
    <row r="34" spans="1:8" ht="13.5" customHeight="1" x14ac:dyDescent="0.25">
      <c r="A34" s="17" t="s">
        <v>86</v>
      </c>
      <c r="B34" s="18" t="s">
        <v>87</v>
      </c>
      <c r="C34" s="18" t="s">
        <v>88</v>
      </c>
      <c r="D34" s="19">
        <v>1471517.4</v>
      </c>
      <c r="E34" s="19">
        <v>2117549.44</v>
      </c>
      <c r="F34" s="19">
        <v>3589066.84</v>
      </c>
      <c r="G34" s="7" t="s">
        <v>13</v>
      </c>
      <c r="H34" s="8" t="s">
        <v>12</v>
      </c>
    </row>
    <row r="35" spans="1:8" ht="13.5" customHeight="1" x14ac:dyDescent="0.25">
      <c r="A35" s="17" t="s">
        <v>89</v>
      </c>
      <c r="B35" s="18" t="s">
        <v>90</v>
      </c>
      <c r="C35" s="18" t="s">
        <v>91</v>
      </c>
      <c r="D35" s="19">
        <v>475639.82</v>
      </c>
      <c r="E35" s="19">
        <v>291521.18</v>
      </c>
      <c r="F35" s="19">
        <v>767161</v>
      </c>
      <c r="G35" s="7" t="s">
        <v>13</v>
      </c>
      <c r="H35" s="8" t="s">
        <v>12</v>
      </c>
    </row>
    <row r="36" spans="1:8" ht="13.5" customHeight="1" x14ac:dyDescent="0.25">
      <c r="A36" s="17" t="s">
        <v>92</v>
      </c>
      <c r="B36" s="18" t="s">
        <v>93</v>
      </c>
      <c r="C36" s="18" t="s">
        <v>94</v>
      </c>
      <c r="D36" s="19">
        <v>342517.45</v>
      </c>
      <c r="E36" s="19">
        <v>280241.55</v>
      </c>
      <c r="F36" s="19">
        <v>622759</v>
      </c>
      <c r="G36" s="7" t="s">
        <v>13</v>
      </c>
      <c r="H36" s="8" t="s">
        <v>12</v>
      </c>
    </row>
    <row r="37" spans="1:8" ht="13.5" customHeight="1" x14ac:dyDescent="0.25">
      <c r="A37" s="17" t="s">
        <v>39</v>
      </c>
      <c r="B37" s="18" t="s">
        <v>95</v>
      </c>
      <c r="C37" s="18" t="s">
        <v>96</v>
      </c>
      <c r="D37" s="19">
        <v>31386774.739999998</v>
      </c>
      <c r="E37" s="19">
        <v>200000</v>
      </c>
      <c r="F37" s="19">
        <v>31586774.739999998</v>
      </c>
      <c r="G37" s="7" t="s">
        <v>12</v>
      </c>
      <c r="H37" s="8" t="s">
        <v>13</v>
      </c>
    </row>
    <row r="38" spans="1:8" ht="13.5" customHeight="1" x14ac:dyDescent="0.25">
      <c r="A38" s="17" t="s">
        <v>97</v>
      </c>
      <c r="B38" s="18" t="s">
        <v>98</v>
      </c>
      <c r="C38" s="18" t="s">
        <v>99</v>
      </c>
      <c r="D38" s="19">
        <v>35978780.880000003</v>
      </c>
      <c r="E38" s="19">
        <v>5499999.1200000001</v>
      </c>
      <c r="F38" s="19">
        <v>41478780</v>
      </c>
      <c r="G38" s="7" t="s">
        <v>13</v>
      </c>
      <c r="H38" s="8" t="s">
        <v>12</v>
      </c>
    </row>
    <row r="39" spans="1:8" ht="13.5" customHeight="1" x14ac:dyDescent="0.25">
      <c r="A39" s="17" t="s">
        <v>86</v>
      </c>
      <c r="B39" s="18" t="s">
        <v>114</v>
      </c>
      <c r="C39" s="18" t="s">
        <v>100</v>
      </c>
      <c r="D39" s="19">
        <v>4404556.22</v>
      </c>
      <c r="E39" s="19">
        <v>7499649.7800000003</v>
      </c>
      <c r="F39" s="19">
        <v>11904206</v>
      </c>
      <c r="G39" s="7" t="s">
        <v>13</v>
      </c>
      <c r="H39" s="8" t="s">
        <v>12</v>
      </c>
    </row>
    <row r="40" spans="1:8" ht="13.5" customHeight="1" x14ac:dyDescent="0.25">
      <c r="A40" s="17" t="s">
        <v>86</v>
      </c>
      <c r="B40" s="18" t="s">
        <v>87</v>
      </c>
      <c r="C40" s="18" t="s">
        <v>101</v>
      </c>
      <c r="D40" s="19">
        <v>3344136.35</v>
      </c>
      <c r="E40" s="19">
        <v>4812293.76</v>
      </c>
      <c r="F40" s="19">
        <v>8156430.1100000003</v>
      </c>
      <c r="G40" s="7" t="s">
        <v>13</v>
      </c>
      <c r="H40" s="8" t="s">
        <v>12</v>
      </c>
    </row>
    <row r="41" spans="1:8" ht="13.5" customHeight="1" x14ac:dyDescent="0.25">
      <c r="A41" s="17" t="s">
        <v>58</v>
      </c>
      <c r="B41" s="18" t="s">
        <v>6</v>
      </c>
      <c r="C41" s="18" t="s">
        <v>102</v>
      </c>
      <c r="D41" s="19">
        <v>667566.72</v>
      </c>
      <c r="E41" s="19">
        <v>1418579.28</v>
      </c>
      <c r="F41" s="19">
        <v>2086146</v>
      </c>
      <c r="G41" s="7" t="s">
        <v>13</v>
      </c>
      <c r="H41" s="8" t="s">
        <v>12</v>
      </c>
    </row>
    <row r="42" spans="1:8" ht="13.5" customHeight="1" x14ac:dyDescent="0.25">
      <c r="A42" s="17" t="s">
        <v>103</v>
      </c>
      <c r="B42" s="18" t="s">
        <v>104</v>
      </c>
      <c r="C42" s="18" t="s">
        <v>105</v>
      </c>
      <c r="D42" s="19">
        <v>35213784.850000001</v>
      </c>
      <c r="E42" s="19">
        <v>13779307.109999999</v>
      </c>
      <c r="F42" s="19">
        <v>48993091.960000001</v>
      </c>
      <c r="G42" s="7" t="s">
        <v>13</v>
      </c>
      <c r="H42" s="8" t="s">
        <v>12</v>
      </c>
    </row>
    <row r="43" spans="1:8" ht="13.5" customHeight="1" x14ac:dyDescent="0.25">
      <c r="A43" s="17" t="s">
        <v>17</v>
      </c>
      <c r="B43" s="18" t="s">
        <v>106</v>
      </c>
      <c r="C43" s="18" t="s">
        <v>107</v>
      </c>
      <c r="D43" s="19">
        <v>2150585.2799999998</v>
      </c>
      <c r="E43" s="19">
        <v>836338.72</v>
      </c>
      <c r="F43" s="19">
        <v>2986924</v>
      </c>
      <c r="G43" s="7" t="s">
        <v>13</v>
      </c>
      <c r="H43" s="8" t="s">
        <v>12</v>
      </c>
    </row>
    <row r="44" spans="1:8" ht="13.5" customHeight="1" x14ac:dyDescent="0.25">
      <c r="A44" s="20" t="s">
        <v>35</v>
      </c>
      <c r="B44" s="21" t="s">
        <v>108</v>
      </c>
      <c r="C44" s="21" t="s">
        <v>109</v>
      </c>
      <c r="D44" s="22">
        <v>17680732.399999999</v>
      </c>
      <c r="E44" s="22">
        <v>26521098.600000001</v>
      </c>
      <c r="F44" s="22">
        <v>44201831</v>
      </c>
      <c r="G44" s="39"/>
      <c r="H44" s="11" t="s">
        <v>120</v>
      </c>
    </row>
    <row r="45" spans="1:8" ht="13.5" customHeight="1" x14ac:dyDescent="0.25">
      <c r="A45" s="23" t="s">
        <v>31</v>
      </c>
      <c r="B45" s="24" t="s">
        <v>110</v>
      </c>
      <c r="C45" s="24" t="s">
        <v>111</v>
      </c>
      <c r="D45" s="25">
        <v>118343.28</v>
      </c>
      <c r="E45" s="25">
        <v>53168.72</v>
      </c>
      <c r="F45" s="25">
        <v>171512</v>
      </c>
      <c r="G45" s="12" t="s">
        <v>121</v>
      </c>
      <c r="H45" s="40" t="s">
        <v>12</v>
      </c>
    </row>
    <row r="46" spans="1:8" ht="13.5" customHeight="1" thickBot="1" x14ac:dyDescent="0.3">
      <c r="A46" s="26" t="s">
        <v>92</v>
      </c>
      <c r="B46" s="27" t="s">
        <v>126</v>
      </c>
      <c r="C46" s="27" t="s">
        <v>112</v>
      </c>
      <c r="D46" s="28">
        <v>17414793.859999999</v>
      </c>
      <c r="E46" s="28">
        <v>6441088.1399999997</v>
      </c>
      <c r="F46" s="28">
        <v>23855882</v>
      </c>
      <c r="G46" s="12" t="s">
        <v>124</v>
      </c>
      <c r="H46" s="13" t="s">
        <v>124</v>
      </c>
    </row>
    <row r="47" spans="1:8" ht="13.5" customHeight="1" thickBot="1" x14ac:dyDescent="0.3">
      <c r="A47" s="29"/>
      <c r="B47" s="29"/>
      <c r="C47" s="30" t="s">
        <v>127</v>
      </c>
      <c r="D47" s="31">
        <f>D49-D48</f>
        <v>134999887.76999998</v>
      </c>
      <c r="E47" s="31">
        <f t="shared" ref="E47:F47" si="0">E49-E48</f>
        <v>110181723.21999994</v>
      </c>
      <c r="F47" s="32">
        <f t="shared" si="0"/>
        <v>245181610.99000001</v>
      </c>
      <c r="G47" s="10">
        <f>COUNTIF(G2:G45,"YES*")</f>
        <v>39</v>
      </c>
      <c r="H47" s="9">
        <f>COUNTIF(H2:H46,"YES*")</f>
        <v>6</v>
      </c>
    </row>
    <row r="48" spans="1:8" ht="13.5" customHeight="1" x14ac:dyDescent="0.25">
      <c r="A48" s="29"/>
      <c r="B48" s="29"/>
      <c r="C48" s="33" t="s">
        <v>128</v>
      </c>
      <c r="D48" s="34">
        <f>SUM(D13,D31,D32,D37,D44,D46)-5953000</f>
        <v>121527274.55</v>
      </c>
      <c r="E48" s="34">
        <f t="shared" ref="E48:F48" si="1">SUM(E13,E31,E32,E37,E44,E46)</f>
        <v>69419943.189999998</v>
      </c>
      <c r="F48" s="34">
        <f>SUM(F13,F31,F32,F37,F44,F46)-5953000</f>
        <v>190947217.74000001</v>
      </c>
      <c r="G48" s="4"/>
      <c r="H48" s="4"/>
    </row>
    <row r="49" spans="1:8" ht="13.5" customHeight="1" thickBot="1" x14ac:dyDescent="0.3">
      <c r="A49" s="29"/>
      <c r="B49" s="29"/>
      <c r="C49" s="35" t="s">
        <v>129</v>
      </c>
      <c r="D49" s="36">
        <f>SUM(D2:D46)</f>
        <v>256527162.31999999</v>
      </c>
      <c r="E49" s="36">
        <f>SUM(E2:E46)</f>
        <v>179601666.40999994</v>
      </c>
      <c r="F49" s="36">
        <f>SUM(F2:F46)</f>
        <v>436128828.73000002</v>
      </c>
      <c r="G49" s="4"/>
      <c r="H49" s="4"/>
    </row>
    <row r="50" spans="1:8" ht="13.5" customHeight="1" x14ac:dyDescent="0.25">
      <c r="A50" s="29"/>
      <c r="B50" s="29"/>
      <c r="C50" s="37" t="s">
        <v>125</v>
      </c>
      <c r="D50" s="38"/>
      <c r="E50" s="38"/>
      <c r="F50" s="38"/>
      <c r="G50" s="4"/>
      <c r="H50" s="4"/>
    </row>
    <row r="51" spans="1:8" ht="13.5" customHeight="1" x14ac:dyDescent="0.25">
      <c r="A51" s="41" t="s">
        <v>119</v>
      </c>
      <c r="B51" s="42"/>
      <c r="C51" s="43"/>
      <c r="D51" s="44"/>
      <c r="E51" s="44"/>
      <c r="F51" s="44"/>
      <c r="G51" s="45"/>
      <c r="H51" s="45"/>
    </row>
    <row r="52" spans="1:8" ht="13.5" customHeight="1" x14ac:dyDescent="0.25">
      <c r="A52" s="47" t="s">
        <v>28</v>
      </c>
      <c r="B52" s="47" t="s">
        <v>74</v>
      </c>
      <c r="C52" s="47" t="s">
        <v>76</v>
      </c>
      <c r="D52" s="48">
        <v>8366653.25</v>
      </c>
      <c r="E52" s="48">
        <v>25099959.75</v>
      </c>
      <c r="F52" s="48">
        <v>33466613</v>
      </c>
      <c r="G52" s="46" t="s">
        <v>12</v>
      </c>
      <c r="H52" s="46" t="s">
        <v>13</v>
      </c>
    </row>
  </sheetData>
  <conditionalFormatting sqref="G40:H43 G47:H52 G2:H38">
    <cfRule type="cellIs" dxfId="17" priority="31" stopIfTrue="1" operator="equal">
      <formula>"Yes"</formula>
    </cfRule>
    <cfRule type="cellIs" dxfId="16" priority="32" stopIfTrue="1" operator="equal">
      <formula>"NA"</formula>
    </cfRule>
    <cfRule type="cellIs" dxfId="15" priority="33" stopIfTrue="1" operator="equal">
      <formula>"-"</formula>
    </cfRule>
  </conditionalFormatting>
  <conditionalFormatting sqref="G39:H39">
    <cfRule type="cellIs" dxfId="14" priority="13" stopIfTrue="1" operator="equal">
      <formula>"Yes"</formula>
    </cfRule>
    <cfRule type="cellIs" dxfId="13" priority="14" stopIfTrue="1" operator="equal">
      <formula>"NA"</formula>
    </cfRule>
    <cfRule type="cellIs" dxfId="12" priority="15" stopIfTrue="1" operator="equal">
      <formula>"-"</formula>
    </cfRule>
  </conditionalFormatting>
  <conditionalFormatting sqref="G44:G46">
    <cfRule type="cellIs" dxfId="11" priority="10" stopIfTrue="1" operator="equal">
      <formula>"Yes"</formula>
    </cfRule>
    <cfRule type="cellIs" dxfId="10" priority="11" stopIfTrue="1" operator="equal">
      <formula>"NA"</formula>
    </cfRule>
    <cfRule type="cellIs" dxfId="9" priority="12" stopIfTrue="1" operator="equal">
      <formula>"-"</formula>
    </cfRule>
  </conditionalFormatting>
  <conditionalFormatting sqref="H46">
    <cfRule type="cellIs" dxfId="8" priority="1" stopIfTrue="1" operator="equal">
      <formula>"Yes"</formula>
    </cfRule>
    <cfRule type="cellIs" dxfId="7" priority="2" stopIfTrue="1" operator="equal">
      <formula>"NA"</formula>
    </cfRule>
    <cfRule type="cellIs" dxfId="6" priority="3" stopIfTrue="1" operator="equal">
      <formula>"-"</formula>
    </cfRule>
  </conditionalFormatting>
  <conditionalFormatting sqref="H44">
    <cfRule type="cellIs" dxfId="5" priority="7" stopIfTrue="1" operator="equal">
      <formula>"Yes"</formula>
    </cfRule>
    <cfRule type="cellIs" dxfId="4" priority="8" stopIfTrue="1" operator="equal">
      <formula>"NA"</formula>
    </cfRule>
    <cfRule type="cellIs" dxfId="3" priority="9" stopIfTrue="1" operator="equal">
      <formula>"-"</formula>
    </cfRule>
  </conditionalFormatting>
  <conditionalFormatting sqref="H45">
    <cfRule type="cellIs" dxfId="2" priority="4" stopIfTrue="1" operator="equal">
      <formula>"Yes"</formula>
    </cfRule>
    <cfRule type="cellIs" dxfId="1" priority="5" stopIfTrue="1" operator="equal">
      <formula>"NA"</formula>
    </cfRule>
    <cfRule type="cellIs" dxfId="0" priority="6" stopIfTrue="1" operator="equal">
      <formula>"-"</formula>
    </cfRule>
  </conditionalFormatting>
  <pageMargins left="0.7" right="0.7" top="0.75" bottom="0.75" header="0.3" footer="0.3"/>
  <pageSetup scale="69" fitToHeight="0" orientation="landscape" r:id="rId1"/>
  <headerFooter alignWithMargins="0">
    <oddHeader>&amp;C&amp;"-,Bold"BEST FY19-20 List of Awarded Projects</oddHeader>
    <oddFooter>&amp;LCDE-Capital Construction&amp;Rlast updated 12/5/2019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FY2019-20</vt:lpstr>
      <vt:lpstr>'FY2019-20'!Print_Area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2019-12-05T17:37:12Z</cp:lastPrinted>
  <dcterms:created xsi:type="dcterms:W3CDTF">2018-05-18T16:05:22Z</dcterms:created>
  <dcterms:modified xsi:type="dcterms:W3CDTF">2021-02-26T18:57:59Z</dcterms:modified>
</cp:coreProperties>
</file>