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SFU\MILLS\"/>
    </mc:Choice>
  </mc:AlternateContent>
  <bookViews>
    <workbookView xWindow="0" yWindow="0" windowWidth="24000" windowHeight="9735"/>
  </bookViews>
  <sheets>
    <sheet name="Final Mill Levy Summary" sheetId="1" r:id="rId1"/>
  </sheets>
  <definedNames>
    <definedName name="GMONEY">#REF!</definedName>
    <definedName name="MONEY" localSheetId="0">#REF!</definedName>
    <definedName name="_xlnm.Print_Area" localSheetId="0">'Final Mill Levy Summary'!$B$7:$AB$634</definedName>
    <definedName name="_xlnm.Print_Titles" localSheetId="0">'Final Mill Levy Summary'!$1:$6</definedName>
  </definedNames>
  <calcPr calcId="152511"/>
</workbook>
</file>

<file path=xl/calcChain.xml><?xml version="1.0" encoding="utf-8"?>
<calcChain xmlns="http://schemas.openxmlformats.org/spreadsheetml/2006/main">
  <c r="AB622" i="1" l="1"/>
  <c r="Z622" i="1"/>
  <c r="Y622" i="1"/>
  <c r="W622" i="1"/>
  <c r="U622" i="1"/>
  <c r="S622" i="1"/>
  <c r="O622" i="1"/>
  <c r="M622" i="1"/>
  <c r="K622" i="1"/>
  <c r="Q622" i="1"/>
  <c r="I622" i="1"/>
  <c r="AH616" i="1"/>
  <c r="AH617" i="1"/>
  <c r="E336" i="1" l="1"/>
  <c r="E8" i="1" l="1"/>
  <c r="F8" i="1" s="1"/>
  <c r="H8" i="1"/>
  <c r="L8" i="1"/>
  <c r="P8" i="1"/>
  <c r="R8" i="1"/>
  <c r="T8" i="1"/>
  <c r="X8" i="1"/>
  <c r="AA8" i="1"/>
  <c r="AB8" i="1"/>
  <c r="AE8" i="1" s="1"/>
  <c r="AF8" i="1" s="1"/>
  <c r="AH8" i="1"/>
  <c r="J9" i="1"/>
  <c r="L9" i="1"/>
  <c r="N9" i="1"/>
  <c r="R9" i="1"/>
  <c r="T9" i="1"/>
  <c r="V9" i="1"/>
  <c r="X9" i="1"/>
  <c r="AA9" i="1"/>
  <c r="AC9" i="1"/>
  <c r="AH9" i="1"/>
  <c r="J10" i="1"/>
  <c r="L10" i="1"/>
  <c r="N10" i="1"/>
  <c r="R10" i="1"/>
  <c r="T10" i="1"/>
  <c r="V10" i="1"/>
  <c r="X10" i="1"/>
  <c r="AA10" i="1"/>
  <c r="AC10" i="1"/>
  <c r="AH10" i="1"/>
  <c r="R11" i="1"/>
  <c r="V11" i="1"/>
  <c r="X11" i="1"/>
  <c r="AH11" i="1"/>
  <c r="E12" i="1"/>
  <c r="AB12" i="1"/>
  <c r="AE12" i="1" s="1"/>
  <c r="AF12" i="1" s="1"/>
  <c r="AH12" i="1"/>
  <c r="J13" i="1"/>
  <c r="L13" i="1"/>
  <c r="N13" i="1"/>
  <c r="P13" i="1"/>
  <c r="R13" i="1"/>
  <c r="T13" i="1"/>
  <c r="V13" i="1"/>
  <c r="X13" i="1"/>
  <c r="AA13" i="1"/>
  <c r="AC13" i="1"/>
  <c r="AH13" i="1"/>
  <c r="J14" i="1"/>
  <c r="L14" i="1"/>
  <c r="N14" i="1"/>
  <c r="P14" i="1"/>
  <c r="R14" i="1"/>
  <c r="T14" i="1"/>
  <c r="V14" i="1"/>
  <c r="X14" i="1"/>
  <c r="AA14" i="1"/>
  <c r="AC14" i="1"/>
  <c r="AH14" i="1"/>
  <c r="E15" i="1"/>
  <c r="J15" i="1" s="1"/>
  <c r="H15" i="1"/>
  <c r="T15" i="1"/>
  <c r="V15" i="1"/>
  <c r="AB15" i="1"/>
  <c r="AC15" i="1"/>
  <c r="AE15" i="1"/>
  <c r="AF15" i="1" s="1"/>
  <c r="AH15" i="1"/>
  <c r="J16" i="1"/>
  <c r="L16" i="1"/>
  <c r="N16" i="1"/>
  <c r="P16" i="1"/>
  <c r="R16" i="1"/>
  <c r="T16" i="1"/>
  <c r="V16" i="1"/>
  <c r="X16" i="1"/>
  <c r="AA16" i="1"/>
  <c r="AC16" i="1"/>
  <c r="AH16" i="1"/>
  <c r="J17" i="1"/>
  <c r="L17" i="1"/>
  <c r="N17" i="1"/>
  <c r="P17" i="1"/>
  <c r="R17" i="1"/>
  <c r="T17" i="1"/>
  <c r="V17" i="1"/>
  <c r="X17" i="1"/>
  <c r="AA17" i="1"/>
  <c r="AC17" i="1"/>
  <c r="AH17" i="1"/>
  <c r="R18" i="1"/>
  <c r="V18" i="1"/>
  <c r="X18" i="1"/>
  <c r="AH18" i="1"/>
  <c r="J19" i="1"/>
  <c r="L19" i="1"/>
  <c r="N19" i="1"/>
  <c r="P19" i="1"/>
  <c r="R19" i="1"/>
  <c r="T19" i="1"/>
  <c r="V19" i="1"/>
  <c r="X19" i="1"/>
  <c r="AA19" i="1"/>
  <c r="AH19" i="1"/>
  <c r="E20" i="1"/>
  <c r="F20" i="1" s="1"/>
  <c r="L20" i="1"/>
  <c r="N20" i="1"/>
  <c r="AB20" i="1"/>
  <c r="AE20" i="1" s="1"/>
  <c r="AF20" i="1" s="1"/>
  <c r="AC20" i="1"/>
  <c r="AH20" i="1"/>
  <c r="J21" i="1"/>
  <c r="L21" i="1"/>
  <c r="N21" i="1"/>
  <c r="P21" i="1"/>
  <c r="R21" i="1"/>
  <c r="T21" i="1"/>
  <c r="V21" i="1"/>
  <c r="X21" i="1"/>
  <c r="AA21" i="1"/>
  <c r="AC21" i="1"/>
  <c r="AH21" i="1"/>
  <c r="J22" i="1"/>
  <c r="L22" i="1"/>
  <c r="N22" i="1"/>
  <c r="P22" i="1"/>
  <c r="R22" i="1"/>
  <c r="T22" i="1"/>
  <c r="V22" i="1"/>
  <c r="X22" i="1"/>
  <c r="AA22" i="1"/>
  <c r="AC22" i="1"/>
  <c r="AH22" i="1"/>
  <c r="J23" i="1"/>
  <c r="L23" i="1"/>
  <c r="N23" i="1"/>
  <c r="P23" i="1"/>
  <c r="R23" i="1"/>
  <c r="T23" i="1"/>
  <c r="V23" i="1"/>
  <c r="X23" i="1"/>
  <c r="AA23" i="1"/>
  <c r="AC23" i="1"/>
  <c r="AH23" i="1"/>
  <c r="E24" i="1"/>
  <c r="J24" i="1" s="1"/>
  <c r="F24" i="1"/>
  <c r="H24" i="1"/>
  <c r="L24" i="1"/>
  <c r="N24" i="1"/>
  <c r="P24" i="1"/>
  <c r="T24" i="1"/>
  <c r="V24" i="1"/>
  <c r="X24" i="1"/>
  <c r="AB24" i="1"/>
  <c r="AC24" i="1"/>
  <c r="AE24" i="1"/>
  <c r="AF24" i="1" s="1"/>
  <c r="AH24" i="1"/>
  <c r="J25" i="1"/>
  <c r="L25" i="1"/>
  <c r="N25" i="1"/>
  <c r="P25" i="1"/>
  <c r="R25" i="1"/>
  <c r="T25" i="1"/>
  <c r="V25" i="1"/>
  <c r="AA25" i="1"/>
  <c r="AC25" i="1"/>
  <c r="AH25" i="1"/>
  <c r="J26" i="1"/>
  <c r="L26" i="1"/>
  <c r="N26" i="1"/>
  <c r="P26" i="1"/>
  <c r="R26" i="1"/>
  <c r="T26" i="1"/>
  <c r="V26" i="1"/>
  <c r="X26" i="1"/>
  <c r="AA26" i="1"/>
  <c r="AC26" i="1"/>
  <c r="AH26" i="1"/>
  <c r="J27" i="1"/>
  <c r="L27" i="1"/>
  <c r="N27" i="1"/>
  <c r="P27" i="1"/>
  <c r="R27" i="1"/>
  <c r="T27" i="1"/>
  <c r="V27" i="1"/>
  <c r="X27" i="1"/>
  <c r="AA27" i="1"/>
  <c r="AC27" i="1"/>
  <c r="AH27" i="1"/>
  <c r="E28" i="1"/>
  <c r="F28" i="1" s="1"/>
  <c r="L28" i="1"/>
  <c r="X28" i="1"/>
  <c r="AB28" i="1"/>
  <c r="AH28" i="1"/>
  <c r="J29" i="1"/>
  <c r="L29" i="1"/>
  <c r="N29" i="1"/>
  <c r="P29" i="1"/>
  <c r="R29" i="1"/>
  <c r="T29" i="1"/>
  <c r="V29" i="1"/>
  <c r="AA29" i="1"/>
  <c r="AC29" i="1"/>
  <c r="AH29" i="1"/>
  <c r="J30" i="1"/>
  <c r="L30" i="1"/>
  <c r="N30" i="1"/>
  <c r="P30" i="1"/>
  <c r="R30" i="1"/>
  <c r="T30" i="1"/>
  <c r="V30" i="1"/>
  <c r="X30" i="1"/>
  <c r="AA30" i="1"/>
  <c r="AC30" i="1"/>
  <c r="AH30" i="1"/>
  <c r="E31" i="1"/>
  <c r="J31" i="1" s="1"/>
  <c r="F31" i="1"/>
  <c r="N31" i="1"/>
  <c r="P31" i="1"/>
  <c r="X31" i="1"/>
  <c r="AB31" i="1"/>
  <c r="AE31" i="1" s="1"/>
  <c r="AF31" i="1" s="1"/>
  <c r="AH31" i="1"/>
  <c r="J32" i="1"/>
  <c r="L32" i="1"/>
  <c r="N32" i="1"/>
  <c r="P32" i="1"/>
  <c r="R32" i="1"/>
  <c r="T32" i="1"/>
  <c r="V32" i="1"/>
  <c r="X32" i="1"/>
  <c r="AA32" i="1"/>
  <c r="AC32" i="1"/>
  <c r="AH32" i="1"/>
  <c r="J33" i="1"/>
  <c r="L33" i="1"/>
  <c r="N33" i="1"/>
  <c r="P33" i="1"/>
  <c r="R33" i="1"/>
  <c r="T33" i="1"/>
  <c r="V33" i="1"/>
  <c r="X33" i="1"/>
  <c r="AA33" i="1"/>
  <c r="AC33" i="1"/>
  <c r="AH33" i="1"/>
  <c r="J34" i="1"/>
  <c r="L34" i="1"/>
  <c r="N34" i="1"/>
  <c r="P34" i="1"/>
  <c r="R34" i="1"/>
  <c r="T34" i="1"/>
  <c r="V34" i="1"/>
  <c r="X34" i="1"/>
  <c r="AA34" i="1"/>
  <c r="AC34" i="1"/>
  <c r="AH34" i="1"/>
  <c r="E35" i="1"/>
  <c r="J35" i="1" s="1"/>
  <c r="T35" i="1"/>
  <c r="X35" i="1"/>
  <c r="AB35" i="1"/>
  <c r="AE35" i="1" s="1"/>
  <c r="AF35" i="1" s="1"/>
  <c r="AH35" i="1"/>
  <c r="J36" i="1"/>
  <c r="L36" i="1"/>
  <c r="N36" i="1"/>
  <c r="P36" i="1"/>
  <c r="R36" i="1"/>
  <c r="T36" i="1"/>
  <c r="V36" i="1"/>
  <c r="X36" i="1"/>
  <c r="AA36" i="1"/>
  <c r="AC36" i="1"/>
  <c r="AH36" i="1"/>
  <c r="J37" i="1"/>
  <c r="L37" i="1"/>
  <c r="N37" i="1"/>
  <c r="P37" i="1"/>
  <c r="R37" i="1"/>
  <c r="T37" i="1"/>
  <c r="V37" i="1"/>
  <c r="X37" i="1"/>
  <c r="AA37" i="1"/>
  <c r="AC37" i="1"/>
  <c r="AH37" i="1"/>
  <c r="J38" i="1"/>
  <c r="L38" i="1"/>
  <c r="N38" i="1"/>
  <c r="P38" i="1"/>
  <c r="R38" i="1"/>
  <c r="T38" i="1"/>
  <c r="V38" i="1"/>
  <c r="X38" i="1"/>
  <c r="AA38" i="1"/>
  <c r="AC38" i="1"/>
  <c r="AH38" i="1"/>
  <c r="E39" i="1"/>
  <c r="J39" i="1" s="1"/>
  <c r="H39" i="1"/>
  <c r="T39" i="1"/>
  <c r="V39" i="1"/>
  <c r="X39" i="1"/>
  <c r="AB39" i="1"/>
  <c r="AC39" i="1"/>
  <c r="AE39" i="1"/>
  <c r="AF39" i="1" s="1"/>
  <c r="AH39" i="1"/>
  <c r="J40" i="1"/>
  <c r="L40" i="1"/>
  <c r="N40" i="1"/>
  <c r="P40" i="1"/>
  <c r="R40" i="1"/>
  <c r="T40" i="1"/>
  <c r="V40" i="1"/>
  <c r="AA40" i="1"/>
  <c r="AC40" i="1"/>
  <c r="AH40" i="1"/>
  <c r="J41" i="1"/>
  <c r="L41" i="1"/>
  <c r="N41" i="1"/>
  <c r="P41" i="1"/>
  <c r="R41" i="1"/>
  <c r="T41" i="1"/>
  <c r="V41" i="1"/>
  <c r="X41" i="1"/>
  <c r="AA41" i="1"/>
  <c r="AC41" i="1"/>
  <c r="AH41" i="1"/>
  <c r="E42" i="1"/>
  <c r="AB42" i="1"/>
  <c r="AE42" i="1" s="1"/>
  <c r="AF42" i="1" s="1"/>
  <c r="AH42" i="1"/>
  <c r="J43" i="1"/>
  <c r="L43" i="1"/>
  <c r="N43" i="1"/>
  <c r="P43" i="1"/>
  <c r="R43" i="1"/>
  <c r="T43" i="1"/>
  <c r="V43" i="1"/>
  <c r="X43" i="1"/>
  <c r="AA43" i="1"/>
  <c r="AC43" i="1"/>
  <c r="AH43" i="1"/>
  <c r="J44" i="1"/>
  <c r="L44" i="1"/>
  <c r="N44" i="1"/>
  <c r="P44" i="1"/>
  <c r="R44" i="1"/>
  <c r="T44" i="1"/>
  <c r="V44" i="1"/>
  <c r="X44" i="1"/>
  <c r="AA44" i="1"/>
  <c r="AC44" i="1"/>
  <c r="AH44" i="1"/>
  <c r="E45" i="1"/>
  <c r="AB45" i="1"/>
  <c r="AE45" i="1" s="1"/>
  <c r="AF45" i="1" s="1"/>
  <c r="AH45" i="1"/>
  <c r="J46" i="1"/>
  <c r="L46" i="1"/>
  <c r="N46" i="1"/>
  <c r="P46" i="1"/>
  <c r="R46" i="1"/>
  <c r="T46" i="1"/>
  <c r="V46" i="1"/>
  <c r="X46" i="1"/>
  <c r="AA46" i="1"/>
  <c r="AC46" i="1"/>
  <c r="AH46" i="1"/>
  <c r="J47" i="1"/>
  <c r="L47" i="1"/>
  <c r="N47" i="1"/>
  <c r="P47" i="1"/>
  <c r="R47" i="1"/>
  <c r="T47" i="1"/>
  <c r="V47" i="1"/>
  <c r="X47" i="1"/>
  <c r="AA47" i="1"/>
  <c r="AC47" i="1"/>
  <c r="AH47" i="1"/>
  <c r="E48" i="1"/>
  <c r="V48" i="1" s="1"/>
  <c r="AB48" i="1"/>
  <c r="AE48" i="1" s="1"/>
  <c r="AF48" i="1" s="1"/>
  <c r="AH48" i="1"/>
  <c r="J49" i="1"/>
  <c r="L49" i="1"/>
  <c r="N49" i="1"/>
  <c r="P49" i="1"/>
  <c r="R49" i="1"/>
  <c r="T49" i="1"/>
  <c r="V49" i="1"/>
  <c r="X49" i="1"/>
  <c r="AA49" i="1"/>
  <c r="AC49" i="1"/>
  <c r="AH49" i="1"/>
  <c r="J50" i="1"/>
  <c r="L50" i="1"/>
  <c r="N50" i="1"/>
  <c r="P50" i="1"/>
  <c r="R50" i="1"/>
  <c r="T50" i="1"/>
  <c r="V50" i="1"/>
  <c r="X50" i="1"/>
  <c r="AA50" i="1"/>
  <c r="AC50" i="1"/>
  <c r="AH50" i="1"/>
  <c r="E51" i="1"/>
  <c r="J51" i="1" s="1"/>
  <c r="F51" i="1"/>
  <c r="H51" i="1"/>
  <c r="L51" i="1"/>
  <c r="N51" i="1"/>
  <c r="P51" i="1"/>
  <c r="T51" i="1"/>
  <c r="V51" i="1"/>
  <c r="X51" i="1"/>
  <c r="AB51" i="1"/>
  <c r="AE51" i="1" s="1"/>
  <c r="AF51" i="1" s="1"/>
  <c r="AC51" i="1"/>
  <c r="AH51" i="1"/>
  <c r="J52" i="1"/>
  <c r="L52" i="1"/>
  <c r="N52" i="1"/>
  <c r="P52" i="1"/>
  <c r="R52" i="1"/>
  <c r="T52" i="1"/>
  <c r="V52" i="1"/>
  <c r="X52" i="1"/>
  <c r="AA52" i="1"/>
  <c r="AC52" i="1"/>
  <c r="AH52" i="1"/>
  <c r="J53" i="1"/>
  <c r="L53" i="1"/>
  <c r="N53" i="1"/>
  <c r="P53" i="1"/>
  <c r="R53" i="1"/>
  <c r="T53" i="1"/>
  <c r="V53" i="1"/>
  <c r="X53" i="1"/>
  <c r="AA53" i="1"/>
  <c r="AC53" i="1"/>
  <c r="AH53" i="1"/>
  <c r="J54" i="1"/>
  <c r="L54" i="1"/>
  <c r="N54" i="1"/>
  <c r="P54" i="1"/>
  <c r="R54" i="1"/>
  <c r="T54" i="1"/>
  <c r="V54" i="1"/>
  <c r="X54" i="1"/>
  <c r="AA54" i="1"/>
  <c r="AC54" i="1"/>
  <c r="AH54" i="1"/>
  <c r="E55" i="1"/>
  <c r="R55" i="1" s="1"/>
  <c r="X55" i="1"/>
  <c r="AB55" i="1"/>
  <c r="AE55" i="1" s="1"/>
  <c r="AF55" i="1" s="1"/>
  <c r="AH55" i="1"/>
  <c r="J56" i="1"/>
  <c r="L56" i="1"/>
  <c r="N56" i="1"/>
  <c r="P56" i="1"/>
  <c r="R56" i="1"/>
  <c r="T56" i="1"/>
  <c r="V56" i="1"/>
  <c r="AA56" i="1"/>
  <c r="AC56" i="1"/>
  <c r="AH56" i="1"/>
  <c r="J57" i="1"/>
  <c r="L57" i="1"/>
  <c r="N57" i="1"/>
  <c r="P57" i="1"/>
  <c r="R57" i="1"/>
  <c r="T57" i="1"/>
  <c r="V57" i="1"/>
  <c r="X57" i="1"/>
  <c r="AA57" i="1"/>
  <c r="AC57" i="1"/>
  <c r="AH57" i="1"/>
  <c r="J58" i="1"/>
  <c r="L58" i="1"/>
  <c r="N58" i="1"/>
  <c r="P58" i="1"/>
  <c r="R58" i="1"/>
  <c r="T58" i="1"/>
  <c r="V58" i="1"/>
  <c r="X58" i="1"/>
  <c r="AA58" i="1"/>
  <c r="AC58" i="1"/>
  <c r="AH58" i="1"/>
  <c r="E59" i="1"/>
  <c r="J59" i="1" s="1"/>
  <c r="F59" i="1"/>
  <c r="N59" i="1"/>
  <c r="X59" i="1"/>
  <c r="AB59" i="1"/>
  <c r="AE59" i="1" s="1"/>
  <c r="AF59" i="1" s="1"/>
  <c r="AH59" i="1"/>
  <c r="J60" i="1"/>
  <c r="L60" i="1"/>
  <c r="N60" i="1"/>
  <c r="P60" i="1"/>
  <c r="R60" i="1"/>
  <c r="T60" i="1"/>
  <c r="V60" i="1"/>
  <c r="X60" i="1"/>
  <c r="AA60" i="1"/>
  <c r="AC60" i="1"/>
  <c r="AH60" i="1"/>
  <c r="J61" i="1"/>
  <c r="L61" i="1"/>
  <c r="N61" i="1"/>
  <c r="P61" i="1"/>
  <c r="R61" i="1"/>
  <c r="T61" i="1"/>
  <c r="V61" i="1"/>
  <c r="X61" i="1"/>
  <c r="AA61" i="1"/>
  <c r="AC61" i="1"/>
  <c r="AH61" i="1"/>
  <c r="J62" i="1"/>
  <c r="L62" i="1"/>
  <c r="N62" i="1"/>
  <c r="P62" i="1"/>
  <c r="R62" i="1"/>
  <c r="T62" i="1"/>
  <c r="V62" i="1"/>
  <c r="X62" i="1"/>
  <c r="AA62" i="1"/>
  <c r="AC62" i="1"/>
  <c r="AH62" i="1"/>
  <c r="E63" i="1"/>
  <c r="R63" i="1" s="1"/>
  <c r="J63" i="1"/>
  <c r="L63" i="1"/>
  <c r="T63" i="1"/>
  <c r="X63" i="1"/>
  <c r="AA63" i="1"/>
  <c r="AB63" i="1"/>
  <c r="AE63" i="1" s="1"/>
  <c r="AF63" i="1" s="1"/>
  <c r="AH63" i="1"/>
  <c r="J64" i="1"/>
  <c r="L64" i="1"/>
  <c r="N64" i="1"/>
  <c r="P64" i="1"/>
  <c r="R64" i="1"/>
  <c r="T64" i="1"/>
  <c r="V64" i="1"/>
  <c r="X64" i="1"/>
  <c r="AA64" i="1"/>
  <c r="AC64" i="1"/>
  <c r="AH64" i="1"/>
  <c r="J65" i="1"/>
  <c r="L65" i="1"/>
  <c r="N65" i="1"/>
  <c r="P65" i="1"/>
  <c r="R65" i="1"/>
  <c r="T65" i="1"/>
  <c r="V65" i="1"/>
  <c r="X65" i="1"/>
  <c r="AA65" i="1"/>
  <c r="AC65" i="1"/>
  <c r="AH65" i="1"/>
  <c r="J66" i="1"/>
  <c r="L66" i="1"/>
  <c r="N66" i="1"/>
  <c r="P66" i="1"/>
  <c r="R66" i="1"/>
  <c r="T66" i="1"/>
  <c r="V66" i="1"/>
  <c r="X66" i="1"/>
  <c r="AA66" i="1"/>
  <c r="AC66" i="1"/>
  <c r="AH66" i="1"/>
  <c r="E67" i="1"/>
  <c r="X67" i="1"/>
  <c r="AB67" i="1"/>
  <c r="AE67" i="1"/>
  <c r="AF67" i="1" s="1"/>
  <c r="AH67" i="1"/>
  <c r="J68" i="1"/>
  <c r="L68" i="1"/>
  <c r="N68" i="1"/>
  <c r="P68" i="1"/>
  <c r="R68" i="1"/>
  <c r="T68" i="1"/>
  <c r="V68" i="1"/>
  <c r="AA68" i="1"/>
  <c r="AC68" i="1"/>
  <c r="AH68" i="1"/>
  <c r="J69" i="1"/>
  <c r="L69" i="1"/>
  <c r="N69" i="1"/>
  <c r="P69" i="1"/>
  <c r="R69" i="1"/>
  <c r="T69" i="1"/>
  <c r="V69" i="1"/>
  <c r="X69" i="1"/>
  <c r="AA69" i="1"/>
  <c r="AH69" i="1"/>
  <c r="E70" i="1"/>
  <c r="J70" i="1" s="1"/>
  <c r="R70" i="1"/>
  <c r="AB70" i="1"/>
  <c r="AE70" i="1" s="1"/>
  <c r="AF70" i="1" s="1"/>
  <c r="AH70" i="1"/>
  <c r="J71" i="1"/>
  <c r="L71" i="1"/>
  <c r="N71" i="1"/>
  <c r="P71" i="1"/>
  <c r="R71" i="1"/>
  <c r="T71" i="1"/>
  <c r="V71" i="1"/>
  <c r="X71" i="1"/>
  <c r="AA71" i="1"/>
  <c r="AC71" i="1"/>
  <c r="AH71" i="1"/>
  <c r="J72" i="1"/>
  <c r="L72" i="1"/>
  <c r="N72" i="1"/>
  <c r="P72" i="1"/>
  <c r="R72" i="1"/>
  <c r="T72" i="1"/>
  <c r="V72" i="1"/>
  <c r="AA72" i="1"/>
  <c r="AH72" i="1"/>
  <c r="E73" i="1"/>
  <c r="V73" i="1" s="1"/>
  <c r="X73" i="1"/>
  <c r="AB73" i="1"/>
  <c r="AE73" i="1" s="1"/>
  <c r="AF73" i="1" s="1"/>
  <c r="AH73" i="1"/>
  <c r="J74" i="1"/>
  <c r="L74" i="1"/>
  <c r="N74" i="1"/>
  <c r="P74" i="1"/>
  <c r="R74" i="1"/>
  <c r="T74" i="1"/>
  <c r="V74" i="1"/>
  <c r="X74" i="1"/>
  <c r="AA74" i="1"/>
  <c r="AC74" i="1"/>
  <c r="AH74" i="1"/>
  <c r="J75" i="1"/>
  <c r="L75" i="1"/>
  <c r="N75" i="1"/>
  <c r="P75" i="1"/>
  <c r="R75" i="1"/>
  <c r="T75" i="1"/>
  <c r="V75" i="1"/>
  <c r="AA75" i="1"/>
  <c r="AH75" i="1"/>
  <c r="E76" i="1"/>
  <c r="H76" i="1" s="1"/>
  <c r="F76" i="1"/>
  <c r="N76" i="1"/>
  <c r="T76" i="1"/>
  <c r="V76" i="1"/>
  <c r="X76" i="1"/>
  <c r="AB76" i="1"/>
  <c r="AH76" i="1"/>
  <c r="J77" i="1"/>
  <c r="L77" i="1"/>
  <c r="N77" i="1"/>
  <c r="P77" i="1"/>
  <c r="R77" i="1"/>
  <c r="T77" i="1"/>
  <c r="V77" i="1"/>
  <c r="X77" i="1"/>
  <c r="AA77" i="1"/>
  <c r="AC77" i="1"/>
  <c r="AH77" i="1"/>
  <c r="J78" i="1"/>
  <c r="L78" i="1"/>
  <c r="N78" i="1"/>
  <c r="P78" i="1"/>
  <c r="R78" i="1"/>
  <c r="T78" i="1"/>
  <c r="V78" i="1"/>
  <c r="AA78" i="1"/>
  <c r="AC78" i="1"/>
  <c r="AH78" i="1"/>
  <c r="E79" i="1"/>
  <c r="P79" i="1"/>
  <c r="X79" i="1"/>
  <c r="AB79" i="1"/>
  <c r="AE79" i="1"/>
  <c r="AF79" i="1" s="1"/>
  <c r="AH79" i="1"/>
  <c r="J80" i="1"/>
  <c r="L80" i="1"/>
  <c r="N80" i="1"/>
  <c r="P80" i="1"/>
  <c r="R80" i="1"/>
  <c r="T80" i="1"/>
  <c r="V80" i="1"/>
  <c r="X80" i="1"/>
  <c r="AA80" i="1"/>
  <c r="AC80" i="1"/>
  <c r="AH80" i="1"/>
  <c r="J81" i="1"/>
  <c r="L81" i="1"/>
  <c r="N81" i="1"/>
  <c r="P81" i="1"/>
  <c r="R81" i="1"/>
  <c r="T81" i="1"/>
  <c r="V81" i="1"/>
  <c r="AA81" i="1"/>
  <c r="AH81" i="1"/>
  <c r="E82" i="1"/>
  <c r="F82" i="1" s="1"/>
  <c r="N82" i="1"/>
  <c r="X82" i="1"/>
  <c r="AB82" i="1"/>
  <c r="AE82" i="1" s="1"/>
  <c r="AF82" i="1" s="1"/>
  <c r="AH82" i="1"/>
  <c r="J83" i="1"/>
  <c r="L83" i="1"/>
  <c r="N83" i="1"/>
  <c r="P83" i="1"/>
  <c r="R83" i="1"/>
  <c r="T83" i="1"/>
  <c r="V83" i="1"/>
  <c r="X83" i="1"/>
  <c r="AA83" i="1"/>
  <c r="AC83" i="1"/>
  <c r="AH83" i="1"/>
  <c r="J84" i="1"/>
  <c r="L84" i="1"/>
  <c r="N84" i="1"/>
  <c r="P84" i="1"/>
  <c r="R84" i="1"/>
  <c r="T84" i="1"/>
  <c r="V84" i="1"/>
  <c r="X84" i="1"/>
  <c r="AA84" i="1"/>
  <c r="AH84" i="1"/>
  <c r="E85" i="1"/>
  <c r="F85" i="1" s="1"/>
  <c r="X85" i="1"/>
  <c r="AB85" i="1"/>
  <c r="AE85" i="1" s="1"/>
  <c r="AF85" i="1" s="1"/>
  <c r="AH85" i="1"/>
  <c r="J86" i="1"/>
  <c r="L86" i="1"/>
  <c r="N86" i="1"/>
  <c r="P86" i="1"/>
  <c r="R86" i="1"/>
  <c r="T86" i="1"/>
  <c r="V86" i="1"/>
  <c r="X86" i="1"/>
  <c r="AA86" i="1"/>
  <c r="AC86" i="1"/>
  <c r="AH86" i="1"/>
  <c r="J87" i="1"/>
  <c r="L87" i="1"/>
  <c r="N87" i="1"/>
  <c r="P87" i="1"/>
  <c r="R87" i="1"/>
  <c r="T87" i="1"/>
  <c r="V87" i="1"/>
  <c r="AA87" i="1"/>
  <c r="AH87" i="1"/>
  <c r="E88" i="1"/>
  <c r="H88" i="1" s="1"/>
  <c r="L88" i="1"/>
  <c r="N88" i="1"/>
  <c r="T88" i="1"/>
  <c r="X88" i="1"/>
  <c r="AB88" i="1"/>
  <c r="AE88" i="1" s="1"/>
  <c r="AF88" i="1" s="1"/>
  <c r="AH88" i="1"/>
  <c r="J89" i="1"/>
  <c r="L89" i="1"/>
  <c r="N89" i="1"/>
  <c r="P89" i="1"/>
  <c r="R89" i="1"/>
  <c r="T89" i="1"/>
  <c r="V89" i="1"/>
  <c r="X89" i="1"/>
  <c r="AA89" i="1"/>
  <c r="AC89" i="1"/>
  <c r="AH89" i="1"/>
  <c r="J90" i="1"/>
  <c r="L90" i="1"/>
  <c r="N90" i="1"/>
  <c r="P90" i="1"/>
  <c r="R90" i="1"/>
  <c r="T90" i="1"/>
  <c r="V90" i="1"/>
  <c r="X90" i="1"/>
  <c r="AA90" i="1"/>
  <c r="AC90" i="1"/>
  <c r="AH90" i="1"/>
  <c r="L91" i="1"/>
  <c r="R91" i="1"/>
  <c r="V91" i="1"/>
  <c r="X91" i="1"/>
  <c r="AH91" i="1"/>
  <c r="J92" i="1"/>
  <c r="L92" i="1"/>
  <c r="N92" i="1"/>
  <c r="P92" i="1"/>
  <c r="R92" i="1"/>
  <c r="T92" i="1"/>
  <c r="V92" i="1"/>
  <c r="X92" i="1"/>
  <c r="AA92" i="1"/>
  <c r="AC92" i="1"/>
  <c r="AH92" i="1"/>
  <c r="J93" i="1"/>
  <c r="L93" i="1"/>
  <c r="N93" i="1"/>
  <c r="P93" i="1"/>
  <c r="R93" i="1"/>
  <c r="T93" i="1"/>
  <c r="V93" i="1"/>
  <c r="X93" i="1"/>
  <c r="AA93" i="1"/>
  <c r="AC93" i="1"/>
  <c r="AH93" i="1"/>
  <c r="E94" i="1"/>
  <c r="F94" i="1" s="1"/>
  <c r="X94" i="1"/>
  <c r="AB94" i="1"/>
  <c r="AE94" i="1" s="1"/>
  <c r="AF94" i="1" s="1"/>
  <c r="AH94" i="1"/>
  <c r="J95" i="1"/>
  <c r="L95" i="1"/>
  <c r="N95" i="1"/>
  <c r="P95" i="1"/>
  <c r="R95" i="1"/>
  <c r="T95" i="1"/>
  <c r="V95" i="1"/>
  <c r="X95" i="1"/>
  <c r="AA95" i="1"/>
  <c r="AC95" i="1"/>
  <c r="AH95" i="1"/>
  <c r="J96" i="1"/>
  <c r="L96" i="1"/>
  <c r="N96" i="1"/>
  <c r="P96" i="1"/>
  <c r="R96" i="1"/>
  <c r="T96" i="1"/>
  <c r="V96" i="1"/>
  <c r="AA96" i="1"/>
  <c r="AC96" i="1"/>
  <c r="AH96" i="1"/>
  <c r="J97" i="1"/>
  <c r="L97" i="1"/>
  <c r="N97" i="1"/>
  <c r="P97" i="1"/>
  <c r="R97" i="1"/>
  <c r="T97" i="1"/>
  <c r="V97" i="1"/>
  <c r="X97" i="1"/>
  <c r="AA97" i="1"/>
  <c r="AC97" i="1"/>
  <c r="AH97" i="1"/>
  <c r="J98" i="1"/>
  <c r="L98" i="1"/>
  <c r="N98" i="1"/>
  <c r="P98" i="1"/>
  <c r="R98" i="1"/>
  <c r="T98" i="1"/>
  <c r="V98" i="1"/>
  <c r="X98" i="1"/>
  <c r="AA98" i="1"/>
  <c r="AC98" i="1"/>
  <c r="AH98" i="1"/>
  <c r="E99" i="1"/>
  <c r="X99" i="1"/>
  <c r="AB99" i="1"/>
  <c r="AE99" i="1" s="1"/>
  <c r="AF99" i="1" s="1"/>
  <c r="AH99" i="1"/>
  <c r="J100" i="1"/>
  <c r="L100" i="1"/>
  <c r="N100" i="1"/>
  <c r="P100" i="1"/>
  <c r="R100" i="1"/>
  <c r="T100" i="1"/>
  <c r="V100" i="1"/>
  <c r="AA100" i="1"/>
  <c r="AC100" i="1"/>
  <c r="AH100" i="1"/>
  <c r="J101" i="1"/>
  <c r="L101" i="1"/>
  <c r="N101" i="1"/>
  <c r="P101" i="1"/>
  <c r="R101" i="1"/>
  <c r="T101" i="1"/>
  <c r="V101" i="1"/>
  <c r="X101" i="1"/>
  <c r="AA101" i="1"/>
  <c r="AC101" i="1"/>
  <c r="AH101" i="1"/>
  <c r="E102" i="1"/>
  <c r="L102" i="1" s="1"/>
  <c r="T102" i="1"/>
  <c r="AB102" i="1"/>
  <c r="AE102" i="1" s="1"/>
  <c r="AF102" i="1" s="1"/>
  <c r="AH102" i="1"/>
  <c r="J103" i="1"/>
  <c r="L103" i="1"/>
  <c r="N103" i="1"/>
  <c r="P103" i="1"/>
  <c r="R103" i="1"/>
  <c r="T103" i="1"/>
  <c r="V103" i="1"/>
  <c r="X103" i="1"/>
  <c r="AA103" i="1"/>
  <c r="AC103" i="1"/>
  <c r="AH103" i="1"/>
  <c r="J104" i="1"/>
  <c r="L104" i="1"/>
  <c r="N104" i="1"/>
  <c r="P104" i="1"/>
  <c r="R104" i="1"/>
  <c r="T104" i="1"/>
  <c r="V104" i="1"/>
  <c r="X104" i="1"/>
  <c r="AA104" i="1"/>
  <c r="AC104" i="1"/>
  <c r="AH104" i="1"/>
  <c r="J105" i="1"/>
  <c r="L105" i="1"/>
  <c r="N105" i="1"/>
  <c r="P105" i="1"/>
  <c r="R105" i="1"/>
  <c r="T105" i="1"/>
  <c r="V105" i="1"/>
  <c r="X105" i="1"/>
  <c r="AA105" i="1"/>
  <c r="AC105" i="1"/>
  <c r="AH105" i="1"/>
  <c r="E106" i="1"/>
  <c r="J106" i="1" s="1"/>
  <c r="L106" i="1"/>
  <c r="N106" i="1"/>
  <c r="V106" i="1"/>
  <c r="X106" i="1"/>
  <c r="AB106" i="1"/>
  <c r="AE106" i="1"/>
  <c r="AF106" i="1" s="1"/>
  <c r="AH106" i="1"/>
  <c r="J107" i="1"/>
  <c r="L107" i="1"/>
  <c r="N107" i="1"/>
  <c r="P107" i="1"/>
  <c r="R107" i="1"/>
  <c r="T107" i="1"/>
  <c r="V107" i="1"/>
  <c r="AA107" i="1"/>
  <c r="AC107" i="1"/>
  <c r="AH107" i="1"/>
  <c r="J108" i="1"/>
  <c r="L108" i="1"/>
  <c r="N108" i="1"/>
  <c r="P108" i="1"/>
  <c r="R108" i="1"/>
  <c r="T108" i="1"/>
  <c r="V108" i="1"/>
  <c r="X108" i="1"/>
  <c r="AA108" i="1"/>
  <c r="AC108" i="1"/>
  <c r="AH108" i="1"/>
  <c r="E109" i="1"/>
  <c r="J109" i="1" s="1"/>
  <c r="AB109" i="1"/>
  <c r="AE109" i="1" s="1"/>
  <c r="AF109" i="1" s="1"/>
  <c r="AH109" i="1"/>
  <c r="J110" i="1"/>
  <c r="L110" i="1"/>
  <c r="N110" i="1"/>
  <c r="P110" i="1"/>
  <c r="R110" i="1"/>
  <c r="T110" i="1"/>
  <c r="V110" i="1"/>
  <c r="X110" i="1"/>
  <c r="AA110" i="1"/>
  <c r="AC110" i="1"/>
  <c r="AH110" i="1"/>
  <c r="J111" i="1"/>
  <c r="L111" i="1"/>
  <c r="N111" i="1"/>
  <c r="P111" i="1"/>
  <c r="R111" i="1"/>
  <c r="T111" i="1"/>
  <c r="V111" i="1"/>
  <c r="X111" i="1"/>
  <c r="AA111" i="1"/>
  <c r="AC111" i="1"/>
  <c r="AH111" i="1"/>
  <c r="E112" i="1"/>
  <c r="AB112" i="1"/>
  <c r="AE112" i="1" s="1"/>
  <c r="AF112" i="1" s="1"/>
  <c r="AH112" i="1"/>
  <c r="J113" i="1"/>
  <c r="L113" i="1"/>
  <c r="N113" i="1"/>
  <c r="P113" i="1"/>
  <c r="R113" i="1"/>
  <c r="T113" i="1"/>
  <c r="V113" i="1"/>
  <c r="X113" i="1"/>
  <c r="AA113" i="1"/>
  <c r="AC113" i="1"/>
  <c r="AH113" i="1"/>
  <c r="J114" i="1"/>
  <c r="L114" i="1"/>
  <c r="N114" i="1"/>
  <c r="P114" i="1"/>
  <c r="R114" i="1"/>
  <c r="T114" i="1"/>
  <c r="V114" i="1"/>
  <c r="X114" i="1"/>
  <c r="AA114" i="1"/>
  <c r="AC114" i="1"/>
  <c r="AH114" i="1"/>
  <c r="E115" i="1"/>
  <c r="J115" i="1" s="1"/>
  <c r="F115" i="1"/>
  <c r="H115" i="1"/>
  <c r="L115" i="1"/>
  <c r="N115" i="1"/>
  <c r="P115" i="1"/>
  <c r="T115" i="1"/>
  <c r="V115" i="1"/>
  <c r="X115" i="1"/>
  <c r="AB115" i="1"/>
  <c r="AH115" i="1"/>
  <c r="J116" i="1"/>
  <c r="L116" i="1"/>
  <c r="N116" i="1"/>
  <c r="P116" i="1"/>
  <c r="R116" i="1"/>
  <c r="T116" i="1"/>
  <c r="V116" i="1"/>
  <c r="X116" i="1"/>
  <c r="AA116" i="1"/>
  <c r="AC116" i="1"/>
  <c r="AH116" i="1"/>
  <c r="J117" i="1"/>
  <c r="L117" i="1"/>
  <c r="N117" i="1"/>
  <c r="P117" i="1"/>
  <c r="R117" i="1"/>
  <c r="T117" i="1"/>
  <c r="V117" i="1"/>
  <c r="X117" i="1"/>
  <c r="AA117" i="1"/>
  <c r="AC117" i="1"/>
  <c r="AH117" i="1"/>
  <c r="J118" i="1"/>
  <c r="L118" i="1"/>
  <c r="N118" i="1"/>
  <c r="P118" i="1"/>
  <c r="R118" i="1"/>
  <c r="T118" i="1"/>
  <c r="V118" i="1"/>
  <c r="X118" i="1"/>
  <c r="AA118" i="1"/>
  <c r="AC118" i="1"/>
  <c r="AH118" i="1"/>
  <c r="E119" i="1"/>
  <c r="J119" i="1" s="1"/>
  <c r="X119" i="1"/>
  <c r="AA119" i="1"/>
  <c r="AB119" i="1"/>
  <c r="AE119" i="1" s="1"/>
  <c r="AF119" i="1" s="1"/>
  <c r="AH119" i="1"/>
  <c r="J120" i="1"/>
  <c r="L120" i="1"/>
  <c r="N120" i="1"/>
  <c r="P120" i="1"/>
  <c r="R120" i="1"/>
  <c r="T120" i="1"/>
  <c r="V120" i="1"/>
  <c r="AA120" i="1"/>
  <c r="AC120" i="1"/>
  <c r="AH120" i="1"/>
  <c r="J121" i="1"/>
  <c r="L121" i="1"/>
  <c r="N121" i="1"/>
  <c r="P121" i="1"/>
  <c r="R121" i="1"/>
  <c r="T121" i="1"/>
  <c r="V121" i="1"/>
  <c r="X121" i="1"/>
  <c r="AA121" i="1"/>
  <c r="AC121" i="1"/>
  <c r="AH121" i="1"/>
  <c r="J122" i="1"/>
  <c r="L122" i="1"/>
  <c r="N122" i="1"/>
  <c r="P122" i="1"/>
  <c r="R122" i="1"/>
  <c r="T122" i="1"/>
  <c r="V122" i="1"/>
  <c r="X122" i="1"/>
  <c r="AA122" i="1"/>
  <c r="AC122" i="1"/>
  <c r="AH122" i="1"/>
  <c r="E123" i="1"/>
  <c r="J123" i="1" s="1"/>
  <c r="F123" i="1"/>
  <c r="N123" i="1"/>
  <c r="X123" i="1"/>
  <c r="AB123" i="1"/>
  <c r="AE123" i="1" s="1"/>
  <c r="AF123" i="1" s="1"/>
  <c r="AH123" i="1"/>
  <c r="J124" i="1"/>
  <c r="L124" i="1"/>
  <c r="N124" i="1"/>
  <c r="P124" i="1"/>
  <c r="R124" i="1"/>
  <c r="T124" i="1"/>
  <c r="V124" i="1"/>
  <c r="X124" i="1"/>
  <c r="AA124" i="1"/>
  <c r="AC124" i="1"/>
  <c r="AH124" i="1"/>
  <c r="J125" i="1"/>
  <c r="L125" i="1"/>
  <c r="N125" i="1"/>
  <c r="P125" i="1"/>
  <c r="R125" i="1"/>
  <c r="T125" i="1"/>
  <c r="V125" i="1"/>
  <c r="X125" i="1"/>
  <c r="AA125" i="1"/>
  <c r="AC125" i="1"/>
  <c r="AH125" i="1"/>
  <c r="E126" i="1"/>
  <c r="N126" i="1"/>
  <c r="X126" i="1"/>
  <c r="AB126" i="1"/>
  <c r="AE126" i="1" s="1"/>
  <c r="AF126" i="1" s="1"/>
  <c r="AH126" i="1"/>
  <c r="J127" i="1"/>
  <c r="L127" i="1"/>
  <c r="N127" i="1"/>
  <c r="P127" i="1"/>
  <c r="R127" i="1"/>
  <c r="T127" i="1"/>
  <c r="V127" i="1"/>
  <c r="X127" i="1"/>
  <c r="AA127" i="1"/>
  <c r="AC127" i="1"/>
  <c r="AH127" i="1"/>
  <c r="J128" i="1"/>
  <c r="L128" i="1"/>
  <c r="N128" i="1"/>
  <c r="P128" i="1"/>
  <c r="R128" i="1"/>
  <c r="T128" i="1"/>
  <c r="V128" i="1"/>
  <c r="X128" i="1"/>
  <c r="AA128" i="1"/>
  <c r="AC128" i="1"/>
  <c r="AH128" i="1"/>
  <c r="E129" i="1"/>
  <c r="J129" i="1" s="1"/>
  <c r="T129" i="1"/>
  <c r="AB129" i="1"/>
  <c r="AE129" i="1" s="1"/>
  <c r="AF129" i="1" s="1"/>
  <c r="AH129" i="1"/>
  <c r="J130" i="1"/>
  <c r="L130" i="1"/>
  <c r="N130" i="1"/>
  <c r="P130" i="1"/>
  <c r="R130" i="1"/>
  <c r="T130" i="1"/>
  <c r="V130" i="1"/>
  <c r="X130" i="1"/>
  <c r="AA130" i="1"/>
  <c r="AC130" i="1"/>
  <c r="AH130" i="1"/>
  <c r="J131" i="1"/>
  <c r="L131" i="1"/>
  <c r="N131" i="1"/>
  <c r="P131" i="1"/>
  <c r="R131" i="1"/>
  <c r="T131" i="1"/>
  <c r="V131" i="1"/>
  <c r="X131" i="1"/>
  <c r="AA131" i="1"/>
  <c r="AC131" i="1"/>
  <c r="AH131" i="1"/>
  <c r="E132" i="1"/>
  <c r="F132" i="1" s="1"/>
  <c r="AB132" i="1"/>
  <c r="AH132" i="1"/>
  <c r="J133" i="1"/>
  <c r="L133" i="1"/>
  <c r="N133" i="1"/>
  <c r="P133" i="1"/>
  <c r="R133" i="1"/>
  <c r="T133" i="1"/>
  <c r="V133" i="1"/>
  <c r="X133" i="1"/>
  <c r="AA133" i="1"/>
  <c r="AC133" i="1"/>
  <c r="AH133" i="1"/>
  <c r="J134" i="1"/>
  <c r="L134" i="1"/>
  <c r="N134" i="1"/>
  <c r="P134" i="1"/>
  <c r="R134" i="1"/>
  <c r="T134" i="1"/>
  <c r="V134" i="1"/>
  <c r="X134" i="1"/>
  <c r="AA134" i="1"/>
  <c r="AC134" i="1"/>
  <c r="AH134" i="1"/>
  <c r="J135" i="1"/>
  <c r="L135" i="1"/>
  <c r="N135" i="1"/>
  <c r="P135" i="1"/>
  <c r="R135" i="1"/>
  <c r="T135" i="1"/>
  <c r="V135" i="1"/>
  <c r="X135" i="1"/>
  <c r="AA135" i="1"/>
  <c r="AC135" i="1"/>
  <c r="AH135" i="1"/>
  <c r="E136" i="1"/>
  <c r="N136" i="1"/>
  <c r="X136" i="1"/>
  <c r="AB136" i="1"/>
  <c r="AE136" i="1" s="1"/>
  <c r="AF136" i="1" s="1"/>
  <c r="AH136" i="1"/>
  <c r="J137" i="1"/>
  <c r="L137" i="1"/>
  <c r="N137" i="1"/>
  <c r="P137" i="1"/>
  <c r="R137" i="1"/>
  <c r="T137" i="1"/>
  <c r="V137" i="1"/>
  <c r="AA137" i="1"/>
  <c r="AC137" i="1"/>
  <c r="AH137" i="1"/>
  <c r="J138" i="1"/>
  <c r="L138" i="1"/>
  <c r="N138" i="1"/>
  <c r="P138" i="1"/>
  <c r="R138" i="1"/>
  <c r="T138" i="1"/>
  <c r="V138" i="1"/>
  <c r="X138" i="1"/>
  <c r="AA138" i="1"/>
  <c r="AC138" i="1"/>
  <c r="AH138" i="1"/>
  <c r="E139" i="1"/>
  <c r="J139" i="1" s="1"/>
  <c r="AB139" i="1"/>
  <c r="AE139" i="1" s="1"/>
  <c r="AF139" i="1" s="1"/>
  <c r="AH139" i="1"/>
  <c r="J140" i="1"/>
  <c r="L140" i="1"/>
  <c r="N140" i="1"/>
  <c r="P140" i="1"/>
  <c r="R140" i="1"/>
  <c r="T140" i="1"/>
  <c r="V140" i="1"/>
  <c r="X140" i="1"/>
  <c r="AA140" i="1"/>
  <c r="AC140" i="1"/>
  <c r="AH140" i="1"/>
  <c r="J141" i="1"/>
  <c r="L141" i="1"/>
  <c r="N141" i="1"/>
  <c r="P141" i="1"/>
  <c r="R141" i="1"/>
  <c r="T141" i="1"/>
  <c r="V141" i="1"/>
  <c r="X141" i="1"/>
  <c r="AA141" i="1"/>
  <c r="AC141" i="1"/>
  <c r="AH141" i="1"/>
  <c r="J142" i="1"/>
  <c r="L142" i="1"/>
  <c r="N142" i="1"/>
  <c r="P142" i="1"/>
  <c r="R142" i="1"/>
  <c r="T142" i="1"/>
  <c r="V142" i="1"/>
  <c r="X142" i="1"/>
  <c r="AA142" i="1"/>
  <c r="AC142" i="1"/>
  <c r="AH142" i="1"/>
  <c r="J143" i="1"/>
  <c r="AH143" i="1"/>
  <c r="J144" i="1"/>
  <c r="L144" i="1"/>
  <c r="N144" i="1"/>
  <c r="P144" i="1"/>
  <c r="R144" i="1"/>
  <c r="T144" i="1"/>
  <c r="V144" i="1"/>
  <c r="X144" i="1"/>
  <c r="AA144" i="1"/>
  <c r="AC144" i="1"/>
  <c r="AH144" i="1"/>
  <c r="E145" i="1"/>
  <c r="V145" i="1" s="1"/>
  <c r="X145" i="1"/>
  <c r="AB145" i="1"/>
  <c r="AE145" i="1" s="1"/>
  <c r="AF145" i="1" s="1"/>
  <c r="AH145" i="1"/>
  <c r="J146" i="1"/>
  <c r="L146" i="1"/>
  <c r="N146" i="1"/>
  <c r="P146" i="1"/>
  <c r="R146" i="1"/>
  <c r="T146" i="1"/>
  <c r="V146" i="1"/>
  <c r="AA146" i="1"/>
  <c r="AC146" i="1"/>
  <c r="AH146" i="1"/>
  <c r="J147" i="1"/>
  <c r="L147" i="1"/>
  <c r="N147" i="1"/>
  <c r="P147" i="1"/>
  <c r="R147" i="1"/>
  <c r="T147" i="1"/>
  <c r="V147" i="1"/>
  <c r="X147" i="1"/>
  <c r="AA147" i="1"/>
  <c r="AC147" i="1"/>
  <c r="AH147" i="1"/>
  <c r="E148" i="1"/>
  <c r="F148" i="1" s="1"/>
  <c r="H148" i="1"/>
  <c r="J148" i="1"/>
  <c r="L148" i="1"/>
  <c r="P148" i="1"/>
  <c r="R148" i="1"/>
  <c r="T148" i="1"/>
  <c r="X148" i="1"/>
  <c r="AA148" i="1"/>
  <c r="AB148" i="1"/>
  <c r="AE148" i="1"/>
  <c r="AF148" i="1" s="1"/>
  <c r="AH148" i="1"/>
  <c r="J149" i="1"/>
  <c r="L149" i="1"/>
  <c r="N149" i="1"/>
  <c r="P149" i="1"/>
  <c r="R149" i="1"/>
  <c r="T149" i="1"/>
  <c r="V149" i="1"/>
  <c r="X149" i="1"/>
  <c r="AA149" i="1"/>
  <c r="AC149" i="1"/>
  <c r="AH149" i="1"/>
  <c r="J150" i="1"/>
  <c r="L150" i="1"/>
  <c r="N150" i="1"/>
  <c r="P150" i="1"/>
  <c r="R150" i="1"/>
  <c r="T150" i="1"/>
  <c r="V150" i="1"/>
  <c r="X150" i="1"/>
  <c r="AA150" i="1"/>
  <c r="AC150" i="1"/>
  <c r="AH150" i="1"/>
  <c r="J151" i="1"/>
  <c r="L151" i="1"/>
  <c r="N151" i="1"/>
  <c r="P151" i="1"/>
  <c r="R151" i="1"/>
  <c r="T151" i="1"/>
  <c r="V151" i="1"/>
  <c r="X151" i="1"/>
  <c r="AA151" i="1"/>
  <c r="AC151" i="1"/>
  <c r="AH151" i="1"/>
  <c r="E152" i="1"/>
  <c r="X152" i="1"/>
  <c r="AB152" i="1"/>
  <c r="AH152" i="1"/>
  <c r="J153" i="1"/>
  <c r="L153" i="1"/>
  <c r="N153" i="1"/>
  <c r="P153" i="1"/>
  <c r="R153" i="1"/>
  <c r="T153" i="1"/>
  <c r="V153" i="1"/>
  <c r="AA153" i="1"/>
  <c r="AC153" i="1"/>
  <c r="AH153" i="1"/>
  <c r="J154" i="1"/>
  <c r="L154" i="1"/>
  <c r="N154" i="1"/>
  <c r="P154" i="1"/>
  <c r="R154" i="1"/>
  <c r="T154" i="1"/>
  <c r="V154" i="1"/>
  <c r="X154" i="1"/>
  <c r="AA154" i="1"/>
  <c r="AC154" i="1"/>
  <c r="AH154" i="1"/>
  <c r="J155" i="1"/>
  <c r="L155" i="1"/>
  <c r="N155" i="1"/>
  <c r="P155" i="1"/>
  <c r="R155" i="1"/>
  <c r="T155" i="1"/>
  <c r="V155" i="1"/>
  <c r="X155" i="1"/>
  <c r="AA155" i="1"/>
  <c r="AC155" i="1"/>
  <c r="AH155" i="1"/>
  <c r="E156" i="1"/>
  <c r="X156" i="1"/>
  <c r="AB156" i="1"/>
  <c r="AH156" i="1"/>
  <c r="J157" i="1"/>
  <c r="L157" i="1"/>
  <c r="N157" i="1"/>
  <c r="P157" i="1"/>
  <c r="R157" i="1"/>
  <c r="T157" i="1"/>
  <c r="V157" i="1"/>
  <c r="AA157" i="1"/>
  <c r="AC157" i="1"/>
  <c r="AH157" i="1"/>
  <c r="J158" i="1"/>
  <c r="L158" i="1"/>
  <c r="N158" i="1"/>
  <c r="P158" i="1"/>
  <c r="R158" i="1"/>
  <c r="T158" i="1"/>
  <c r="V158" i="1"/>
  <c r="X158" i="1"/>
  <c r="AA158" i="1"/>
  <c r="AC158" i="1"/>
  <c r="AH158" i="1"/>
  <c r="J159" i="1"/>
  <c r="L159" i="1"/>
  <c r="N159" i="1"/>
  <c r="P159" i="1"/>
  <c r="R159" i="1"/>
  <c r="T159" i="1"/>
  <c r="V159" i="1"/>
  <c r="X159" i="1"/>
  <c r="AA159" i="1"/>
  <c r="AC159" i="1"/>
  <c r="AH159" i="1"/>
  <c r="J160" i="1"/>
  <c r="L160" i="1"/>
  <c r="N160" i="1"/>
  <c r="P160" i="1"/>
  <c r="R160" i="1"/>
  <c r="T160" i="1"/>
  <c r="V160" i="1"/>
  <c r="X160" i="1"/>
  <c r="AA160" i="1"/>
  <c r="AC160" i="1"/>
  <c r="AH160" i="1"/>
  <c r="E161" i="1"/>
  <c r="F161" i="1" s="1"/>
  <c r="H161" i="1"/>
  <c r="J161" i="1"/>
  <c r="L161" i="1"/>
  <c r="P161" i="1"/>
  <c r="R161" i="1"/>
  <c r="T161" i="1"/>
  <c r="X161" i="1"/>
  <c r="AA161" i="1"/>
  <c r="AB161" i="1"/>
  <c r="AE161" i="1"/>
  <c r="AF161" i="1" s="1"/>
  <c r="AH161" i="1"/>
  <c r="J162" i="1"/>
  <c r="L162" i="1"/>
  <c r="N162" i="1"/>
  <c r="P162" i="1"/>
  <c r="R162" i="1"/>
  <c r="T162" i="1"/>
  <c r="V162" i="1"/>
  <c r="X162" i="1"/>
  <c r="AA162" i="1"/>
  <c r="AC162" i="1"/>
  <c r="AH162" i="1"/>
  <c r="J163" i="1"/>
  <c r="L163" i="1"/>
  <c r="N163" i="1"/>
  <c r="P163" i="1"/>
  <c r="R163" i="1"/>
  <c r="T163" i="1"/>
  <c r="V163" i="1"/>
  <c r="X163" i="1"/>
  <c r="AA163" i="1"/>
  <c r="AC163" i="1"/>
  <c r="AH163" i="1"/>
  <c r="E164" i="1"/>
  <c r="H164" i="1" s="1"/>
  <c r="AB164" i="1"/>
  <c r="AE164" i="1" s="1"/>
  <c r="AF164" i="1" s="1"/>
  <c r="AH164" i="1"/>
  <c r="J165" i="1"/>
  <c r="L165" i="1"/>
  <c r="N165" i="1"/>
  <c r="P165" i="1"/>
  <c r="R165" i="1"/>
  <c r="T165" i="1"/>
  <c r="V165" i="1"/>
  <c r="X165" i="1"/>
  <c r="AA165" i="1"/>
  <c r="AC165" i="1"/>
  <c r="AH165" i="1"/>
  <c r="J166" i="1"/>
  <c r="L166" i="1"/>
  <c r="N166" i="1"/>
  <c r="P166" i="1"/>
  <c r="R166" i="1"/>
  <c r="T166" i="1"/>
  <c r="V166" i="1"/>
  <c r="X166" i="1"/>
  <c r="AA166" i="1"/>
  <c r="AC166" i="1"/>
  <c r="AH166" i="1"/>
  <c r="E167" i="1"/>
  <c r="F167" i="1" s="1"/>
  <c r="AB167" i="1"/>
  <c r="AE167" i="1" s="1"/>
  <c r="AF167" i="1" s="1"/>
  <c r="AH167" i="1"/>
  <c r="J168" i="1"/>
  <c r="L168" i="1"/>
  <c r="N168" i="1"/>
  <c r="P168" i="1"/>
  <c r="R168" i="1"/>
  <c r="T168" i="1"/>
  <c r="V168" i="1"/>
  <c r="X168" i="1"/>
  <c r="AA168" i="1"/>
  <c r="AC168" i="1"/>
  <c r="AH168" i="1"/>
  <c r="J169" i="1"/>
  <c r="L169" i="1"/>
  <c r="N169" i="1"/>
  <c r="P169" i="1"/>
  <c r="R169" i="1"/>
  <c r="T169" i="1"/>
  <c r="V169" i="1"/>
  <c r="X169" i="1"/>
  <c r="AA169" i="1"/>
  <c r="AC169" i="1"/>
  <c r="AH169" i="1"/>
  <c r="J170" i="1"/>
  <c r="L170" i="1"/>
  <c r="N170" i="1"/>
  <c r="P170" i="1"/>
  <c r="R170" i="1"/>
  <c r="T170" i="1"/>
  <c r="V170" i="1"/>
  <c r="X170" i="1"/>
  <c r="AA170" i="1"/>
  <c r="AC170" i="1"/>
  <c r="AH170" i="1"/>
  <c r="E171" i="1"/>
  <c r="J171" i="1" s="1"/>
  <c r="F171" i="1"/>
  <c r="H171" i="1"/>
  <c r="L171" i="1"/>
  <c r="N171" i="1"/>
  <c r="P171" i="1"/>
  <c r="T171" i="1"/>
  <c r="V171" i="1"/>
  <c r="X171" i="1"/>
  <c r="AB171" i="1"/>
  <c r="AH171" i="1"/>
  <c r="J172" i="1"/>
  <c r="L172" i="1"/>
  <c r="N172" i="1"/>
  <c r="P172" i="1"/>
  <c r="R172" i="1"/>
  <c r="T172" i="1"/>
  <c r="V172" i="1"/>
  <c r="X172" i="1"/>
  <c r="AA172" i="1"/>
  <c r="AC172" i="1"/>
  <c r="AH172" i="1"/>
  <c r="J173" i="1"/>
  <c r="L173" i="1"/>
  <c r="N173" i="1"/>
  <c r="P173" i="1"/>
  <c r="R173" i="1"/>
  <c r="T173" i="1"/>
  <c r="V173" i="1"/>
  <c r="X173" i="1"/>
  <c r="AA173" i="1"/>
  <c r="AC173" i="1"/>
  <c r="AH173" i="1"/>
  <c r="E174" i="1"/>
  <c r="R174" i="1" s="1"/>
  <c r="AB174" i="1"/>
  <c r="AE174" i="1" s="1"/>
  <c r="AF174" i="1" s="1"/>
  <c r="AH174" i="1"/>
  <c r="J175" i="1"/>
  <c r="L175" i="1"/>
  <c r="N175" i="1"/>
  <c r="P175" i="1"/>
  <c r="R175" i="1"/>
  <c r="T175" i="1"/>
  <c r="V175" i="1"/>
  <c r="X175" i="1"/>
  <c r="AA175" i="1"/>
  <c r="AC175" i="1"/>
  <c r="AH175" i="1"/>
  <c r="J176" i="1"/>
  <c r="L176" i="1"/>
  <c r="N176" i="1"/>
  <c r="P176" i="1"/>
  <c r="R176" i="1"/>
  <c r="T176" i="1"/>
  <c r="V176" i="1"/>
  <c r="X176" i="1"/>
  <c r="AA176" i="1"/>
  <c r="AC176" i="1"/>
  <c r="AH176" i="1"/>
  <c r="E177" i="1"/>
  <c r="AB177" i="1"/>
  <c r="AE177" i="1" s="1"/>
  <c r="AF177" i="1" s="1"/>
  <c r="AH177" i="1"/>
  <c r="J178" i="1"/>
  <c r="L178" i="1"/>
  <c r="N178" i="1"/>
  <c r="P178" i="1"/>
  <c r="R178" i="1"/>
  <c r="T178" i="1"/>
  <c r="V178" i="1"/>
  <c r="X178" i="1"/>
  <c r="AA178" i="1"/>
  <c r="AC178" i="1"/>
  <c r="AH178" i="1"/>
  <c r="J179" i="1"/>
  <c r="L179" i="1"/>
  <c r="N179" i="1"/>
  <c r="P179" i="1"/>
  <c r="R179" i="1"/>
  <c r="T179" i="1"/>
  <c r="V179" i="1"/>
  <c r="X179" i="1"/>
  <c r="AA179" i="1"/>
  <c r="AC179" i="1"/>
  <c r="AH179" i="1"/>
  <c r="J180" i="1"/>
  <c r="L180" i="1"/>
  <c r="N180" i="1"/>
  <c r="P180" i="1"/>
  <c r="R180" i="1"/>
  <c r="T180" i="1"/>
  <c r="V180" i="1"/>
  <c r="X180" i="1"/>
  <c r="AA180" i="1"/>
  <c r="AC180" i="1"/>
  <c r="AH180" i="1"/>
  <c r="E181" i="1"/>
  <c r="P181" i="1"/>
  <c r="X181" i="1"/>
  <c r="AB181" i="1"/>
  <c r="AE181" i="1" s="1"/>
  <c r="AF181" i="1" s="1"/>
  <c r="AC181" i="1"/>
  <c r="AH181" i="1"/>
  <c r="J182" i="1"/>
  <c r="L182" i="1"/>
  <c r="N182" i="1"/>
  <c r="P182" i="1"/>
  <c r="R182" i="1"/>
  <c r="T182" i="1"/>
  <c r="V182" i="1"/>
  <c r="AA182" i="1"/>
  <c r="AC182" i="1"/>
  <c r="AH182" i="1"/>
  <c r="J183" i="1"/>
  <c r="L183" i="1"/>
  <c r="N183" i="1"/>
  <c r="P183" i="1"/>
  <c r="R183" i="1"/>
  <c r="T183" i="1"/>
  <c r="V183" i="1"/>
  <c r="X183" i="1"/>
  <c r="AA183" i="1"/>
  <c r="AC183" i="1"/>
  <c r="AH183" i="1"/>
  <c r="E184" i="1"/>
  <c r="AB184" i="1"/>
  <c r="AE184" i="1" s="1"/>
  <c r="AF184" i="1" s="1"/>
  <c r="AH184" i="1"/>
  <c r="J185" i="1"/>
  <c r="L185" i="1"/>
  <c r="N185" i="1"/>
  <c r="P185" i="1"/>
  <c r="R185" i="1"/>
  <c r="T185" i="1"/>
  <c r="V185" i="1"/>
  <c r="X185" i="1"/>
  <c r="AA185" i="1"/>
  <c r="AC185" i="1"/>
  <c r="AH185" i="1"/>
  <c r="J186" i="1"/>
  <c r="L186" i="1"/>
  <c r="N186" i="1"/>
  <c r="P186" i="1"/>
  <c r="R186" i="1"/>
  <c r="T186" i="1"/>
  <c r="V186" i="1"/>
  <c r="X186" i="1"/>
  <c r="AA186" i="1"/>
  <c r="AC186" i="1"/>
  <c r="AH186" i="1"/>
  <c r="E187" i="1"/>
  <c r="Z187" i="1"/>
  <c r="AH187" i="1"/>
  <c r="J188" i="1"/>
  <c r="L188" i="1"/>
  <c r="N188" i="1"/>
  <c r="P188" i="1"/>
  <c r="R188" i="1"/>
  <c r="T188" i="1"/>
  <c r="V188" i="1"/>
  <c r="X188" i="1"/>
  <c r="AA188" i="1"/>
  <c r="AC188" i="1"/>
  <c r="AH188" i="1"/>
  <c r="J189" i="1"/>
  <c r="L189" i="1"/>
  <c r="N189" i="1"/>
  <c r="P189" i="1"/>
  <c r="R189" i="1"/>
  <c r="T189" i="1"/>
  <c r="V189" i="1"/>
  <c r="X189" i="1"/>
  <c r="AA189" i="1"/>
  <c r="AC189" i="1"/>
  <c r="AH189" i="1"/>
  <c r="E190" i="1"/>
  <c r="J190" i="1" s="1"/>
  <c r="T190" i="1"/>
  <c r="AA190" i="1"/>
  <c r="AB190" i="1"/>
  <c r="AE190" i="1" s="1"/>
  <c r="AF190" i="1" s="1"/>
  <c r="AH190" i="1"/>
  <c r="J191" i="1"/>
  <c r="L191" i="1"/>
  <c r="N191" i="1"/>
  <c r="P191" i="1"/>
  <c r="R191" i="1"/>
  <c r="T191" i="1"/>
  <c r="V191" i="1"/>
  <c r="X191" i="1"/>
  <c r="AA191" i="1"/>
  <c r="AC191" i="1"/>
  <c r="AH191" i="1"/>
  <c r="J192" i="1"/>
  <c r="L192" i="1"/>
  <c r="N192" i="1"/>
  <c r="P192" i="1"/>
  <c r="R192" i="1"/>
  <c r="T192" i="1"/>
  <c r="V192" i="1"/>
  <c r="X192" i="1"/>
  <c r="AA192" i="1"/>
  <c r="AC192" i="1"/>
  <c r="AH192" i="1"/>
  <c r="E193" i="1"/>
  <c r="T193" i="1" s="1"/>
  <c r="F193" i="1"/>
  <c r="L193" i="1"/>
  <c r="AB193" i="1"/>
  <c r="AE193" i="1" s="1"/>
  <c r="AF193" i="1" s="1"/>
  <c r="AH193" i="1"/>
  <c r="J194" i="1"/>
  <c r="L194" i="1"/>
  <c r="N194" i="1"/>
  <c r="P194" i="1"/>
  <c r="R194" i="1"/>
  <c r="T194" i="1"/>
  <c r="V194" i="1"/>
  <c r="X194" i="1"/>
  <c r="AA194" i="1"/>
  <c r="AC194" i="1"/>
  <c r="AH194" i="1"/>
  <c r="J195" i="1"/>
  <c r="L195" i="1"/>
  <c r="N195" i="1"/>
  <c r="P195" i="1"/>
  <c r="R195" i="1"/>
  <c r="T195" i="1"/>
  <c r="V195" i="1"/>
  <c r="X195" i="1"/>
  <c r="AA195" i="1"/>
  <c r="AC195" i="1"/>
  <c r="AH195" i="1"/>
  <c r="E196" i="1"/>
  <c r="F196" i="1" s="1"/>
  <c r="L196" i="1"/>
  <c r="P196" i="1"/>
  <c r="V196" i="1"/>
  <c r="AB196" i="1"/>
  <c r="AE196" i="1" s="1"/>
  <c r="AF196" i="1" s="1"/>
  <c r="AH196" i="1"/>
  <c r="J197" i="1"/>
  <c r="L197" i="1"/>
  <c r="N197" i="1"/>
  <c r="P197" i="1"/>
  <c r="R197" i="1"/>
  <c r="T197" i="1"/>
  <c r="V197" i="1"/>
  <c r="X197" i="1"/>
  <c r="AA197" i="1"/>
  <c r="AC197" i="1"/>
  <c r="AH197" i="1"/>
  <c r="J198" i="1"/>
  <c r="L198" i="1"/>
  <c r="N198" i="1"/>
  <c r="P198" i="1"/>
  <c r="R198" i="1"/>
  <c r="T198" i="1"/>
  <c r="V198" i="1"/>
  <c r="X198" i="1"/>
  <c r="AA198" i="1"/>
  <c r="AC198" i="1"/>
  <c r="AH198" i="1"/>
  <c r="E199" i="1"/>
  <c r="F199" i="1" s="1"/>
  <c r="N199" i="1"/>
  <c r="P199" i="1"/>
  <c r="AB199" i="1"/>
  <c r="AH199" i="1"/>
  <c r="J200" i="1"/>
  <c r="L200" i="1"/>
  <c r="N200" i="1"/>
  <c r="P200" i="1"/>
  <c r="R200" i="1"/>
  <c r="T200" i="1"/>
  <c r="V200" i="1"/>
  <c r="X200" i="1"/>
  <c r="AA200" i="1"/>
  <c r="AC200" i="1"/>
  <c r="AH200" i="1"/>
  <c r="J201" i="1"/>
  <c r="L201" i="1"/>
  <c r="N201" i="1"/>
  <c r="P201" i="1"/>
  <c r="R201" i="1"/>
  <c r="T201" i="1"/>
  <c r="V201" i="1"/>
  <c r="X201" i="1"/>
  <c r="AA201" i="1"/>
  <c r="AC201" i="1"/>
  <c r="AH201" i="1"/>
  <c r="E202" i="1"/>
  <c r="AB202" i="1"/>
  <c r="AE202" i="1" s="1"/>
  <c r="AF202" i="1" s="1"/>
  <c r="AH202" i="1"/>
  <c r="J203" i="1"/>
  <c r="L203" i="1"/>
  <c r="N203" i="1"/>
  <c r="P203" i="1"/>
  <c r="R203" i="1"/>
  <c r="T203" i="1"/>
  <c r="V203" i="1"/>
  <c r="X203" i="1"/>
  <c r="AA203" i="1"/>
  <c r="AC203" i="1"/>
  <c r="AH203" i="1"/>
  <c r="J204" i="1"/>
  <c r="L204" i="1"/>
  <c r="N204" i="1"/>
  <c r="P204" i="1"/>
  <c r="R204" i="1"/>
  <c r="T204" i="1"/>
  <c r="V204" i="1"/>
  <c r="X204" i="1"/>
  <c r="AA204" i="1"/>
  <c r="AC204" i="1"/>
  <c r="AH204" i="1"/>
  <c r="E205" i="1"/>
  <c r="F205" i="1" s="1"/>
  <c r="T205" i="1"/>
  <c r="V205" i="1"/>
  <c r="AB205" i="1"/>
  <c r="AE205" i="1" s="1"/>
  <c r="AF205" i="1" s="1"/>
  <c r="AH205" i="1"/>
  <c r="J206" i="1"/>
  <c r="L206" i="1"/>
  <c r="N206" i="1"/>
  <c r="P206" i="1"/>
  <c r="R206" i="1"/>
  <c r="T206" i="1"/>
  <c r="V206" i="1"/>
  <c r="X206" i="1"/>
  <c r="AA206" i="1"/>
  <c r="AC206" i="1"/>
  <c r="AH206" i="1"/>
  <c r="J207" i="1"/>
  <c r="L207" i="1"/>
  <c r="N207" i="1"/>
  <c r="P207" i="1"/>
  <c r="R207" i="1"/>
  <c r="T207" i="1"/>
  <c r="V207" i="1"/>
  <c r="X207" i="1"/>
  <c r="AA207" i="1"/>
  <c r="AC207" i="1"/>
  <c r="AH207" i="1"/>
  <c r="J208" i="1"/>
  <c r="L208" i="1"/>
  <c r="N208" i="1"/>
  <c r="P208" i="1"/>
  <c r="R208" i="1"/>
  <c r="T208" i="1"/>
  <c r="V208" i="1"/>
  <c r="X208" i="1"/>
  <c r="AA208" i="1"/>
  <c r="AC208" i="1"/>
  <c r="AH208" i="1"/>
  <c r="E209" i="1"/>
  <c r="F209" i="1" s="1"/>
  <c r="R209" i="1"/>
  <c r="T209" i="1"/>
  <c r="X209" i="1"/>
  <c r="AB209" i="1"/>
  <c r="AE209" i="1" s="1"/>
  <c r="AF209" i="1" s="1"/>
  <c r="AH209" i="1"/>
  <c r="J210" i="1"/>
  <c r="L210" i="1"/>
  <c r="N210" i="1"/>
  <c r="P210" i="1"/>
  <c r="R210" i="1"/>
  <c r="T210" i="1"/>
  <c r="V210" i="1"/>
  <c r="X210" i="1"/>
  <c r="AA210" i="1"/>
  <c r="AC210" i="1"/>
  <c r="AH210" i="1"/>
  <c r="J211" i="1"/>
  <c r="L211" i="1"/>
  <c r="N211" i="1"/>
  <c r="P211" i="1"/>
  <c r="R211" i="1"/>
  <c r="T211" i="1"/>
  <c r="V211" i="1"/>
  <c r="X211" i="1"/>
  <c r="AA211" i="1"/>
  <c r="AC211" i="1"/>
  <c r="AH211" i="1"/>
  <c r="E212" i="1"/>
  <c r="AB212" i="1"/>
  <c r="AE212" i="1" s="1"/>
  <c r="AF212" i="1" s="1"/>
  <c r="AH212" i="1"/>
  <c r="J213" i="1"/>
  <c r="L213" i="1"/>
  <c r="N213" i="1"/>
  <c r="P213" i="1"/>
  <c r="R213" i="1"/>
  <c r="T213" i="1"/>
  <c r="V213" i="1"/>
  <c r="X213" i="1"/>
  <c r="AA213" i="1"/>
  <c r="AC213" i="1"/>
  <c r="AH213" i="1"/>
  <c r="J214" i="1"/>
  <c r="L214" i="1"/>
  <c r="N214" i="1"/>
  <c r="P214" i="1"/>
  <c r="R214" i="1"/>
  <c r="T214" i="1"/>
  <c r="V214" i="1"/>
  <c r="X214" i="1"/>
  <c r="AA214" i="1"/>
  <c r="AC214" i="1"/>
  <c r="AH214" i="1"/>
  <c r="E215" i="1"/>
  <c r="V215" i="1" s="1"/>
  <c r="AB215" i="1"/>
  <c r="AE215" i="1" s="1"/>
  <c r="AF215" i="1" s="1"/>
  <c r="AH215" i="1"/>
  <c r="J216" i="1"/>
  <c r="L216" i="1"/>
  <c r="N216" i="1"/>
  <c r="P216" i="1"/>
  <c r="R216" i="1"/>
  <c r="T216" i="1"/>
  <c r="V216" i="1"/>
  <c r="X216" i="1"/>
  <c r="AA216" i="1"/>
  <c r="AC216" i="1"/>
  <c r="AH216" i="1"/>
  <c r="J217" i="1"/>
  <c r="L217" i="1"/>
  <c r="N217" i="1"/>
  <c r="P217" i="1"/>
  <c r="R217" i="1"/>
  <c r="T217" i="1"/>
  <c r="V217" i="1"/>
  <c r="X217" i="1"/>
  <c r="AA217" i="1"/>
  <c r="AC217" i="1"/>
  <c r="AH217" i="1"/>
  <c r="E218" i="1"/>
  <c r="X218" i="1" s="1"/>
  <c r="AB218" i="1"/>
  <c r="AE218" i="1" s="1"/>
  <c r="AF218" i="1" s="1"/>
  <c r="AH218" i="1"/>
  <c r="J219" i="1"/>
  <c r="L219" i="1"/>
  <c r="N219" i="1"/>
  <c r="P219" i="1"/>
  <c r="R219" i="1"/>
  <c r="T219" i="1"/>
  <c r="V219" i="1"/>
  <c r="X219" i="1"/>
  <c r="AA219" i="1"/>
  <c r="AC219" i="1"/>
  <c r="AH219" i="1"/>
  <c r="J220" i="1"/>
  <c r="L220" i="1"/>
  <c r="N220" i="1"/>
  <c r="P220" i="1"/>
  <c r="R220" i="1"/>
  <c r="T220" i="1"/>
  <c r="V220" i="1"/>
  <c r="X220" i="1"/>
  <c r="AA220" i="1"/>
  <c r="AC220" i="1"/>
  <c r="AH220" i="1"/>
  <c r="J221" i="1"/>
  <c r="L221" i="1"/>
  <c r="N221" i="1"/>
  <c r="P221" i="1"/>
  <c r="R221" i="1"/>
  <c r="T221" i="1"/>
  <c r="V221" i="1"/>
  <c r="X221" i="1"/>
  <c r="AA221" i="1"/>
  <c r="AC221" i="1"/>
  <c r="AH221" i="1"/>
  <c r="J222" i="1"/>
  <c r="L222" i="1"/>
  <c r="N222" i="1"/>
  <c r="P222" i="1"/>
  <c r="R222" i="1"/>
  <c r="T222" i="1"/>
  <c r="V222" i="1"/>
  <c r="X222" i="1"/>
  <c r="AA222" i="1"/>
  <c r="AC222" i="1"/>
  <c r="AH222" i="1"/>
  <c r="E223" i="1"/>
  <c r="V223" i="1" s="1"/>
  <c r="X223" i="1"/>
  <c r="AB223" i="1"/>
  <c r="AH223" i="1"/>
  <c r="J224" i="1"/>
  <c r="L224" i="1"/>
  <c r="N224" i="1"/>
  <c r="P224" i="1"/>
  <c r="R224" i="1"/>
  <c r="T224" i="1"/>
  <c r="V224" i="1"/>
  <c r="X224" i="1"/>
  <c r="AA224" i="1"/>
  <c r="AC224" i="1"/>
  <c r="AH224" i="1"/>
  <c r="J225" i="1"/>
  <c r="L225" i="1"/>
  <c r="N225" i="1"/>
  <c r="P225" i="1"/>
  <c r="R225" i="1"/>
  <c r="T225" i="1"/>
  <c r="V225" i="1"/>
  <c r="AA225" i="1"/>
  <c r="AC225" i="1"/>
  <c r="AH225" i="1"/>
  <c r="J226" i="1"/>
  <c r="L226" i="1"/>
  <c r="N226" i="1"/>
  <c r="P226" i="1"/>
  <c r="R226" i="1"/>
  <c r="T226" i="1"/>
  <c r="V226" i="1"/>
  <c r="X226" i="1"/>
  <c r="AA226" i="1"/>
  <c r="AC226" i="1"/>
  <c r="AH226" i="1"/>
  <c r="J227" i="1"/>
  <c r="L227" i="1"/>
  <c r="N227" i="1"/>
  <c r="P227" i="1"/>
  <c r="R227" i="1"/>
  <c r="T227" i="1"/>
  <c r="V227" i="1"/>
  <c r="X227" i="1"/>
  <c r="AA227" i="1"/>
  <c r="AC227" i="1"/>
  <c r="AH227" i="1"/>
  <c r="E228" i="1"/>
  <c r="X228" i="1"/>
  <c r="AB228" i="1"/>
  <c r="AE228" i="1" s="1"/>
  <c r="AF228" i="1" s="1"/>
  <c r="AH228" i="1"/>
  <c r="J229" i="1"/>
  <c r="L229" i="1"/>
  <c r="N229" i="1"/>
  <c r="P229" i="1"/>
  <c r="R229" i="1"/>
  <c r="T229" i="1"/>
  <c r="V229" i="1"/>
  <c r="X229" i="1"/>
  <c r="AA229" i="1"/>
  <c r="AC229" i="1"/>
  <c r="AH229" i="1"/>
  <c r="J230" i="1"/>
  <c r="L230" i="1"/>
  <c r="N230" i="1"/>
  <c r="P230" i="1"/>
  <c r="R230" i="1"/>
  <c r="T230" i="1"/>
  <c r="V230" i="1"/>
  <c r="AA230" i="1"/>
  <c r="AC230" i="1"/>
  <c r="AH230" i="1"/>
  <c r="E231" i="1"/>
  <c r="AB231" i="1"/>
  <c r="AE231" i="1" s="1"/>
  <c r="AF231" i="1" s="1"/>
  <c r="AH231" i="1"/>
  <c r="J232" i="1"/>
  <c r="L232" i="1"/>
  <c r="N232" i="1"/>
  <c r="P232" i="1"/>
  <c r="R232" i="1"/>
  <c r="T232" i="1"/>
  <c r="V232" i="1"/>
  <c r="X232" i="1"/>
  <c r="AA232" i="1"/>
  <c r="AC232" i="1"/>
  <c r="AH232" i="1"/>
  <c r="J233" i="1"/>
  <c r="L233" i="1"/>
  <c r="N233" i="1"/>
  <c r="P233" i="1"/>
  <c r="R233" i="1"/>
  <c r="T233" i="1"/>
  <c r="V233" i="1"/>
  <c r="X233" i="1"/>
  <c r="AA233" i="1"/>
  <c r="AC233" i="1"/>
  <c r="AH233" i="1"/>
  <c r="J234" i="1"/>
  <c r="L234" i="1"/>
  <c r="N234" i="1"/>
  <c r="P234" i="1"/>
  <c r="R234" i="1"/>
  <c r="T234" i="1"/>
  <c r="V234" i="1"/>
  <c r="X234" i="1"/>
  <c r="AA234" i="1"/>
  <c r="AC234" i="1"/>
  <c r="AH234" i="1"/>
  <c r="J235" i="1"/>
  <c r="L235" i="1"/>
  <c r="N235" i="1"/>
  <c r="P235" i="1"/>
  <c r="R235" i="1"/>
  <c r="T235" i="1"/>
  <c r="V235" i="1"/>
  <c r="X235" i="1"/>
  <c r="AA235" i="1"/>
  <c r="AC235" i="1"/>
  <c r="AH235" i="1"/>
  <c r="E236" i="1"/>
  <c r="R236" i="1" s="1"/>
  <c r="X236" i="1"/>
  <c r="AB236" i="1"/>
  <c r="AE236" i="1" s="1"/>
  <c r="AF236" i="1" s="1"/>
  <c r="AH236" i="1"/>
  <c r="J237" i="1"/>
  <c r="L237" i="1"/>
  <c r="N237" i="1"/>
  <c r="P237" i="1"/>
  <c r="R237" i="1"/>
  <c r="T237" i="1"/>
  <c r="V237" i="1"/>
  <c r="X237" i="1"/>
  <c r="AA237" i="1"/>
  <c r="AC237" i="1"/>
  <c r="AH237" i="1"/>
  <c r="J238" i="1"/>
  <c r="L238" i="1"/>
  <c r="N238" i="1"/>
  <c r="P238" i="1"/>
  <c r="R238" i="1"/>
  <c r="T238" i="1"/>
  <c r="V238" i="1"/>
  <c r="X238" i="1"/>
  <c r="AA238" i="1"/>
  <c r="AC238" i="1"/>
  <c r="AH238" i="1"/>
  <c r="E239" i="1"/>
  <c r="AC239" i="1" s="1"/>
  <c r="AB239" i="1"/>
  <c r="AE239" i="1" s="1"/>
  <c r="AF239" i="1" s="1"/>
  <c r="AH239" i="1"/>
  <c r="J240" i="1"/>
  <c r="L240" i="1"/>
  <c r="N240" i="1"/>
  <c r="P240" i="1"/>
  <c r="R240" i="1"/>
  <c r="T240" i="1"/>
  <c r="V240" i="1"/>
  <c r="X240" i="1"/>
  <c r="AA240" i="1"/>
  <c r="AC240" i="1"/>
  <c r="AH240" i="1"/>
  <c r="J241" i="1"/>
  <c r="L241" i="1"/>
  <c r="N241" i="1"/>
  <c r="P241" i="1"/>
  <c r="R241" i="1"/>
  <c r="T241" i="1"/>
  <c r="V241" i="1"/>
  <c r="X241" i="1"/>
  <c r="AA241" i="1"/>
  <c r="AC241" i="1"/>
  <c r="AH241" i="1"/>
  <c r="J242" i="1"/>
  <c r="L242" i="1"/>
  <c r="N242" i="1"/>
  <c r="P242" i="1"/>
  <c r="R242" i="1"/>
  <c r="T242" i="1"/>
  <c r="V242" i="1"/>
  <c r="X242" i="1"/>
  <c r="AA242" i="1"/>
  <c r="AC242" i="1"/>
  <c r="AH242" i="1"/>
  <c r="J243" i="1"/>
  <c r="L243" i="1"/>
  <c r="N243" i="1"/>
  <c r="P243" i="1"/>
  <c r="R243" i="1"/>
  <c r="T243" i="1"/>
  <c r="V243" i="1"/>
  <c r="X243" i="1"/>
  <c r="AA243" i="1"/>
  <c r="AC243" i="1"/>
  <c r="AH243" i="1"/>
  <c r="E244" i="1"/>
  <c r="J244" i="1" s="1"/>
  <c r="R244" i="1"/>
  <c r="X244" i="1"/>
  <c r="AB244" i="1"/>
  <c r="AE244" i="1" s="1"/>
  <c r="AF244" i="1" s="1"/>
  <c r="AH244" i="1"/>
  <c r="J245" i="1"/>
  <c r="L245" i="1"/>
  <c r="N245" i="1"/>
  <c r="P245" i="1"/>
  <c r="R245" i="1"/>
  <c r="T245" i="1"/>
  <c r="V245" i="1"/>
  <c r="X245" i="1"/>
  <c r="AA245" i="1"/>
  <c r="AC245" i="1"/>
  <c r="AH245" i="1"/>
  <c r="J246" i="1"/>
  <c r="L246" i="1"/>
  <c r="N246" i="1"/>
  <c r="P246" i="1"/>
  <c r="R246" i="1"/>
  <c r="T246" i="1"/>
  <c r="V246" i="1"/>
  <c r="AA246" i="1"/>
  <c r="AC246" i="1"/>
  <c r="AH246" i="1"/>
  <c r="E247" i="1"/>
  <c r="AA247" i="1"/>
  <c r="AB247" i="1"/>
  <c r="AE247" i="1" s="1"/>
  <c r="AF247" i="1" s="1"/>
  <c r="AH247" i="1"/>
  <c r="J248" i="1"/>
  <c r="L248" i="1"/>
  <c r="N248" i="1"/>
  <c r="P248" i="1"/>
  <c r="R248" i="1"/>
  <c r="T248" i="1"/>
  <c r="V248" i="1"/>
  <c r="X248" i="1"/>
  <c r="AA248" i="1"/>
  <c r="AC248" i="1"/>
  <c r="AH248" i="1"/>
  <c r="J249" i="1"/>
  <c r="L249" i="1"/>
  <c r="N249" i="1"/>
  <c r="P249" i="1"/>
  <c r="R249" i="1"/>
  <c r="T249" i="1"/>
  <c r="V249" i="1"/>
  <c r="X249" i="1"/>
  <c r="AA249" i="1"/>
  <c r="AC249" i="1"/>
  <c r="AH249" i="1"/>
  <c r="E250" i="1"/>
  <c r="F250" i="1" s="1"/>
  <c r="X250" i="1"/>
  <c r="AB250" i="1"/>
  <c r="AH250" i="1"/>
  <c r="J251" i="1"/>
  <c r="L251" i="1"/>
  <c r="N251" i="1"/>
  <c r="P251" i="1"/>
  <c r="R251" i="1"/>
  <c r="T251" i="1"/>
  <c r="V251" i="1"/>
  <c r="X251" i="1"/>
  <c r="AA251" i="1"/>
  <c r="AC251" i="1"/>
  <c r="AH251" i="1"/>
  <c r="J252" i="1"/>
  <c r="L252" i="1"/>
  <c r="N252" i="1"/>
  <c r="P252" i="1"/>
  <c r="R252" i="1"/>
  <c r="T252" i="1"/>
  <c r="V252" i="1"/>
  <c r="X252" i="1"/>
  <c r="AA252" i="1"/>
  <c r="AC252" i="1"/>
  <c r="AH252" i="1"/>
  <c r="E253" i="1"/>
  <c r="L253" i="1" s="1"/>
  <c r="AB253" i="1"/>
  <c r="AE253" i="1" s="1"/>
  <c r="AF253" i="1" s="1"/>
  <c r="AH253" i="1"/>
  <c r="J254" i="1"/>
  <c r="L254" i="1"/>
  <c r="N254" i="1"/>
  <c r="P254" i="1"/>
  <c r="R254" i="1"/>
  <c r="T254" i="1"/>
  <c r="V254" i="1"/>
  <c r="X254" i="1"/>
  <c r="AA254" i="1"/>
  <c r="AC254" i="1"/>
  <c r="AH254" i="1"/>
  <c r="J255" i="1"/>
  <c r="L255" i="1"/>
  <c r="N255" i="1"/>
  <c r="P255" i="1"/>
  <c r="R255" i="1"/>
  <c r="T255" i="1"/>
  <c r="V255" i="1"/>
  <c r="X255" i="1"/>
  <c r="AA255" i="1"/>
  <c r="AC255" i="1"/>
  <c r="AH255" i="1"/>
  <c r="J256" i="1"/>
  <c r="L256" i="1"/>
  <c r="N256" i="1"/>
  <c r="P256" i="1"/>
  <c r="R256" i="1"/>
  <c r="T256" i="1"/>
  <c r="V256" i="1"/>
  <c r="X256" i="1"/>
  <c r="AA256" i="1"/>
  <c r="AC256" i="1"/>
  <c r="AH256" i="1"/>
  <c r="J257" i="1"/>
  <c r="L257" i="1"/>
  <c r="N257" i="1"/>
  <c r="P257" i="1"/>
  <c r="R257" i="1"/>
  <c r="T257" i="1"/>
  <c r="V257" i="1"/>
  <c r="X257" i="1"/>
  <c r="AA257" i="1"/>
  <c r="AC257" i="1"/>
  <c r="AH257" i="1"/>
  <c r="E258" i="1"/>
  <c r="F258" i="1" s="1"/>
  <c r="H258" i="1"/>
  <c r="N258" i="1"/>
  <c r="P258" i="1"/>
  <c r="X258" i="1"/>
  <c r="AB258" i="1"/>
  <c r="AE258" i="1" s="1"/>
  <c r="AF258" i="1" s="1"/>
  <c r="AH258" i="1"/>
  <c r="J259" i="1"/>
  <c r="L259" i="1"/>
  <c r="N259" i="1"/>
  <c r="P259" i="1"/>
  <c r="R259" i="1"/>
  <c r="T259" i="1"/>
  <c r="V259" i="1"/>
  <c r="X259" i="1"/>
  <c r="AA259" i="1"/>
  <c r="AC259" i="1"/>
  <c r="AH259" i="1"/>
  <c r="J260" i="1"/>
  <c r="L260" i="1"/>
  <c r="N260" i="1"/>
  <c r="P260" i="1"/>
  <c r="R260" i="1"/>
  <c r="T260" i="1"/>
  <c r="V260" i="1"/>
  <c r="AA260" i="1"/>
  <c r="AC260" i="1"/>
  <c r="AH260" i="1"/>
  <c r="E261" i="1"/>
  <c r="H261" i="1" s="1"/>
  <c r="F261" i="1"/>
  <c r="L261" i="1"/>
  <c r="N261" i="1"/>
  <c r="T261" i="1"/>
  <c r="V261" i="1"/>
  <c r="AB261" i="1"/>
  <c r="AH261" i="1"/>
  <c r="J262" i="1"/>
  <c r="L262" i="1"/>
  <c r="N262" i="1"/>
  <c r="P262" i="1"/>
  <c r="R262" i="1"/>
  <c r="T262" i="1"/>
  <c r="V262" i="1"/>
  <c r="X262" i="1"/>
  <c r="AA262" i="1"/>
  <c r="AC262" i="1"/>
  <c r="AH262" i="1"/>
  <c r="J263" i="1"/>
  <c r="L263" i="1"/>
  <c r="N263" i="1"/>
  <c r="P263" i="1"/>
  <c r="R263" i="1"/>
  <c r="T263" i="1"/>
  <c r="V263" i="1"/>
  <c r="X263" i="1"/>
  <c r="AA263" i="1"/>
  <c r="AC263" i="1"/>
  <c r="AH263" i="1"/>
  <c r="J264" i="1"/>
  <c r="L264" i="1"/>
  <c r="N264" i="1"/>
  <c r="P264" i="1"/>
  <c r="R264" i="1"/>
  <c r="T264" i="1"/>
  <c r="V264" i="1"/>
  <c r="X264" i="1"/>
  <c r="AA264" i="1"/>
  <c r="AC264" i="1"/>
  <c r="AH264" i="1"/>
  <c r="E265" i="1"/>
  <c r="X265" i="1"/>
  <c r="AB265" i="1"/>
  <c r="AE265" i="1" s="1"/>
  <c r="AF265" i="1" s="1"/>
  <c r="AH265" i="1"/>
  <c r="J266" i="1"/>
  <c r="L266" i="1"/>
  <c r="N266" i="1"/>
  <c r="P266" i="1"/>
  <c r="R266" i="1"/>
  <c r="T266" i="1"/>
  <c r="V266" i="1"/>
  <c r="AA266" i="1"/>
  <c r="AC266" i="1"/>
  <c r="AH266" i="1"/>
  <c r="J267" i="1"/>
  <c r="L267" i="1"/>
  <c r="N267" i="1"/>
  <c r="P267" i="1"/>
  <c r="R267" i="1"/>
  <c r="T267" i="1"/>
  <c r="V267" i="1"/>
  <c r="X267" i="1"/>
  <c r="AA267" i="1"/>
  <c r="AC267" i="1"/>
  <c r="AH267" i="1"/>
  <c r="E268" i="1"/>
  <c r="F268" i="1" s="1"/>
  <c r="P268" i="1"/>
  <c r="X268" i="1"/>
  <c r="AB268" i="1"/>
  <c r="AH268" i="1"/>
  <c r="J269" i="1"/>
  <c r="L269" i="1"/>
  <c r="N269" i="1"/>
  <c r="P269" i="1"/>
  <c r="R269" i="1"/>
  <c r="T269" i="1"/>
  <c r="V269" i="1"/>
  <c r="X269" i="1"/>
  <c r="AA269" i="1"/>
  <c r="AC269" i="1"/>
  <c r="AH269" i="1"/>
  <c r="J270" i="1"/>
  <c r="L270" i="1"/>
  <c r="N270" i="1"/>
  <c r="P270" i="1"/>
  <c r="R270" i="1"/>
  <c r="T270" i="1"/>
  <c r="V270" i="1"/>
  <c r="X270" i="1"/>
  <c r="AA270" i="1"/>
  <c r="AC270" i="1"/>
  <c r="AH270" i="1"/>
  <c r="E271" i="1"/>
  <c r="F271" i="1" s="1"/>
  <c r="J271" i="1"/>
  <c r="L271" i="1"/>
  <c r="P271" i="1"/>
  <c r="T271" i="1"/>
  <c r="X271" i="1"/>
  <c r="AA271" i="1"/>
  <c r="AB271" i="1"/>
  <c r="AE271" i="1"/>
  <c r="AF271" i="1" s="1"/>
  <c r="AH271" i="1"/>
  <c r="J272" i="1"/>
  <c r="L272" i="1"/>
  <c r="N272" i="1"/>
  <c r="P272" i="1"/>
  <c r="R272" i="1"/>
  <c r="T272" i="1"/>
  <c r="V272" i="1"/>
  <c r="X272" i="1"/>
  <c r="AA272" i="1"/>
  <c r="AC272" i="1"/>
  <c r="AH272" i="1"/>
  <c r="J273" i="1"/>
  <c r="L273" i="1"/>
  <c r="N273" i="1"/>
  <c r="P273" i="1"/>
  <c r="R273" i="1"/>
  <c r="T273" i="1"/>
  <c r="V273" i="1"/>
  <c r="X273" i="1"/>
  <c r="AA273" i="1"/>
  <c r="AC273" i="1"/>
  <c r="AH273" i="1"/>
  <c r="E274" i="1"/>
  <c r="AB274" i="1"/>
  <c r="AE274" i="1" s="1"/>
  <c r="AF274" i="1" s="1"/>
  <c r="AH274" i="1"/>
  <c r="J275" i="1"/>
  <c r="L275" i="1"/>
  <c r="N275" i="1"/>
  <c r="P275" i="1"/>
  <c r="R275" i="1"/>
  <c r="T275" i="1"/>
  <c r="V275" i="1"/>
  <c r="X275" i="1"/>
  <c r="AA275" i="1"/>
  <c r="AC275" i="1"/>
  <c r="AH275" i="1"/>
  <c r="J276" i="1"/>
  <c r="L276" i="1"/>
  <c r="N276" i="1"/>
  <c r="P276" i="1"/>
  <c r="R276" i="1"/>
  <c r="T276" i="1"/>
  <c r="V276" i="1"/>
  <c r="X276" i="1"/>
  <c r="AA276" i="1"/>
  <c r="AC276" i="1"/>
  <c r="AH276" i="1"/>
  <c r="E277" i="1"/>
  <c r="F277" i="1" s="1"/>
  <c r="N277" i="1"/>
  <c r="R277" i="1"/>
  <c r="AB277" i="1"/>
  <c r="AE277" i="1" s="1"/>
  <c r="AF277" i="1" s="1"/>
  <c r="AH277" i="1"/>
  <c r="J278" i="1"/>
  <c r="L278" i="1"/>
  <c r="N278" i="1"/>
  <c r="P278" i="1"/>
  <c r="R278" i="1"/>
  <c r="T278" i="1"/>
  <c r="V278" i="1"/>
  <c r="X278" i="1"/>
  <c r="AA278" i="1"/>
  <c r="AC278" i="1"/>
  <c r="AH278" i="1"/>
  <c r="J279" i="1"/>
  <c r="L279" i="1"/>
  <c r="N279" i="1"/>
  <c r="P279" i="1"/>
  <c r="R279" i="1"/>
  <c r="T279" i="1"/>
  <c r="V279" i="1"/>
  <c r="X279" i="1"/>
  <c r="AA279" i="1"/>
  <c r="AC279" i="1"/>
  <c r="AH279" i="1"/>
  <c r="R280" i="1"/>
  <c r="X280" i="1"/>
  <c r="AH280" i="1"/>
  <c r="E281" i="1"/>
  <c r="F281" i="1" s="1"/>
  <c r="H281" i="1"/>
  <c r="J281" i="1"/>
  <c r="L281" i="1"/>
  <c r="P281" i="1"/>
  <c r="R281" i="1"/>
  <c r="T281" i="1"/>
  <c r="X281" i="1"/>
  <c r="AA281" i="1"/>
  <c r="AB281" i="1"/>
  <c r="AE281" i="1"/>
  <c r="AF281" i="1" s="1"/>
  <c r="AH281" i="1"/>
  <c r="J282" i="1"/>
  <c r="L282" i="1"/>
  <c r="N282" i="1"/>
  <c r="P282" i="1"/>
  <c r="R282" i="1"/>
  <c r="T282" i="1"/>
  <c r="V282" i="1"/>
  <c r="X282" i="1"/>
  <c r="AA282" i="1"/>
  <c r="AC282" i="1"/>
  <c r="AH282" i="1"/>
  <c r="J283" i="1"/>
  <c r="L283" i="1"/>
  <c r="N283" i="1"/>
  <c r="P283" i="1"/>
  <c r="R283" i="1"/>
  <c r="T283" i="1"/>
  <c r="V283" i="1"/>
  <c r="X283" i="1"/>
  <c r="AA283" i="1"/>
  <c r="AC283" i="1"/>
  <c r="AH283" i="1"/>
  <c r="E284" i="1"/>
  <c r="AB284" i="1"/>
  <c r="AE284" i="1" s="1"/>
  <c r="AF284" i="1" s="1"/>
  <c r="AH284" i="1"/>
  <c r="J285" i="1"/>
  <c r="L285" i="1"/>
  <c r="N285" i="1"/>
  <c r="P285" i="1"/>
  <c r="R285" i="1"/>
  <c r="T285" i="1"/>
  <c r="V285" i="1"/>
  <c r="X285" i="1"/>
  <c r="AA285" i="1"/>
  <c r="AC285" i="1"/>
  <c r="AH285" i="1"/>
  <c r="J286" i="1"/>
  <c r="L286" i="1"/>
  <c r="N286" i="1"/>
  <c r="P286" i="1"/>
  <c r="R286" i="1"/>
  <c r="T286" i="1"/>
  <c r="V286" i="1"/>
  <c r="X286" i="1"/>
  <c r="AA286" i="1"/>
  <c r="AC286" i="1"/>
  <c r="AH286" i="1"/>
  <c r="E287" i="1"/>
  <c r="F287" i="1"/>
  <c r="AB287" i="1"/>
  <c r="AE287" i="1" s="1"/>
  <c r="AF287" i="1" s="1"/>
  <c r="AH287" i="1"/>
  <c r="J288" i="1"/>
  <c r="L288" i="1"/>
  <c r="N288" i="1"/>
  <c r="P288" i="1"/>
  <c r="R288" i="1"/>
  <c r="T288" i="1"/>
  <c r="V288" i="1"/>
  <c r="X288" i="1"/>
  <c r="AA288" i="1"/>
  <c r="AC288" i="1"/>
  <c r="AH288" i="1"/>
  <c r="J289" i="1"/>
  <c r="L289" i="1"/>
  <c r="N289" i="1"/>
  <c r="P289" i="1"/>
  <c r="R289" i="1"/>
  <c r="T289" i="1"/>
  <c r="V289" i="1"/>
  <c r="X289" i="1"/>
  <c r="AA289" i="1"/>
  <c r="AC289" i="1"/>
  <c r="AH289" i="1"/>
  <c r="J290" i="1"/>
  <c r="L290" i="1"/>
  <c r="N290" i="1"/>
  <c r="P290" i="1"/>
  <c r="R290" i="1"/>
  <c r="T290" i="1"/>
  <c r="V290" i="1"/>
  <c r="X290" i="1"/>
  <c r="AA290" i="1"/>
  <c r="AC290" i="1"/>
  <c r="AH290" i="1"/>
  <c r="E291" i="1"/>
  <c r="X291" i="1"/>
  <c r="AB291" i="1"/>
  <c r="AE291" i="1" s="1"/>
  <c r="AF291" i="1" s="1"/>
  <c r="AH291" i="1"/>
  <c r="J292" i="1"/>
  <c r="L292" i="1"/>
  <c r="N292" i="1"/>
  <c r="P292" i="1"/>
  <c r="R292" i="1"/>
  <c r="T292" i="1"/>
  <c r="V292" i="1"/>
  <c r="AA292" i="1"/>
  <c r="AC292" i="1"/>
  <c r="AH292" i="1"/>
  <c r="J293" i="1"/>
  <c r="L293" i="1"/>
  <c r="N293" i="1"/>
  <c r="P293" i="1"/>
  <c r="R293" i="1"/>
  <c r="T293" i="1"/>
  <c r="V293" i="1"/>
  <c r="X293" i="1"/>
  <c r="AA293" i="1"/>
  <c r="AC293" i="1"/>
  <c r="AH293" i="1"/>
  <c r="E294" i="1"/>
  <c r="AA294" i="1"/>
  <c r="AB294" i="1"/>
  <c r="AE294" i="1" s="1"/>
  <c r="AF294" i="1" s="1"/>
  <c r="AH294" i="1"/>
  <c r="J295" i="1"/>
  <c r="L295" i="1"/>
  <c r="N295" i="1"/>
  <c r="P295" i="1"/>
  <c r="R295" i="1"/>
  <c r="T295" i="1"/>
  <c r="V295" i="1"/>
  <c r="X295" i="1"/>
  <c r="AA295" i="1"/>
  <c r="AC295" i="1"/>
  <c r="AH295" i="1"/>
  <c r="J296" i="1"/>
  <c r="L296" i="1"/>
  <c r="N296" i="1"/>
  <c r="P296" i="1"/>
  <c r="R296" i="1"/>
  <c r="T296" i="1"/>
  <c r="V296" i="1"/>
  <c r="X296" i="1"/>
  <c r="AA296" i="1"/>
  <c r="AC296" i="1"/>
  <c r="AH296" i="1"/>
  <c r="E297" i="1"/>
  <c r="F297" i="1" s="1"/>
  <c r="N297" i="1"/>
  <c r="T297" i="1"/>
  <c r="AB297" i="1"/>
  <c r="AE297" i="1" s="1"/>
  <c r="AF297" i="1" s="1"/>
  <c r="AH297" i="1"/>
  <c r="J298" i="1"/>
  <c r="L298" i="1"/>
  <c r="N298" i="1"/>
  <c r="P298" i="1"/>
  <c r="R298" i="1"/>
  <c r="T298" i="1"/>
  <c r="V298" i="1"/>
  <c r="X298" i="1"/>
  <c r="AA298" i="1"/>
  <c r="AC298" i="1"/>
  <c r="AH298" i="1"/>
  <c r="J299" i="1"/>
  <c r="L299" i="1"/>
  <c r="N299" i="1"/>
  <c r="P299" i="1"/>
  <c r="R299" i="1"/>
  <c r="T299" i="1"/>
  <c r="V299" i="1"/>
  <c r="X299" i="1"/>
  <c r="AA299" i="1"/>
  <c r="AC299" i="1"/>
  <c r="AH299" i="1"/>
  <c r="E300" i="1"/>
  <c r="J300" i="1" s="1"/>
  <c r="L300" i="1"/>
  <c r="N300" i="1"/>
  <c r="V300" i="1"/>
  <c r="X300" i="1"/>
  <c r="AB300" i="1"/>
  <c r="AE300" i="1" s="1"/>
  <c r="AF300" i="1" s="1"/>
  <c r="AH300" i="1"/>
  <c r="J301" i="1"/>
  <c r="L301" i="1"/>
  <c r="N301" i="1"/>
  <c r="P301" i="1"/>
  <c r="R301" i="1"/>
  <c r="T301" i="1"/>
  <c r="V301" i="1"/>
  <c r="X301" i="1"/>
  <c r="AA301" i="1"/>
  <c r="AC301" i="1"/>
  <c r="AH301" i="1"/>
  <c r="J302" i="1"/>
  <c r="L302" i="1"/>
  <c r="N302" i="1"/>
  <c r="P302" i="1"/>
  <c r="R302" i="1"/>
  <c r="T302" i="1"/>
  <c r="V302" i="1"/>
  <c r="X302" i="1"/>
  <c r="AA302" i="1"/>
  <c r="AC302" i="1"/>
  <c r="AH302" i="1"/>
  <c r="J303" i="1"/>
  <c r="L303" i="1"/>
  <c r="N303" i="1"/>
  <c r="P303" i="1"/>
  <c r="R303" i="1"/>
  <c r="T303" i="1"/>
  <c r="V303" i="1"/>
  <c r="X303" i="1"/>
  <c r="AA303" i="1"/>
  <c r="AC303" i="1"/>
  <c r="AH303" i="1"/>
  <c r="E304" i="1"/>
  <c r="T304" i="1" s="1"/>
  <c r="X304" i="1"/>
  <c r="AB304" i="1"/>
  <c r="AE304" i="1" s="1"/>
  <c r="AF304" i="1" s="1"/>
  <c r="AH304" i="1"/>
  <c r="J305" i="1"/>
  <c r="L305" i="1"/>
  <c r="N305" i="1"/>
  <c r="P305" i="1"/>
  <c r="R305" i="1"/>
  <c r="T305" i="1"/>
  <c r="V305" i="1"/>
  <c r="X305" i="1"/>
  <c r="AA305" i="1"/>
  <c r="AC305" i="1"/>
  <c r="AH305" i="1"/>
  <c r="J306" i="1"/>
  <c r="L306" i="1"/>
  <c r="N306" i="1"/>
  <c r="P306" i="1"/>
  <c r="R306" i="1"/>
  <c r="T306" i="1"/>
  <c r="V306" i="1"/>
  <c r="X306" i="1"/>
  <c r="AA306" i="1"/>
  <c r="AC306" i="1"/>
  <c r="AH306" i="1"/>
  <c r="E307" i="1"/>
  <c r="L307" i="1" s="1"/>
  <c r="V307" i="1"/>
  <c r="AB307" i="1"/>
  <c r="AH307" i="1"/>
  <c r="J308" i="1"/>
  <c r="L308" i="1"/>
  <c r="N308" i="1"/>
  <c r="P308" i="1"/>
  <c r="R308" i="1"/>
  <c r="T308" i="1"/>
  <c r="V308" i="1"/>
  <c r="X308" i="1"/>
  <c r="AA308" i="1"/>
  <c r="AC308" i="1"/>
  <c r="AH308" i="1"/>
  <c r="J309" i="1"/>
  <c r="L309" i="1"/>
  <c r="N309" i="1"/>
  <c r="P309" i="1"/>
  <c r="R309" i="1"/>
  <c r="T309" i="1"/>
  <c r="V309" i="1"/>
  <c r="X309" i="1"/>
  <c r="AA309" i="1"/>
  <c r="AC309" i="1"/>
  <c r="AH309" i="1"/>
  <c r="E310" i="1"/>
  <c r="J310" i="1" s="1"/>
  <c r="N310" i="1"/>
  <c r="T310" i="1"/>
  <c r="AB310" i="1"/>
  <c r="AH310" i="1"/>
  <c r="J311" i="1"/>
  <c r="L311" i="1"/>
  <c r="N311" i="1"/>
  <c r="P311" i="1"/>
  <c r="R311" i="1"/>
  <c r="T311" i="1"/>
  <c r="V311" i="1"/>
  <c r="X311" i="1"/>
  <c r="AA311" i="1"/>
  <c r="AC311" i="1"/>
  <c r="AH311" i="1"/>
  <c r="J312" i="1"/>
  <c r="L312" i="1"/>
  <c r="N312" i="1"/>
  <c r="P312" i="1"/>
  <c r="R312" i="1"/>
  <c r="T312" i="1"/>
  <c r="V312" i="1"/>
  <c r="X312" i="1"/>
  <c r="AA312" i="1"/>
  <c r="AC312" i="1"/>
  <c r="AH312" i="1"/>
  <c r="J313" i="1"/>
  <c r="L313" i="1"/>
  <c r="N313" i="1"/>
  <c r="P313" i="1"/>
  <c r="R313" i="1"/>
  <c r="T313" i="1"/>
  <c r="V313" i="1"/>
  <c r="X313" i="1"/>
  <c r="AA313" i="1"/>
  <c r="AC313" i="1"/>
  <c r="AH313" i="1"/>
  <c r="E314" i="1"/>
  <c r="R314" i="1" s="1"/>
  <c r="X314" i="1"/>
  <c r="AB314" i="1"/>
  <c r="AE314" i="1" s="1"/>
  <c r="AF314" i="1" s="1"/>
  <c r="AH314" i="1"/>
  <c r="J315" i="1"/>
  <c r="L315" i="1"/>
  <c r="N315" i="1"/>
  <c r="P315" i="1"/>
  <c r="R315" i="1"/>
  <c r="T315" i="1"/>
  <c r="V315" i="1"/>
  <c r="AA315" i="1"/>
  <c r="AC315" i="1"/>
  <c r="AH315" i="1"/>
  <c r="J316" i="1"/>
  <c r="L316" i="1"/>
  <c r="N316" i="1"/>
  <c r="P316" i="1"/>
  <c r="R316" i="1"/>
  <c r="T316" i="1"/>
  <c r="V316" i="1"/>
  <c r="X316" i="1"/>
  <c r="AA316" i="1"/>
  <c r="AC316" i="1"/>
  <c r="AH316" i="1"/>
  <c r="J317" i="1"/>
  <c r="L317" i="1"/>
  <c r="N317" i="1"/>
  <c r="P317" i="1"/>
  <c r="R317" i="1"/>
  <c r="T317" i="1"/>
  <c r="V317" i="1"/>
  <c r="X317" i="1"/>
  <c r="AA317" i="1"/>
  <c r="AC317" i="1"/>
  <c r="AH317" i="1"/>
  <c r="E318" i="1"/>
  <c r="J318" i="1" s="1"/>
  <c r="F318" i="1"/>
  <c r="N318" i="1"/>
  <c r="P318" i="1"/>
  <c r="X318" i="1"/>
  <c r="AB318" i="1"/>
  <c r="AE318" i="1" s="1"/>
  <c r="AF318" i="1" s="1"/>
  <c r="AH318" i="1"/>
  <c r="J319" i="1"/>
  <c r="L319" i="1"/>
  <c r="N319" i="1"/>
  <c r="P319" i="1"/>
  <c r="R319" i="1"/>
  <c r="T319" i="1"/>
  <c r="V319" i="1"/>
  <c r="X319" i="1"/>
  <c r="AA319" i="1"/>
  <c r="AC319" i="1"/>
  <c r="AH319" i="1"/>
  <c r="J320" i="1"/>
  <c r="L320" i="1"/>
  <c r="N320" i="1"/>
  <c r="P320" i="1"/>
  <c r="R320" i="1"/>
  <c r="T320" i="1"/>
  <c r="V320" i="1"/>
  <c r="X320" i="1"/>
  <c r="AA320" i="1"/>
  <c r="AC320" i="1"/>
  <c r="AH320" i="1"/>
  <c r="E321" i="1"/>
  <c r="L321" i="1" s="1"/>
  <c r="AB321" i="1"/>
  <c r="AE321" i="1" s="1"/>
  <c r="AF321" i="1" s="1"/>
  <c r="AH321" i="1"/>
  <c r="J322" i="1"/>
  <c r="L322" i="1"/>
  <c r="N322" i="1"/>
  <c r="P322" i="1"/>
  <c r="R322" i="1"/>
  <c r="T322" i="1"/>
  <c r="V322" i="1"/>
  <c r="X322" i="1"/>
  <c r="AA322" i="1"/>
  <c r="AC322" i="1"/>
  <c r="AH322" i="1"/>
  <c r="J323" i="1"/>
  <c r="L323" i="1"/>
  <c r="N323" i="1"/>
  <c r="P323" i="1"/>
  <c r="R323" i="1"/>
  <c r="T323" i="1"/>
  <c r="V323" i="1"/>
  <c r="X323" i="1"/>
  <c r="AA323" i="1"/>
  <c r="AC323" i="1"/>
  <c r="AH323" i="1"/>
  <c r="J324" i="1"/>
  <c r="L324" i="1"/>
  <c r="N324" i="1"/>
  <c r="P324" i="1"/>
  <c r="R324" i="1"/>
  <c r="T324" i="1"/>
  <c r="V324" i="1"/>
  <c r="X324" i="1"/>
  <c r="AA324" i="1"/>
  <c r="AC324" i="1"/>
  <c r="AH324" i="1"/>
  <c r="J325" i="1"/>
  <c r="L325" i="1"/>
  <c r="N325" i="1"/>
  <c r="P325" i="1"/>
  <c r="R325" i="1"/>
  <c r="T325" i="1"/>
  <c r="V325" i="1"/>
  <c r="X325" i="1"/>
  <c r="AA325" i="1"/>
  <c r="AC325" i="1"/>
  <c r="AH325" i="1"/>
  <c r="E326" i="1"/>
  <c r="X326" i="1"/>
  <c r="AB326" i="1"/>
  <c r="AE326" i="1" s="1"/>
  <c r="AF326" i="1" s="1"/>
  <c r="AH326" i="1"/>
  <c r="J327" i="1"/>
  <c r="L327" i="1"/>
  <c r="N327" i="1"/>
  <c r="P327" i="1"/>
  <c r="R327" i="1"/>
  <c r="T327" i="1"/>
  <c r="V327" i="1"/>
  <c r="X327" i="1"/>
  <c r="AA327" i="1"/>
  <c r="AC327" i="1"/>
  <c r="AH327" i="1"/>
  <c r="J328" i="1"/>
  <c r="L328" i="1"/>
  <c r="N328" i="1"/>
  <c r="P328" i="1"/>
  <c r="R328" i="1"/>
  <c r="T328" i="1"/>
  <c r="V328" i="1"/>
  <c r="AA328" i="1"/>
  <c r="AC328" i="1"/>
  <c r="AH328" i="1"/>
  <c r="J329" i="1"/>
  <c r="L329" i="1"/>
  <c r="N329" i="1"/>
  <c r="P329" i="1"/>
  <c r="R329" i="1"/>
  <c r="T329" i="1"/>
  <c r="V329" i="1"/>
  <c r="X329" i="1"/>
  <c r="AA329" i="1"/>
  <c r="AC329" i="1"/>
  <c r="AH329" i="1"/>
  <c r="E330" i="1"/>
  <c r="X330" i="1"/>
  <c r="AB330" i="1"/>
  <c r="AE330" i="1" s="1"/>
  <c r="AF330" i="1" s="1"/>
  <c r="AH330" i="1"/>
  <c r="J331" i="1"/>
  <c r="L331" i="1"/>
  <c r="N331" i="1"/>
  <c r="P331" i="1"/>
  <c r="R331" i="1"/>
  <c r="T331" i="1"/>
  <c r="V331" i="1"/>
  <c r="AA331" i="1"/>
  <c r="AC331" i="1"/>
  <c r="AH331" i="1"/>
  <c r="J332" i="1"/>
  <c r="L332" i="1"/>
  <c r="N332" i="1"/>
  <c r="P332" i="1"/>
  <c r="R332" i="1"/>
  <c r="T332" i="1"/>
  <c r="V332" i="1"/>
  <c r="X332" i="1"/>
  <c r="AA332" i="1"/>
  <c r="AC332" i="1"/>
  <c r="AH332" i="1"/>
  <c r="E333" i="1"/>
  <c r="AB333" i="1"/>
  <c r="AE333" i="1" s="1"/>
  <c r="AF333" i="1" s="1"/>
  <c r="AH333" i="1"/>
  <c r="J334" i="1"/>
  <c r="L334" i="1"/>
  <c r="N334" i="1"/>
  <c r="P334" i="1"/>
  <c r="R334" i="1"/>
  <c r="T334" i="1"/>
  <c r="V334" i="1"/>
  <c r="X334" i="1"/>
  <c r="AA334" i="1"/>
  <c r="AC334" i="1"/>
  <c r="AH334" i="1"/>
  <c r="J335" i="1"/>
  <c r="L335" i="1"/>
  <c r="N335" i="1"/>
  <c r="P335" i="1"/>
  <c r="R335" i="1"/>
  <c r="T335" i="1"/>
  <c r="V335" i="1"/>
  <c r="X335" i="1"/>
  <c r="AA335" i="1"/>
  <c r="AC335" i="1"/>
  <c r="AH335" i="1"/>
  <c r="F336" i="1"/>
  <c r="H336" i="1"/>
  <c r="J336" i="1"/>
  <c r="L336" i="1"/>
  <c r="N336" i="1"/>
  <c r="P336" i="1"/>
  <c r="R336" i="1"/>
  <c r="T336" i="1"/>
  <c r="V336" i="1"/>
  <c r="X336" i="1"/>
  <c r="AA336" i="1"/>
  <c r="AB336" i="1"/>
  <c r="AC336" i="1" s="1"/>
  <c r="AH336" i="1"/>
  <c r="J337" i="1"/>
  <c r="L337" i="1"/>
  <c r="N337" i="1"/>
  <c r="P337" i="1"/>
  <c r="R337" i="1"/>
  <c r="T337" i="1"/>
  <c r="V337" i="1"/>
  <c r="X337" i="1"/>
  <c r="AA337" i="1"/>
  <c r="AC337" i="1"/>
  <c r="AH337" i="1"/>
  <c r="J338" i="1"/>
  <c r="L338" i="1"/>
  <c r="N338" i="1"/>
  <c r="P338" i="1"/>
  <c r="R338" i="1"/>
  <c r="T338" i="1"/>
  <c r="V338" i="1"/>
  <c r="X338" i="1"/>
  <c r="AA338" i="1"/>
  <c r="AC338" i="1"/>
  <c r="AH338" i="1"/>
  <c r="E339" i="1"/>
  <c r="T339" i="1" s="1"/>
  <c r="AB339" i="1"/>
  <c r="AE339" i="1" s="1"/>
  <c r="AF339" i="1" s="1"/>
  <c r="AH339" i="1"/>
  <c r="J340" i="1"/>
  <c r="L340" i="1"/>
  <c r="N340" i="1"/>
  <c r="P340" i="1"/>
  <c r="R340" i="1"/>
  <c r="T340" i="1"/>
  <c r="V340" i="1"/>
  <c r="X340" i="1"/>
  <c r="AA340" i="1"/>
  <c r="AC340" i="1"/>
  <c r="AH340" i="1"/>
  <c r="J341" i="1"/>
  <c r="L341" i="1"/>
  <c r="N341" i="1"/>
  <c r="P341" i="1"/>
  <c r="R341" i="1"/>
  <c r="T341" i="1"/>
  <c r="V341" i="1"/>
  <c r="X341" i="1"/>
  <c r="AA341" i="1"/>
  <c r="AC341" i="1"/>
  <c r="AH341" i="1"/>
  <c r="E342" i="1"/>
  <c r="AB342" i="1"/>
  <c r="AE342" i="1" s="1"/>
  <c r="AF342" i="1" s="1"/>
  <c r="AH342" i="1"/>
  <c r="J343" i="1"/>
  <c r="L343" i="1"/>
  <c r="N343" i="1"/>
  <c r="P343" i="1"/>
  <c r="R343" i="1"/>
  <c r="T343" i="1"/>
  <c r="V343" i="1"/>
  <c r="X343" i="1"/>
  <c r="AA343" i="1"/>
  <c r="AC343" i="1"/>
  <c r="AH343" i="1"/>
  <c r="J344" i="1"/>
  <c r="L344" i="1"/>
  <c r="N344" i="1"/>
  <c r="P344" i="1"/>
  <c r="R344" i="1"/>
  <c r="T344" i="1"/>
  <c r="V344" i="1"/>
  <c r="X344" i="1"/>
  <c r="AA344" i="1"/>
  <c r="AC344" i="1"/>
  <c r="AH344" i="1"/>
  <c r="E345" i="1"/>
  <c r="J345" i="1" s="1"/>
  <c r="N345" i="1"/>
  <c r="P345" i="1"/>
  <c r="X345" i="1"/>
  <c r="AB345" i="1"/>
  <c r="AE345" i="1" s="1"/>
  <c r="AF345" i="1" s="1"/>
  <c r="AH345" i="1"/>
  <c r="J346" i="1"/>
  <c r="L346" i="1"/>
  <c r="N346" i="1"/>
  <c r="P346" i="1"/>
  <c r="R346" i="1"/>
  <c r="T346" i="1"/>
  <c r="V346" i="1"/>
  <c r="X346" i="1"/>
  <c r="AA346" i="1"/>
  <c r="AC346" i="1"/>
  <c r="AH346" i="1"/>
  <c r="J347" i="1"/>
  <c r="L347" i="1"/>
  <c r="N347" i="1"/>
  <c r="P347" i="1"/>
  <c r="R347" i="1"/>
  <c r="T347" i="1"/>
  <c r="V347" i="1"/>
  <c r="X347" i="1"/>
  <c r="AA347" i="1"/>
  <c r="AC347" i="1"/>
  <c r="AH347" i="1"/>
  <c r="E348" i="1"/>
  <c r="F348" i="1"/>
  <c r="H348" i="1"/>
  <c r="J348" i="1"/>
  <c r="L348" i="1"/>
  <c r="N348" i="1"/>
  <c r="P348" i="1"/>
  <c r="R348" i="1"/>
  <c r="T348" i="1"/>
  <c r="V348" i="1"/>
  <c r="X348" i="1"/>
  <c r="AA348" i="1"/>
  <c r="AB348" i="1"/>
  <c r="AC348" i="1"/>
  <c r="AE348" i="1"/>
  <c r="AF348" i="1" s="1"/>
  <c r="AH348" i="1"/>
  <c r="J349" i="1"/>
  <c r="L349" i="1"/>
  <c r="N349" i="1"/>
  <c r="P349" i="1"/>
  <c r="R349" i="1"/>
  <c r="T349" i="1"/>
  <c r="V349" i="1"/>
  <c r="X349" i="1"/>
  <c r="AA349" i="1"/>
  <c r="AC349" i="1"/>
  <c r="AH349" i="1"/>
  <c r="J350" i="1"/>
  <c r="L350" i="1"/>
  <c r="N350" i="1"/>
  <c r="P350" i="1"/>
  <c r="R350" i="1"/>
  <c r="T350" i="1"/>
  <c r="V350" i="1"/>
  <c r="X350" i="1"/>
  <c r="AA350" i="1"/>
  <c r="AC350" i="1"/>
  <c r="AH350" i="1"/>
  <c r="E351" i="1"/>
  <c r="T351" i="1" s="1"/>
  <c r="AB351" i="1"/>
  <c r="AE351" i="1" s="1"/>
  <c r="AF351" i="1" s="1"/>
  <c r="AH351" i="1"/>
  <c r="R352" i="1"/>
  <c r="T352" i="1"/>
  <c r="V352" i="1"/>
  <c r="X352" i="1"/>
  <c r="AA352" i="1"/>
  <c r="AC352" i="1"/>
  <c r="AH352" i="1"/>
  <c r="R353" i="1"/>
  <c r="T353" i="1"/>
  <c r="V353" i="1"/>
  <c r="X353" i="1"/>
  <c r="AA353" i="1"/>
  <c r="AC353" i="1"/>
  <c r="AH353" i="1"/>
  <c r="J354" i="1"/>
  <c r="L354" i="1"/>
  <c r="N354" i="1"/>
  <c r="P354" i="1"/>
  <c r="R354" i="1"/>
  <c r="T354" i="1"/>
  <c r="V354" i="1"/>
  <c r="X354" i="1"/>
  <c r="AA354" i="1"/>
  <c r="AC354" i="1"/>
  <c r="AH354" i="1"/>
  <c r="E355" i="1"/>
  <c r="J355" i="1" s="1"/>
  <c r="N355" i="1"/>
  <c r="P355" i="1"/>
  <c r="X355" i="1"/>
  <c r="AB355" i="1"/>
  <c r="AE355" i="1" s="1"/>
  <c r="AF355" i="1" s="1"/>
  <c r="AH355" i="1"/>
  <c r="J356" i="1"/>
  <c r="L356" i="1"/>
  <c r="N356" i="1"/>
  <c r="P356" i="1"/>
  <c r="R356" i="1"/>
  <c r="T356" i="1"/>
  <c r="V356" i="1"/>
  <c r="X356" i="1"/>
  <c r="AA356" i="1"/>
  <c r="AC356" i="1"/>
  <c r="AH356" i="1"/>
  <c r="J357" i="1"/>
  <c r="L357" i="1"/>
  <c r="N357" i="1"/>
  <c r="P357" i="1"/>
  <c r="R357" i="1"/>
  <c r="T357" i="1"/>
  <c r="V357" i="1"/>
  <c r="X357" i="1"/>
  <c r="AA357" i="1"/>
  <c r="AC357" i="1"/>
  <c r="AH357" i="1"/>
  <c r="E358" i="1"/>
  <c r="F358" i="1"/>
  <c r="H358" i="1"/>
  <c r="J358" i="1"/>
  <c r="L358" i="1"/>
  <c r="N358" i="1"/>
  <c r="P358" i="1"/>
  <c r="R358" i="1"/>
  <c r="T358" i="1"/>
  <c r="V358" i="1"/>
  <c r="X358" i="1"/>
  <c r="AA358" i="1"/>
  <c r="AB358" i="1"/>
  <c r="AC358" i="1"/>
  <c r="AE358" i="1"/>
  <c r="AF358" i="1" s="1"/>
  <c r="AH358" i="1"/>
  <c r="J359" i="1"/>
  <c r="L359" i="1"/>
  <c r="N359" i="1"/>
  <c r="P359" i="1"/>
  <c r="R359" i="1"/>
  <c r="T359" i="1"/>
  <c r="V359" i="1"/>
  <c r="X359" i="1"/>
  <c r="AA359" i="1"/>
  <c r="AC359" i="1"/>
  <c r="AH359" i="1"/>
  <c r="J360" i="1"/>
  <c r="L360" i="1"/>
  <c r="N360" i="1"/>
  <c r="P360" i="1"/>
  <c r="R360" i="1"/>
  <c r="T360" i="1"/>
  <c r="V360" i="1"/>
  <c r="X360" i="1"/>
  <c r="AA360" i="1"/>
  <c r="AC360" i="1"/>
  <c r="AH360" i="1"/>
  <c r="E361" i="1"/>
  <c r="T361" i="1" s="1"/>
  <c r="AB361" i="1"/>
  <c r="AE361" i="1" s="1"/>
  <c r="AF361" i="1" s="1"/>
  <c r="AH361" i="1"/>
  <c r="J362" i="1"/>
  <c r="L362" i="1"/>
  <c r="N362" i="1"/>
  <c r="P362" i="1"/>
  <c r="R362" i="1"/>
  <c r="T362" i="1"/>
  <c r="V362" i="1"/>
  <c r="X362" i="1"/>
  <c r="AA362" i="1"/>
  <c r="AC362" i="1"/>
  <c r="AH362" i="1"/>
  <c r="J363" i="1"/>
  <c r="L363" i="1"/>
  <c r="N363" i="1"/>
  <c r="P363" i="1"/>
  <c r="R363" i="1"/>
  <c r="T363" i="1"/>
  <c r="V363" i="1"/>
  <c r="X363" i="1"/>
  <c r="AA363" i="1"/>
  <c r="AC363" i="1"/>
  <c r="AH363" i="1"/>
  <c r="E364" i="1"/>
  <c r="AB364" i="1"/>
  <c r="AE364" i="1" s="1"/>
  <c r="AF364" i="1" s="1"/>
  <c r="AH364" i="1"/>
  <c r="J365" i="1"/>
  <c r="L365" i="1"/>
  <c r="N365" i="1"/>
  <c r="P365" i="1"/>
  <c r="R365" i="1"/>
  <c r="T365" i="1"/>
  <c r="V365" i="1"/>
  <c r="X365" i="1"/>
  <c r="AA365" i="1"/>
  <c r="AC365" i="1"/>
  <c r="AH365" i="1"/>
  <c r="J366" i="1"/>
  <c r="L366" i="1"/>
  <c r="N366" i="1"/>
  <c r="P366" i="1"/>
  <c r="R366" i="1"/>
  <c r="T366" i="1"/>
  <c r="V366" i="1"/>
  <c r="X366" i="1"/>
  <c r="AA366" i="1"/>
  <c r="AC366" i="1"/>
  <c r="AH366" i="1"/>
  <c r="J367" i="1"/>
  <c r="L367" i="1"/>
  <c r="N367" i="1"/>
  <c r="P367" i="1"/>
  <c r="R367" i="1"/>
  <c r="T367" i="1"/>
  <c r="V367" i="1"/>
  <c r="X367" i="1"/>
  <c r="AA367" i="1"/>
  <c r="AC367" i="1"/>
  <c r="AH367" i="1"/>
  <c r="J368" i="1"/>
  <c r="L368" i="1"/>
  <c r="N368" i="1"/>
  <c r="P368" i="1"/>
  <c r="R368" i="1"/>
  <c r="T368" i="1"/>
  <c r="V368" i="1"/>
  <c r="X368" i="1"/>
  <c r="AA368" i="1"/>
  <c r="AC368" i="1"/>
  <c r="AH368" i="1"/>
  <c r="E369" i="1"/>
  <c r="T369" i="1" s="1"/>
  <c r="X369" i="1"/>
  <c r="AB369" i="1"/>
  <c r="AE369" i="1" s="1"/>
  <c r="AF369" i="1" s="1"/>
  <c r="AH369" i="1"/>
  <c r="J370" i="1"/>
  <c r="L370" i="1"/>
  <c r="N370" i="1"/>
  <c r="P370" i="1"/>
  <c r="R370" i="1"/>
  <c r="T370" i="1"/>
  <c r="V370" i="1"/>
  <c r="X370" i="1"/>
  <c r="AA370" i="1"/>
  <c r="AC370" i="1"/>
  <c r="AH370" i="1"/>
  <c r="J371" i="1"/>
  <c r="L371" i="1"/>
  <c r="N371" i="1"/>
  <c r="P371" i="1"/>
  <c r="R371" i="1"/>
  <c r="T371" i="1"/>
  <c r="V371" i="1"/>
  <c r="X371" i="1"/>
  <c r="AA371" i="1"/>
  <c r="AC371" i="1"/>
  <c r="AH371" i="1"/>
  <c r="E372" i="1"/>
  <c r="T372" i="1" s="1"/>
  <c r="AB372" i="1"/>
  <c r="AE372" i="1" s="1"/>
  <c r="AF372" i="1" s="1"/>
  <c r="AH372" i="1"/>
  <c r="L373" i="1"/>
  <c r="N373" i="1"/>
  <c r="P373" i="1"/>
  <c r="R373" i="1"/>
  <c r="T373" i="1"/>
  <c r="V373" i="1"/>
  <c r="X373" i="1"/>
  <c r="AA373" i="1"/>
  <c r="AC373" i="1"/>
  <c r="AH373" i="1"/>
  <c r="J374" i="1"/>
  <c r="L374" i="1"/>
  <c r="N374" i="1"/>
  <c r="P374" i="1"/>
  <c r="R374" i="1"/>
  <c r="T374" i="1"/>
  <c r="V374" i="1"/>
  <c r="X374" i="1"/>
  <c r="AA374" i="1"/>
  <c r="AC374" i="1"/>
  <c r="AH374" i="1"/>
  <c r="J375" i="1"/>
  <c r="L375" i="1"/>
  <c r="N375" i="1"/>
  <c r="P375" i="1"/>
  <c r="R375" i="1"/>
  <c r="T375" i="1"/>
  <c r="V375" i="1"/>
  <c r="X375" i="1"/>
  <c r="AA375" i="1"/>
  <c r="AC375" i="1"/>
  <c r="AH375" i="1"/>
  <c r="E376" i="1"/>
  <c r="J376" i="1" s="1"/>
  <c r="R376" i="1"/>
  <c r="T376" i="1"/>
  <c r="X376" i="1"/>
  <c r="AA376" i="1"/>
  <c r="AB376" i="1"/>
  <c r="AE376" i="1" s="1"/>
  <c r="AF376" i="1" s="1"/>
  <c r="AH376" i="1"/>
  <c r="J377" i="1"/>
  <c r="L377" i="1"/>
  <c r="N377" i="1"/>
  <c r="P377" i="1"/>
  <c r="R377" i="1"/>
  <c r="T377" i="1"/>
  <c r="V377" i="1"/>
  <c r="AA377" i="1"/>
  <c r="AC377" i="1"/>
  <c r="AH377" i="1"/>
  <c r="J378" i="1"/>
  <c r="L378" i="1"/>
  <c r="N378" i="1"/>
  <c r="P378" i="1"/>
  <c r="R378" i="1"/>
  <c r="T378" i="1"/>
  <c r="V378" i="1"/>
  <c r="X378" i="1"/>
  <c r="AA378" i="1"/>
  <c r="AC378" i="1"/>
  <c r="AH378" i="1"/>
  <c r="E379" i="1"/>
  <c r="F379" i="1" s="1"/>
  <c r="L379" i="1"/>
  <c r="N379" i="1"/>
  <c r="AB379" i="1"/>
  <c r="AE379" i="1" s="1"/>
  <c r="AF379" i="1" s="1"/>
  <c r="AH379" i="1"/>
  <c r="J380" i="1"/>
  <c r="L380" i="1"/>
  <c r="N380" i="1"/>
  <c r="P380" i="1"/>
  <c r="R380" i="1"/>
  <c r="T380" i="1"/>
  <c r="V380" i="1"/>
  <c r="X380" i="1"/>
  <c r="AA380" i="1"/>
  <c r="AC380" i="1"/>
  <c r="AH380" i="1"/>
  <c r="J381" i="1"/>
  <c r="L381" i="1"/>
  <c r="N381" i="1"/>
  <c r="P381" i="1"/>
  <c r="R381" i="1"/>
  <c r="T381" i="1"/>
  <c r="V381" i="1"/>
  <c r="X381" i="1"/>
  <c r="AA381" i="1"/>
  <c r="AC381" i="1"/>
  <c r="AH381" i="1"/>
  <c r="E382" i="1"/>
  <c r="F382" i="1" s="1"/>
  <c r="N382" i="1"/>
  <c r="X382" i="1"/>
  <c r="AB382" i="1"/>
  <c r="AE382" i="1" s="1"/>
  <c r="AF382" i="1" s="1"/>
  <c r="AH382" i="1"/>
  <c r="J383" i="1"/>
  <c r="L383" i="1"/>
  <c r="N383" i="1"/>
  <c r="P383" i="1"/>
  <c r="R383" i="1"/>
  <c r="T383" i="1"/>
  <c r="V383" i="1"/>
  <c r="X383" i="1"/>
  <c r="AA383" i="1"/>
  <c r="AC383" i="1"/>
  <c r="AH383" i="1"/>
  <c r="J384" i="1"/>
  <c r="L384" i="1"/>
  <c r="N384" i="1"/>
  <c r="P384" i="1"/>
  <c r="R384" i="1"/>
  <c r="T384" i="1"/>
  <c r="V384" i="1"/>
  <c r="X384" i="1"/>
  <c r="AA384" i="1"/>
  <c r="AC384" i="1"/>
  <c r="AH384" i="1"/>
  <c r="E385" i="1"/>
  <c r="J385" i="1" s="1"/>
  <c r="H385" i="1"/>
  <c r="N385" i="1"/>
  <c r="T385" i="1"/>
  <c r="X385" i="1"/>
  <c r="AB385" i="1"/>
  <c r="AC385" i="1"/>
  <c r="AE385" i="1"/>
  <c r="AF385" i="1" s="1"/>
  <c r="AH385" i="1"/>
  <c r="J386" i="1"/>
  <c r="L386" i="1"/>
  <c r="N386" i="1"/>
  <c r="P386" i="1"/>
  <c r="R386" i="1"/>
  <c r="T386" i="1"/>
  <c r="V386" i="1"/>
  <c r="X386" i="1"/>
  <c r="AA386" i="1"/>
  <c r="AC386" i="1"/>
  <c r="AH386" i="1"/>
  <c r="J387" i="1"/>
  <c r="L387" i="1"/>
  <c r="N387" i="1"/>
  <c r="P387" i="1"/>
  <c r="R387" i="1"/>
  <c r="T387" i="1"/>
  <c r="V387" i="1"/>
  <c r="X387" i="1"/>
  <c r="AA387" i="1"/>
  <c r="AC387" i="1"/>
  <c r="AH387" i="1"/>
  <c r="E388" i="1"/>
  <c r="J388" i="1" s="1"/>
  <c r="H388" i="1"/>
  <c r="P388" i="1"/>
  <c r="R388" i="1"/>
  <c r="T388" i="1"/>
  <c r="AB388" i="1"/>
  <c r="AE388" i="1" s="1"/>
  <c r="AF388" i="1" s="1"/>
  <c r="AH388" i="1"/>
  <c r="J389" i="1"/>
  <c r="L389" i="1"/>
  <c r="N389" i="1"/>
  <c r="P389" i="1"/>
  <c r="R389" i="1"/>
  <c r="T389" i="1"/>
  <c r="V389" i="1"/>
  <c r="X389" i="1"/>
  <c r="AA389" i="1"/>
  <c r="AC389" i="1"/>
  <c r="AH389" i="1"/>
  <c r="J390" i="1"/>
  <c r="L390" i="1"/>
  <c r="N390" i="1"/>
  <c r="P390" i="1"/>
  <c r="R390" i="1"/>
  <c r="T390" i="1"/>
  <c r="V390" i="1"/>
  <c r="X390" i="1"/>
  <c r="AA390" i="1"/>
  <c r="AC390" i="1"/>
  <c r="AH390" i="1"/>
  <c r="E391" i="1"/>
  <c r="N391" i="1"/>
  <c r="AA391" i="1"/>
  <c r="AB391" i="1"/>
  <c r="AE391" i="1" s="1"/>
  <c r="AF391" i="1" s="1"/>
  <c r="AH391" i="1"/>
  <c r="J392" i="1"/>
  <c r="L392" i="1"/>
  <c r="N392" i="1"/>
  <c r="P392" i="1"/>
  <c r="R392" i="1"/>
  <c r="T392" i="1"/>
  <c r="V392" i="1"/>
  <c r="X392" i="1"/>
  <c r="AA392" i="1"/>
  <c r="AC392" i="1"/>
  <c r="AH392" i="1"/>
  <c r="J393" i="1"/>
  <c r="L393" i="1"/>
  <c r="N393" i="1"/>
  <c r="P393" i="1"/>
  <c r="R393" i="1"/>
  <c r="T393" i="1"/>
  <c r="V393" i="1"/>
  <c r="X393" i="1"/>
  <c r="AA393" i="1"/>
  <c r="AC393" i="1"/>
  <c r="AH393" i="1"/>
  <c r="E394" i="1"/>
  <c r="AB394" i="1"/>
  <c r="AE394" i="1" s="1"/>
  <c r="AF394" i="1" s="1"/>
  <c r="AH394" i="1"/>
  <c r="J395" i="1"/>
  <c r="L395" i="1"/>
  <c r="N395" i="1"/>
  <c r="P395" i="1"/>
  <c r="R395" i="1"/>
  <c r="T395" i="1"/>
  <c r="V395" i="1"/>
  <c r="X395" i="1"/>
  <c r="AA395" i="1"/>
  <c r="AC395" i="1"/>
  <c r="AH395" i="1"/>
  <c r="J396" i="1"/>
  <c r="L396" i="1"/>
  <c r="N396" i="1"/>
  <c r="P396" i="1"/>
  <c r="R396" i="1"/>
  <c r="T396" i="1"/>
  <c r="V396" i="1"/>
  <c r="X396" i="1"/>
  <c r="AA396" i="1"/>
  <c r="AC396" i="1"/>
  <c r="AH396" i="1"/>
  <c r="E397" i="1"/>
  <c r="J397" i="1" s="1"/>
  <c r="L397" i="1"/>
  <c r="X397" i="1"/>
  <c r="AB397" i="1"/>
  <c r="AE397" i="1" s="1"/>
  <c r="AF397" i="1" s="1"/>
  <c r="AH397" i="1"/>
  <c r="J398" i="1"/>
  <c r="L398" i="1"/>
  <c r="N398" i="1"/>
  <c r="P398" i="1"/>
  <c r="R398" i="1"/>
  <c r="T398" i="1"/>
  <c r="V398" i="1"/>
  <c r="X398" i="1"/>
  <c r="AA398" i="1"/>
  <c r="AC398" i="1"/>
  <c r="AH398" i="1"/>
  <c r="J399" i="1"/>
  <c r="L399" i="1"/>
  <c r="N399" i="1"/>
  <c r="P399" i="1"/>
  <c r="R399" i="1"/>
  <c r="T399" i="1"/>
  <c r="V399" i="1"/>
  <c r="X399" i="1"/>
  <c r="AA399" i="1"/>
  <c r="AC399" i="1"/>
  <c r="AH399" i="1"/>
  <c r="J400" i="1"/>
  <c r="L400" i="1"/>
  <c r="N400" i="1"/>
  <c r="P400" i="1"/>
  <c r="R400" i="1"/>
  <c r="T400" i="1"/>
  <c r="V400" i="1"/>
  <c r="X400" i="1"/>
  <c r="AA400" i="1"/>
  <c r="AC400" i="1"/>
  <c r="AH400" i="1"/>
  <c r="J401" i="1"/>
  <c r="L401" i="1"/>
  <c r="N401" i="1"/>
  <c r="P401" i="1"/>
  <c r="R401" i="1"/>
  <c r="T401" i="1"/>
  <c r="V401" i="1"/>
  <c r="X401" i="1"/>
  <c r="AA401" i="1"/>
  <c r="AC401" i="1"/>
  <c r="AH401" i="1"/>
  <c r="E402" i="1"/>
  <c r="N402" i="1" s="1"/>
  <c r="X402" i="1"/>
  <c r="AB402" i="1"/>
  <c r="AE402" i="1" s="1"/>
  <c r="AF402" i="1" s="1"/>
  <c r="AH402" i="1"/>
  <c r="J403" i="1"/>
  <c r="L403" i="1"/>
  <c r="N403" i="1"/>
  <c r="P403" i="1"/>
  <c r="R403" i="1"/>
  <c r="T403" i="1"/>
  <c r="V403" i="1"/>
  <c r="X403" i="1"/>
  <c r="AA403" i="1"/>
  <c r="AC403" i="1"/>
  <c r="AH403" i="1"/>
  <c r="J404" i="1"/>
  <c r="L404" i="1"/>
  <c r="N404" i="1"/>
  <c r="P404" i="1"/>
  <c r="R404" i="1"/>
  <c r="T404" i="1"/>
  <c r="V404" i="1"/>
  <c r="AA404" i="1"/>
  <c r="AC404" i="1"/>
  <c r="AH404" i="1"/>
  <c r="E405" i="1"/>
  <c r="F405" i="1" s="1"/>
  <c r="R405" i="1"/>
  <c r="AB405" i="1"/>
  <c r="AE405" i="1" s="1"/>
  <c r="AF405" i="1" s="1"/>
  <c r="AC405" i="1"/>
  <c r="AH405" i="1"/>
  <c r="J406" i="1"/>
  <c r="L406" i="1"/>
  <c r="N406" i="1"/>
  <c r="P406" i="1"/>
  <c r="R406" i="1"/>
  <c r="T406" i="1"/>
  <c r="V406" i="1"/>
  <c r="X406" i="1"/>
  <c r="AA406" i="1"/>
  <c r="AC406" i="1"/>
  <c r="AH406" i="1"/>
  <c r="J407" i="1"/>
  <c r="L407" i="1"/>
  <c r="N407" i="1"/>
  <c r="P407" i="1"/>
  <c r="R407" i="1"/>
  <c r="T407" i="1"/>
  <c r="V407" i="1"/>
  <c r="X407" i="1"/>
  <c r="AA407" i="1"/>
  <c r="AC407" i="1"/>
  <c r="AH407" i="1"/>
  <c r="J408" i="1"/>
  <c r="L408" i="1"/>
  <c r="N408" i="1"/>
  <c r="P408" i="1"/>
  <c r="R408" i="1"/>
  <c r="T408" i="1"/>
  <c r="V408" i="1"/>
  <c r="X408" i="1"/>
  <c r="AA408" i="1"/>
  <c r="AC408" i="1"/>
  <c r="AH408" i="1"/>
  <c r="E409" i="1"/>
  <c r="N409" i="1" s="1"/>
  <c r="X409" i="1"/>
  <c r="AB409" i="1"/>
  <c r="AE409" i="1" s="1"/>
  <c r="AF409" i="1" s="1"/>
  <c r="AH409" i="1"/>
  <c r="J410" i="1"/>
  <c r="L410" i="1"/>
  <c r="N410" i="1"/>
  <c r="P410" i="1"/>
  <c r="R410" i="1"/>
  <c r="T410" i="1"/>
  <c r="V410" i="1"/>
  <c r="AA410" i="1"/>
  <c r="AC410" i="1"/>
  <c r="AH410" i="1"/>
  <c r="J411" i="1"/>
  <c r="L411" i="1"/>
  <c r="N411" i="1"/>
  <c r="P411" i="1"/>
  <c r="R411" i="1"/>
  <c r="T411" i="1"/>
  <c r="V411" i="1"/>
  <c r="X411" i="1"/>
  <c r="AA411" i="1"/>
  <c r="AC411" i="1"/>
  <c r="AH411" i="1"/>
  <c r="E412" i="1"/>
  <c r="X412" i="1" s="1"/>
  <c r="AB412" i="1"/>
  <c r="AE412" i="1" s="1"/>
  <c r="AF412" i="1" s="1"/>
  <c r="AH412" i="1"/>
  <c r="J413" i="1"/>
  <c r="L413" i="1"/>
  <c r="N413" i="1"/>
  <c r="P413" i="1"/>
  <c r="R413" i="1"/>
  <c r="T413" i="1"/>
  <c r="V413" i="1"/>
  <c r="X413" i="1"/>
  <c r="AA413" i="1"/>
  <c r="AC413" i="1"/>
  <c r="AH413" i="1"/>
  <c r="J414" i="1"/>
  <c r="L414" i="1"/>
  <c r="N414" i="1"/>
  <c r="P414" i="1"/>
  <c r="R414" i="1"/>
  <c r="T414" i="1"/>
  <c r="V414" i="1"/>
  <c r="X414" i="1"/>
  <c r="AA414" i="1"/>
  <c r="AC414" i="1"/>
  <c r="AH414" i="1"/>
  <c r="J415" i="1"/>
  <c r="L415" i="1"/>
  <c r="N415" i="1"/>
  <c r="P415" i="1"/>
  <c r="R415" i="1"/>
  <c r="T415" i="1"/>
  <c r="V415" i="1"/>
  <c r="X415" i="1"/>
  <c r="AA415" i="1"/>
  <c r="AC415" i="1"/>
  <c r="AH415" i="1"/>
  <c r="E416" i="1"/>
  <c r="R416" i="1"/>
  <c r="X416" i="1"/>
  <c r="AB416" i="1"/>
  <c r="AE416" i="1" s="1"/>
  <c r="AF416" i="1" s="1"/>
  <c r="AH416" i="1"/>
  <c r="J417" i="1"/>
  <c r="L417" i="1"/>
  <c r="N417" i="1"/>
  <c r="P417" i="1"/>
  <c r="R417" i="1"/>
  <c r="T417" i="1"/>
  <c r="V417" i="1"/>
  <c r="AA417" i="1"/>
  <c r="AC417" i="1"/>
  <c r="AH417" i="1"/>
  <c r="J418" i="1"/>
  <c r="L418" i="1"/>
  <c r="N418" i="1"/>
  <c r="P418" i="1"/>
  <c r="R418" i="1"/>
  <c r="T418" i="1"/>
  <c r="V418" i="1"/>
  <c r="X418" i="1"/>
  <c r="AA418" i="1"/>
  <c r="AC418" i="1"/>
  <c r="AH418" i="1"/>
  <c r="J419" i="1"/>
  <c r="L419" i="1"/>
  <c r="N419" i="1"/>
  <c r="P419" i="1"/>
  <c r="R419" i="1"/>
  <c r="T419" i="1"/>
  <c r="V419" i="1"/>
  <c r="X419" i="1"/>
  <c r="AA419" i="1"/>
  <c r="AC419" i="1"/>
  <c r="AH419" i="1"/>
  <c r="J420" i="1"/>
  <c r="L420" i="1"/>
  <c r="N420" i="1"/>
  <c r="P420" i="1"/>
  <c r="R420" i="1"/>
  <c r="T420" i="1"/>
  <c r="V420" i="1"/>
  <c r="X420" i="1"/>
  <c r="AA420" i="1"/>
  <c r="AC420" i="1"/>
  <c r="AH420" i="1"/>
  <c r="E421" i="1"/>
  <c r="F421" i="1" s="1"/>
  <c r="H421" i="1"/>
  <c r="J421" i="1"/>
  <c r="L421" i="1"/>
  <c r="N421" i="1"/>
  <c r="P421" i="1"/>
  <c r="R421" i="1"/>
  <c r="T421" i="1"/>
  <c r="V421" i="1"/>
  <c r="X421" i="1"/>
  <c r="AA421" i="1"/>
  <c r="AB421" i="1"/>
  <c r="AC421" i="1" s="1"/>
  <c r="AE421" i="1"/>
  <c r="AF421" i="1" s="1"/>
  <c r="AH421" i="1"/>
  <c r="J422" i="1"/>
  <c r="L422" i="1"/>
  <c r="N422" i="1"/>
  <c r="P422" i="1"/>
  <c r="R422" i="1"/>
  <c r="T422" i="1"/>
  <c r="V422" i="1"/>
  <c r="X422" i="1"/>
  <c r="AA422" i="1"/>
  <c r="AC422" i="1"/>
  <c r="AH422" i="1"/>
  <c r="J423" i="1"/>
  <c r="L423" i="1"/>
  <c r="N423" i="1"/>
  <c r="P423" i="1"/>
  <c r="R423" i="1"/>
  <c r="T423" i="1"/>
  <c r="V423" i="1"/>
  <c r="X423" i="1"/>
  <c r="AA423" i="1"/>
  <c r="AC423" i="1"/>
  <c r="AH423" i="1"/>
  <c r="E424" i="1"/>
  <c r="P424" i="1" s="1"/>
  <c r="AA424" i="1"/>
  <c r="AB424" i="1"/>
  <c r="AE424" i="1" s="1"/>
  <c r="AF424" i="1" s="1"/>
  <c r="AH424" i="1"/>
  <c r="J425" i="1"/>
  <c r="L425" i="1"/>
  <c r="N425" i="1"/>
  <c r="P425" i="1"/>
  <c r="R425" i="1"/>
  <c r="T425" i="1"/>
  <c r="V425" i="1"/>
  <c r="X425" i="1"/>
  <c r="AA425" i="1"/>
  <c r="AC425" i="1"/>
  <c r="AH425" i="1"/>
  <c r="J426" i="1"/>
  <c r="L426" i="1"/>
  <c r="N426" i="1"/>
  <c r="P426" i="1"/>
  <c r="R426" i="1"/>
  <c r="T426" i="1"/>
  <c r="V426" i="1"/>
  <c r="X426" i="1"/>
  <c r="AA426" i="1"/>
  <c r="AC426" i="1"/>
  <c r="AH426" i="1"/>
  <c r="E427" i="1"/>
  <c r="L427" i="1" s="1"/>
  <c r="N427" i="1"/>
  <c r="T427" i="1"/>
  <c r="X427" i="1"/>
  <c r="AB427" i="1"/>
  <c r="AE427" i="1" s="1"/>
  <c r="AF427" i="1" s="1"/>
  <c r="AH427" i="1"/>
  <c r="J428" i="1"/>
  <c r="L428" i="1"/>
  <c r="N428" i="1"/>
  <c r="P428" i="1"/>
  <c r="R428" i="1"/>
  <c r="T428" i="1"/>
  <c r="V428" i="1"/>
  <c r="X428" i="1"/>
  <c r="AA428" i="1"/>
  <c r="AC428" i="1"/>
  <c r="AH428" i="1"/>
  <c r="J429" i="1"/>
  <c r="L429" i="1"/>
  <c r="N429" i="1"/>
  <c r="P429" i="1"/>
  <c r="R429" i="1"/>
  <c r="T429" i="1"/>
  <c r="V429" i="1"/>
  <c r="X429" i="1"/>
  <c r="AA429" i="1"/>
  <c r="AC429" i="1"/>
  <c r="AH429" i="1"/>
  <c r="J430" i="1"/>
  <c r="L430" i="1"/>
  <c r="N430" i="1"/>
  <c r="P430" i="1"/>
  <c r="R430" i="1"/>
  <c r="T430" i="1"/>
  <c r="V430" i="1"/>
  <c r="X430" i="1"/>
  <c r="AA430" i="1"/>
  <c r="AC430" i="1"/>
  <c r="AH430" i="1"/>
  <c r="E431" i="1"/>
  <c r="L431" i="1" s="1"/>
  <c r="T431" i="1"/>
  <c r="X431" i="1"/>
  <c r="AB431" i="1"/>
  <c r="AE431" i="1" s="1"/>
  <c r="AF431" i="1" s="1"/>
  <c r="AH431" i="1"/>
  <c r="J432" i="1"/>
  <c r="L432" i="1"/>
  <c r="N432" i="1"/>
  <c r="P432" i="1"/>
  <c r="R432" i="1"/>
  <c r="T432" i="1"/>
  <c r="V432" i="1"/>
  <c r="X432" i="1"/>
  <c r="AA432" i="1"/>
  <c r="AC432" i="1"/>
  <c r="AH432" i="1"/>
  <c r="J433" i="1"/>
  <c r="L433" i="1"/>
  <c r="N433" i="1"/>
  <c r="P433" i="1"/>
  <c r="R433" i="1"/>
  <c r="T433" i="1"/>
  <c r="V433" i="1"/>
  <c r="X433" i="1"/>
  <c r="AA433" i="1"/>
  <c r="AC433" i="1"/>
  <c r="AH433" i="1"/>
  <c r="J434" i="1"/>
  <c r="L434" i="1"/>
  <c r="N434" i="1"/>
  <c r="P434" i="1"/>
  <c r="R434" i="1"/>
  <c r="T434" i="1"/>
  <c r="V434" i="1"/>
  <c r="X434" i="1"/>
  <c r="AA434" i="1"/>
  <c r="AC434" i="1"/>
  <c r="AH434" i="1"/>
  <c r="J435" i="1"/>
  <c r="L435" i="1"/>
  <c r="N435" i="1"/>
  <c r="P435" i="1"/>
  <c r="R435" i="1"/>
  <c r="T435" i="1"/>
  <c r="V435" i="1"/>
  <c r="X435" i="1"/>
  <c r="AA435" i="1"/>
  <c r="AC435" i="1"/>
  <c r="AH435" i="1"/>
  <c r="E436" i="1"/>
  <c r="J436" i="1" s="1"/>
  <c r="P436" i="1"/>
  <c r="X436" i="1"/>
  <c r="AB436" i="1"/>
  <c r="AE436" i="1"/>
  <c r="AF436" i="1" s="1"/>
  <c r="AH436" i="1"/>
  <c r="J437" i="1"/>
  <c r="L437" i="1"/>
  <c r="N437" i="1"/>
  <c r="P437" i="1"/>
  <c r="R437" i="1"/>
  <c r="T437" i="1"/>
  <c r="V437" i="1"/>
  <c r="X437" i="1"/>
  <c r="AA437" i="1"/>
  <c r="AC437" i="1"/>
  <c r="AH437" i="1"/>
  <c r="J438" i="1"/>
  <c r="L438" i="1"/>
  <c r="N438" i="1"/>
  <c r="P438" i="1"/>
  <c r="R438" i="1"/>
  <c r="T438" i="1"/>
  <c r="V438" i="1"/>
  <c r="AA438" i="1"/>
  <c r="AC438" i="1"/>
  <c r="AH438" i="1"/>
  <c r="E439" i="1"/>
  <c r="F439" i="1"/>
  <c r="H439" i="1"/>
  <c r="J439" i="1"/>
  <c r="L439" i="1"/>
  <c r="N439" i="1"/>
  <c r="P439" i="1"/>
  <c r="R439" i="1"/>
  <c r="T439" i="1"/>
  <c r="V439" i="1"/>
  <c r="X439" i="1"/>
  <c r="AA439" i="1"/>
  <c r="AB439" i="1"/>
  <c r="AE439" i="1" s="1"/>
  <c r="AF439" i="1" s="1"/>
  <c r="AC439" i="1"/>
  <c r="AH439" i="1"/>
  <c r="J440" i="1"/>
  <c r="L440" i="1"/>
  <c r="N440" i="1"/>
  <c r="P440" i="1"/>
  <c r="R440" i="1"/>
  <c r="T440" i="1"/>
  <c r="V440" i="1"/>
  <c r="X440" i="1"/>
  <c r="AA440" i="1"/>
  <c r="AC440" i="1"/>
  <c r="AH440" i="1"/>
  <c r="J441" i="1"/>
  <c r="L441" i="1"/>
  <c r="N441" i="1"/>
  <c r="P441" i="1"/>
  <c r="R441" i="1"/>
  <c r="T441" i="1"/>
  <c r="V441" i="1"/>
  <c r="X441" i="1"/>
  <c r="AA441" i="1"/>
  <c r="AC441" i="1"/>
  <c r="AH441" i="1"/>
  <c r="E442" i="1"/>
  <c r="L442" i="1" s="1"/>
  <c r="AB442" i="1"/>
  <c r="AE442" i="1" s="1"/>
  <c r="AF442" i="1" s="1"/>
  <c r="AH442" i="1"/>
  <c r="J443" i="1"/>
  <c r="L443" i="1"/>
  <c r="N443" i="1"/>
  <c r="P443" i="1"/>
  <c r="R443" i="1"/>
  <c r="T443" i="1"/>
  <c r="V443" i="1"/>
  <c r="X443" i="1"/>
  <c r="AA443" i="1"/>
  <c r="AC443" i="1"/>
  <c r="AH443" i="1"/>
  <c r="J444" i="1"/>
  <c r="L444" i="1"/>
  <c r="N444" i="1"/>
  <c r="P444" i="1"/>
  <c r="R444" i="1"/>
  <c r="T444" i="1"/>
  <c r="V444" i="1"/>
  <c r="X444" i="1"/>
  <c r="AA444" i="1"/>
  <c r="AC444" i="1"/>
  <c r="AH444" i="1"/>
  <c r="E445" i="1"/>
  <c r="H445" i="1" s="1"/>
  <c r="AB445" i="1"/>
  <c r="AE445" i="1" s="1"/>
  <c r="AF445" i="1" s="1"/>
  <c r="AH445" i="1"/>
  <c r="J446" i="1"/>
  <c r="L446" i="1"/>
  <c r="N446" i="1"/>
  <c r="P446" i="1"/>
  <c r="R446" i="1"/>
  <c r="T446" i="1"/>
  <c r="V446" i="1"/>
  <c r="X446" i="1"/>
  <c r="AA446" i="1"/>
  <c r="AC446" i="1"/>
  <c r="AH446" i="1"/>
  <c r="J447" i="1"/>
  <c r="L447" i="1"/>
  <c r="N447" i="1"/>
  <c r="P447" i="1"/>
  <c r="R447" i="1"/>
  <c r="T447" i="1"/>
  <c r="V447" i="1"/>
  <c r="X447" i="1"/>
  <c r="AA447" i="1"/>
  <c r="AC447" i="1"/>
  <c r="AH447" i="1"/>
  <c r="E448" i="1"/>
  <c r="J448" i="1" s="1"/>
  <c r="N448" i="1"/>
  <c r="X448" i="1"/>
  <c r="AB448" i="1"/>
  <c r="AH448" i="1"/>
  <c r="J449" i="1"/>
  <c r="L449" i="1"/>
  <c r="N449" i="1"/>
  <c r="P449" i="1"/>
  <c r="R449" i="1"/>
  <c r="T449" i="1"/>
  <c r="V449" i="1"/>
  <c r="X449" i="1"/>
  <c r="AA449" i="1"/>
  <c r="AC449" i="1"/>
  <c r="AH449" i="1"/>
  <c r="J450" i="1"/>
  <c r="L450" i="1"/>
  <c r="N450" i="1"/>
  <c r="P450" i="1"/>
  <c r="R450" i="1"/>
  <c r="T450" i="1"/>
  <c r="V450" i="1"/>
  <c r="X450" i="1"/>
  <c r="AA450" i="1"/>
  <c r="AC450" i="1"/>
  <c r="AH450" i="1"/>
  <c r="E451" i="1"/>
  <c r="J451" i="1" s="1"/>
  <c r="H451" i="1"/>
  <c r="P451" i="1"/>
  <c r="T451" i="1"/>
  <c r="X451" i="1"/>
  <c r="AB451" i="1"/>
  <c r="AE451" i="1"/>
  <c r="AF451" i="1" s="1"/>
  <c r="AH451" i="1"/>
  <c r="J452" i="1"/>
  <c r="L452" i="1"/>
  <c r="N452" i="1"/>
  <c r="P452" i="1"/>
  <c r="R452" i="1"/>
  <c r="T452" i="1"/>
  <c r="V452" i="1"/>
  <c r="X452" i="1"/>
  <c r="AA452" i="1"/>
  <c r="AC452" i="1"/>
  <c r="AH452" i="1"/>
  <c r="J453" i="1"/>
  <c r="L453" i="1"/>
  <c r="N453" i="1"/>
  <c r="P453" i="1"/>
  <c r="R453" i="1"/>
  <c r="T453" i="1"/>
  <c r="V453" i="1"/>
  <c r="X453" i="1"/>
  <c r="AA453" i="1"/>
  <c r="AC453" i="1"/>
  <c r="AH453" i="1"/>
  <c r="E454" i="1"/>
  <c r="T454" i="1" s="1"/>
  <c r="AB454" i="1"/>
  <c r="AE454" i="1" s="1"/>
  <c r="AF454" i="1" s="1"/>
  <c r="AH454" i="1"/>
  <c r="J455" i="1"/>
  <c r="L455" i="1"/>
  <c r="N455" i="1"/>
  <c r="P455" i="1"/>
  <c r="R455" i="1"/>
  <c r="T455" i="1"/>
  <c r="V455" i="1"/>
  <c r="X455" i="1"/>
  <c r="AA455" i="1"/>
  <c r="AC455" i="1"/>
  <c r="AH455" i="1"/>
  <c r="J456" i="1"/>
  <c r="L456" i="1"/>
  <c r="N456" i="1"/>
  <c r="P456" i="1"/>
  <c r="R456" i="1"/>
  <c r="T456" i="1"/>
  <c r="V456" i="1"/>
  <c r="X456" i="1"/>
  <c r="AA456" i="1"/>
  <c r="AC456" i="1"/>
  <c r="AH456" i="1"/>
  <c r="J457" i="1"/>
  <c r="L457" i="1"/>
  <c r="N457" i="1"/>
  <c r="P457" i="1"/>
  <c r="R457" i="1"/>
  <c r="T457" i="1"/>
  <c r="V457" i="1"/>
  <c r="X457" i="1"/>
  <c r="AA457" i="1"/>
  <c r="AC457" i="1"/>
  <c r="AH457" i="1"/>
  <c r="J458" i="1"/>
  <c r="L458" i="1"/>
  <c r="N458" i="1"/>
  <c r="P458" i="1"/>
  <c r="R458" i="1"/>
  <c r="T458" i="1"/>
  <c r="V458" i="1"/>
  <c r="X458" i="1"/>
  <c r="AA458" i="1"/>
  <c r="AC458" i="1"/>
  <c r="AH458" i="1"/>
  <c r="E459" i="1"/>
  <c r="J459" i="1" s="1"/>
  <c r="T459" i="1"/>
  <c r="X459" i="1"/>
  <c r="AB459" i="1"/>
  <c r="AE459" i="1" s="1"/>
  <c r="AF459" i="1" s="1"/>
  <c r="AH459" i="1"/>
  <c r="J460" i="1"/>
  <c r="L460" i="1"/>
  <c r="N460" i="1"/>
  <c r="P460" i="1"/>
  <c r="R460" i="1"/>
  <c r="T460" i="1"/>
  <c r="V460" i="1"/>
  <c r="X460" i="1"/>
  <c r="AA460" i="1"/>
  <c r="AC460" i="1"/>
  <c r="AH460" i="1"/>
  <c r="J461" i="1"/>
  <c r="L461" i="1"/>
  <c r="N461" i="1"/>
  <c r="P461" i="1"/>
  <c r="R461" i="1"/>
  <c r="T461" i="1"/>
  <c r="V461" i="1"/>
  <c r="AA461" i="1"/>
  <c r="AC461" i="1"/>
  <c r="AH461" i="1"/>
  <c r="J462" i="1"/>
  <c r="L462" i="1"/>
  <c r="N462" i="1"/>
  <c r="P462" i="1"/>
  <c r="R462" i="1"/>
  <c r="T462" i="1"/>
  <c r="V462" i="1"/>
  <c r="X462" i="1"/>
  <c r="AA462" i="1"/>
  <c r="AC462" i="1"/>
  <c r="AH462" i="1"/>
  <c r="J463" i="1"/>
  <c r="L463" i="1"/>
  <c r="N463" i="1"/>
  <c r="P463" i="1"/>
  <c r="R463" i="1"/>
  <c r="T463" i="1"/>
  <c r="V463" i="1"/>
  <c r="X463" i="1"/>
  <c r="AA463" i="1"/>
  <c r="AC463" i="1"/>
  <c r="AH463" i="1"/>
  <c r="J464" i="1"/>
  <c r="L464" i="1"/>
  <c r="N464" i="1"/>
  <c r="P464" i="1"/>
  <c r="R464" i="1"/>
  <c r="T464" i="1"/>
  <c r="V464" i="1"/>
  <c r="X464" i="1"/>
  <c r="AA464" i="1"/>
  <c r="AC464" i="1"/>
  <c r="AH464" i="1"/>
  <c r="E465" i="1"/>
  <c r="J465" i="1" s="1"/>
  <c r="H465" i="1"/>
  <c r="P465" i="1"/>
  <c r="T465" i="1"/>
  <c r="X465" i="1"/>
  <c r="AB465" i="1"/>
  <c r="AE465" i="1"/>
  <c r="AF465" i="1" s="1"/>
  <c r="AH465" i="1"/>
  <c r="J466" i="1"/>
  <c r="L466" i="1"/>
  <c r="N466" i="1"/>
  <c r="P466" i="1"/>
  <c r="R466" i="1"/>
  <c r="T466" i="1"/>
  <c r="V466" i="1"/>
  <c r="X466" i="1"/>
  <c r="AA466" i="1"/>
  <c r="AC466" i="1"/>
  <c r="AH466" i="1"/>
  <c r="J467" i="1"/>
  <c r="L467" i="1"/>
  <c r="N467" i="1"/>
  <c r="P467" i="1"/>
  <c r="R467" i="1"/>
  <c r="T467" i="1"/>
  <c r="V467" i="1"/>
  <c r="X467" i="1"/>
  <c r="AA467" i="1"/>
  <c r="AC467" i="1"/>
  <c r="AH467" i="1"/>
  <c r="E468" i="1"/>
  <c r="T468" i="1" s="1"/>
  <c r="AB468" i="1"/>
  <c r="AE468" i="1" s="1"/>
  <c r="AF468" i="1" s="1"/>
  <c r="AH468" i="1"/>
  <c r="J469" i="1"/>
  <c r="L469" i="1"/>
  <c r="N469" i="1"/>
  <c r="P469" i="1"/>
  <c r="R469" i="1"/>
  <c r="T469" i="1"/>
  <c r="V469" i="1"/>
  <c r="X469" i="1"/>
  <c r="AA469" i="1"/>
  <c r="AC469" i="1"/>
  <c r="AH469" i="1"/>
  <c r="J470" i="1"/>
  <c r="L470" i="1"/>
  <c r="N470" i="1"/>
  <c r="P470" i="1"/>
  <c r="R470" i="1"/>
  <c r="T470" i="1"/>
  <c r="V470" i="1"/>
  <c r="X470" i="1"/>
  <c r="AA470" i="1"/>
  <c r="AC470" i="1"/>
  <c r="AH470" i="1"/>
  <c r="E471" i="1"/>
  <c r="T471" i="1" s="1"/>
  <c r="AB471" i="1"/>
  <c r="AE471" i="1" s="1"/>
  <c r="AF471" i="1" s="1"/>
  <c r="AH471" i="1"/>
  <c r="J472" i="1"/>
  <c r="L472" i="1"/>
  <c r="N472" i="1"/>
  <c r="P472" i="1"/>
  <c r="R472" i="1"/>
  <c r="T472" i="1"/>
  <c r="V472" i="1"/>
  <c r="X472" i="1"/>
  <c r="AA472" i="1"/>
  <c r="AC472" i="1"/>
  <c r="AH472" i="1"/>
  <c r="J473" i="1"/>
  <c r="L473" i="1"/>
  <c r="N473" i="1"/>
  <c r="P473" i="1"/>
  <c r="R473" i="1"/>
  <c r="T473" i="1"/>
  <c r="V473" i="1"/>
  <c r="X473" i="1"/>
  <c r="AA473" i="1"/>
  <c r="AC473" i="1"/>
  <c r="AH473" i="1"/>
  <c r="E474" i="1"/>
  <c r="J474" i="1" s="1"/>
  <c r="H474" i="1"/>
  <c r="N474" i="1"/>
  <c r="T474" i="1"/>
  <c r="X474" i="1"/>
  <c r="AB474" i="1"/>
  <c r="AH474" i="1"/>
  <c r="J475" i="1"/>
  <c r="L475" i="1"/>
  <c r="N475" i="1"/>
  <c r="P475" i="1"/>
  <c r="R475" i="1"/>
  <c r="T475" i="1"/>
  <c r="V475" i="1"/>
  <c r="X475" i="1"/>
  <c r="AA475" i="1"/>
  <c r="AC475" i="1"/>
  <c r="AH475" i="1"/>
  <c r="J476" i="1"/>
  <c r="L476" i="1"/>
  <c r="N476" i="1"/>
  <c r="P476" i="1"/>
  <c r="R476" i="1"/>
  <c r="T476" i="1"/>
  <c r="V476" i="1"/>
  <c r="X476" i="1"/>
  <c r="AA476" i="1"/>
  <c r="AC476" i="1"/>
  <c r="AH476" i="1"/>
  <c r="E477" i="1"/>
  <c r="J477" i="1" s="1"/>
  <c r="H477" i="1"/>
  <c r="P477" i="1"/>
  <c r="T477" i="1"/>
  <c r="X477" i="1"/>
  <c r="AB477" i="1"/>
  <c r="AE477" i="1"/>
  <c r="AF477" i="1" s="1"/>
  <c r="AH477" i="1"/>
  <c r="J478" i="1"/>
  <c r="L478" i="1"/>
  <c r="N478" i="1"/>
  <c r="P478" i="1"/>
  <c r="R478" i="1"/>
  <c r="T478" i="1"/>
  <c r="V478" i="1"/>
  <c r="X478" i="1"/>
  <c r="AA478" i="1"/>
  <c r="AC478" i="1"/>
  <c r="AH478" i="1"/>
  <c r="J479" i="1"/>
  <c r="L479" i="1"/>
  <c r="N479" i="1"/>
  <c r="P479" i="1"/>
  <c r="R479" i="1"/>
  <c r="T479" i="1"/>
  <c r="V479" i="1"/>
  <c r="X479" i="1"/>
  <c r="AA479" i="1"/>
  <c r="AC479" i="1"/>
  <c r="AH479" i="1"/>
  <c r="J480" i="1"/>
  <c r="L480" i="1"/>
  <c r="N480" i="1"/>
  <c r="P480" i="1"/>
  <c r="R480" i="1"/>
  <c r="T480" i="1"/>
  <c r="V480" i="1"/>
  <c r="X480" i="1"/>
  <c r="AA480" i="1"/>
  <c r="AC480" i="1"/>
  <c r="AH480" i="1"/>
  <c r="E481" i="1"/>
  <c r="T481" i="1" s="1"/>
  <c r="X481" i="1"/>
  <c r="AB481" i="1"/>
  <c r="AE481" i="1" s="1"/>
  <c r="AF481" i="1" s="1"/>
  <c r="AC481" i="1"/>
  <c r="AH481" i="1"/>
  <c r="J482" i="1"/>
  <c r="L482" i="1"/>
  <c r="N482" i="1"/>
  <c r="P482" i="1"/>
  <c r="R482" i="1"/>
  <c r="T482" i="1"/>
  <c r="V482" i="1"/>
  <c r="AA482" i="1"/>
  <c r="AC482" i="1"/>
  <c r="AH482" i="1"/>
  <c r="J483" i="1"/>
  <c r="L483" i="1"/>
  <c r="N483" i="1"/>
  <c r="P483" i="1"/>
  <c r="R483" i="1"/>
  <c r="T483" i="1"/>
  <c r="V483" i="1"/>
  <c r="X483" i="1"/>
  <c r="AA483" i="1"/>
  <c r="AC483" i="1"/>
  <c r="AH483" i="1"/>
  <c r="E484" i="1"/>
  <c r="N484" i="1"/>
  <c r="AB484" i="1"/>
  <c r="AE484" i="1" s="1"/>
  <c r="AF484" i="1" s="1"/>
  <c r="AH484" i="1"/>
  <c r="J485" i="1"/>
  <c r="L485" i="1"/>
  <c r="N485" i="1"/>
  <c r="P485" i="1"/>
  <c r="R485" i="1"/>
  <c r="T485" i="1"/>
  <c r="V485" i="1"/>
  <c r="X485" i="1"/>
  <c r="AA485" i="1"/>
  <c r="AC485" i="1"/>
  <c r="AH485" i="1"/>
  <c r="J486" i="1"/>
  <c r="L486" i="1"/>
  <c r="N486" i="1"/>
  <c r="P486" i="1"/>
  <c r="R486" i="1"/>
  <c r="T486" i="1"/>
  <c r="V486" i="1"/>
  <c r="X486" i="1"/>
  <c r="AA486" i="1"/>
  <c r="AC486" i="1"/>
  <c r="AH486" i="1"/>
  <c r="E487" i="1"/>
  <c r="F487" i="1"/>
  <c r="H487" i="1"/>
  <c r="J487" i="1"/>
  <c r="L487" i="1"/>
  <c r="N487" i="1"/>
  <c r="P487" i="1"/>
  <c r="R487" i="1"/>
  <c r="T487" i="1"/>
  <c r="V487" i="1"/>
  <c r="X487" i="1"/>
  <c r="AA487" i="1"/>
  <c r="AB487" i="1"/>
  <c r="AC487" i="1"/>
  <c r="AE487" i="1"/>
  <c r="AF487" i="1"/>
  <c r="AH487" i="1"/>
  <c r="J488" i="1"/>
  <c r="L488" i="1"/>
  <c r="N488" i="1"/>
  <c r="P488" i="1"/>
  <c r="R488" i="1"/>
  <c r="T488" i="1"/>
  <c r="V488" i="1"/>
  <c r="X488" i="1"/>
  <c r="AA488" i="1"/>
  <c r="AC488" i="1"/>
  <c r="AH488" i="1"/>
  <c r="J489" i="1"/>
  <c r="L489" i="1"/>
  <c r="N489" i="1"/>
  <c r="P489" i="1"/>
  <c r="R489" i="1"/>
  <c r="T489" i="1"/>
  <c r="V489" i="1"/>
  <c r="X489" i="1"/>
  <c r="AA489" i="1"/>
  <c r="AC489" i="1"/>
  <c r="AH489" i="1"/>
  <c r="E490" i="1"/>
  <c r="L490" i="1" s="1"/>
  <c r="AB490" i="1"/>
  <c r="AE490" i="1" s="1"/>
  <c r="AF490" i="1" s="1"/>
  <c r="AH490" i="1"/>
  <c r="J491" i="1"/>
  <c r="L491" i="1"/>
  <c r="N491" i="1"/>
  <c r="P491" i="1"/>
  <c r="R491" i="1"/>
  <c r="T491" i="1"/>
  <c r="V491" i="1"/>
  <c r="X491" i="1"/>
  <c r="AA491" i="1"/>
  <c r="AC491" i="1"/>
  <c r="AH491" i="1"/>
  <c r="J492" i="1"/>
  <c r="L492" i="1"/>
  <c r="N492" i="1"/>
  <c r="P492" i="1"/>
  <c r="R492" i="1"/>
  <c r="T492" i="1"/>
  <c r="V492" i="1"/>
  <c r="X492" i="1"/>
  <c r="AA492" i="1"/>
  <c r="AC492" i="1"/>
  <c r="AH492" i="1"/>
  <c r="E493" i="1"/>
  <c r="H493" i="1" s="1"/>
  <c r="N493" i="1"/>
  <c r="V493" i="1"/>
  <c r="AB493" i="1"/>
  <c r="AE493" i="1" s="1"/>
  <c r="AF493" i="1" s="1"/>
  <c r="AC493" i="1"/>
  <c r="AH493" i="1"/>
  <c r="J494" i="1"/>
  <c r="L494" i="1"/>
  <c r="N494" i="1"/>
  <c r="P494" i="1"/>
  <c r="R494" i="1"/>
  <c r="T494" i="1"/>
  <c r="V494" i="1"/>
  <c r="X494" i="1"/>
  <c r="AA494" i="1"/>
  <c r="AC494" i="1"/>
  <c r="AH494" i="1"/>
  <c r="J495" i="1"/>
  <c r="L495" i="1"/>
  <c r="N495" i="1"/>
  <c r="P495" i="1"/>
  <c r="R495" i="1"/>
  <c r="T495" i="1"/>
  <c r="V495" i="1"/>
  <c r="X495" i="1"/>
  <c r="AA495" i="1"/>
  <c r="AC495" i="1"/>
  <c r="AH495" i="1"/>
  <c r="E496" i="1"/>
  <c r="N496" i="1" s="1"/>
  <c r="AB496" i="1"/>
  <c r="AE496" i="1" s="1"/>
  <c r="AF496" i="1" s="1"/>
  <c r="AH496" i="1"/>
  <c r="J497" i="1"/>
  <c r="L497" i="1"/>
  <c r="N497" i="1"/>
  <c r="P497" i="1"/>
  <c r="R497" i="1"/>
  <c r="T497" i="1"/>
  <c r="V497" i="1"/>
  <c r="X497" i="1"/>
  <c r="AA497" i="1"/>
  <c r="AC497" i="1"/>
  <c r="AH497" i="1"/>
  <c r="J498" i="1"/>
  <c r="L498" i="1"/>
  <c r="N498" i="1"/>
  <c r="P498" i="1"/>
  <c r="R498" i="1"/>
  <c r="T498" i="1"/>
  <c r="V498" i="1"/>
  <c r="X498" i="1"/>
  <c r="AA498" i="1"/>
  <c r="AC498" i="1"/>
  <c r="AH498" i="1"/>
  <c r="E499" i="1"/>
  <c r="H499" i="1" s="1"/>
  <c r="F499" i="1"/>
  <c r="J499" i="1"/>
  <c r="L499" i="1"/>
  <c r="N499" i="1"/>
  <c r="R499" i="1"/>
  <c r="T499" i="1"/>
  <c r="V499" i="1"/>
  <c r="AA499" i="1"/>
  <c r="AB499" i="1"/>
  <c r="AE499" i="1" s="1"/>
  <c r="AF499" i="1" s="1"/>
  <c r="AC499" i="1"/>
  <c r="AH499" i="1"/>
  <c r="J500" i="1"/>
  <c r="L500" i="1"/>
  <c r="N500" i="1"/>
  <c r="P500" i="1"/>
  <c r="R500" i="1"/>
  <c r="T500" i="1"/>
  <c r="V500" i="1"/>
  <c r="X500" i="1"/>
  <c r="AA500" i="1"/>
  <c r="AC500" i="1"/>
  <c r="AH500" i="1"/>
  <c r="J501" i="1"/>
  <c r="L501" i="1"/>
  <c r="N501" i="1"/>
  <c r="P501" i="1"/>
  <c r="R501" i="1"/>
  <c r="T501" i="1"/>
  <c r="V501" i="1"/>
  <c r="X501" i="1"/>
  <c r="AA501" i="1"/>
  <c r="AC501" i="1"/>
  <c r="AH501" i="1"/>
  <c r="J502" i="1"/>
  <c r="L502" i="1"/>
  <c r="N502" i="1"/>
  <c r="P502" i="1"/>
  <c r="R502" i="1"/>
  <c r="T502" i="1"/>
  <c r="V502" i="1"/>
  <c r="X502" i="1"/>
  <c r="AA502" i="1"/>
  <c r="AC502" i="1"/>
  <c r="AH502" i="1"/>
  <c r="E503" i="1"/>
  <c r="H503" i="1" s="1"/>
  <c r="F503" i="1"/>
  <c r="N503" i="1"/>
  <c r="T503" i="1"/>
  <c r="V503" i="1"/>
  <c r="X503" i="1"/>
  <c r="AB503" i="1"/>
  <c r="AH503" i="1"/>
  <c r="J504" i="1"/>
  <c r="L504" i="1"/>
  <c r="N504" i="1"/>
  <c r="P504" i="1"/>
  <c r="R504" i="1"/>
  <c r="T504" i="1"/>
  <c r="V504" i="1"/>
  <c r="X504" i="1"/>
  <c r="AA504" i="1"/>
  <c r="AC504" i="1"/>
  <c r="AH504" i="1"/>
  <c r="J505" i="1"/>
  <c r="L505" i="1"/>
  <c r="N505" i="1"/>
  <c r="P505" i="1"/>
  <c r="R505" i="1"/>
  <c r="T505" i="1"/>
  <c r="V505" i="1"/>
  <c r="X505" i="1"/>
  <c r="AA505" i="1"/>
  <c r="AC505" i="1"/>
  <c r="AH505" i="1"/>
  <c r="E506" i="1"/>
  <c r="J506" i="1" s="1"/>
  <c r="F506" i="1"/>
  <c r="N506" i="1"/>
  <c r="P506" i="1"/>
  <c r="V506" i="1"/>
  <c r="AB506" i="1"/>
  <c r="AE506" i="1" s="1"/>
  <c r="AF506" i="1" s="1"/>
  <c r="AH506" i="1"/>
  <c r="J507" i="1"/>
  <c r="L507" i="1"/>
  <c r="N507" i="1"/>
  <c r="P507" i="1"/>
  <c r="R507" i="1"/>
  <c r="T507" i="1"/>
  <c r="V507" i="1"/>
  <c r="X507" i="1"/>
  <c r="AA507" i="1"/>
  <c r="AC507" i="1"/>
  <c r="AH507" i="1"/>
  <c r="J508" i="1"/>
  <c r="L508" i="1"/>
  <c r="N508" i="1"/>
  <c r="P508" i="1"/>
  <c r="R508" i="1"/>
  <c r="T508" i="1"/>
  <c r="V508" i="1"/>
  <c r="X508" i="1"/>
  <c r="AA508" i="1"/>
  <c r="AC508" i="1"/>
  <c r="AH508" i="1"/>
  <c r="E509" i="1"/>
  <c r="L509" i="1" s="1"/>
  <c r="T509" i="1"/>
  <c r="AB509" i="1"/>
  <c r="AE509" i="1" s="1"/>
  <c r="AF509" i="1" s="1"/>
  <c r="AH509" i="1"/>
  <c r="J510" i="1"/>
  <c r="L510" i="1"/>
  <c r="N510" i="1"/>
  <c r="P510" i="1"/>
  <c r="R510" i="1"/>
  <c r="T510" i="1"/>
  <c r="V510" i="1"/>
  <c r="X510" i="1"/>
  <c r="AA510" i="1"/>
  <c r="AC510" i="1"/>
  <c r="AH510" i="1"/>
  <c r="J511" i="1"/>
  <c r="L511" i="1"/>
  <c r="N511" i="1"/>
  <c r="P511" i="1"/>
  <c r="R511" i="1"/>
  <c r="T511" i="1"/>
  <c r="V511" i="1"/>
  <c r="X511" i="1"/>
  <c r="AA511" i="1"/>
  <c r="AC511" i="1"/>
  <c r="AH511" i="1"/>
  <c r="J512" i="1"/>
  <c r="L512" i="1"/>
  <c r="N512" i="1"/>
  <c r="P512" i="1"/>
  <c r="R512" i="1"/>
  <c r="T512" i="1"/>
  <c r="V512" i="1"/>
  <c r="X512" i="1"/>
  <c r="AA512" i="1"/>
  <c r="AC512" i="1"/>
  <c r="AH512" i="1"/>
  <c r="E513" i="1"/>
  <c r="N513" i="1" s="1"/>
  <c r="X513" i="1"/>
  <c r="AB513" i="1"/>
  <c r="AE513" i="1" s="1"/>
  <c r="AF513" i="1" s="1"/>
  <c r="AH513" i="1"/>
  <c r="J514" i="1"/>
  <c r="L514" i="1"/>
  <c r="N514" i="1"/>
  <c r="P514" i="1"/>
  <c r="R514" i="1"/>
  <c r="T514" i="1"/>
  <c r="V514" i="1"/>
  <c r="AA514" i="1"/>
  <c r="AC514" i="1"/>
  <c r="AH514" i="1"/>
  <c r="J515" i="1"/>
  <c r="L515" i="1"/>
  <c r="N515" i="1"/>
  <c r="P515" i="1"/>
  <c r="R515" i="1"/>
  <c r="T515" i="1"/>
  <c r="V515" i="1"/>
  <c r="X515" i="1"/>
  <c r="AA515" i="1"/>
  <c r="AC515" i="1"/>
  <c r="AH515" i="1"/>
  <c r="E516" i="1"/>
  <c r="J516" i="1" s="1"/>
  <c r="F516" i="1"/>
  <c r="L516" i="1"/>
  <c r="N516" i="1"/>
  <c r="P516" i="1"/>
  <c r="V516" i="1"/>
  <c r="X516" i="1"/>
  <c r="AB516" i="1"/>
  <c r="AE516" i="1" s="1"/>
  <c r="AF516" i="1" s="1"/>
  <c r="AH516" i="1"/>
  <c r="J517" i="1"/>
  <c r="L517" i="1"/>
  <c r="N517" i="1"/>
  <c r="P517" i="1"/>
  <c r="R517" i="1"/>
  <c r="T517" i="1"/>
  <c r="V517" i="1"/>
  <c r="X517" i="1"/>
  <c r="AA517" i="1"/>
  <c r="AC517" i="1"/>
  <c r="AH517" i="1"/>
  <c r="J518" i="1"/>
  <c r="L518" i="1"/>
  <c r="N518" i="1"/>
  <c r="P518" i="1"/>
  <c r="R518" i="1"/>
  <c r="T518" i="1"/>
  <c r="V518" i="1"/>
  <c r="X518" i="1"/>
  <c r="AA518" i="1"/>
  <c r="AC518" i="1"/>
  <c r="AH518" i="1"/>
  <c r="E519" i="1"/>
  <c r="P519" i="1" s="1"/>
  <c r="T519" i="1"/>
  <c r="AB519" i="1"/>
  <c r="AE519" i="1" s="1"/>
  <c r="AF519" i="1" s="1"/>
  <c r="AH519" i="1"/>
  <c r="J520" i="1"/>
  <c r="L520" i="1"/>
  <c r="N520" i="1"/>
  <c r="P520" i="1"/>
  <c r="R520" i="1"/>
  <c r="T520" i="1"/>
  <c r="V520" i="1"/>
  <c r="X520" i="1"/>
  <c r="AA520" i="1"/>
  <c r="AC520" i="1"/>
  <c r="AH520" i="1"/>
  <c r="J521" i="1"/>
  <c r="L521" i="1"/>
  <c r="N521" i="1"/>
  <c r="P521" i="1"/>
  <c r="R521" i="1"/>
  <c r="T521" i="1"/>
  <c r="V521" i="1"/>
  <c r="X521" i="1"/>
  <c r="AA521" i="1"/>
  <c r="AC521" i="1"/>
  <c r="AH521" i="1"/>
  <c r="J522" i="1"/>
  <c r="L522" i="1"/>
  <c r="N522" i="1"/>
  <c r="P522" i="1"/>
  <c r="R522" i="1"/>
  <c r="T522" i="1"/>
  <c r="V522" i="1"/>
  <c r="X522" i="1"/>
  <c r="AA522" i="1"/>
  <c r="AC522" i="1"/>
  <c r="AH522" i="1"/>
  <c r="J523" i="1"/>
  <c r="L523" i="1"/>
  <c r="N523" i="1"/>
  <c r="P523" i="1"/>
  <c r="R523" i="1"/>
  <c r="T523" i="1"/>
  <c r="V523" i="1"/>
  <c r="X523" i="1"/>
  <c r="AA523" i="1"/>
  <c r="AC523" i="1"/>
  <c r="AH523" i="1"/>
  <c r="E524" i="1"/>
  <c r="J524" i="1" s="1"/>
  <c r="F524" i="1"/>
  <c r="L524" i="1"/>
  <c r="N524" i="1"/>
  <c r="P524" i="1"/>
  <c r="V524" i="1"/>
  <c r="X524" i="1"/>
  <c r="AB524" i="1"/>
  <c r="AE524" i="1" s="1"/>
  <c r="AF524" i="1" s="1"/>
  <c r="AH524" i="1"/>
  <c r="J525" i="1"/>
  <c r="L525" i="1"/>
  <c r="N525" i="1"/>
  <c r="P525" i="1"/>
  <c r="R525" i="1"/>
  <c r="T525" i="1"/>
  <c r="V525" i="1"/>
  <c r="X525" i="1"/>
  <c r="AA525" i="1"/>
  <c r="AC525" i="1"/>
  <c r="AH525" i="1"/>
  <c r="J526" i="1"/>
  <c r="L526" i="1"/>
  <c r="N526" i="1"/>
  <c r="P526" i="1"/>
  <c r="R526" i="1"/>
  <c r="T526" i="1"/>
  <c r="V526" i="1"/>
  <c r="AA526" i="1"/>
  <c r="AC526" i="1"/>
  <c r="AH526" i="1"/>
  <c r="E527" i="1"/>
  <c r="H527" i="1" s="1"/>
  <c r="F527" i="1"/>
  <c r="J527" i="1"/>
  <c r="L527" i="1"/>
  <c r="N527" i="1"/>
  <c r="R527" i="1"/>
  <c r="T527" i="1"/>
  <c r="V527" i="1"/>
  <c r="X527" i="1"/>
  <c r="AA527" i="1"/>
  <c r="AB527" i="1"/>
  <c r="AE527" i="1" s="1"/>
  <c r="AF527" i="1" s="1"/>
  <c r="AC527" i="1"/>
  <c r="AH527" i="1"/>
  <c r="J528" i="1"/>
  <c r="L528" i="1"/>
  <c r="N528" i="1"/>
  <c r="P528" i="1"/>
  <c r="R528" i="1"/>
  <c r="T528" i="1"/>
  <c r="V528" i="1"/>
  <c r="X528" i="1"/>
  <c r="AA528" i="1"/>
  <c r="AC528" i="1"/>
  <c r="AH528" i="1"/>
  <c r="J529" i="1"/>
  <c r="L529" i="1"/>
  <c r="N529" i="1"/>
  <c r="P529" i="1"/>
  <c r="R529" i="1"/>
  <c r="T529" i="1"/>
  <c r="V529" i="1"/>
  <c r="X529" i="1"/>
  <c r="AA529" i="1"/>
  <c r="AC529" i="1"/>
  <c r="AH529" i="1"/>
  <c r="E530" i="1"/>
  <c r="L530" i="1" s="1"/>
  <c r="AB530" i="1"/>
  <c r="AE530" i="1" s="1"/>
  <c r="AF530" i="1" s="1"/>
  <c r="AH530" i="1"/>
  <c r="J531" i="1"/>
  <c r="L531" i="1"/>
  <c r="N531" i="1"/>
  <c r="P531" i="1"/>
  <c r="R531" i="1"/>
  <c r="T531" i="1"/>
  <c r="V531" i="1"/>
  <c r="X531" i="1"/>
  <c r="AA531" i="1"/>
  <c r="AC531" i="1"/>
  <c r="AH531" i="1"/>
  <c r="J532" i="1"/>
  <c r="L532" i="1"/>
  <c r="N532" i="1"/>
  <c r="P532" i="1"/>
  <c r="R532" i="1"/>
  <c r="T532" i="1"/>
  <c r="V532" i="1"/>
  <c r="X532" i="1"/>
  <c r="AA532" i="1"/>
  <c r="AC532" i="1"/>
  <c r="AH532" i="1"/>
  <c r="J533" i="1"/>
  <c r="L533" i="1"/>
  <c r="N533" i="1"/>
  <c r="P533" i="1"/>
  <c r="R533" i="1"/>
  <c r="T533" i="1"/>
  <c r="V533" i="1"/>
  <c r="X533" i="1"/>
  <c r="AA533" i="1"/>
  <c r="AC533" i="1"/>
  <c r="AH533" i="1"/>
  <c r="E534" i="1"/>
  <c r="F534" i="1" s="1"/>
  <c r="X534" i="1"/>
  <c r="AB534" i="1"/>
  <c r="AE534" i="1" s="1"/>
  <c r="AF534" i="1" s="1"/>
  <c r="AC534" i="1"/>
  <c r="AH534" i="1"/>
  <c r="J535" i="1"/>
  <c r="L535" i="1"/>
  <c r="N535" i="1"/>
  <c r="P535" i="1"/>
  <c r="R535" i="1"/>
  <c r="T535" i="1"/>
  <c r="V535" i="1"/>
  <c r="AA535" i="1"/>
  <c r="AC535" i="1"/>
  <c r="AH535" i="1"/>
  <c r="J536" i="1"/>
  <c r="L536" i="1"/>
  <c r="N536" i="1"/>
  <c r="P536" i="1"/>
  <c r="R536" i="1"/>
  <c r="T536" i="1"/>
  <c r="V536" i="1"/>
  <c r="X536" i="1"/>
  <c r="AA536" i="1"/>
  <c r="AC536" i="1"/>
  <c r="AH536" i="1"/>
  <c r="J537" i="1"/>
  <c r="L537" i="1"/>
  <c r="N537" i="1"/>
  <c r="P537" i="1"/>
  <c r="R537" i="1"/>
  <c r="T537" i="1"/>
  <c r="V537" i="1"/>
  <c r="X537" i="1"/>
  <c r="AA537" i="1"/>
  <c r="AC537" i="1"/>
  <c r="AH537" i="1"/>
  <c r="E538" i="1"/>
  <c r="T538" i="1" s="1"/>
  <c r="X538" i="1"/>
  <c r="AB538" i="1"/>
  <c r="AE538" i="1" s="1"/>
  <c r="AF538" i="1" s="1"/>
  <c r="AH538" i="1"/>
  <c r="J539" i="1"/>
  <c r="L539" i="1"/>
  <c r="N539" i="1"/>
  <c r="P539" i="1"/>
  <c r="R539" i="1"/>
  <c r="T539" i="1"/>
  <c r="V539" i="1"/>
  <c r="AA539" i="1"/>
  <c r="AC539" i="1"/>
  <c r="AH539" i="1"/>
  <c r="J540" i="1"/>
  <c r="L540" i="1"/>
  <c r="N540" i="1"/>
  <c r="P540" i="1"/>
  <c r="R540" i="1"/>
  <c r="T540" i="1"/>
  <c r="V540" i="1"/>
  <c r="X540" i="1"/>
  <c r="AA540" i="1"/>
  <c r="AC540" i="1"/>
  <c r="AH540" i="1"/>
  <c r="E541" i="1"/>
  <c r="L541" i="1" s="1"/>
  <c r="T541" i="1"/>
  <c r="AB541" i="1"/>
  <c r="AE541" i="1" s="1"/>
  <c r="AF541" i="1" s="1"/>
  <c r="AC541" i="1"/>
  <c r="AH541" i="1"/>
  <c r="J542" i="1"/>
  <c r="L542" i="1"/>
  <c r="N542" i="1"/>
  <c r="P542" i="1"/>
  <c r="R542" i="1"/>
  <c r="T542" i="1"/>
  <c r="V542" i="1"/>
  <c r="X542" i="1"/>
  <c r="AA542" i="1"/>
  <c r="AC542" i="1"/>
  <c r="AH542" i="1"/>
  <c r="J543" i="1"/>
  <c r="L543" i="1"/>
  <c r="N543" i="1"/>
  <c r="P543" i="1"/>
  <c r="R543" i="1"/>
  <c r="T543" i="1"/>
  <c r="V543" i="1"/>
  <c r="X543" i="1"/>
  <c r="AA543" i="1"/>
  <c r="AC543" i="1"/>
  <c r="AH543" i="1"/>
  <c r="E544" i="1"/>
  <c r="J544" i="1" s="1"/>
  <c r="N544" i="1"/>
  <c r="X544" i="1"/>
  <c r="AB544" i="1"/>
  <c r="AE544" i="1" s="1"/>
  <c r="AF544" i="1" s="1"/>
  <c r="AC544" i="1"/>
  <c r="AH544" i="1"/>
  <c r="J545" i="1"/>
  <c r="L545" i="1"/>
  <c r="N545" i="1"/>
  <c r="P545" i="1"/>
  <c r="R545" i="1"/>
  <c r="T545" i="1"/>
  <c r="V545" i="1"/>
  <c r="X545" i="1"/>
  <c r="AA545" i="1"/>
  <c r="AC545" i="1"/>
  <c r="AH545" i="1"/>
  <c r="J546" i="1"/>
  <c r="L546" i="1"/>
  <c r="N546" i="1"/>
  <c r="P546" i="1"/>
  <c r="R546" i="1"/>
  <c r="T546" i="1"/>
  <c r="V546" i="1"/>
  <c r="X546" i="1"/>
  <c r="AA546" i="1"/>
  <c r="AC546" i="1"/>
  <c r="AH546" i="1"/>
  <c r="E547" i="1"/>
  <c r="H547" i="1" s="1"/>
  <c r="F547" i="1"/>
  <c r="L547" i="1"/>
  <c r="N547" i="1"/>
  <c r="R547" i="1"/>
  <c r="T547" i="1"/>
  <c r="V547" i="1"/>
  <c r="AA547" i="1"/>
  <c r="AB547" i="1"/>
  <c r="AE547" i="1" s="1"/>
  <c r="AF547" i="1" s="1"/>
  <c r="AH547" i="1"/>
  <c r="J548" i="1"/>
  <c r="L548" i="1"/>
  <c r="N548" i="1"/>
  <c r="P548" i="1"/>
  <c r="R548" i="1"/>
  <c r="T548" i="1"/>
  <c r="V548" i="1"/>
  <c r="X548" i="1"/>
  <c r="AA548" i="1"/>
  <c r="AC548" i="1"/>
  <c r="AH548" i="1"/>
  <c r="J549" i="1"/>
  <c r="L549" i="1"/>
  <c r="N549" i="1"/>
  <c r="P549" i="1"/>
  <c r="R549" i="1"/>
  <c r="T549" i="1"/>
  <c r="V549" i="1"/>
  <c r="X549" i="1"/>
  <c r="AA549" i="1"/>
  <c r="AC549" i="1"/>
  <c r="AH549" i="1"/>
  <c r="E550" i="1"/>
  <c r="L550" i="1" s="1"/>
  <c r="AB550" i="1"/>
  <c r="AE550" i="1" s="1"/>
  <c r="AF550" i="1" s="1"/>
  <c r="AH550" i="1"/>
  <c r="J551" i="1"/>
  <c r="L551" i="1"/>
  <c r="N551" i="1"/>
  <c r="P551" i="1"/>
  <c r="R551" i="1"/>
  <c r="T551" i="1"/>
  <c r="V551" i="1"/>
  <c r="X551" i="1"/>
  <c r="AA551" i="1"/>
  <c r="AC551" i="1"/>
  <c r="AH551" i="1"/>
  <c r="J552" i="1"/>
  <c r="L552" i="1"/>
  <c r="N552" i="1"/>
  <c r="P552" i="1"/>
  <c r="R552" i="1"/>
  <c r="T552" i="1"/>
  <c r="V552" i="1"/>
  <c r="X552" i="1"/>
  <c r="AA552" i="1"/>
  <c r="AC552" i="1"/>
  <c r="AH552" i="1"/>
  <c r="E553" i="1"/>
  <c r="H553" i="1" s="1"/>
  <c r="AB553" i="1"/>
  <c r="AE553" i="1" s="1"/>
  <c r="AF553" i="1" s="1"/>
  <c r="AH553" i="1"/>
  <c r="J554" i="1"/>
  <c r="L554" i="1"/>
  <c r="N554" i="1"/>
  <c r="P554" i="1"/>
  <c r="R554" i="1"/>
  <c r="T554" i="1"/>
  <c r="V554" i="1"/>
  <c r="X554" i="1"/>
  <c r="AA554" i="1"/>
  <c r="AC554" i="1"/>
  <c r="AH554" i="1"/>
  <c r="J555" i="1"/>
  <c r="L555" i="1"/>
  <c r="N555" i="1"/>
  <c r="P555" i="1"/>
  <c r="R555" i="1"/>
  <c r="T555" i="1"/>
  <c r="V555" i="1"/>
  <c r="X555" i="1"/>
  <c r="AA555" i="1"/>
  <c r="AC555" i="1"/>
  <c r="AH555" i="1"/>
  <c r="E556" i="1"/>
  <c r="J556" i="1" s="1"/>
  <c r="F556" i="1"/>
  <c r="N556" i="1"/>
  <c r="P556" i="1"/>
  <c r="V556" i="1"/>
  <c r="AB556" i="1"/>
  <c r="AE556" i="1" s="1"/>
  <c r="AF556" i="1" s="1"/>
  <c r="AH556" i="1"/>
  <c r="J557" i="1"/>
  <c r="L557" i="1"/>
  <c r="N557" i="1"/>
  <c r="P557" i="1"/>
  <c r="R557" i="1"/>
  <c r="T557" i="1"/>
  <c r="V557" i="1"/>
  <c r="X557" i="1"/>
  <c r="AA557" i="1"/>
  <c r="AC557" i="1"/>
  <c r="AH557" i="1"/>
  <c r="J558" i="1"/>
  <c r="L558" i="1"/>
  <c r="N558" i="1"/>
  <c r="P558" i="1"/>
  <c r="R558" i="1"/>
  <c r="T558" i="1"/>
  <c r="V558" i="1"/>
  <c r="X558" i="1"/>
  <c r="AA558" i="1"/>
  <c r="AC558" i="1"/>
  <c r="AH558" i="1"/>
  <c r="E559" i="1"/>
  <c r="H559" i="1" s="1"/>
  <c r="T559" i="1"/>
  <c r="AB559" i="1"/>
  <c r="AE559" i="1" s="1"/>
  <c r="AF559" i="1" s="1"/>
  <c r="AH559" i="1"/>
  <c r="J560" i="1"/>
  <c r="L560" i="1"/>
  <c r="N560" i="1"/>
  <c r="P560" i="1"/>
  <c r="R560" i="1"/>
  <c r="T560" i="1"/>
  <c r="V560" i="1"/>
  <c r="X560" i="1"/>
  <c r="AA560" i="1"/>
  <c r="AC560" i="1"/>
  <c r="AH560" i="1"/>
  <c r="J561" i="1"/>
  <c r="L561" i="1"/>
  <c r="N561" i="1"/>
  <c r="P561" i="1"/>
  <c r="R561" i="1"/>
  <c r="T561" i="1"/>
  <c r="V561" i="1"/>
  <c r="X561" i="1"/>
  <c r="AA561" i="1"/>
  <c r="AC561" i="1"/>
  <c r="AH561" i="1"/>
  <c r="E562" i="1"/>
  <c r="L562" i="1"/>
  <c r="AB562" i="1"/>
  <c r="AE562" i="1" s="1"/>
  <c r="AF562" i="1" s="1"/>
  <c r="AH562" i="1"/>
  <c r="J563" i="1"/>
  <c r="L563" i="1"/>
  <c r="N563" i="1"/>
  <c r="P563" i="1"/>
  <c r="R563" i="1"/>
  <c r="T563" i="1"/>
  <c r="V563" i="1"/>
  <c r="X563" i="1"/>
  <c r="AA563" i="1"/>
  <c r="AC563" i="1"/>
  <c r="AH563" i="1"/>
  <c r="J564" i="1"/>
  <c r="L564" i="1"/>
  <c r="N564" i="1"/>
  <c r="P564" i="1"/>
  <c r="R564" i="1"/>
  <c r="T564" i="1"/>
  <c r="V564" i="1"/>
  <c r="X564" i="1"/>
  <c r="AA564" i="1"/>
  <c r="AC564" i="1"/>
  <c r="AH564" i="1"/>
  <c r="E565" i="1"/>
  <c r="H565" i="1" s="1"/>
  <c r="F565" i="1"/>
  <c r="V565" i="1"/>
  <c r="AB565" i="1"/>
  <c r="AE565" i="1" s="1"/>
  <c r="AF565" i="1" s="1"/>
  <c r="AH565" i="1"/>
  <c r="J566" i="1"/>
  <c r="L566" i="1"/>
  <c r="N566" i="1"/>
  <c r="P566" i="1"/>
  <c r="R566" i="1"/>
  <c r="T566" i="1"/>
  <c r="V566" i="1"/>
  <c r="X566" i="1"/>
  <c r="AA566" i="1"/>
  <c r="AC566" i="1"/>
  <c r="AH566" i="1"/>
  <c r="J567" i="1"/>
  <c r="L567" i="1"/>
  <c r="N567" i="1"/>
  <c r="P567" i="1"/>
  <c r="R567" i="1"/>
  <c r="T567" i="1"/>
  <c r="V567" i="1"/>
  <c r="X567" i="1"/>
  <c r="AA567" i="1"/>
  <c r="AC567" i="1"/>
  <c r="AH567" i="1"/>
  <c r="E568" i="1"/>
  <c r="J568" i="1" s="1"/>
  <c r="F568" i="1"/>
  <c r="L568" i="1"/>
  <c r="N568" i="1"/>
  <c r="P568" i="1"/>
  <c r="V568" i="1"/>
  <c r="X568" i="1"/>
  <c r="AB568" i="1"/>
  <c r="AE568" i="1" s="1"/>
  <c r="AF568" i="1" s="1"/>
  <c r="AH568" i="1"/>
  <c r="J569" i="1"/>
  <c r="L569" i="1"/>
  <c r="N569" i="1"/>
  <c r="P569" i="1"/>
  <c r="R569" i="1"/>
  <c r="T569" i="1"/>
  <c r="V569" i="1"/>
  <c r="X569" i="1"/>
  <c r="AA569" i="1"/>
  <c r="AC569" i="1"/>
  <c r="AH569" i="1"/>
  <c r="J570" i="1"/>
  <c r="L570" i="1"/>
  <c r="N570" i="1"/>
  <c r="P570" i="1"/>
  <c r="R570" i="1"/>
  <c r="T570" i="1"/>
  <c r="V570" i="1"/>
  <c r="X570" i="1"/>
  <c r="AA570" i="1"/>
  <c r="AC570" i="1"/>
  <c r="AH570" i="1"/>
  <c r="E571" i="1"/>
  <c r="F571" i="1" s="1"/>
  <c r="T571" i="1"/>
  <c r="AB571" i="1"/>
  <c r="AE571" i="1" s="1"/>
  <c r="AF571" i="1" s="1"/>
  <c r="AH571" i="1"/>
  <c r="J572" i="1"/>
  <c r="L572" i="1"/>
  <c r="N572" i="1"/>
  <c r="P572" i="1"/>
  <c r="R572" i="1"/>
  <c r="T572" i="1"/>
  <c r="V572" i="1"/>
  <c r="X572" i="1"/>
  <c r="AA572" i="1"/>
  <c r="AC572" i="1"/>
  <c r="AH572" i="1"/>
  <c r="J573" i="1"/>
  <c r="L573" i="1"/>
  <c r="N573" i="1"/>
  <c r="P573" i="1"/>
  <c r="R573" i="1"/>
  <c r="T573" i="1"/>
  <c r="V573" i="1"/>
  <c r="X573" i="1"/>
  <c r="AA573" i="1"/>
  <c r="AC573" i="1"/>
  <c r="AH573" i="1"/>
  <c r="J574" i="1"/>
  <c r="L574" i="1"/>
  <c r="N574" i="1"/>
  <c r="P574" i="1"/>
  <c r="R574" i="1"/>
  <c r="T574" i="1"/>
  <c r="V574" i="1"/>
  <c r="X574" i="1"/>
  <c r="AA574" i="1"/>
  <c r="AC574" i="1"/>
  <c r="AH574" i="1"/>
  <c r="E575" i="1"/>
  <c r="H575" i="1" s="1"/>
  <c r="X575" i="1"/>
  <c r="AB575" i="1"/>
  <c r="AE575" i="1" s="1"/>
  <c r="AF575" i="1" s="1"/>
  <c r="AH575" i="1"/>
  <c r="J576" i="1"/>
  <c r="L576" i="1"/>
  <c r="N576" i="1"/>
  <c r="P576" i="1"/>
  <c r="R576" i="1"/>
  <c r="T576" i="1"/>
  <c r="V576" i="1"/>
  <c r="AA576" i="1"/>
  <c r="AC576" i="1"/>
  <c r="AH576" i="1"/>
  <c r="J577" i="1"/>
  <c r="L577" i="1"/>
  <c r="N577" i="1"/>
  <c r="P577" i="1"/>
  <c r="R577" i="1"/>
  <c r="T577" i="1"/>
  <c r="V577" i="1"/>
  <c r="X577" i="1"/>
  <c r="AA577" i="1"/>
  <c r="AC577" i="1"/>
  <c r="AH577" i="1"/>
  <c r="E578" i="1"/>
  <c r="J578" i="1" s="1"/>
  <c r="N578" i="1"/>
  <c r="X578" i="1"/>
  <c r="AB578" i="1"/>
  <c r="AE578" i="1" s="1"/>
  <c r="AF578" i="1" s="1"/>
  <c r="AH578" i="1"/>
  <c r="J579" i="1"/>
  <c r="L579" i="1"/>
  <c r="N579" i="1"/>
  <c r="P579" i="1"/>
  <c r="R579" i="1"/>
  <c r="T579" i="1"/>
  <c r="V579" i="1"/>
  <c r="X579" i="1"/>
  <c r="AA579" i="1"/>
  <c r="AC579" i="1"/>
  <c r="AH579" i="1"/>
  <c r="J580" i="1"/>
  <c r="L580" i="1"/>
  <c r="N580" i="1"/>
  <c r="P580" i="1"/>
  <c r="R580" i="1"/>
  <c r="T580" i="1"/>
  <c r="V580" i="1"/>
  <c r="X580" i="1"/>
  <c r="AA580" i="1"/>
  <c r="AC580" i="1"/>
  <c r="AH580" i="1"/>
  <c r="J581" i="1"/>
  <c r="L581" i="1"/>
  <c r="N581" i="1"/>
  <c r="P581" i="1"/>
  <c r="R581" i="1"/>
  <c r="T581" i="1"/>
  <c r="V581" i="1"/>
  <c r="X581" i="1"/>
  <c r="AA581" i="1"/>
  <c r="AC581" i="1"/>
  <c r="AH581" i="1"/>
  <c r="E582" i="1"/>
  <c r="T582" i="1" s="1"/>
  <c r="X582" i="1"/>
  <c r="AB582" i="1"/>
  <c r="AE582" i="1" s="1"/>
  <c r="AF582" i="1" s="1"/>
  <c r="AH582" i="1"/>
  <c r="J583" i="1"/>
  <c r="L583" i="1"/>
  <c r="N583" i="1"/>
  <c r="P583" i="1"/>
  <c r="R583" i="1"/>
  <c r="T583" i="1"/>
  <c r="V583" i="1"/>
  <c r="X583" i="1"/>
  <c r="AA583" i="1"/>
  <c r="AC583" i="1"/>
  <c r="AH583" i="1"/>
  <c r="J584" i="1"/>
  <c r="L584" i="1"/>
  <c r="N584" i="1"/>
  <c r="P584" i="1"/>
  <c r="R584" i="1"/>
  <c r="T584" i="1"/>
  <c r="V584" i="1"/>
  <c r="X584" i="1"/>
  <c r="AA584" i="1"/>
  <c r="AC584" i="1"/>
  <c r="AH584" i="1"/>
  <c r="E585" i="1"/>
  <c r="H585" i="1" s="1"/>
  <c r="F585" i="1"/>
  <c r="T585" i="1"/>
  <c r="V585" i="1"/>
  <c r="AB585" i="1"/>
  <c r="AE585" i="1" s="1"/>
  <c r="AF585" i="1" s="1"/>
  <c r="AH585" i="1"/>
  <c r="J586" i="1"/>
  <c r="L586" i="1"/>
  <c r="N586" i="1"/>
  <c r="P586" i="1"/>
  <c r="R586" i="1"/>
  <c r="T586" i="1"/>
  <c r="V586" i="1"/>
  <c r="X586" i="1"/>
  <c r="AA586" i="1"/>
  <c r="AC586" i="1"/>
  <c r="AH586" i="1"/>
  <c r="J587" i="1"/>
  <c r="L587" i="1"/>
  <c r="N587" i="1"/>
  <c r="P587" i="1"/>
  <c r="R587" i="1"/>
  <c r="T587" i="1"/>
  <c r="V587" i="1"/>
  <c r="X587" i="1"/>
  <c r="AA587" i="1"/>
  <c r="AC587" i="1"/>
  <c r="AH587" i="1"/>
  <c r="E588" i="1"/>
  <c r="J588" i="1" s="1"/>
  <c r="AB588" i="1"/>
  <c r="AE588" i="1" s="1"/>
  <c r="AF588" i="1" s="1"/>
  <c r="AH588" i="1"/>
  <c r="J589" i="1"/>
  <c r="L589" i="1"/>
  <c r="N589" i="1"/>
  <c r="P589" i="1"/>
  <c r="R589" i="1"/>
  <c r="T589" i="1"/>
  <c r="V589" i="1"/>
  <c r="X589" i="1"/>
  <c r="AA589" i="1"/>
  <c r="AC589" i="1"/>
  <c r="AH589" i="1"/>
  <c r="J590" i="1"/>
  <c r="L590" i="1"/>
  <c r="N590" i="1"/>
  <c r="P590" i="1"/>
  <c r="R590" i="1"/>
  <c r="T590" i="1"/>
  <c r="V590" i="1"/>
  <c r="X590" i="1"/>
  <c r="AA590" i="1"/>
  <c r="AC590" i="1"/>
  <c r="AH590" i="1"/>
  <c r="R591" i="1"/>
  <c r="V591" i="1"/>
  <c r="X591" i="1"/>
  <c r="AH591" i="1"/>
  <c r="E592" i="1"/>
  <c r="F592" i="1" s="1"/>
  <c r="H592" i="1"/>
  <c r="L592" i="1"/>
  <c r="P592" i="1"/>
  <c r="T592" i="1"/>
  <c r="X592" i="1"/>
  <c r="AB592" i="1"/>
  <c r="AE592" i="1"/>
  <c r="AF592" i="1" s="1"/>
  <c r="AH592" i="1"/>
  <c r="J593" i="1"/>
  <c r="L593" i="1"/>
  <c r="N593" i="1"/>
  <c r="P593" i="1"/>
  <c r="R593" i="1"/>
  <c r="T593" i="1"/>
  <c r="V593" i="1"/>
  <c r="X593" i="1"/>
  <c r="AA593" i="1"/>
  <c r="AC593" i="1"/>
  <c r="AH593" i="1"/>
  <c r="J594" i="1"/>
  <c r="L594" i="1"/>
  <c r="N594" i="1"/>
  <c r="P594" i="1"/>
  <c r="R594" i="1"/>
  <c r="T594" i="1"/>
  <c r="V594" i="1"/>
  <c r="X594" i="1"/>
  <c r="AA594" i="1"/>
  <c r="AC594" i="1"/>
  <c r="AH594" i="1"/>
  <c r="E595" i="1"/>
  <c r="L595" i="1" s="1"/>
  <c r="AB595" i="1"/>
  <c r="AE595" i="1" s="1"/>
  <c r="AF595" i="1" s="1"/>
  <c r="AH595" i="1"/>
  <c r="J596" i="1"/>
  <c r="L596" i="1"/>
  <c r="N596" i="1"/>
  <c r="P596" i="1"/>
  <c r="R596" i="1"/>
  <c r="T596" i="1"/>
  <c r="V596" i="1"/>
  <c r="X596" i="1"/>
  <c r="AA596" i="1"/>
  <c r="AC596" i="1"/>
  <c r="AH596" i="1"/>
  <c r="J597" i="1"/>
  <c r="L597" i="1"/>
  <c r="N597" i="1"/>
  <c r="P597" i="1"/>
  <c r="R597" i="1"/>
  <c r="T597" i="1"/>
  <c r="V597" i="1"/>
  <c r="X597" i="1"/>
  <c r="AA597" i="1"/>
  <c r="AC597" i="1"/>
  <c r="AH597" i="1"/>
  <c r="J598" i="1"/>
  <c r="L598" i="1"/>
  <c r="N598" i="1"/>
  <c r="P598" i="1"/>
  <c r="R598" i="1"/>
  <c r="T598" i="1"/>
  <c r="V598" i="1"/>
  <c r="X598" i="1"/>
  <c r="AA598" i="1"/>
  <c r="AC598" i="1"/>
  <c r="AH598" i="1"/>
  <c r="E599" i="1"/>
  <c r="J599" i="1" s="1"/>
  <c r="F599" i="1"/>
  <c r="L599" i="1"/>
  <c r="N599" i="1"/>
  <c r="P599" i="1"/>
  <c r="T599" i="1"/>
  <c r="V599" i="1"/>
  <c r="X599" i="1"/>
  <c r="AB599" i="1"/>
  <c r="AE599" i="1" s="1"/>
  <c r="AF599" i="1" s="1"/>
  <c r="AH599" i="1"/>
  <c r="J600" i="1"/>
  <c r="L600" i="1"/>
  <c r="N600" i="1"/>
  <c r="P600" i="1"/>
  <c r="R600" i="1"/>
  <c r="T600" i="1"/>
  <c r="V600" i="1"/>
  <c r="X600" i="1"/>
  <c r="AA600" i="1"/>
  <c r="AC600" i="1"/>
  <c r="AH600" i="1"/>
  <c r="J601" i="1"/>
  <c r="L601" i="1"/>
  <c r="N601" i="1"/>
  <c r="P601" i="1"/>
  <c r="R601" i="1"/>
  <c r="T601" i="1"/>
  <c r="V601" i="1"/>
  <c r="X601" i="1"/>
  <c r="AA601" i="1"/>
  <c r="AC601" i="1"/>
  <c r="AH601" i="1"/>
  <c r="J602" i="1"/>
  <c r="L602" i="1"/>
  <c r="N602" i="1"/>
  <c r="P602" i="1"/>
  <c r="R602" i="1"/>
  <c r="T602" i="1"/>
  <c r="V602" i="1"/>
  <c r="X602" i="1"/>
  <c r="AA602" i="1"/>
  <c r="AC602" i="1"/>
  <c r="AH602" i="1"/>
  <c r="E603" i="1"/>
  <c r="L603" i="1"/>
  <c r="X603" i="1"/>
  <c r="AB603" i="1"/>
  <c r="AE603" i="1" s="1"/>
  <c r="AF603" i="1" s="1"/>
  <c r="AH603" i="1"/>
  <c r="J604" i="1"/>
  <c r="L604" i="1"/>
  <c r="N604" i="1"/>
  <c r="P604" i="1"/>
  <c r="R604" i="1"/>
  <c r="T604" i="1"/>
  <c r="V604" i="1"/>
  <c r="X604" i="1"/>
  <c r="AA604" i="1"/>
  <c r="AC604" i="1"/>
  <c r="AH604" i="1"/>
  <c r="J605" i="1"/>
  <c r="L605" i="1"/>
  <c r="N605" i="1"/>
  <c r="P605" i="1"/>
  <c r="R605" i="1"/>
  <c r="T605" i="1"/>
  <c r="V605" i="1"/>
  <c r="X605" i="1"/>
  <c r="AA605" i="1"/>
  <c r="AC605" i="1"/>
  <c r="AH605" i="1"/>
  <c r="E606" i="1"/>
  <c r="H606" i="1" s="1"/>
  <c r="AB606" i="1"/>
  <c r="AE606" i="1" s="1"/>
  <c r="AF606" i="1" s="1"/>
  <c r="AH606" i="1"/>
  <c r="J607" i="1"/>
  <c r="L607" i="1"/>
  <c r="N607" i="1"/>
  <c r="P607" i="1"/>
  <c r="R607" i="1"/>
  <c r="T607" i="1"/>
  <c r="V607" i="1"/>
  <c r="X607" i="1"/>
  <c r="AA607" i="1"/>
  <c r="AC607" i="1"/>
  <c r="AH607" i="1"/>
  <c r="J608" i="1"/>
  <c r="L608" i="1"/>
  <c r="N608" i="1"/>
  <c r="P608" i="1"/>
  <c r="R608" i="1"/>
  <c r="T608" i="1"/>
  <c r="V608" i="1"/>
  <c r="X608" i="1"/>
  <c r="AA608" i="1"/>
  <c r="AC608" i="1"/>
  <c r="AH608" i="1"/>
  <c r="E609" i="1"/>
  <c r="J609" i="1" s="1"/>
  <c r="N609" i="1"/>
  <c r="X609" i="1"/>
  <c r="AB609" i="1"/>
  <c r="AE609" i="1" s="1"/>
  <c r="AF609" i="1" s="1"/>
  <c r="AC609" i="1"/>
  <c r="AH609" i="1"/>
  <c r="J610" i="1"/>
  <c r="L610" i="1"/>
  <c r="N610" i="1"/>
  <c r="P610" i="1"/>
  <c r="R610" i="1"/>
  <c r="T610" i="1"/>
  <c r="V610" i="1"/>
  <c r="X610" i="1"/>
  <c r="AA610" i="1"/>
  <c r="AC610" i="1"/>
  <c r="AH610" i="1"/>
  <c r="J611" i="1"/>
  <c r="L611" i="1"/>
  <c r="N611" i="1"/>
  <c r="P611" i="1"/>
  <c r="R611" i="1"/>
  <c r="T611" i="1"/>
  <c r="V611" i="1"/>
  <c r="X611" i="1"/>
  <c r="AA611" i="1"/>
  <c r="AC611" i="1"/>
  <c r="AH611" i="1"/>
  <c r="E612" i="1"/>
  <c r="H612" i="1" s="1"/>
  <c r="F612" i="1"/>
  <c r="J612" i="1"/>
  <c r="L612" i="1"/>
  <c r="N612" i="1"/>
  <c r="R612" i="1"/>
  <c r="T612" i="1"/>
  <c r="V612" i="1"/>
  <c r="X612" i="1"/>
  <c r="AA612" i="1"/>
  <c r="AB612" i="1"/>
  <c r="AE612" i="1" s="1"/>
  <c r="AF612" i="1" s="1"/>
  <c r="AC612" i="1"/>
  <c r="AH612" i="1"/>
  <c r="R613" i="1"/>
  <c r="V613" i="1"/>
  <c r="X613" i="1"/>
  <c r="AH613" i="1"/>
  <c r="H616" i="1"/>
  <c r="J616" i="1"/>
  <c r="L616" i="1"/>
  <c r="N616" i="1"/>
  <c r="P616" i="1"/>
  <c r="R616" i="1"/>
  <c r="T616" i="1"/>
  <c r="V616" i="1"/>
  <c r="X616" i="1"/>
  <c r="AA616" i="1"/>
  <c r="AB616" i="1"/>
  <c r="AE616" i="1" s="1"/>
  <c r="AF616" i="1" s="1"/>
  <c r="AH614" i="1"/>
  <c r="J615" i="1"/>
  <c r="L615" i="1"/>
  <c r="N615" i="1"/>
  <c r="P615" i="1"/>
  <c r="R615" i="1"/>
  <c r="T615" i="1"/>
  <c r="V615" i="1"/>
  <c r="X615" i="1"/>
  <c r="AA615" i="1"/>
  <c r="AH615" i="1"/>
  <c r="E616" i="1"/>
  <c r="J617" i="1"/>
  <c r="L617" i="1"/>
  <c r="N617" i="1"/>
  <c r="P617" i="1"/>
  <c r="R617" i="1"/>
  <c r="T617" i="1"/>
  <c r="V617" i="1"/>
  <c r="AA617" i="1"/>
  <c r="H620" i="1"/>
  <c r="J620" i="1"/>
  <c r="L620" i="1"/>
  <c r="N620" i="1"/>
  <c r="P620" i="1"/>
  <c r="R620" i="1"/>
  <c r="T620" i="1"/>
  <c r="V620" i="1"/>
  <c r="X620" i="1"/>
  <c r="AA620" i="1"/>
  <c r="AB620" i="1"/>
  <c r="AE620" i="1" s="1"/>
  <c r="AF620" i="1" s="1"/>
  <c r="AH618" i="1"/>
  <c r="N619" i="1"/>
  <c r="X619" i="1"/>
  <c r="E620" i="1"/>
  <c r="F620" i="1"/>
  <c r="T578" i="1" l="1"/>
  <c r="H578" i="1"/>
  <c r="L571" i="1"/>
  <c r="T553" i="1"/>
  <c r="X496" i="1"/>
  <c r="L459" i="1"/>
  <c r="T448" i="1"/>
  <c r="H448" i="1"/>
  <c r="T445" i="1"/>
  <c r="L436" i="1"/>
  <c r="J424" i="1"/>
  <c r="N412" i="1"/>
  <c r="AA405" i="1"/>
  <c r="L405" i="1"/>
  <c r="F391" i="1"/>
  <c r="R391" i="1"/>
  <c r="J391" i="1"/>
  <c r="T391" i="1"/>
  <c r="AC391" i="1"/>
  <c r="L391" i="1"/>
  <c r="V391" i="1"/>
  <c r="F184" i="1"/>
  <c r="N184" i="1"/>
  <c r="V184" i="1"/>
  <c r="AC184" i="1"/>
  <c r="H184" i="1"/>
  <c r="P184" i="1"/>
  <c r="X184" i="1"/>
  <c r="J184" i="1"/>
  <c r="R184" i="1"/>
  <c r="AA184" i="1"/>
  <c r="AC171" i="1"/>
  <c r="AE171" i="1"/>
  <c r="AF171" i="1" s="1"/>
  <c r="AE132" i="1"/>
  <c r="AF132" i="1" s="1"/>
  <c r="AC132" i="1"/>
  <c r="N112" i="1"/>
  <c r="T112" i="1"/>
  <c r="J99" i="1"/>
  <c r="H99" i="1"/>
  <c r="AA99" i="1"/>
  <c r="R99" i="1"/>
  <c r="T99" i="1"/>
  <c r="X100" i="1"/>
  <c r="H79" i="1"/>
  <c r="R79" i="1"/>
  <c r="J79" i="1"/>
  <c r="T79" i="1"/>
  <c r="X81" i="1"/>
  <c r="L79" i="1"/>
  <c r="T609" i="1"/>
  <c r="V606" i="1"/>
  <c r="AA592" i="1"/>
  <c r="R592" i="1"/>
  <c r="J592" i="1"/>
  <c r="AC585" i="1"/>
  <c r="N585" i="1"/>
  <c r="L582" i="1"/>
  <c r="P578" i="1"/>
  <c r="F578" i="1"/>
  <c r="X576" i="1"/>
  <c r="X571" i="1"/>
  <c r="H571" i="1"/>
  <c r="T568" i="1"/>
  <c r="H568" i="1"/>
  <c r="T565" i="1"/>
  <c r="X556" i="1"/>
  <c r="L556" i="1"/>
  <c r="L553" i="1"/>
  <c r="T544" i="1"/>
  <c r="P527" i="1"/>
  <c r="X506" i="1"/>
  <c r="L506" i="1"/>
  <c r="X499" i="1"/>
  <c r="P499" i="1"/>
  <c r="T493" i="1"/>
  <c r="T490" i="1"/>
  <c r="L477" i="1"/>
  <c r="V474" i="1"/>
  <c r="L474" i="1"/>
  <c r="L465" i="1"/>
  <c r="H459" i="1"/>
  <c r="L454" i="1"/>
  <c r="P448" i="1"/>
  <c r="F448" i="1"/>
  <c r="F445" i="1"/>
  <c r="V436" i="1"/>
  <c r="F436" i="1"/>
  <c r="V405" i="1"/>
  <c r="T321" i="1"/>
  <c r="J136" i="1"/>
  <c r="F136" i="1"/>
  <c r="P136" i="1"/>
  <c r="H136" i="1"/>
  <c r="T136" i="1"/>
  <c r="AC136" i="1"/>
  <c r="L136" i="1"/>
  <c r="V136" i="1"/>
  <c r="AA79" i="1"/>
  <c r="F12" i="1"/>
  <c r="N12" i="1"/>
  <c r="T12" i="1"/>
  <c r="H405" i="1"/>
  <c r="J405" i="1"/>
  <c r="T405" i="1"/>
  <c r="J326" i="1"/>
  <c r="F326" i="1"/>
  <c r="N326" i="1"/>
  <c r="P326" i="1"/>
  <c r="AE261" i="1"/>
  <c r="AF261" i="1" s="1"/>
  <c r="AC261" i="1"/>
  <c r="F223" i="1"/>
  <c r="L223" i="1"/>
  <c r="T223" i="1"/>
  <c r="J218" i="1"/>
  <c r="L218" i="1"/>
  <c r="N218" i="1"/>
  <c r="V218" i="1"/>
  <c r="T184" i="1"/>
  <c r="F145" i="1"/>
  <c r="J145" i="1"/>
  <c r="L145" i="1"/>
  <c r="T145" i="1"/>
  <c r="AC145" i="1"/>
  <c r="J126" i="1"/>
  <c r="F126" i="1"/>
  <c r="P126" i="1"/>
  <c r="H126" i="1"/>
  <c r="T126" i="1"/>
  <c r="AC126" i="1"/>
  <c r="L126" i="1"/>
  <c r="V126" i="1"/>
  <c r="AC115" i="1"/>
  <c r="AE115" i="1"/>
  <c r="AF115" i="1" s="1"/>
  <c r="L67" i="1"/>
  <c r="N67" i="1"/>
  <c r="F42" i="1"/>
  <c r="L42" i="1"/>
  <c r="T42" i="1"/>
  <c r="H609" i="1"/>
  <c r="H599" i="1"/>
  <c r="AC592" i="1"/>
  <c r="V592" i="1"/>
  <c r="N592" i="1"/>
  <c r="V578" i="1"/>
  <c r="L578" i="1"/>
  <c r="P571" i="1"/>
  <c r="AC547" i="1"/>
  <c r="J547" i="1"/>
  <c r="H544" i="1"/>
  <c r="T530" i="1"/>
  <c r="F493" i="1"/>
  <c r="P474" i="1"/>
  <c r="F474" i="1"/>
  <c r="L468" i="1"/>
  <c r="P459" i="1"/>
  <c r="L451" i="1"/>
  <c r="V448" i="1"/>
  <c r="L448" i="1"/>
  <c r="V445" i="1"/>
  <c r="T442" i="1"/>
  <c r="N436" i="1"/>
  <c r="J427" i="1"/>
  <c r="R424" i="1"/>
  <c r="N405" i="1"/>
  <c r="F321" i="1"/>
  <c r="N321" i="1"/>
  <c r="V321" i="1"/>
  <c r="AC321" i="1"/>
  <c r="H321" i="1"/>
  <c r="P321" i="1"/>
  <c r="X321" i="1"/>
  <c r="J321" i="1"/>
  <c r="R321" i="1"/>
  <c r="AA321" i="1"/>
  <c r="AC310" i="1"/>
  <c r="AE310" i="1"/>
  <c r="AF310" i="1" s="1"/>
  <c r="L294" i="1"/>
  <c r="P294" i="1"/>
  <c r="X294" i="1"/>
  <c r="P274" i="1"/>
  <c r="L274" i="1"/>
  <c r="AA274" i="1"/>
  <c r="F265" i="1"/>
  <c r="J265" i="1"/>
  <c r="AA265" i="1"/>
  <c r="N265" i="1"/>
  <c r="R265" i="1"/>
  <c r="J202" i="1"/>
  <c r="T202" i="1"/>
  <c r="AA202" i="1"/>
  <c r="L184" i="1"/>
  <c r="J181" i="1"/>
  <c r="F181" i="1"/>
  <c r="T181" i="1"/>
  <c r="X182" i="1"/>
  <c r="H181" i="1"/>
  <c r="N181" i="1"/>
  <c r="F156" i="1"/>
  <c r="L156" i="1"/>
  <c r="X157" i="1"/>
  <c r="V156" i="1"/>
  <c r="J152" i="1"/>
  <c r="F152" i="1"/>
  <c r="AA152" i="1"/>
  <c r="N152" i="1"/>
  <c r="R152" i="1"/>
  <c r="AE76" i="1"/>
  <c r="AF76" i="1" s="1"/>
  <c r="AC76" i="1"/>
  <c r="R397" i="1"/>
  <c r="AA388" i="1"/>
  <c r="P385" i="1"/>
  <c r="F385" i="1"/>
  <c r="AC379" i="1"/>
  <c r="F355" i="1"/>
  <c r="F345" i="1"/>
  <c r="AE336" i="1"/>
  <c r="AF336" i="1" s="1"/>
  <c r="X310" i="1"/>
  <c r="L310" i="1"/>
  <c r="T307" i="1"/>
  <c r="AC300" i="1"/>
  <c r="T300" i="1"/>
  <c r="H300" i="1"/>
  <c r="R271" i="1"/>
  <c r="H271" i="1"/>
  <c r="N268" i="1"/>
  <c r="T253" i="1"/>
  <c r="P250" i="1"/>
  <c r="X246" i="1"/>
  <c r="P244" i="1"/>
  <c r="AA209" i="1"/>
  <c r="L209" i="1"/>
  <c r="X199" i="1"/>
  <c r="H199" i="1"/>
  <c r="X196" i="1"/>
  <c r="AA174" i="1"/>
  <c r="R167" i="1"/>
  <c r="AC161" i="1"/>
  <c r="V161" i="1"/>
  <c r="N161" i="1"/>
  <c r="AC148" i="1"/>
  <c r="V148" i="1"/>
  <c r="N148" i="1"/>
  <c r="T139" i="1"/>
  <c r="N132" i="1"/>
  <c r="AC106" i="1"/>
  <c r="T106" i="1"/>
  <c r="H106" i="1"/>
  <c r="N102" i="1"/>
  <c r="V88" i="1"/>
  <c r="F88" i="1"/>
  <c r="R82" i="1"/>
  <c r="L76" i="1"/>
  <c r="H70" i="1"/>
  <c r="J314" i="1"/>
  <c r="V310" i="1"/>
  <c r="H310" i="1"/>
  <c r="F307" i="1"/>
  <c r="P300" i="1"/>
  <c r="F300" i="1"/>
  <c r="AA277" i="1"/>
  <c r="H268" i="1"/>
  <c r="N250" i="1"/>
  <c r="AA244" i="1"/>
  <c r="L244" i="1"/>
  <c r="J209" i="1"/>
  <c r="T199" i="1"/>
  <c r="L132" i="1"/>
  <c r="P123" i="1"/>
  <c r="L119" i="1"/>
  <c r="P106" i="1"/>
  <c r="F106" i="1"/>
  <c r="AC102" i="1"/>
  <c r="AC88" i="1"/>
  <c r="N39" i="1"/>
  <c r="N15" i="1"/>
  <c r="V385" i="1"/>
  <c r="L385" i="1"/>
  <c r="T70" i="1"/>
  <c r="P59" i="1"/>
  <c r="X40" i="1"/>
  <c r="L39" i="1"/>
  <c r="X25" i="1"/>
  <c r="AA24" i="1"/>
  <c r="R24" i="1"/>
  <c r="T20" i="1"/>
  <c r="X15" i="1"/>
  <c r="L15" i="1"/>
  <c r="X588" i="1"/>
  <c r="V575" i="1"/>
  <c r="F291" i="1"/>
  <c r="N291" i="1"/>
  <c r="V291" i="1"/>
  <c r="AC291" i="1"/>
  <c r="H291" i="1"/>
  <c r="P291" i="1"/>
  <c r="J291" i="1"/>
  <c r="R291" i="1"/>
  <c r="AA291" i="1"/>
  <c r="X292" i="1"/>
  <c r="L291" i="1"/>
  <c r="T291" i="1"/>
  <c r="F616" i="1"/>
  <c r="V609" i="1"/>
  <c r="L609" i="1"/>
  <c r="F606" i="1"/>
  <c r="AC599" i="1"/>
  <c r="P588" i="1"/>
  <c r="F588" i="1"/>
  <c r="AC578" i="1"/>
  <c r="F575" i="1"/>
  <c r="AA571" i="1"/>
  <c r="R571" i="1"/>
  <c r="J571" i="1"/>
  <c r="AC568" i="1"/>
  <c r="AC559" i="1"/>
  <c r="V559" i="1"/>
  <c r="N559" i="1"/>
  <c r="F559" i="1"/>
  <c r="AC553" i="1"/>
  <c r="N553" i="1"/>
  <c r="V544" i="1"/>
  <c r="L544" i="1"/>
  <c r="H541" i="1"/>
  <c r="F541" i="1"/>
  <c r="V541" i="1"/>
  <c r="X535" i="1"/>
  <c r="T534" i="1"/>
  <c r="X519" i="1"/>
  <c r="H519" i="1"/>
  <c r="X514" i="1"/>
  <c r="J484" i="1"/>
  <c r="F484" i="1"/>
  <c r="P484" i="1"/>
  <c r="H484" i="1"/>
  <c r="T484" i="1"/>
  <c r="AC484" i="1"/>
  <c r="L484" i="1"/>
  <c r="V484" i="1"/>
  <c r="H471" i="1"/>
  <c r="F471" i="1"/>
  <c r="V471" i="1"/>
  <c r="L471" i="1"/>
  <c r="N471" i="1"/>
  <c r="AC471" i="1"/>
  <c r="AC199" i="1"/>
  <c r="AE199" i="1"/>
  <c r="AF199" i="1" s="1"/>
  <c r="J177" i="1"/>
  <c r="X177" i="1"/>
  <c r="N177" i="1"/>
  <c r="AA177" i="1"/>
  <c r="F177" i="1"/>
  <c r="R177" i="1"/>
  <c r="T177" i="1"/>
  <c r="N588" i="1"/>
  <c r="J534" i="1"/>
  <c r="L534" i="1"/>
  <c r="V534" i="1"/>
  <c r="H513" i="1"/>
  <c r="T513" i="1"/>
  <c r="AC513" i="1"/>
  <c r="F513" i="1"/>
  <c r="AC474" i="1"/>
  <c r="AE474" i="1"/>
  <c r="AF474" i="1" s="1"/>
  <c r="P612" i="1"/>
  <c r="P609" i="1"/>
  <c r="F609" i="1"/>
  <c r="T606" i="1"/>
  <c r="V588" i="1"/>
  <c r="L588" i="1"/>
  <c r="L585" i="1"/>
  <c r="AC575" i="1"/>
  <c r="T575" i="1"/>
  <c r="AC571" i="1"/>
  <c r="V571" i="1"/>
  <c r="N571" i="1"/>
  <c r="AC565" i="1"/>
  <c r="N565" i="1"/>
  <c r="AA559" i="1"/>
  <c r="R559" i="1"/>
  <c r="J559" i="1"/>
  <c r="AC556" i="1"/>
  <c r="T556" i="1"/>
  <c r="H556" i="1"/>
  <c r="V553" i="1"/>
  <c r="F553" i="1"/>
  <c r="X547" i="1"/>
  <c r="P547" i="1"/>
  <c r="P544" i="1"/>
  <c r="F544" i="1"/>
  <c r="N541" i="1"/>
  <c r="L538" i="1"/>
  <c r="X539" i="1"/>
  <c r="N534" i="1"/>
  <c r="J496" i="1"/>
  <c r="F496" i="1"/>
  <c r="P496" i="1"/>
  <c r="H496" i="1"/>
  <c r="T496" i="1"/>
  <c r="AC496" i="1"/>
  <c r="L496" i="1"/>
  <c r="V496" i="1"/>
  <c r="X484" i="1"/>
  <c r="F431" i="1"/>
  <c r="N431" i="1"/>
  <c r="V431" i="1"/>
  <c r="AC431" i="1"/>
  <c r="H431" i="1"/>
  <c r="P431" i="1"/>
  <c r="J431" i="1"/>
  <c r="R431" i="1"/>
  <c r="AA431" i="1"/>
  <c r="H416" i="1"/>
  <c r="T416" i="1"/>
  <c r="J416" i="1"/>
  <c r="X417" i="1"/>
  <c r="P416" i="1"/>
  <c r="AA416" i="1"/>
  <c r="L559" i="1"/>
  <c r="P534" i="1"/>
  <c r="F519" i="1"/>
  <c r="N519" i="1"/>
  <c r="V519" i="1"/>
  <c r="AC519" i="1"/>
  <c r="J519" i="1"/>
  <c r="R519" i="1"/>
  <c r="AA519" i="1"/>
  <c r="N394" i="1"/>
  <c r="X394" i="1"/>
  <c r="AC606" i="1"/>
  <c r="N606" i="1"/>
  <c r="AC588" i="1"/>
  <c r="T588" i="1"/>
  <c r="H588" i="1"/>
  <c r="N575" i="1"/>
  <c r="X559" i="1"/>
  <c r="P559" i="1"/>
  <c r="H534" i="1"/>
  <c r="L519" i="1"/>
  <c r="V513" i="1"/>
  <c r="F509" i="1"/>
  <c r="N509" i="1"/>
  <c r="V509" i="1"/>
  <c r="AC509" i="1"/>
  <c r="H509" i="1"/>
  <c r="P509" i="1"/>
  <c r="X509" i="1"/>
  <c r="J509" i="1"/>
  <c r="R509" i="1"/>
  <c r="AA509" i="1"/>
  <c r="AE503" i="1"/>
  <c r="AF503" i="1" s="1"/>
  <c r="AC503" i="1"/>
  <c r="H481" i="1"/>
  <c r="F481" i="1"/>
  <c r="V481" i="1"/>
  <c r="X482" i="1"/>
  <c r="L481" i="1"/>
  <c r="N481" i="1"/>
  <c r="AC448" i="1"/>
  <c r="AE448" i="1"/>
  <c r="AF448" i="1" s="1"/>
  <c r="F342" i="1"/>
  <c r="V342" i="1"/>
  <c r="F333" i="1"/>
  <c r="V333" i="1"/>
  <c r="AC524" i="1"/>
  <c r="T524" i="1"/>
  <c r="H524" i="1"/>
  <c r="AC516" i="1"/>
  <c r="T516" i="1"/>
  <c r="H516" i="1"/>
  <c r="AC506" i="1"/>
  <c r="T506" i="1"/>
  <c r="H506" i="1"/>
  <c r="L503" i="1"/>
  <c r="L493" i="1"/>
  <c r="AC477" i="1"/>
  <c r="V477" i="1"/>
  <c r="N477" i="1"/>
  <c r="F477" i="1"/>
  <c r="AC465" i="1"/>
  <c r="V465" i="1"/>
  <c r="N465" i="1"/>
  <c r="F465" i="1"/>
  <c r="AC459" i="1"/>
  <c r="V459" i="1"/>
  <c r="N459" i="1"/>
  <c r="F459" i="1"/>
  <c r="AC451" i="1"/>
  <c r="V451" i="1"/>
  <c r="N451" i="1"/>
  <c r="F451" i="1"/>
  <c r="AC445" i="1"/>
  <c r="N445" i="1"/>
  <c r="AC436" i="1"/>
  <c r="T436" i="1"/>
  <c r="H436" i="1"/>
  <c r="AA427" i="1"/>
  <c r="R427" i="1"/>
  <c r="F427" i="1"/>
  <c r="T424" i="1"/>
  <c r="H424" i="1"/>
  <c r="X405" i="1"/>
  <c r="P405" i="1"/>
  <c r="T397" i="1"/>
  <c r="AE268" i="1"/>
  <c r="AF268" i="1" s="1"/>
  <c r="AC268" i="1"/>
  <c r="AE223" i="1"/>
  <c r="AF223" i="1" s="1"/>
  <c r="AC223" i="1"/>
  <c r="F215" i="1"/>
  <c r="L215" i="1"/>
  <c r="T215" i="1"/>
  <c r="F397" i="1"/>
  <c r="N397" i="1"/>
  <c r="V397" i="1"/>
  <c r="AC397" i="1"/>
  <c r="H397" i="1"/>
  <c r="J382" i="1"/>
  <c r="H382" i="1"/>
  <c r="T382" i="1"/>
  <c r="AC382" i="1"/>
  <c r="L382" i="1"/>
  <c r="V382" i="1"/>
  <c r="F364" i="1"/>
  <c r="V364" i="1"/>
  <c r="R330" i="1"/>
  <c r="J330" i="1"/>
  <c r="X331" i="1"/>
  <c r="F253" i="1"/>
  <c r="N253" i="1"/>
  <c r="V253" i="1"/>
  <c r="AC253" i="1"/>
  <c r="H253" i="1"/>
  <c r="P253" i="1"/>
  <c r="X253" i="1"/>
  <c r="J253" i="1"/>
  <c r="R253" i="1"/>
  <c r="AA253" i="1"/>
  <c r="AA477" i="1"/>
  <c r="R477" i="1"/>
  <c r="AA465" i="1"/>
  <c r="R465" i="1"/>
  <c r="X461" i="1"/>
  <c r="AA459" i="1"/>
  <c r="R459" i="1"/>
  <c r="AA451" i="1"/>
  <c r="R451" i="1"/>
  <c r="AC427" i="1"/>
  <c r="V427" i="1"/>
  <c r="AA397" i="1"/>
  <c r="P397" i="1"/>
  <c r="P382" i="1"/>
  <c r="J304" i="1"/>
  <c r="L304" i="1"/>
  <c r="AA304" i="1"/>
  <c r="R304" i="1"/>
  <c r="F231" i="1"/>
  <c r="T231" i="1"/>
  <c r="V231" i="1"/>
  <c r="J212" i="1"/>
  <c r="T212" i="1"/>
  <c r="AA212" i="1"/>
  <c r="H250" i="1"/>
  <c r="AC218" i="1"/>
  <c r="T218" i="1"/>
  <c r="H218" i="1"/>
  <c r="P209" i="1"/>
  <c r="H209" i="1"/>
  <c r="L205" i="1"/>
  <c r="J199" i="1"/>
  <c r="R199" i="1"/>
  <c r="AA199" i="1"/>
  <c r="J196" i="1"/>
  <c r="H196" i="1"/>
  <c r="T196" i="1"/>
  <c r="AC196" i="1"/>
  <c r="L376" i="1"/>
  <c r="V355" i="1"/>
  <c r="L355" i="1"/>
  <c r="V345" i="1"/>
  <c r="L345" i="1"/>
  <c r="V326" i="1"/>
  <c r="L326" i="1"/>
  <c r="V318" i="1"/>
  <c r="L318" i="1"/>
  <c r="P310" i="1"/>
  <c r="F310" i="1"/>
  <c r="N307" i="1"/>
  <c r="AC297" i="1"/>
  <c r="L297" i="1"/>
  <c r="AC281" i="1"/>
  <c r="V281" i="1"/>
  <c r="N281" i="1"/>
  <c r="X274" i="1"/>
  <c r="AC271" i="1"/>
  <c r="V271" i="1"/>
  <c r="N271" i="1"/>
  <c r="T268" i="1"/>
  <c r="X266" i="1"/>
  <c r="T265" i="1"/>
  <c r="AA261" i="1"/>
  <c r="R261" i="1"/>
  <c r="J261" i="1"/>
  <c r="T258" i="1"/>
  <c r="T250" i="1"/>
  <c r="T244" i="1"/>
  <c r="P218" i="1"/>
  <c r="F218" i="1"/>
  <c r="AC209" i="1"/>
  <c r="V209" i="1"/>
  <c r="N209" i="1"/>
  <c r="V199" i="1"/>
  <c r="L199" i="1"/>
  <c r="N196" i="1"/>
  <c r="V193" i="1"/>
  <c r="J187" i="1"/>
  <c r="T187" i="1"/>
  <c r="AA385" i="1"/>
  <c r="R385" i="1"/>
  <c r="T379" i="1"/>
  <c r="AC355" i="1"/>
  <c r="T355" i="1"/>
  <c r="H355" i="1"/>
  <c r="AC345" i="1"/>
  <c r="T345" i="1"/>
  <c r="H345" i="1"/>
  <c r="AC326" i="1"/>
  <c r="T326" i="1"/>
  <c r="H326" i="1"/>
  <c r="AC318" i="1"/>
  <c r="T318" i="1"/>
  <c r="H318" i="1"/>
  <c r="X315" i="1"/>
  <c r="T314" i="1"/>
  <c r="X261" i="1"/>
  <c r="P261" i="1"/>
  <c r="J8" i="1"/>
  <c r="N167" i="1"/>
  <c r="AA164" i="1"/>
  <c r="T156" i="1"/>
  <c r="J156" i="1"/>
  <c r="R139" i="1"/>
  <c r="R129" i="1"/>
  <c r="T109" i="1"/>
  <c r="AA42" i="1"/>
  <c r="R42" i="1"/>
  <c r="J42" i="1"/>
  <c r="AA167" i="1"/>
  <c r="J167" i="1"/>
  <c r="R164" i="1"/>
  <c r="AA156" i="1"/>
  <c r="R156" i="1"/>
  <c r="H156" i="1"/>
  <c r="X153" i="1"/>
  <c r="V152" i="1"/>
  <c r="L152" i="1"/>
  <c r="L139" i="1"/>
  <c r="L129" i="1"/>
  <c r="V123" i="1"/>
  <c r="L123" i="1"/>
  <c r="T119" i="1"/>
  <c r="R109" i="1"/>
  <c r="L99" i="1"/>
  <c r="R94" i="1"/>
  <c r="AA88" i="1"/>
  <c r="R88" i="1"/>
  <c r="J88" i="1"/>
  <c r="AA76" i="1"/>
  <c r="R76" i="1"/>
  <c r="J76" i="1"/>
  <c r="P70" i="1"/>
  <c r="V59" i="1"/>
  <c r="L59" i="1"/>
  <c r="T55" i="1"/>
  <c r="X42" i="1"/>
  <c r="P42" i="1"/>
  <c r="H42" i="1"/>
  <c r="P39" i="1"/>
  <c r="F39" i="1"/>
  <c r="V31" i="1"/>
  <c r="L31" i="1"/>
  <c r="T28" i="1"/>
  <c r="P15" i="1"/>
  <c r="F15" i="1"/>
  <c r="L12" i="1"/>
  <c r="AC8" i="1"/>
  <c r="V8" i="1"/>
  <c r="N8" i="1"/>
  <c r="V181" i="1"/>
  <c r="L181" i="1"/>
  <c r="AA171" i="1"/>
  <c r="R171" i="1"/>
  <c r="T167" i="1"/>
  <c r="P164" i="1"/>
  <c r="N156" i="1"/>
  <c r="T152" i="1"/>
  <c r="N145" i="1"/>
  <c r="AA139" i="1"/>
  <c r="X137" i="1"/>
  <c r="AA136" i="1"/>
  <c r="R136" i="1"/>
  <c r="T132" i="1"/>
  <c r="AA129" i="1"/>
  <c r="AA126" i="1"/>
  <c r="R126" i="1"/>
  <c r="AC123" i="1"/>
  <c r="T123" i="1"/>
  <c r="H123" i="1"/>
  <c r="R119" i="1"/>
  <c r="AC112" i="1"/>
  <c r="L109" i="1"/>
  <c r="X107" i="1"/>
  <c r="AA106" i="1"/>
  <c r="R106" i="1"/>
  <c r="V102" i="1"/>
  <c r="AC99" i="1"/>
  <c r="V99" i="1"/>
  <c r="X96" i="1"/>
  <c r="N94" i="1"/>
  <c r="P88" i="1"/>
  <c r="X78" i="1"/>
  <c r="P76" i="1"/>
  <c r="AC75" i="1"/>
  <c r="AA70" i="1"/>
  <c r="X68" i="1"/>
  <c r="V67" i="1"/>
  <c r="AC59" i="1"/>
  <c r="T59" i="1"/>
  <c r="H59" i="1"/>
  <c r="AC42" i="1"/>
  <c r="V42" i="1"/>
  <c r="N42" i="1"/>
  <c r="AC31" i="1"/>
  <c r="T31" i="1"/>
  <c r="H31" i="1"/>
  <c r="N28" i="1"/>
  <c r="F582" i="1"/>
  <c r="N582" i="1"/>
  <c r="V582" i="1"/>
  <c r="AC582" i="1"/>
  <c r="R582" i="1"/>
  <c r="AA582" i="1"/>
  <c r="H582" i="1"/>
  <c r="P582" i="1"/>
  <c r="J582" i="1"/>
  <c r="F538" i="1"/>
  <c r="N538" i="1"/>
  <c r="V538" i="1"/>
  <c r="AC538" i="1"/>
  <c r="J538" i="1"/>
  <c r="R538" i="1"/>
  <c r="AA538" i="1"/>
  <c r="H538" i="1"/>
  <c r="P538" i="1"/>
  <c r="F530" i="1"/>
  <c r="N530" i="1"/>
  <c r="V530" i="1"/>
  <c r="AC530" i="1"/>
  <c r="J530" i="1"/>
  <c r="AA530" i="1"/>
  <c r="H530" i="1"/>
  <c r="P530" i="1"/>
  <c r="X530" i="1"/>
  <c r="R530" i="1"/>
  <c r="F490" i="1"/>
  <c r="N490" i="1"/>
  <c r="V490" i="1"/>
  <c r="AC490" i="1"/>
  <c r="J490" i="1"/>
  <c r="AA490" i="1"/>
  <c r="H490" i="1"/>
  <c r="P490" i="1"/>
  <c r="X490" i="1"/>
  <c r="R490" i="1"/>
  <c r="F442" i="1"/>
  <c r="N442" i="1"/>
  <c r="V442" i="1"/>
  <c r="AC442" i="1"/>
  <c r="J442" i="1"/>
  <c r="R442" i="1"/>
  <c r="AA442" i="1"/>
  <c r="H442" i="1"/>
  <c r="P442" i="1"/>
  <c r="X442" i="1"/>
  <c r="H409" i="1"/>
  <c r="P409" i="1"/>
  <c r="F409" i="1"/>
  <c r="R409" i="1"/>
  <c r="AA409" i="1"/>
  <c r="X410" i="1"/>
  <c r="L409" i="1"/>
  <c r="V409" i="1"/>
  <c r="J409" i="1"/>
  <c r="T409" i="1"/>
  <c r="AC409" i="1"/>
  <c r="J402" i="1"/>
  <c r="R402" i="1"/>
  <c r="AA402" i="1"/>
  <c r="X404" i="1"/>
  <c r="F402" i="1"/>
  <c r="P402" i="1"/>
  <c r="L402" i="1"/>
  <c r="V402" i="1"/>
  <c r="H402" i="1"/>
  <c r="T402" i="1"/>
  <c r="AC402" i="1"/>
  <c r="H372" i="1"/>
  <c r="P372" i="1"/>
  <c r="X372" i="1"/>
  <c r="J372" i="1"/>
  <c r="R372" i="1"/>
  <c r="AA372" i="1"/>
  <c r="F372" i="1"/>
  <c r="V372" i="1"/>
  <c r="AC372" i="1"/>
  <c r="L372" i="1"/>
  <c r="N372" i="1"/>
  <c r="F369" i="1"/>
  <c r="N369" i="1"/>
  <c r="V369" i="1"/>
  <c r="AC369" i="1"/>
  <c r="H369" i="1"/>
  <c r="P369" i="1"/>
  <c r="J369" i="1"/>
  <c r="R369" i="1"/>
  <c r="L369" i="1"/>
  <c r="AA369" i="1"/>
  <c r="F361" i="1"/>
  <c r="N361" i="1"/>
  <c r="V361" i="1"/>
  <c r="AC361" i="1"/>
  <c r="H361" i="1"/>
  <c r="P361" i="1"/>
  <c r="X361" i="1"/>
  <c r="J361" i="1"/>
  <c r="AA361" i="1"/>
  <c r="R361" i="1"/>
  <c r="L361" i="1"/>
  <c r="F351" i="1"/>
  <c r="N351" i="1"/>
  <c r="V351" i="1"/>
  <c r="AC351" i="1"/>
  <c r="H351" i="1"/>
  <c r="P351" i="1"/>
  <c r="X351" i="1"/>
  <c r="J351" i="1"/>
  <c r="AA351" i="1"/>
  <c r="R351" i="1"/>
  <c r="L351" i="1"/>
  <c r="F339" i="1"/>
  <c r="N339" i="1"/>
  <c r="V339" i="1"/>
  <c r="AC339" i="1"/>
  <c r="H339" i="1"/>
  <c r="P339" i="1"/>
  <c r="X339" i="1"/>
  <c r="J339" i="1"/>
  <c r="AA339" i="1"/>
  <c r="R339" i="1"/>
  <c r="L339" i="1"/>
  <c r="AE307" i="1"/>
  <c r="AF307" i="1" s="1"/>
  <c r="AC307" i="1"/>
  <c r="F228" i="1"/>
  <c r="N228" i="1"/>
  <c r="V228" i="1"/>
  <c r="AC228" i="1"/>
  <c r="H228" i="1"/>
  <c r="P228" i="1"/>
  <c r="L228" i="1"/>
  <c r="AA228" i="1"/>
  <c r="R228" i="1"/>
  <c r="J228" i="1"/>
  <c r="X230" i="1"/>
  <c r="T228" i="1"/>
  <c r="AB187" i="1"/>
  <c r="AE187" i="1" s="1"/>
  <c r="AF187" i="1" s="1"/>
  <c r="F284" i="1"/>
  <c r="N284" i="1"/>
  <c r="V284" i="1"/>
  <c r="AC284" i="1"/>
  <c r="H284" i="1"/>
  <c r="R284" i="1"/>
  <c r="J284" i="1"/>
  <c r="T284" i="1"/>
  <c r="L284" i="1"/>
  <c r="X284" i="1"/>
  <c r="P284" i="1"/>
  <c r="AE250" i="1"/>
  <c r="AF250" i="1" s="1"/>
  <c r="AC250" i="1"/>
  <c r="F603" i="1"/>
  <c r="N603" i="1"/>
  <c r="V603" i="1"/>
  <c r="AC603" i="1"/>
  <c r="J603" i="1"/>
  <c r="AA603" i="1"/>
  <c r="H603" i="1"/>
  <c r="P603" i="1"/>
  <c r="R603" i="1"/>
  <c r="F595" i="1"/>
  <c r="N595" i="1"/>
  <c r="V595" i="1"/>
  <c r="AC595" i="1"/>
  <c r="J595" i="1"/>
  <c r="R595" i="1"/>
  <c r="AA595" i="1"/>
  <c r="H595" i="1"/>
  <c r="P595" i="1"/>
  <c r="X595" i="1"/>
  <c r="F562" i="1"/>
  <c r="N562" i="1"/>
  <c r="V562" i="1"/>
  <c r="AC562" i="1"/>
  <c r="AA562" i="1"/>
  <c r="H562" i="1"/>
  <c r="P562" i="1"/>
  <c r="X562" i="1"/>
  <c r="J562" i="1"/>
  <c r="R562" i="1"/>
  <c r="F550" i="1"/>
  <c r="N550" i="1"/>
  <c r="V550" i="1"/>
  <c r="AC550" i="1"/>
  <c r="J550" i="1"/>
  <c r="R550" i="1"/>
  <c r="AA550" i="1"/>
  <c r="H550" i="1"/>
  <c r="P550" i="1"/>
  <c r="X550" i="1"/>
  <c r="H247" i="1"/>
  <c r="P247" i="1"/>
  <c r="X247" i="1"/>
  <c r="J247" i="1"/>
  <c r="T247" i="1"/>
  <c r="AC247" i="1"/>
  <c r="L247" i="1"/>
  <c r="V247" i="1"/>
  <c r="F247" i="1"/>
  <c r="R247" i="1"/>
  <c r="N247" i="1"/>
  <c r="T603" i="1"/>
  <c r="T595" i="1"/>
  <c r="T562" i="1"/>
  <c r="T550" i="1"/>
  <c r="F468" i="1"/>
  <c r="N468" i="1"/>
  <c r="V468" i="1"/>
  <c r="AC468" i="1"/>
  <c r="R468" i="1"/>
  <c r="AA468" i="1"/>
  <c r="H468" i="1"/>
  <c r="P468" i="1"/>
  <c r="X468" i="1"/>
  <c r="J468" i="1"/>
  <c r="F454" i="1"/>
  <c r="N454" i="1"/>
  <c r="V454" i="1"/>
  <c r="AC454" i="1"/>
  <c r="R454" i="1"/>
  <c r="H454" i="1"/>
  <c r="P454" i="1"/>
  <c r="X454" i="1"/>
  <c r="J454" i="1"/>
  <c r="AA454" i="1"/>
  <c r="J412" i="1"/>
  <c r="R412" i="1"/>
  <c r="AA412" i="1"/>
  <c r="F412" i="1"/>
  <c r="P412" i="1"/>
  <c r="V412" i="1"/>
  <c r="H412" i="1"/>
  <c r="T412" i="1"/>
  <c r="AC412" i="1"/>
  <c r="L412" i="1"/>
  <c r="J394" i="1"/>
  <c r="R394" i="1"/>
  <c r="AA394" i="1"/>
  <c r="F394" i="1"/>
  <c r="P394" i="1"/>
  <c r="V394" i="1"/>
  <c r="H394" i="1"/>
  <c r="T394" i="1"/>
  <c r="AC394" i="1"/>
  <c r="L394" i="1"/>
  <c r="AA284" i="1"/>
  <c r="H239" i="1"/>
  <c r="P239" i="1"/>
  <c r="X239" i="1"/>
  <c r="J239" i="1"/>
  <c r="R239" i="1"/>
  <c r="AA239" i="1"/>
  <c r="F239" i="1"/>
  <c r="V239" i="1"/>
  <c r="L239" i="1"/>
  <c r="N239" i="1"/>
  <c r="T239" i="1"/>
  <c r="L575" i="1"/>
  <c r="H364" i="1"/>
  <c r="P364" i="1"/>
  <c r="X364" i="1"/>
  <c r="J364" i="1"/>
  <c r="R364" i="1"/>
  <c r="AA364" i="1"/>
  <c r="H342" i="1"/>
  <c r="P342" i="1"/>
  <c r="X342" i="1"/>
  <c r="J342" i="1"/>
  <c r="R342" i="1"/>
  <c r="AA342" i="1"/>
  <c r="H333" i="1"/>
  <c r="P333" i="1"/>
  <c r="X333" i="1"/>
  <c r="J333" i="1"/>
  <c r="R333" i="1"/>
  <c r="AA333" i="1"/>
  <c r="T330" i="1"/>
  <c r="H287" i="1"/>
  <c r="P287" i="1"/>
  <c r="X287" i="1"/>
  <c r="J287" i="1"/>
  <c r="T287" i="1"/>
  <c r="AC287" i="1"/>
  <c r="L287" i="1"/>
  <c r="V287" i="1"/>
  <c r="H45" i="1"/>
  <c r="P45" i="1"/>
  <c r="X45" i="1"/>
  <c r="F45" i="1"/>
  <c r="N45" i="1"/>
  <c r="V45" i="1"/>
  <c r="AC45" i="1"/>
  <c r="J45" i="1"/>
  <c r="AA45" i="1"/>
  <c r="L45" i="1"/>
  <c r="R45" i="1"/>
  <c r="T45" i="1"/>
  <c r="AA606" i="1"/>
  <c r="R606" i="1"/>
  <c r="J606" i="1"/>
  <c r="AA585" i="1"/>
  <c r="R585" i="1"/>
  <c r="J585" i="1"/>
  <c r="AA575" i="1"/>
  <c r="R575" i="1"/>
  <c r="J575" i="1"/>
  <c r="AA565" i="1"/>
  <c r="R565" i="1"/>
  <c r="J565" i="1"/>
  <c r="AA553" i="1"/>
  <c r="R553" i="1"/>
  <c r="J553" i="1"/>
  <c r="AA541" i="1"/>
  <c r="R541" i="1"/>
  <c r="J541" i="1"/>
  <c r="AA513" i="1"/>
  <c r="R513" i="1"/>
  <c r="J513" i="1"/>
  <c r="AA503" i="1"/>
  <c r="R503" i="1"/>
  <c r="J503" i="1"/>
  <c r="AA493" i="1"/>
  <c r="R493" i="1"/>
  <c r="J493" i="1"/>
  <c r="AA481" i="1"/>
  <c r="R481" i="1"/>
  <c r="J481" i="1"/>
  <c r="AA471" i="1"/>
  <c r="R471" i="1"/>
  <c r="J471" i="1"/>
  <c r="AA445" i="1"/>
  <c r="R445" i="1"/>
  <c r="J445" i="1"/>
  <c r="F424" i="1"/>
  <c r="N424" i="1"/>
  <c r="V424" i="1"/>
  <c r="AC424" i="1"/>
  <c r="F416" i="1"/>
  <c r="N416" i="1"/>
  <c r="V416" i="1"/>
  <c r="AC416" i="1"/>
  <c r="F388" i="1"/>
  <c r="N388" i="1"/>
  <c r="V388" i="1"/>
  <c r="AC388" i="1"/>
  <c r="V379" i="1"/>
  <c r="X377" i="1"/>
  <c r="AC364" i="1"/>
  <c r="N364" i="1"/>
  <c r="AC342" i="1"/>
  <c r="N342" i="1"/>
  <c r="AC333" i="1"/>
  <c r="N333" i="1"/>
  <c r="H307" i="1"/>
  <c r="P307" i="1"/>
  <c r="X307" i="1"/>
  <c r="J307" i="1"/>
  <c r="R307" i="1"/>
  <c r="AA307" i="1"/>
  <c r="F304" i="1"/>
  <c r="N304" i="1"/>
  <c r="V304" i="1"/>
  <c r="AC304" i="1"/>
  <c r="H304" i="1"/>
  <c r="P304" i="1"/>
  <c r="V297" i="1"/>
  <c r="F294" i="1"/>
  <c r="N294" i="1"/>
  <c r="V294" i="1"/>
  <c r="AC294" i="1"/>
  <c r="H294" i="1"/>
  <c r="R294" i="1"/>
  <c r="J294" i="1"/>
  <c r="T294" i="1"/>
  <c r="R287" i="1"/>
  <c r="F274" i="1"/>
  <c r="N274" i="1"/>
  <c r="V274" i="1"/>
  <c r="AC274" i="1"/>
  <c r="H274" i="1"/>
  <c r="R274" i="1"/>
  <c r="J274" i="1"/>
  <c r="T274" i="1"/>
  <c r="AC258" i="1"/>
  <c r="J85" i="1"/>
  <c r="R85" i="1"/>
  <c r="AA85" i="1"/>
  <c r="X87" i="1"/>
  <c r="H85" i="1"/>
  <c r="T85" i="1"/>
  <c r="AC85" i="1"/>
  <c r="L85" i="1"/>
  <c r="V85" i="1"/>
  <c r="N85" i="1"/>
  <c r="AC87" i="1"/>
  <c r="P85" i="1"/>
  <c r="L606" i="1"/>
  <c r="L565" i="1"/>
  <c r="L513" i="1"/>
  <c r="L445" i="1"/>
  <c r="T364" i="1"/>
  <c r="T342" i="1"/>
  <c r="T333" i="1"/>
  <c r="F330" i="1"/>
  <c r="N330" i="1"/>
  <c r="V330" i="1"/>
  <c r="AC330" i="1"/>
  <c r="H330" i="1"/>
  <c r="P330" i="1"/>
  <c r="F314" i="1"/>
  <c r="N314" i="1"/>
  <c r="V314" i="1"/>
  <c r="AC314" i="1"/>
  <c r="H314" i="1"/>
  <c r="P314" i="1"/>
  <c r="AA287" i="1"/>
  <c r="F236" i="1"/>
  <c r="N236" i="1"/>
  <c r="V236" i="1"/>
  <c r="AC236" i="1"/>
  <c r="H236" i="1"/>
  <c r="P236" i="1"/>
  <c r="J236" i="1"/>
  <c r="L236" i="1"/>
  <c r="AA236" i="1"/>
  <c r="AC156" i="1"/>
  <c r="AE156" i="1"/>
  <c r="AF156" i="1" s="1"/>
  <c r="X617" i="1"/>
  <c r="AA609" i="1"/>
  <c r="R609" i="1"/>
  <c r="X606" i="1"/>
  <c r="P606" i="1"/>
  <c r="AA599" i="1"/>
  <c r="R599" i="1"/>
  <c r="AA588" i="1"/>
  <c r="R588" i="1"/>
  <c r="X585" i="1"/>
  <c r="P585" i="1"/>
  <c r="AA578" i="1"/>
  <c r="R578" i="1"/>
  <c r="P575" i="1"/>
  <c r="AA568" i="1"/>
  <c r="R568" i="1"/>
  <c r="X565" i="1"/>
  <c r="P565" i="1"/>
  <c r="AA556" i="1"/>
  <c r="R556" i="1"/>
  <c r="X553" i="1"/>
  <c r="P553" i="1"/>
  <c r="AA544" i="1"/>
  <c r="R544" i="1"/>
  <c r="X541" i="1"/>
  <c r="P541" i="1"/>
  <c r="AA534" i="1"/>
  <c r="R534" i="1"/>
  <c r="X526" i="1"/>
  <c r="AA524" i="1"/>
  <c r="R524" i="1"/>
  <c r="AA516" i="1"/>
  <c r="R516" i="1"/>
  <c r="P513" i="1"/>
  <c r="AA506" i="1"/>
  <c r="R506" i="1"/>
  <c r="P503" i="1"/>
  <c r="AA496" i="1"/>
  <c r="R496" i="1"/>
  <c r="X493" i="1"/>
  <c r="P493" i="1"/>
  <c r="AA484" i="1"/>
  <c r="R484" i="1"/>
  <c r="P481" i="1"/>
  <c r="AA474" i="1"/>
  <c r="R474" i="1"/>
  <c r="X471" i="1"/>
  <c r="P471" i="1"/>
  <c r="AA448" i="1"/>
  <c r="R448" i="1"/>
  <c r="X445" i="1"/>
  <c r="P445" i="1"/>
  <c r="X438" i="1"/>
  <c r="AA436" i="1"/>
  <c r="R436" i="1"/>
  <c r="H427" i="1"/>
  <c r="P427" i="1"/>
  <c r="X424" i="1"/>
  <c r="L424" i="1"/>
  <c r="L416" i="1"/>
  <c r="H391" i="1"/>
  <c r="P391" i="1"/>
  <c r="X391" i="1"/>
  <c r="X388" i="1"/>
  <c r="L388" i="1"/>
  <c r="H379" i="1"/>
  <c r="P379" i="1"/>
  <c r="X379" i="1"/>
  <c r="J379" i="1"/>
  <c r="R379" i="1"/>
  <c r="AA379" i="1"/>
  <c r="F376" i="1"/>
  <c r="N376" i="1"/>
  <c r="V376" i="1"/>
  <c r="AC376" i="1"/>
  <c r="H376" i="1"/>
  <c r="P376" i="1"/>
  <c r="L364" i="1"/>
  <c r="L342" i="1"/>
  <c r="L333" i="1"/>
  <c r="AA330" i="1"/>
  <c r="L330" i="1"/>
  <c r="AA314" i="1"/>
  <c r="L314" i="1"/>
  <c r="H297" i="1"/>
  <c r="P297" i="1"/>
  <c r="X297" i="1"/>
  <c r="J297" i="1"/>
  <c r="R297" i="1"/>
  <c r="AA297" i="1"/>
  <c r="N287" i="1"/>
  <c r="H277" i="1"/>
  <c r="P277" i="1"/>
  <c r="X277" i="1"/>
  <c r="J277" i="1"/>
  <c r="T277" i="1"/>
  <c r="AC277" i="1"/>
  <c r="L277" i="1"/>
  <c r="V277" i="1"/>
  <c r="T236" i="1"/>
  <c r="H231" i="1"/>
  <c r="P231" i="1"/>
  <c r="X231" i="1"/>
  <c r="J231" i="1"/>
  <c r="R231" i="1"/>
  <c r="AA231" i="1"/>
  <c r="L231" i="1"/>
  <c r="N231" i="1"/>
  <c r="AC231" i="1"/>
  <c r="F212" i="1"/>
  <c r="N212" i="1"/>
  <c r="V212" i="1"/>
  <c r="AC212" i="1"/>
  <c r="H212" i="1"/>
  <c r="P212" i="1"/>
  <c r="X212" i="1"/>
  <c r="L212" i="1"/>
  <c r="R212" i="1"/>
  <c r="F202" i="1"/>
  <c r="N202" i="1"/>
  <c r="V202" i="1"/>
  <c r="AC202" i="1"/>
  <c r="H202" i="1"/>
  <c r="P202" i="1"/>
  <c r="X202" i="1"/>
  <c r="L202" i="1"/>
  <c r="R202" i="1"/>
  <c r="F190" i="1"/>
  <c r="N190" i="1"/>
  <c r="V190" i="1"/>
  <c r="AC190" i="1"/>
  <c r="H190" i="1"/>
  <c r="P190" i="1"/>
  <c r="X190" i="1"/>
  <c r="L190" i="1"/>
  <c r="R190" i="1"/>
  <c r="F187" i="1"/>
  <c r="N187" i="1"/>
  <c r="V187" i="1"/>
  <c r="H187" i="1"/>
  <c r="P187" i="1"/>
  <c r="X187" i="1"/>
  <c r="L187" i="1"/>
  <c r="AA187" i="1"/>
  <c r="R187" i="1"/>
  <c r="F174" i="1"/>
  <c r="N174" i="1"/>
  <c r="V174" i="1"/>
  <c r="AC174" i="1"/>
  <c r="J174" i="1"/>
  <c r="T174" i="1"/>
  <c r="L174" i="1"/>
  <c r="X174" i="1"/>
  <c r="H174" i="1"/>
  <c r="P174" i="1"/>
  <c r="J268" i="1"/>
  <c r="R268" i="1"/>
  <c r="AA268" i="1"/>
  <c r="H265" i="1"/>
  <c r="P265" i="1"/>
  <c r="J258" i="1"/>
  <c r="R258" i="1"/>
  <c r="AA258" i="1"/>
  <c r="X260" i="1"/>
  <c r="J250" i="1"/>
  <c r="R250" i="1"/>
  <c r="AA250" i="1"/>
  <c r="H223" i="1"/>
  <c r="P223" i="1"/>
  <c r="J223" i="1"/>
  <c r="R223" i="1"/>
  <c r="AA223" i="1"/>
  <c r="X225" i="1"/>
  <c r="H215" i="1"/>
  <c r="P215" i="1"/>
  <c r="X215" i="1"/>
  <c r="J215" i="1"/>
  <c r="R215" i="1"/>
  <c r="AA215" i="1"/>
  <c r="H205" i="1"/>
  <c r="P205" i="1"/>
  <c r="X205" i="1"/>
  <c r="J205" i="1"/>
  <c r="R205" i="1"/>
  <c r="AA205" i="1"/>
  <c r="H193" i="1"/>
  <c r="P193" i="1"/>
  <c r="X193" i="1"/>
  <c r="J193" i="1"/>
  <c r="R193" i="1"/>
  <c r="AA193" i="1"/>
  <c r="AC167" i="1"/>
  <c r="AE152" i="1"/>
  <c r="AF152" i="1" s="1"/>
  <c r="AC152" i="1"/>
  <c r="H112" i="1"/>
  <c r="P112" i="1"/>
  <c r="X112" i="1"/>
  <c r="J112" i="1"/>
  <c r="R112" i="1"/>
  <c r="AA112" i="1"/>
  <c r="F112" i="1"/>
  <c r="V112" i="1"/>
  <c r="L112" i="1"/>
  <c r="AA382" i="1"/>
  <c r="R382" i="1"/>
  <c r="AA355" i="1"/>
  <c r="R355" i="1"/>
  <c r="AA345" i="1"/>
  <c r="R345" i="1"/>
  <c r="X328" i="1"/>
  <c r="AA326" i="1"/>
  <c r="R326" i="1"/>
  <c r="AA318" i="1"/>
  <c r="R318" i="1"/>
  <c r="AA310" i="1"/>
  <c r="R310" i="1"/>
  <c r="AA300" i="1"/>
  <c r="R300" i="1"/>
  <c r="V268" i="1"/>
  <c r="L268" i="1"/>
  <c r="AC265" i="1"/>
  <c r="V265" i="1"/>
  <c r="L265" i="1"/>
  <c r="V258" i="1"/>
  <c r="L258" i="1"/>
  <c r="V250" i="1"/>
  <c r="L250" i="1"/>
  <c r="F244" i="1"/>
  <c r="N244" i="1"/>
  <c r="V244" i="1"/>
  <c r="AC244" i="1"/>
  <c r="H244" i="1"/>
  <c r="N223" i="1"/>
  <c r="AC215" i="1"/>
  <c r="N215" i="1"/>
  <c r="AC205" i="1"/>
  <c r="N205" i="1"/>
  <c r="AC193" i="1"/>
  <c r="N193" i="1"/>
  <c r="F164" i="1"/>
  <c r="N164" i="1"/>
  <c r="V164" i="1"/>
  <c r="AC164" i="1"/>
  <c r="J164" i="1"/>
  <c r="T164" i="1"/>
  <c r="L164" i="1"/>
  <c r="X164" i="1"/>
  <c r="J73" i="1"/>
  <c r="R73" i="1"/>
  <c r="AA73" i="1"/>
  <c r="X75" i="1"/>
  <c r="F73" i="1"/>
  <c r="P73" i="1"/>
  <c r="H73" i="1"/>
  <c r="T73" i="1"/>
  <c r="AC73" i="1"/>
  <c r="L73" i="1"/>
  <c r="N73" i="1"/>
  <c r="J48" i="1"/>
  <c r="R48" i="1"/>
  <c r="AA48" i="1"/>
  <c r="H48" i="1"/>
  <c r="P48" i="1"/>
  <c r="X48" i="1"/>
  <c r="L48" i="1"/>
  <c r="N48" i="1"/>
  <c r="AC48" i="1"/>
  <c r="F48" i="1"/>
  <c r="T48" i="1"/>
  <c r="H177" i="1"/>
  <c r="P177" i="1"/>
  <c r="H167" i="1"/>
  <c r="P167" i="1"/>
  <c r="X167" i="1"/>
  <c r="H152" i="1"/>
  <c r="P152" i="1"/>
  <c r="AA145" i="1"/>
  <c r="R145" i="1"/>
  <c r="F139" i="1"/>
  <c r="N139" i="1"/>
  <c r="V139" i="1"/>
  <c r="AC139" i="1"/>
  <c r="H139" i="1"/>
  <c r="P139" i="1"/>
  <c r="X139" i="1"/>
  <c r="V132" i="1"/>
  <c r="F129" i="1"/>
  <c r="N129" i="1"/>
  <c r="V129" i="1"/>
  <c r="AC129" i="1"/>
  <c r="H129" i="1"/>
  <c r="P129" i="1"/>
  <c r="X129" i="1"/>
  <c r="X120" i="1"/>
  <c r="AA109" i="1"/>
  <c r="AA94" i="1"/>
  <c r="AA82" i="1"/>
  <c r="H55" i="1"/>
  <c r="P55" i="1"/>
  <c r="F55" i="1"/>
  <c r="N55" i="1"/>
  <c r="V55" i="1"/>
  <c r="AC55" i="1"/>
  <c r="J55" i="1"/>
  <c r="X56" i="1"/>
  <c r="L55" i="1"/>
  <c r="AA55" i="1"/>
  <c r="H35" i="1"/>
  <c r="P35" i="1"/>
  <c r="F35" i="1"/>
  <c r="N35" i="1"/>
  <c r="V35" i="1"/>
  <c r="AC35" i="1"/>
  <c r="L35" i="1"/>
  <c r="AA35" i="1"/>
  <c r="R35" i="1"/>
  <c r="AC12" i="1"/>
  <c r="AA218" i="1"/>
  <c r="R218" i="1"/>
  <c r="AA196" i="1"/>
  <c r="R196" i="1"/>
  <c r="AA181" i="1"/>
  <c r="R181" i="1"/>
  <c r="AC177" i="1"/>
  <c r="V177" i="1"/>
  <c r="L177" i="1"/>
  <c r="V167" i="1"/>
  <c r="L167" i="1"/>
  <c r="H145" i="1"/>
  <c r="P145" i="1"/>
  <c r="H132" i="1"/>
  <c r="P132" i="1"/>
  <c r="X132" i="1"/>
  <c r="J132" i="1"/>
  <c r="R132" i="1"/>
  <c r="AA132" i="1"/>
  <c r="F119" i="1"/>
  <c r="N119" i="1"/>
  <c r="V119" i="1"/>
  <c r="AC119" i="1"/>
  <c r="H119" i="1"/>
  <c r="P119" i="1"/>
  <c r="F109" i="1"/>
  <c r="N109" i="1"/>
  <c r="V109" i="1"/>
  <c r="AC109" i="1"/>
  <c r="H109" i="1"/>
  <c r="P109" i="1"/>
  <c r="X109" i="1"/>
  <c r="J102" i="1"/>
  <c r="F102" i="1"/>
  <c r="P102" i="1"/>
  <c r="X102" i="1"/>
  <c r="H102" i="1"/>
  <c r="R102" i="1"/>
  <c r="AA102" i="1"/>
  <c r="H94" i="1"/>
  <c r="P94" i="1"/>
  <c r="J94" i="1"/>
  <c r="T94" i="1"/>
  <c r="L94" i="1"/>
  <c r="V94" i="1"/>
  <c r="AC94" i="1"/>
  <c r="H82" i="1"/>
  <c r="P82" i="1"/>
  <c r="J82" i="1"/>
  <c r="T82" i="1"/>
  <c r="AC84" i="1"/>
  <c r="L82" i="1"/>
  <c r="V82" i="1"/>
  <c r="AC82" i="1"/>
  <c r="J67" i="1"/>
  <c r="R67" i="1"/>
  <c r="AA67" i="1"/>
  <c r="F67" i="1"/>
  <c r="P67" i="1"/>
  <c r="H67" i="1"/>
  <c r="T67" i="1"/>
  <c r="AC67" i="1"/>
  <c r="AE28" i="1"/>
  <c r="AF28" i="1" s="1"/>
  <c r="AC28" i="1"/>
  <c r="F70" i="1"/>
  <c r="N70" i="1"/>
  <c r="V70" i="1"/>
  <c r="AC70" i="1"/>
  <c r="X29" i="1"/>
  <c r="V28" i="1"/>
  <c r="V20" i="1"/>
  <c r="V12" i="1"/>
  <c r="AA123" i="1"/>
  <c r="R123" i="1"/>
  <c r="AA115" i="1"/>
  <c r="R115" i="1"/>
  <c r="F99" i="1"/>
  <c r="P99" i="1"/>
  <c r="F79" i="1"/>
  <c r="N79" i="1"/>
  <c r="V79" i="1"/>
  <c r="AC79" i="1"/>
  <c r="AC81" i="1"/>
  <c r="X72" i="1"/>
  <c r="X70" i="1"/>
  <c r="L70" i="1"/>
  <c r="H63" i="1"/>
  <c r="P63" i="1"/>
  <c r="F63" i="1"/>
  <c r="N63" i="1"/>
  <c r="V63" i="1"/>
  <c r="AC63" i="1"/>
  <c r="J28" i="1"/>
  <c r="R28" i="1"/>
  <c r="AA28" i="1"/>
  <c r="H28" i="1"/>
  <c r="P28" i="1"/>
  <c r="J20" i="1"/>
  <c r="R20" i="1"/>
  <c r="AA20" i="1"/>
  <c r="H20" i="1"/>
  <c r="P20" i="1"/>
  <c r="X20" i="1"/>
  <c r="J12" i="1"/>
  <c r="R12" i="1"/>
  <c r="AA12" i="1"/>
  <c r="H12" i="1"/>
  <c r="P12" i="1"/>
  <c r="X12" i="1"/>
  <c r="AA59" i="1"/>
  <c r="R59" i="1"/>
  <c r="AA51" i="1"/>
  <c r="R51" i="1"/>
  <c r="AA39" i="1"/>
  <c r="R39" i="1"/>
  <c r="AA31" i="1"/>
  <c r="R31" i="1"/>
  <c r="AA15" i="1"/>
  <c r="R15" i="1"/>
  <c r="E622" i="1" l="1"/>
  <c r="AC187" i="1"/>
  <c r="R619" i="1"/>
</calcChain>
</file>

<file path=xl/sharedStrings.xml><?xml version="1.0" encoding="utf-8"?>
<sst xmlns="http://schemas.openxmlformats.org/spreadsheetml/2006/main" count="1190" uniqueCount="634">
  <si>
    <t xml:space="preserve"> </t>
  </si>
  <si>
    <t>STATE AVERAGE</t>
  </si>
  <si>
    <t xml:space="preserve">           LIBERTY J-4 TOTAL</t>
  </si>
  <si>
    <t>3230</t>
  </si>
  <si>
    <t>LIBERTY J-4</t>
  </si>
  <si>
    <t>KIT CARSON</t>
  </si>
  <si>
    <t>YUMA</t>
  </si>
  <si>
    <t xml:space="preserve">          IDALIA RJ-3 TOTAL</t>
  </si>
  <si>
    <t>3220</t>
  </si>
  <si>
    <t>IDALIA RJ-3</t>
  </si>
  <si>
    <t xml:space="preserve">           WRAY RD-2 TOTAL</t>
  </si>
  <si>
    <t>3210</t>
  </si>
  <si>
    <t>WRAY RD-2</t>
  </si>
  <si>
    <t xml:space="preserve">            YUMA 1 TOTAL</t>
  </si>
  <si>
    <t>3200</t>
  </si>
  <si>
    <t>YUMA 1</t>
  </si>
  <si>
    <t xml:space="preserve">           PAWNEE RE-12 TOTAL</t>
  </si>
  <si>
    <t>3148</t>
  </si>
  <si>
    <t>PAWNEE RE-12</t>
  </si>
  <si>
    <t>WELD</t>
  </si>
  <si>
    <t xml:space="preserve">           PRAIRIE RE-11 TOTAL</t>
  </si>
  <si>
    <t>3147</t>
  </si>
  <si>
    <t>PRAIRIE RE-11</t>
  </si>
  <si>
    <t>LOGAN</t>
  </si>
  <si>
    <t xml:space="preserve">           BRIGGSDALE RE-10 TOTAL</t>
  </si>
  <si>
    <t>3146</t>
  </si>
  <si>
    <t>BRIGGSDALE RE-10</t>
  </si>
  <si>
    <t>MORGAN</t>
  </si>
  <si>
    <t xml:space="preserve">           AULT-HIGHLAND RE-9 TOTAL</t>
  </si>
  <si>
    <t>3145</t>
  </si>
  <si>
    <t>AULT-HIGHLAND RE-9</t>
  </si>
  <si>
    <t xml:space="preserve">           FT. LUPTON RE-8 TOTAL</t>
  </si>
  <si>
    <t>3140</t>
  </si>
  <si>
    <t>FT. LUPTON RE-8</t>
  </si>
  <si>
    <t>BROOMFIELD</t>
  </si>
  <si>
    <t xml:space="preserve">           PLATTE VALLEY RE-7 TOTAL</t>
  </si>
  <si>
    <t>3130</t>
  </si>
  <si>
    <t>PLATTE VALLEY RE-7</t>
  </si>
  <si>
    <t xml:space="preserve">           GREELEY RE-6 TOTAL</t>
  </si>
  <si>
    <t>3120</t>
  </si>
  <si>
    <t>GREELEY RE-6</t>
  </si>
  <si>
    <t xml:space="preserve">           JOHNSTOWN-MILLIKEN RE-5J TOTAL</t>
  </si>
  <si>
    <t>3110</t>
  </si>
  <si>
    <t>JOHNSTOWN-MILLIKEN RE-5J</t>
  </si>
  <si>
    <t>LARIMER</t>
  </si>
  <si>
    <t xml:space="preserve">           WINDSOR RE-4 TOTAL</t>
  </si>
  <si>
    <t>3100</t>
  </si>
  <si>
    <t>WINDSOR RE-4</t>
  </si>
  <si>
    <t xml:space="preserve">           KEENESBURG RE-3(J) TOTAL</t>
  </si>
  <si>
    <t>3090</t>
  </si>
  <si>
    <t>KEENESBURG RE-3(J)</t>
  </si>
  <si>
    <t>ADAMS</t>
  </si>
  <si>
    <t xml:space="preserve">           EATON RE-2 TOTAL</t>
  </si>
  <si>
    <t>3085</t>
  </si>
  <si>
    <t>EATON RE-2</t>
  </si>
  <si>
    <t xml:space="preserve">           GILCREST RE-1 TOTAL</t>
  </si>
  <si>
    <t>3080</t>
  </si>
  <si>
    <t>GILCREST RE-1</t>
  </si>
  <si>
    <t xml:space="preserve">           WOODLIN R-104 TOTAL</t>
  </si>
  <si>
    <t>3070</t>
  </si>
  <si>
    <t>WOODLIN R-104</t>
  </si>
  <si>
    <t>WASHINGTON</t>
  </si>
  <si>
    <t xml:space="preserve">           LONE STAR 101 TOTAL</t>
  </si>
  <si>
    <t>3060</t>
  </si>
  <si>
    <t>LONE STAR 101</t>
  </si>
  <si>
    <t xml:space="preserve">           OTIS R-3 TOTAL</t>
  </si>
  <si>
    <t>3050</t>
  </si>
  <si>
    <t>OTIS R-3</t>
  </si>
  <si>
    <t xml:space="preserve">           ARICKAREE R-2 TOTAL</t>
  </si>
  <si>
    <t>3040</t>
  </si>
  <si>
    <t>ARICKAREE R-2</t>
  </si>
  <si>
    <t xml:space="preserve">           AKRON R-1 TOTAL</t>
  </si>
  <si>
    <t>3030</t>
  </si>
  <si>
    <t>AKRON R-1</t>
  </si>
  <si>
    <t xml:space="preserve">           WOODLAND PARK RE-2 TOTAL</t>
  </si>
  <si>
    <t>3020</t>
  </si>
  <si>
    <t>WOODLAND PARK RE-2</t>
  </si>
  <si>
    <t>TELLER</t>
  </si>
  <si>
    <t xml:space="preserve">           CRIPPLE CREEK RE-1 TOTAL</t>
  </si>
  <si>
    <t>3010</t>
  </si>
  <si>
    <t>CRIPPLE CREEK RE-1</t>
  </si>
  <si>
    <t xml:space="preserve">           SUMMIT RE-1 TOTAL</t>
  </si>
  <si>
    <t>3000</t>
  </si>
  <si>
    <t>SUMMIT RE-1</t>
  </si>
  <si>
    <t>SUMMIT</t>
  </si>
  <si>
    <t xml:space="preserve">           PLATTE VALLEY RE-3 TOTAL</t>
  </si>
  <si>
    <t>2865</t>
  </si>
  <si>
    <t>PLATTE VALLEY RE-3</t>
  </si>
  <si>
    <t>SEDGWICK</t>
  </si>
  <si>
    <t xml:space="preserve">           JULESBURG RE-1 TOTAL</t>
  </si>
  <si>
    <t>2862</t>
  </si>
  <si>
    <t>JULESBURG RE-1</t>
  </si>
  <si>
    <t>PHILLIPS</t>
  </si>
  <si>
    <t xml:space="preserve">           NORWOOD R-2J TOTAL</t>
  </si>
  <si>
    <t>2840</t>
  </si>
  <si>
    <t>NORWOOD R-2J</t>
  </si>
  <si>
    <t>MONTROSE</t>
  </si>
  <si>
    <t>SAN MIGUEL</t>
  </si>
  <si>
    <t xml:space="preserve">           TELLURIDE R-1 TOTAL</t>
  </si>
  <si>
    <t>2830</t>
  </si>
  <si>
    <t>TELLURIDE R-1</t>
  </si>
  <si>
    <t xml:space="preserve">           SILVERTON 1 TOTAL</t>
  </si>
  <si>
    <t>2820</t>
  </si>
  <si>
    <t>SILVERTON 1</t>
  </si>
  <si>
    <t>SAN JUAN</t>
  </si>
  <si>
    <t xml:space="preserve">           CENTER 26JT TOTAL</t>
  </si>
  <si>
    <t>2810</t>
  </si>
  <si>
    <t>CENTER 26JT</t>
  </si>
  <si>
    <t>ALAMOSA</t>
  </si>
  <si>
    <t>RIO GRANDE</t>
  </si>
  <si>
    <t>SAGUACHE</t>
  </si>
  <si>
    <t xml:space="preserve">           MOFFAT 2 TOTAL</t>
  </si>
  <si>
    <t>2800</t>
  </si>
  <si>
    <t>MOFFAT 2</t>
  </si>
  <si>
    <t xml:space="preserve">           MOUNTAIN VALLEY RE-1 TOTAL</t>
  </si>
  <si>
    <t>2790</t>
  </si>
  <si>
    <t>MOUNTAIN VALLEY RE-1</t>
  </si>
  <si>
    <t xml:space="preserve">           SOUTH ROUTT RE-3 TOTAL</t>
  </si>
  <si>
    <t>2780</t>
  </si>
  <si>
    <t>SOUTH ROUTT RE-3</t>
  </si>
  <si>
    <t>RIO BLANCO</t>
  </si>
  <si>
    <t>ROUTT</t>
  </si>
  <si>
    <t xml:space="preserve">           STEAMBOAT SPRINGS RE-2 TOTAL</t>
  </si>
  <si>
    <t>2770</t>
  </si>
  <si>
    <t>STEAMBOAT SPRINGS RE-2</t>
  </si>
  <si>
    <t xml:space="preserve">           HAYDEN RE-1 TOTAL</t>
  </si>
  <si>
    <t>2760</t>
  </si>
  <si>
    <t>HAYDEN RE-1</t>
  </si>
  <si>
    <t xml:space="preserve">           SARGENT RE-33J TOTAL</t>
  </si>
  <si>
    <t>2750</t>
  </si>
  <si>
    <t>SARGENT RE-33J</t>
  </si>
  <si>
    <t xml:space="preserve">           MONTE VISTA C-8 TOTAL</t>
  </si>
  <si>
    <t>2740</t>
  </si>
  <si>
    <t>MONTE VISTA C-8</t>
  </si>
  <si>
    <t xml:space="preserve">           DEL NORTE C-7 TOTAL</t>
  </si>
  <si>
    <t>2730</t>
  </si>
  <si>
    <t>DEL NORTE C-7</t>
  </si>
  <si>
    <t xml:space="preserve">           RANGELY RE-4 TOTAL</t>
  </si>
  <si>
    <t>2720</t>
  </si>
  <si>
    <t>RANGELY RE-4</t>
  </si>
  <si>
    <t xml:space="preserve">           MEEKER RE-1 TOTAL</t>
  </si>
  <si>
    <t>2710</t>
  </si>
  <si>
    <t>MEEKER RE-1</t>
  </si>
  <si>
    <t xml:space="preserve">           PUEBLO COUNTY 70 TOTAL</t>
  </si>
  <si>
    <t>2700</t>
  </si>
  <si>
    <t>PUEBLO COUNTY 70</t>
  </si>
  <si>
    <t>PUEBLO</t>
  </si>
  <si>
    <t xml:space="preserve">           PUEBLO CITY SCHOOLS TOTAL</t>
  </si>
  <si>
    <t>2690</t>
  </si>
  <si>
    <t>PUEBLO CITY SCHOOLS</t>
  </si>
  <si>
    <t xml:space="preserve">           WILEY RE-13JT TOTAL</t>
  </si>
  <si>
    <t>2680</t>
  </si>
  <si>
    <t>WILEY RE-13JT</t>
  </si>
  <si>
    <t>BENT</t>
  </si>
  <si>
    <t>PROWERS</t>
  </si>
  <si>
    <t xml:space="preserve">           HOLLY RE-3 TOTAL</t>
  </si>
  <si>
    <t>2670</t>
  </si>
  <si>
    <t>HOLLY RE-3</t>
  </si>
  <si>
    <t xml:space="preserve">           LAMAR RE-2 TOTAL</t>
  </si>
  <si>
    <t>2660</t>
  </si>
  <si>
    <t>LAMAR RE-2</t>
  </si>
  <si>
    <t xml:space="preserve">           GRANADA RE-1 TOTAL</t>
  </si>
  <si>
    <t>2650</t>
  </si>
  <si>
    <t>GRANADA RE-1</t>
  </si>
  <si>
    <t xml:space="preserve">           ASPEN 1 TOTAL</t>
  </si>
  <si>
    <t>2640</t>
  </si>
  <si>
    <t>ASPEN 1</t>
  </si>
  <si>
    <t>PITKIN</t>
  </si>
  <si>
    <t xml:space="preserve">           HAXTUN RE-2J TOTAL</t>
  </si>
  <si>
    <t>2630</t>
  </si>
  <si>
    <t>HAXTUN RE-2J</t>
  </si>
  <si>
    <t xml:space="preserve">           HOLYOKE RE-1J TOTAL</t>
  </si>
  <si>
    <t>2620</t>
  </si>
  <si>
    <t>HOLYOKE RE-1J</t>
  </si>
  <si>
    <t xml:space="preserve">           PARK RE-2 TOTAL</t>
  </si>
  <si>
    <t>2610</t>
  </si>
  <si>
    <t>PARK RE-2</t>
  </si>
  <si>
    <t>PARK</t>
  </si>
  <si>
    <t xml:space="preserve">           PLATTE CANYON R-1 TOTAL</t>
  </si>
  <si>
    <t>2600</t>
  </si>
  <si>
    <t>PLATTE CANYON R-1</t>
  </si>
  <si>
    <t xml:space="preserve">           RIDGWAY R-2 TOTAL</t>
  </si>
  <si>
    <t>2590</t>
  </si>
  <si>
    <t>RIDGWAY R-2</t>
  </si>
  <si>
    <t>OURAY</t>
  </si>
  <si>
    <t xml:space="preserve">           OURAY R-1 TOTAL</t>
  </si>
  <si>
    <t>2580</t>
  </si>
  <si>
    <t>OURAY R-1</t>
  </si>
  <si>
    <t xml:space="preserve">           SWINK 33 TOTAL</t>
  </si>
  <si>
    <t>2570</t>
  </si>
  <si>
    <t>SWINK 33</t>
  </si>
  <si>
    <t>OTERO</t>
  </si>
  <si>
    <t xml:space="preserve">           CHERAW 31 TOTAL</t>
  </si>
  <si>
    <t>2560</t>
  </si>
  <si>
    <t>CHERAW 31</t>
  </si>
  <si>
    <t xml:space="preserve">           FOWLER R-4J TOTAL</t>
  </si>
  <si>
    <t>2540</t>
  </si>
  <si>
    <t>FOWLER R-4J</t>
  </si>
  <si>
    <t>CROWLEY</t>
  </si>
  <si>
    <t xml:space="preserve">           MANZANOLA 3J TOTAL</t>
  </si>
  <si>
    <t>2535</t>
  </si>
  <si>
    <t>MANZANOLA 3J</t>
  </si>
  <si>
    <t xml:space="preserve">           ROCKY FORD R-2 TOTAL</t>
  </si>
  <si>
    <t>2530</t>
  </si>
  <si>
    <t>ROCKY FORD R-2</t>
  </si>
  <si>
    <t xml:space="preserve">           EAST OTERO R-1 TOTAL</t>
  </si>
  <si>
    <t>2520</t>
  </si>
  <si>
    <t>EAST OTERO R-1</t>
  </si>
  <si>
    <t xml:space="preserve">           WIGGINS RE-50(J) TOTAL</t>
  </si>
  <si>
    <t>2515</t>
  </si>
  <si>
    <t>WIGGINS RE-50(J)</t>
  </si>
  <si>
    <t xml:space="preserve">           WELDON VALLEY RE-20(J) TOTAL</t>
  </si>
  <si>
    <t>2505</t>
  </si>
  <si>
    <t>WELDON VALLEY RE-20(J)</t>
  </si>
  <si>
    <t xml:space="preserve">          FT. MORGAN RE-3 TOTAL</t>
  </si>
  <si>
    <t>2405</t>
  </si>
  <si>
    <t>FT. MORGAN RE-3</t>
  </si>
  <si>
    <t xml:space="preserve">           BRUSH RE-2(J) TOTAL</t>
  </si>
  <si>
    <t>2395</t>
  </si>
  <si>
    <t>BRUSH RE-2(J)</t>
  </si>
  <si>
    <t xml:space="preserve">           WEST END RE-2 TOTAL</t>
  </si>
  <si>
    <t>2190</t>
  </si>
  <si>
    <t>WEST END RE-2</t>
  </si>
  <si>
    <t xml:space="preserve">           MONTROSE RE-1J TOTAL</t>
  </si>
  <si>
    <t>2180</t>
  </si>
  <si>
    <t>MONTROSE RE-1J</t>
  </si>
  <si>
    <t>GUNNISON</t>
  </si>
  <si>
    <t xml:space="preserve">           MANCOS RE-6 TOTAL</t>
  </si>
  <si>
    <t>2070</t>
  </si>
  <si>
    <t>MANCOS RE-6</t>
  </si>
  <si>
    <t>MONTEZUMA</t>
  </si>
  <si>
    <t xml:space="preserve">           DOLORES RE-4A TOTAL</t>
  </si>
  <si>
    <t>2055</t>
  </si>
  <si>
    <t>DOLORES RE-4A</t>
  </si>
  <si>
    <t xml:space="preserve">           MONTEZUMA-CORTEZ RE-1 TOTAL</t>
  </si>
  <si>
    <t>2035</t>
  </si>
  <si>
    <t>MONTEZUMA-CORTEZ RE-1</t>
  </si>
  <si>
    <t xml:space="preserve">           MOFFAT COUNTY RE-1 TOTAL</t>
  </si>
  <si>
    <t>2020</t>
  </si>
  <si>
    <t>MOFFAT COUNTY RE-1</t>
  </si>
  <si>
    <t>MOFFAT</t>
  </si>
  <si>
    <t xml:space="preserve">           CREEDE CONSOLIDATED 1 TOTAL</t>
  </si>
  <si>
    <t>2010</t>
  </si>
  <si>
    <t>CREEDE CONSOLIDATED 1</t>
  </si>
  <si>
    <t>MINERAL</t>
  </si>
  <si>
    <t xml:space="preserve">           MESA COUNTY VALLEY 51 TOTAL</t>
  </si>
  <si>
    <t>2000</t>
  </si>
  <si>
    <t>MESA COUNTY VALLEY 51</t>
  </si>
  <si>
    <t>MESA</t>
  </si>
  <si>
    <t xml:space="preserve">           PLATEAU VALLEY 50 TOTAL</t>
  </si>
  <si>
    <t>1990</t>
  </si>
  <si>
    <t>PLATEAU VALLEY 50</t>
  </si>
  <si>
    <t xml:space="preserve">           DE BEQUE 49JT TOTAL</t>
  </si>
  <si>
    <t>1980</t>
  </si>
  <si>
    <t>DE BEQUE 49JT</t>
  </si>
  <si>
    <t>GARFIELD</t>
  </si>
  <si>
    <t xml:space="preserve">           PLATEAU RE-5 TOTAL</t>
  </si>
  <si>
    <t>1870</t>
  </si>
  <si>
    <t>PLATEAU RE-5</t>
  </si>
  <si>
    <t xml:space="preserve">           BUFFALO RE-4 TOTAL</t>
  </si>
  <si>
    <t>1860</t>
  </si>
  <si>
    <t>BUFFALO RE-4</t>
  </si>
  <si>
    <t xml:space="preserve">           FRENCHMAN RE-3 TOTAL</t>
  </si>
  <si>
    <t>1850</t>
  </si>
  <si>
    <t>FRENCHMAN RE-3</t>
  </si>
  <si>
    <t xml:space="preserve">           VALLEY RE-1 TOTAL</t>
  </si>
  <si>
    <t>1828</t>
  </si>
  <si>
    <t>VALLEY RE-1</t>
  </si>
  <si>
    <t xml:space="preserve">           KARVAL RE-23 TOTAL</t>
  </si>
  <si>
    <t>1810</t>
  </si>
  <si>
    <t>KARVAL RE-23</t>
  </si>
  <si>
    <t>LINCOLN</t>
  </si>
  <si>
    <t xml:space="preserve">           LIMON RE-4J TOTAL</t>
  </si>
  <si>
    <t>1790</t>
  </si>
  <si>
    <t>LIMON RE-4J</t>
  </si>
  <si>
    <t>ELBERT</t>
  </si>
  <si>
    <t xml:space="preserve">           GENOA-HUGO C113 TOTAL</t>
  </si>
  <si>
    <t>1780</t>
  </si>
  <si>
    <t>GENOA-HUGO C113</t>
  </si>
  <si>
    <t xml:space="preserve">           KIM REORGANIZED 88 TOTAL</t>
  </si>
  <si>
    <t>1760</t>
  </si>
  <si>
    <t>KIM REORGANIZED 88</t>
  </si>
  <si>
    <t>LAS ANIMAS</t>
  </si>
  <si>
    <t xml:space="preserve">           BRANSON REORGANIZED 82 TOTAL</t>
  </si>
  <si>
    <t>1750</t>
  </si>
  <si>
    <t>BRANSON REORGANIZED 82</t>
  </si>
  <si>
    <t xml:space="preserve">           AGUILAR REORGANIZED 6 TOTAL</t>
  </si>
  <si>
    <t>1620</t>
  </si>
  <si>
    <t>AGUILAR REORGANIZED 6</t>
  </si>
  <si>
    <t xml:space="preserve">           HOEHNE REORGANIZED 3 TOTAL</t>
  </si>
  <si>
    <t>1600</t>
  </si>
  <si>
    <t>HOEHNE REORGANIZED 3</t>
  </si>
  <si>
    <t xml:space="preserve">           PRIMERO REORGANIZED 2 TOTAL</t>
  </si>
  <si>
    <t>1590</t>
  </si>
  <si>
    <t>PRIMERO REORGANIZED 2</t>
  </si>
  <si>
    <t xml:space="preserve">           TRINIDAD 1 TOTAL</t>
  </si>
  <si>
    <t>1580</t>
  </si>
  <si>
    <t>TRINIDAD 1</t>
  </si>
  <si>
    <t xml:space="preserve">           PARK (ESTES PARK) R-3 TOTAL</t>
  </si>
  <si>
    <t>1570</t>
  </si>
  <si>
    <t>PARK (ESTES PARK) R-3</t>
  </si>
  <si>
    <t>BOULDER</t>
  </si>
  <si>
    <t xml:space="preserve">           THOMPSON R-2J TOTAL</t>
  </si>
  <si>
    <t>1560</t>
  </si>
  <si>
    <t>THOMPSON R-2J</t>
  </si>
  <si>
    <t xml:space="preserve">           POUDRE R-1 TOTAL</t>
  </si>
  <si>
    <t>1550</t>
  </si>
  <si>
    <t>POUDRE R-1</t>
  </si>
  <si>
    <t xml:space="preserve">           IGNACIO 11 JT TOTAL</t>
  </si>
  <si>
    <t>1540</t>
  </si>
  <si>
    <t>IGNACIO 11 JT</t>
  </si>
  <si>
    <t>ARCHULETA</t>
  </si>
  <si>
    <t>LA PLATA</t>
  </si>
  <si>
    <t xml:space="preserve">           BAYFIELD 10 JT-R TOTAL</t>
  </si>
  <si>
    <t>1530</t>
  </si>
  <si>
    <t>BAYFIELD 10 JT-R</t>
  </si>
  <si>
    <t xml:space="preserve">           DURANGO 9-R TOTAL</t>
  </si>
  <si>
    <t>1520</t>
  </si>
  <si>
    <t>DURANGO 9-R</t>
  </si>
  <si>
    <t xml:space="preserve">           LAKE COUNTY R-1 TOTAL</t>
  </si>
  <si>
    <t>1510</t>
  </si>
  <si>
    <t>LAKE COUNTY R-1</t>
  </si>
  <si>
    <t>LAKE</t>
  </si>
  <si>
    <t xml:space="preserve">           BURLINGTON RE-6J TOTAL</t>
  </si>
  <si>
    <t>1500</t>
  </si>
  <si>
    <t>BURLINGTON RE-6J</t>
  </si>
  <si>
    <t xml:space="preserve">           BETHUNE R-5 TOTAL</t>
  </si>
  <si>
    <t>1490</t>
  </si>
  <si>
    <t>BETHUNE R-5</t>
  </si>
  <si>
    <t xml:space="preserve">           STRATTON R-4 TOTAL</t>
  </si>
  <si>
    <t>1480</t>
  </si>
  <si>
    <t>STRATTON R-4</t>
  </si>
  <si>
    <t xml:space="preserve">           HI PLAINS R-23 TOTAL</t>
  </si>
  <si>
    <t>1460</t>
  </si>
  <si>
    <t>HI PLAINS R-23</t>
  </si>
  <si>
    <t xml:space="preserve">           ARRIBA-FLAGLER C-20 TOTAL</t>
  </si>
  <si>
    <t>1450</t>
  </si>
  <si>
    <t>ARRIBA-FLAGLER C-20</t>
  </si>
  <si>
    <t xml:space="preserve">           PLAINVIEW RE-2 TOTAL</t>
  </si>
  <si>
    <t>1440</t>
  </si>
  <si>
    <t>PLAINVIEW RE-2</t>
  </si>
  <si>
    <t>KIOWA</t>
  </si>
  <si>
    <t xml:space="preserve">           EADS RE-1 TOTAL</t>
  </si>
  <si>
    <t>1430</t>
  </si>
  <si>
    <t>EADS RE-1</t>
  </si>
  <si>
    <t xml:space="preserve">           JEFFERSON COUNTY R-1 TOTAL</t>
  </si>
  <si>
    <t>1420</t>
  </si>
  <si>
    <t>JEFFERSON COUNTY R-1</t>
  </si>
  <si>
    <t>JEFFERSON</t>
  </si>
  <si>
    <t xml:space="preserve">           NORTH PARK R-1 TOTAL</t>
  </si>
  <si>
    <t>1410</t>
  </si>
  <si>
    <t>NORTH PARK R-1</t>
  </si>
  <si>
    <t>JACKSON</t>
  </si>
  <si>
    <t xml:space="preserve">           LA VETA RE-2 TOTAL</t>
  </si>
  <si>
    <t>1400</t>
  </si>
  <si>
    <t>LA VETA RE-2</t>
  </si>
  <si>
    <t>HUERFANO</t>
  </si>
  <si>
    <t xml:space="preserve">           HUERFANO RE-1 TOTAL</t>
  </si>
  <si>
    <t>1390</t>
  </si>
  <si>
    <t>HUERFANO RE-1</t>
  </si>
  <si>
    <t xml:space="preserve">           HINSDALE COUNTY RE-1 TOTAL</t>
  </si>
  <si>
    <t>1380</t>
  </si>
  <si>
    <t>HINSDALE COUNTY RE-1</t>
  </si>
  <si>
    <t>HINSDALE</t>
  </si>
  <si>
    <t xml:space="preserve">           GUNNISON WATERSHED RE-1J TOTAL</t>
  </si>
  <si>
    <t>1360</t>
  </si>
  <si>
    <t>GUNNISON WATERSHED RE-1J</t>
  </si>
  <si>
    <t xml:space="preserve">           EAST GRAND 2 TOTAL</t>
  </si>
  <si>
    <t>1350</t>
  </si>
  <si>
    <t>EAST GRAND 2</t>
  </si>
  <si>
    <t>GRAND</t>
  </si>
  <si>
    <t xml:space="preserve">           WEST GRAND 1-JT TOTAL</t>
  </si>
  <si>
    <t>1340</t>
  </si>
  <si>
    <t>WEST GRAND 1-JT</t>
  </si>
  <si>
    <t>EAGLE</t>
  </si>
  <si>
    <t xml:space="preserve">           GILPIN COUNTY RE-1 TOTAL</t>
  </si>
  <si>
    <t>1330</t>
  </si>
  <si>
    <t>GILPIN COUNTY RE-1</t>
  </si>
  <si>
    <t>GILPIN</t>
  </si>
  <si>
    <t xml:space="preserve">           GARFIELD 16 TOTAL</t>
  </si>
  <si>
    <t>1220</t>
  </si>
  <si>
    <t>GARFIELD 16</t>
  </si>
  <si>
    <t xml:space="preserve">           GARFIELD RE-2 TOTAL</t>
  </si>
  <si>
    <t>1195</t>
  </si>
  <si>
    <t>GARFIELD RE-2</t>
  </si>
  <si>
    <t xml:space="preserve">           ROARING FORK RE-1 TOTAL</t>
  </si>
  <si>
    <t>1180</t>
  </si>
  <si>
    <t>ROARING FORK RE-1</t>
  </si>
  <si>
    <t xml:space="preserve">           COTOPAXI RE-3 TOTAL</t>
  </si>
  <si>
    <t>1160</t>
  </si>
  <si>
    <t>COTOPAXI RE-3</t>
  </si>
  <si>
    <t>FREMONT</t>
  </si>
  <si>
    <t xml:space="preserve">           FLORENCE RE-2 TOTAL</t>
  </si>
  <si>
    <t>1150</t>
  </si>
  <si>
    <t>FLORENCE RE-2</t>
  </si>
  <si>
    <t>EL PASO</t>
  </si>
  <si>
    <t>CUSTER</t>
  </si>
  <si>
    <t xml:space="preserve">           CANON CITY RE-1 TOTAL</t>
  </si>
  <si>
    <t>1140</t>
  </si>
  <si>
    <t>CANON CITY RE-1</t>
  </si>
  <si>
    <t xml:space="preserve">           MIAMI-YODER 60 TOTAL</t>
  </si>
  <si>
    <t>1130</t>
  </si>
  <si>
    <t>MIAMI-YODER 60</t>
  </si>
  <si>
    <t xml:space="preserve">           EDISON 54JT TOTAL</t>
  </si>
  <si>
    <t>1120</t>
  </si>
  <si>
    <t>EDISON 54JT</t>
  </si>
  <si>
    <t xml:space="preserve">           FALCON 49 TOTAL</t>
  </si>
  <si>
    <t>1110</t>
  </si>
  <si>
    <t>FALCON 49</t>
  </si>
  <si>
    <t xml:space="preserve">           LEWIS-PALMER 38 TOTAL</t>
  </si>
  <si>
    <t>1080</t>
  </si>
  <si>
    <t>LEWIS-PALMER 38</t>
  </si>
  <si>
    <t xml:space="preserve">           HANOVER 28 TOTAL</t>
  </si>
  <si>
    <t>1070</t>
  </si>
  <si>
    <t>HANOVER 28</t>
  </si>
  <si>
    <t xml:space="preserve">           PEYTON 23JT TOTAL</t>
  </si>
  <si>
    <t>1060</t>
  </si>
  <si>
    <t>PEYTON 23JT</t>
  </si>
  <si>
    <t xml:space="preserve">           ELLICOTT 22 TOTAL</t>
  </si>
  <si>
    <t>1050</t>
  </si>
  <si>
    <t>ELLICOTT 22</t>
  </si>
  <si>
    <t xml:space="preserve">           ACADEMY 20 TOTAL</t>
  </si>
  <si>
    <t>1040</t>
  </si>
  <si>
    <t>ACADEMY 20</t>
  </si>
  <si>
    <t xml:space="preserve">           MANITOU SPRINGS 14 TOTAL</t>
  </si>
  <si>
    <t>1030</t>
  </si>
  <si>
    <t>MANITOU SPRINGS 14</t>
  </si>
  <si>
    <t xml:space="preserve">           CHEYENNE MOUNTAIN 12 TOTAL</t>
  </si>
  <si>
    <t>1020</t>
  </si>
  <si>
    <t>CHEYENNE MOUNTAIN 12</t>
  </si>
  <si>
    <t xml:space="preserve">           COLORADO SPRINGS 11 TOTAL</t>
  </si>
  <si>
    <t>1010</t>
  </si>
  <si>
    <t>COLORADO SPRINGS 11</t>
  </si>
  <si>
    <t xml:space="preserve">           FOUNTAIN 8 TOTAL</t>
  </si>
  <si>
    <t>1000</t>
  </si>
  <si>
    <t>FOUNTAIN 8</t>
  </si>
  <si>
    <t xml:space="preserve">           WIDEFIELD 3 TOTAL</t>
  </si>
  <si>
    <t>0990</t>
  </si>
  <si>
    <t>WIDEFIELD 3</t>
  </si>
  <si>
    <t xml:space="preserve">           HARRISON 2 TOTAL</t>
  </si>
  <si>
    <t>0980</t>
  </si>
  <si>
    <t>HARRISON 2</t>
  </si>
  <si>
    <t xml:space="preserve">           CALHAN RJ-1 TOTAL</t>
  </si>
  <si>
    <t>0970</t>
  </si>
  <si>
    <t>CALHAN RJ1</t>
  </si>
  <si>
    <t xml:space="preserve">           AGATE 300 TOTAL</t>
  </si>
  <si>
    <t>0960</t>
  </si>
  <si>
    <t>AGATE 300</t>
  </si>
  <si>
    <t xml:space="preserve">           ELBERT 200 TOTAL</t>
  </si>
  <si>
    <t>0950</t>
  </si>
  <si>
    <t>ELBERT 200</t>
  </si>
  <si>
    <t xml:space="preserve">           BIG SANDY 100J TOTAL</t>
  </si>
  <si>
    <t>0940</t>
  </si>
  <si>
    <t>BIG SANDY 100J</t>
  </si>
  <si>
    <t xml:space="preserve">           KIOWA C-2 TOTAL</t>
  </si>
  <si>
    <t>0930</t>
  </si>
  <si>
    <t>KIOWA C-2</t>
  </si>
  <si>
    <t xml:space="preserve">           ELIZABETH C-1 TOTAL</t>
  </si>
  <si>
    <t>0920</t>
  </si>
  <si>
    <t>ELIZABETH C-1</t>
  </si>
  <si>
    <t xml:space="preserve">           EAGLE COUNTY RE-50 TOTAL</t>
  </si>
  <si>
    <t>0910</t>
  </si>
  <si>
    <t>EAGLE COUNTY RE 50</t>
  </si>
  <si>
    <t xml:space="preserve">           DOUGLAS COUNTY RE-1 TOTAL</t>
  </si>
  <si>
    <t>0900</t>
  </si>
  <si>
    <t>DOUGLAS COUNTY RE-1</t>
  </si>
  <si>
    <t>DOUGLAS</t>
  </si>
  <si>
    <t xml:space="preserve">           DOLORES COUNTY RE-2 TOTAL</t>
  </si>
  <si>
    <t>0890</t>
  </si>
  <si>
    <t>DOLORES RE NO.2</t>
  </si>
  <si>
    <t>DOLORES</t>
  </si>
  <si>
    <t xml:space="preserve">           DENVER COUNTY 1 TOTAL</t>
  </si>
  <si>
    <t>0880</t>
  </si>
  <si>
    <t>DENVER COUNTY 1</t>
  </si>
  <si>
    <t>DENVER</t>
  </si>
  <si>
    <t xml:space="preserve">           DELTA COUNTY 50(J) TOTAL</t>
  </si>
  <si>
    <t>0870</t>
  </si>
  <si>
    <t>DELTA COUNTY 50(J)</t>
  </si>
  <si>
    <t>DELTA</t>
  </si>
  <si>
    <t xml:space="preserve">           CONSOLIDATED C-1 TOTAL</t>
  </si>
  <si>
    <t>0860</t>
  </si>
  <si>
    <t>CUSTER COUNTY C1</t>
  </si>
  <si>
    <t xml:space="preserve">           CROWLEY COUNTY RE-1-J TOTAL</t>
  </si>
  <si>
    <t>0770</t>
  </si>
  <si>
    <t>CROWLEY COUNTY RE-1-J</t>
  </si>
  <si>
    <t xml:space="preserve">           SIERRA GRANDE R-30 TOTAL</t>
  </si>
  <si>
    <t>0740</t>
  </si>
  <si>
    <t>SIERRA GRANDE R-30</t>
  </si>
  <si>
    <t>COSTILLA</t>
  </si>
  <si>
    <t xml:space="preserve">           CENTENNIAL R-1  TOTAL</t>
  </si>
  <si>
    <t>0640</t>
  </si>
  <si>
    <t>CENTENNIAL R-1</t>
  </si>
  <si>
    <t xml:space="preserve">           SOUTH CONEJOS RE-10 TOTAL</t>
  </si>
  <si>
    <t>0580</t>
  </si>
  <si>
    <t>SOUTH CONEJOS RE-10</t>
  </si>
  <si>
    <t>CONEJOS</t>
  </si>
  <si>
    <t xml:space="preserve">           SANFORD 6J  TOTAL</t>
  </si>
  <si>
    <t>0560</t>
  </si>
  <si>
    <t xml:space="preserve">SANFORD 6J </t>
  </si>
  <si>
    <t xml:space="preserve">           NORTH CONEJOS RE-1J TOTAL</t>
  </si>
  <si>
    <t>0550</t>
  </si>
  <si>
    <t>NORTH CONEJOS RE-1J</t>
  </si>
  <si>
    <t xml:space="preserve">           CLEAR CREEK RE-1 TOTAL</t>
  </si>
  <si>
    <t>0540</t>
  </si>
  <si>
    <t>CLEAR CREEK RE-1</t>
  </si>
  <si>
    <t>CLEAR CREEK</t>
  </si>
  <si>
    <t xml:space="preserve">           CHEYENNE RE-5 TOTAL</t>
  </si>
  <si>
    <t>0520</t>
  </si>
  <si>
    <t>CHEYENNE RE-5</t>
  </si>
  <si>
    <t>CHEYENNE</t>
  </si>
  <si>
    <t xml:space="preserve">           KIT CARSON R-1 TOTAL</t>
  </si>
  <si>
    <t>0510</t>
  </si>
  <si>
    <t>KIT CARSON R-1</t>
  </si>
  <si>
    <t xml:space="preserve">           SALIDA R-32(J) TOTAL</t>
  </si>
  <si>
    <t>0500</t>
  </si>
  <si>
    <t>SALIDA R-32(J)</t>
  </si>
  <si>
    <t>CHAFFEE</t>
  </si>
  <si>
    <t xml:space="preserve">           BUENA VISTA R-31 TOTAL</t>
  </si>
  <si>
    <t>0490</t>
  </si>
  <si>
    <t>BUENA VISTA R-31</t>
  </si>
  <si>
    <t xml:space="preserve">           BOULDER VALLEY RE- 2 TOTAL</t>
  </si>
  <si>
    <t>0480</t>
  </si>
  <si>
    <t>BOULDER VALLEY RE- 2</t>
  </si>
  <si>
    <t xml:space="preserve">           ST VRAIN VALLEY RE-1J TOTAL</t>
  </si>
  <si>
    <t>0470</t>
  </si>
  <si>
    <t>ST VRAIN VALLEY RE-1J</t>
  </si>
  <si>
    <t xml:space="preserve">           MCCLAVE RE-2 TOTAL</t>
  </si>
  <si>
    <t>0310</t>
  </si>
  <si>
    <t>MCCLAVE RE-2</t>
  </si>
  <si>
    <t xml:space="preserve">           LAS ANIMAS RE-1 TOTAL</t>
  </si>
  <si>
    <t>0290</t>
  </si>
  <si>
    <t>LAS ANIMAS RE-1</t>
  </si>
  <si>
    <t xml:space="preserve">           CAMPO RE-6 TOTAL</t>
  </si>
  <si>
    <t>0270</t>
  </si>
  <si>
    <t>CAMPO RE-6</t>
  </si>
  <si>
    <t>BACA</t>
  </si>
  <si>
    <t xml:space="preserve">           VILAS RE-5 TOTAL</t>
  </si>
  <si>
    <t>0260</t>
  </si>
  <si>
    <t>VILAS RE-5</t>
  </si>
  <si>
    <t xml:space="preserve">           SPRINGFIELD RE-4 TOTAL</t>
  </si>
  <si>
    <t>0250</t>
  </si>
  <si>
    <t>SPRINGFIELD RE-4</t>
  </si>
  <si>
    <t xml:space="preserve">           PRITCHETT RE-3 TOTAL</t>
  </si>
  <si>
    <t>0240</t>
  </si>
  <si>
    <t>PRITCHETT RE-3</t>
  </si>
  <si>
    <t xml:space="preserve">           WALSH RE-1 TOTAL</t>
  </si>
  <si>
    <t>0230</t>
  </si>
  <si>
    <t>WALSH RE-1</t>
  </si>
  <si>
    <t xml:space="preserve">           ARCHULETA COUNTY 50 JT TOTAL</t>
  </si>
  <si>
    <t>0220</t>
  </si>
  <si>
    <t>ARCHULETA COUNTY 50 JT</t>
  </si>
  <si>
    <t xml:space="preserve">           BYERS 32J TOTAL</t>
  </si>
  <si>
    <t>0190</t>
  </si>
  <si>
    <t>BYERS 32J</t>
  </si>
  <si>
    <t>ARAPAHOE</t>
  </si>
  <si>
    <t xml:space="preserve">           ADAMS-ARAPAHOE 28J TOTAL</t>
  </si>
  <si>
    <t>0180</t>
  </si>
  <si>
    <t>ADAMS-ARAPAHOE 28J</t>
  </si>
  <si>
    <t xml:space="preserve">           DEER TRAIL 26J TOTAL</t>
  </si>
  <si>
    <t>0170</t>
  </si>
  <si>
    <t>DEER TRAIL 26J</t>
  </si>
  <si>
    <t xml:space="preserve">           LITTLETON 6 TOTAL</t>
  </si>
  <si>
    <t>0140</t>
  </si>
  <si>
    <t>LITTLETON 6</t>
  </si>
  <si>
    <t xml:space="preserve">           CHERRY CREEK  5 TOTAL</t>
  </si>
  <si>
    <t>0130</t>
  </si>
  <si>
    <t>CHERRY CREEK 5</t>
  </si>
  <si>
    <t xml:space="preserve">           SHERIDAN 2 TOTAL</t>
  </si>
  <si>
    <t>0123</t>
  </si>
  <si>
    <t>SHERIDAN 2</t>
  </si>
  <si>
    <t xml:space="preserve">           ENGLEWOOD 1 TOTAL</t>
  </si>
  <si>
    <t>0120</t>
  </si>
  <si>
    <t>ENGLEWOOD 1</t>
  </si>
  <si>
    <t xml:space="preserve">           SANGRE DE CRISTO RE-22J TOTAL</t>
  </si>
  <si>
    <t>0110</t>
  </si>
  <si>
    <t>SANGRE DE CRISTO RE-22J</t>
  </si>
  <si>
    <t xml:space="preserve">           ALAMOSA RE-11J TOTAL</t>
  </si>
  <si>
    <t>0100</t>
  </si>
  <si>
    <t>ALAMOSA RE-11J</t>
  </si>
  <si>
    <t xml:space="preserve">           WESTMINSTER 50 TOTAL</t>
  </si>
  <si>
    <t>0070</t>
  </si>
  <si>
    <t>WESTMINSTER 50</t>
  </si>
  <si>
    <t xml:space="preserve">           STRASBURG 31J TOTAL</t>
  </si>
  <si>
    <t>0060</t>
  </si>
  <si>
    <t>STRASBURG 31J</t>
  </si>
  <si>
    <t xml:space="preserve">           BENNETT 29J TOTAL</t>
  </si>
  <si>
    <t>0050</t>
  </si>
  <si>
    <t>BENNETT 29J</t>
  </si>
  <si>
    <t xml:space="preserve">           BRIGHTON 27J TOTAL</t>
  </si>
  <si>
    <t>0040</t>
  </si>
  <si>
    <t>BRIGHTON 27J</t>
  </si>
  <si>
    <t xml:space="preserve">           ADAMS 14 TOTAL</t>
  </si>
  <si>
    <t>0030</t>
  </si>
  <si>
    <t>ADAMS 14</t>
  </si>
  <si>
    <t xml:space="preserve">          ADAMS 12 FIVE STAR TOTAL</t>
  </si>
  <si>
    <t>0020</t>
  </si>
  <si>
    <t>ADAMS 12 FIVE STAR</t>
  </si>
  <si>
    <t xml:space="preserve">           MAPLETON 1 TOTAL</t>
  </si>
  <si>
    <t>0010</t>
  </si>
  <si>
    <t>MAPLETON 1</t>
  </si>
  <si>
    <t>LEVY</t>
  </si>
  <si>
    <t>MILLS</t>
  </si>
  <si>
    <t>VALUATION</t>
  </si>
  <si>
    <t>SCHOOL DISTRICT</t>
  </si>
  <si>
    <t>NUMBER</t>
  </si>
  <si>
    <t>Calculation</t>
  </si>
  <si>
    <t>MILL</t>
  </si>
  <si>
    <t>OTHER</t>
  </si>
  <si>
    <t>KINDERGARTEN</t>
  </si>
  <si>
    <t>&amp; TECH</t>
  </si>
  <si>
    <t>TRANSP.</t>
  </si>
  <si>
    <t>REDEMP.</t>
  </si>
  <si>
    <t>ABATE</t>
  </si>
  <si>
    <t>OVERRIDE</t>
  </si>
  <si>
    <t>BUYOUT</t>
  </si>
  <si>
    <t>PRGM</t>
  </si>
  <si>
    <t>ASSESSED</t>
  </si>
  <si>
    <t>DISTRICT</t>
  </si>
  <si>
    <t xml:space="preserve">SOT </t>
  </si>
  <si>
    <t>TOTAL</t>
  </si>
  <si>
    <t>DAY</t>
  </si>
  <si>
    <t>BLDG.</t>
  </si>
  <si>
    <t>BOND</t>
  </si>
  <si>
    <t>APPROVED</t>
  </si>
  <si>
    <t>HARMLESS</t>
  </si>
  <si>
    <t xml:space="preserve">CAT </t>
  </si>
  <si>
    <t>NET</t>
  </si>
  <si>
    <t>COUNTY OF</t>
  </si>
  <si>
    <t>FULL</t>
  </si>
  <si>
    <t>SPECIAL</t>
  </si>
  <si>
    <t>VOTER</t>
  </si>
  <si>
    <t>HOLD</t>
  </si>
  <si>
    <t xml:space="preserve">HOLD </t>
  </si>
  <si>
    <t>EXCESS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</si>
</sst>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#,##0.0_);\(#,##0.0\)"/>
    <numFmt numFmtId="165" formatCode="0.000"/>
    <numFmt numFmtId="166" formatCode="_(* #,##0_);_(* \(#,##0\);_(* &quot;-&quot;??_);_(@_)"/>
    <numFmt numFmtId="167" formatCode="0.000_);[Red]\(0.000\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Verdana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40" fontId="8" fillId="0" borderId="0"/>
  </cellStyleXfs>
  <cellXfs count="7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0" fillId="0" borderId="0" xfId="0" applyAlignment="1">
      <alignment horizontal="left"/>
    </xf>
    <xf numFmtId="164" fontId="3" fillId="0" borderId="0" xfId="0" applyNumberFormat="1" applyFont="1" applyBorder="1" applyAlignment="1" applyProtection="1">
      <alignment horizontal="left"/>
    </xf>
    <xf numFmtId="8" fontId="2" fillId="0" borderId="0" xfId="0" applyNumberFormat="1" applyFont="1"/>
    <xf numFmtId="8" fontId="0" fillId="0" borderId="0" xfId="0" applyNumberFormat="1"/>
    <xf numFmtId="165" fontId="2" fillId="0" borderId="0" xfId="0" applyNumberFormat="1" applyFont="1" applyBorder="1"/>
    <xf numFmtId="3" fontId="0" fillId="0" borderId="0" xfId="0" applyNumberFormat="1"/>
    <xf numFmtId="43" fontId="0" fillId="0" borderId="0" xfId="0" applyNumberFormat="1"/>
    <xf numFmtId="43" fontId="0" fillId="0" borderId="0" xfId="1" applyFont="1"/>
    <xf numFmtId="7" fontId="0" fillId="0" borderId="0" xfId="0" applyNumberFormat="1"/>
    <xf numFmtId="5" fontId="0" fillId="0" borderId="0" xfId="0" applyNumberFormat="1"/>
    <xf numFmtId="3" fontId="0" fillId="0" borderId="0" xfId="0" applyNumberFormat="1" applyAlignment="1">
      <alignment horizontal="left"/>
    </xf>
    <xf numFmtId="3" fontId="2" fillId="0" borderId="0" xfId="0" applyNumberFormat="1" applyFont="1"/>
    <xf numFmtId="7" fontId="2" fillId="0" borderId="0" xfId="0" applyNumberFormat="1" applyFont="1"/>
    <xf numFmtId="165" fontId="2" fillId="0" borderId="0" xfId="0" applyNumberFormat="1" applyFont="1"/>
    <xf numFmtId="0" fontId="4" fillId="0" borderId="0" xfId="0" applyFont="1" applyAlignment="1">
      <alignment horizontal="left"/>
    </xf>
    <xf numFmtId="165" fontId="0" fillId="0" borderId="0" xfId="0" applyNumberFormat="1"/>
    <xf numFmtId="5" fontId="5" fillId="0" borderId="0" xfId="0" applyNumberFormat="1" applyFont="1"/>
    <xf numFmtId="0" fontId="4" fillId="0" borderId="0" xfId="0" applyFont="1" applyFill="1" applyAlignment="1">
      <alignment horizontal="left"/>
    </xf>
    <xf numFmtId="164" fontId="3" fillId="0" borderId="0" xfId="0" applyNumberFormat="1" applyFont="1" applyFill="1" applyBorder="1" applyAlignment="1" applyProtection="1">
      <alignment horizontal="left"/>
    </xf>
    <xf numFmtId="4" fontId="3" fillId="0" borderId="0" xfId="0" quotePrefix="1" applyNumberFormat="1" applyFont="1" applyAlignment="1" applyProtection="1">
      <alignment horizontal="left"/>
      <protection locked="0"/>
    </xf>
    <xf numFmtId="0" fontId="0" fillId="0" borderId="0" xfId="0" applyFill="1"/>
    <xf numFmtId="165" fontId="0" fillId="0" borderId="0" xfId="0" applyNumberFormat="1" applyFill="1"/>
    <xf numFmtId="166" fontId="0" fillId="0" borderId="0" xfId="1" applyNumberFormat="1" applyFont="1"/>
    <xf numFmtId="0" fontId="0" fillId="0" borderId="0" xfId="0" applyFill="1" applyAlignment="1">
      <alignment horizontal="left"/>
    </xf>
    <xf numFmtId="165" fontId="2" fillId="0" borderId="0" xfId="0" applyNumberFormat="1" applyFont="1" applyFill="1"/>
    <xf numFmtId="4" fontId="2" fillId="0" borderId="0" xfId="0" applyNumberFormat="1" applyFont="1" applyFill="1"/>
    <xf numFmtId="5" fontId="4" fillId="0" borderId="0" xfId="0" applyNumberFormat="1" applyFont="1"/>
    <xf numFmtId="37" fontId="3" fillId="0" borderId="0" xfId="0" applyNumberFormat="1" applyFont="1"/>
    <xf numFmtId="165" fontId="2" fillId="0" borderId="0" xfId="0" applyNumberFormat="1" applyFont="1" applyFill="1" applyBorder="1"/>
    <xf numFmtId="38" fontId="2" fillId="0" borderId="0" xfId="0" applyNumberFormat="1" applyFont="1" applyFill="1" applyBorder="1"/>
    <xf numFmtId="6" fontId="5" fillId="0" borderId="0" xfId="0" applyNumberFormat="1" applyFont="1" applyFill="1" applyBorder="1"/>
    <xf numFmtId="5" fontId="0" fillId="0" borderId="0" xfId="0" applyNumberFormat="1" applyFill="1"/>
    <xf numFmtId="166" fontId="0" fillId="0" borderId="0" xfId="0" applyNumberFormat="1" applyFill="1"/>
    <xf numFmtId="5" fontId="4" fillId="0" borderId="0" xfId="0" applyNumberFormat="1" applyFont="1" applyFill="1"/>
    <xf numFmtId="38" fontId="4" fillId="0" borderId="0" xfId="0" applyNumberFormat="1" applyFont="1"/>
    <xf numFmtId="38" fontId="2" fillId="0" borderId="0" xfId="0" applyNumberFormat="1" applyFont="1" applyBorder="1"/>
    <xf numFmtId="0" fontId="5" fillId="0" borderId="0" xfId="0" applyFont="1" applyAlignment="1">
      <alignment horizontal="left"/>
    </xf>
    <xf numFmtId="4" fontId="3" fillId="0" borderId="0" xfId="0" applyNumberFormat="1" applyFont="1" applyAlignment="1" applyProtection="1">
      <alignment horizontal="left"/>
    </xf>
    <xf numFmtId="37" fontId="0" fillId="0" borderId="0" xfId="0" applyNumberFormat="1"/>
    <xf numFmtId="4" fontId="3" fillId="0" borderId="0" xfId="0" applyNumberFormat="1" applyFont="1" applyProtection="1">
      <protection locked="0"/>
    </xf>
    <xf numFmtId="167" fontId="2" fillId="0" borderId="0" xfId="0" applyNumberFormat="1" applyFont="1" applyFill="1" applyBorder="1"/>
    <xf numFmtId="37" fontId="0" fillId="0" borderId="0" xfId="0" applyNumberFormat="1" applyFill="1"/>
    <xf numFmtId="0" fontId="3" fillId="0" borderId="0" xfId="0" quotePrefix="1" applyFont="1"/>
    <xf numFmtId="0" fontId="5" fillId="0" borderId="0" xfId="0" applyFont="1" applyFill="1" applyAlignment="1">
      <alignment horizontal="left"/>
    </xf>
    <xf numFmtId="4" fontId="3" fillId="0" borderId="0" xfId="0" applyNumberFormat="1" applyFont="1" applyFill="1" applyProtection="1">
      <protection locked="0"/>
    </xf>
    <xf numFmtId="4" fontId="3" fillId="0" borderId="0" xfId="0" applyNumberFormat="1" applyFont="1" applyFill="1" applyAlignment="1" applyProtection="1">
      <alignment horizontal="left"/>
    </xf>
    <xf numFmtId="3" fontId="2" fillId="0" borderId="0" xfId="0" applyNumberFormat="1" applyFont="1" applyBorder="1"/>
    <xf numFmtId="0" fontId="3" fillId="0" borderId="0" xfId="0" quotePrefix="1" applyFont="1" applyFill="1"/>
    <xf numFmtId="0" fontId="3" fillId="0" borderId="0" xfId="0" applyFont="1" applyAlignment="1">
      <alignment horizontal="left"/>
    </xf>
    <xf numFmtId="164" fontId="3" fillId="2" borderId="0" xfId="0" applyNumberFormat="1" applyFont="1" applyFill="1" applyBorder="1" applyAlignment="1" applyProtection="1">
      <alignment horizontal="left"/>
    </xf>
    <xf numFmtId="38" fontId="3" fillId="0" borderId="0" xfId="0" applyNumberFormat="1" applyFont="1" applyFill="1" applyBorder="1"/>
    <xf numFmtId="38" fontId="3" fillId="0" borderId="0" xfId="0" applyNumberFormat="1" applyFont="1" applyBorder="1"/>
    <xf numFmtId="49" fontId="3" fillId="0" borderId="0" xfId="0" applyNumberFormat="1" applyFont="1"/>
    <xf numFmtId="38" fontId="0" fillId="0" borderId="0" xfId="0" applyNumberFormat="1"/>
    <xf numFmtId="165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38" fontId="6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165" fontId="6" fillId="0" borderId="0" xfId="0" applyNumberFormat="1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Continuous"/>
    </xf>
    <xf numFmtId="0" fontId="5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5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X752"/>
  <sheetViews>
    <sheetView tabSelected="1" workbookViewId="0">
      <pane xSplit="4" ySplit="5" topLeftCell="E6" activePane="bottomRight" state="frozenSplit"/>
      <selection activeCell="E1" sqref="E1"/>
      <selection pane="topRight" activeCell="C1" sqref="C1"/>
      <selection pane="bottomLeft"/>
      <selection pane="bottomRight" activeCell="E6" sqref="E6"/>
    </sheetView>
  </sheetViews>
  <sheetFormatPr defaultRowHeight="12.75" x14ac:dyDescent="0.2"/>
  <cols>
    <col min="1" max="1" width="11.140625" customWidth="1"/>
    <col min="2" max="2" width="14.5703125" style="4" customWidth="1"/>
    <col min="3" max="3" width="20.85546875" style="3" customWidth="1"/>
    <col min="4" max="4" width="23.7109375" style="3" customWidth="1"/>
    <col min="5" max="5" width="17.5703125" customWidth="1"/>
    <col min="6" max="6" width="15.42578125" hidden="1" customWidth="1"/>
    <col min="7" max="7" width="15.7109375" bestFit="1" customWidth="1"/>
    <col min="8" max="8" width="19.7109375" hidden="1" customWidth="1"/>
    <col min="9" max="9" width="11.5703125" style="1" bestFit="1" customWidth="1"/>
    <col min="10" max="10" width="13.7109375" style="1" hidden="1" customWidth="1"/>
    <col min="11" max="11" width="12.140625" style="1" customWidth="1"/>
    <col min="12" max="12" width="14.7109375" style="1" hidden="1" customWidth="1"/>
    <col min="13" max="13" width="12.42578125" style="1" customWidth="1"/>
    <col min="14" max="14" width="13.7109375" style="1" hidden="1" customWidth="1"/>
    <col min="15" max="15" width="11.28515625" style="1" customWidth="1"/>
    <col min="16" max="16" width="16.7109375" style="1" hidden="1" customWidth="1"/>
    <col min="17" max="17" width="13.85546875" style="1" customWidth="1"/>
    <col min="18" max="18" width="11.7109375" style="2" hidden="1" customWidth="1"/>
    <col min="19" max="19" width="10.5703125" style="1" bestFit="1" customWidth="1"/>
    <col min="20" max="20" width="16.7109375" style="1" hidden="1" customWidth="1"/>
    <col min="21" max="21" width="10.42578125" customWidth="1"/>
    <col min="22" max="22" width="14.7109375" hidden="1" customWidth="1"/>
    <col min="23" max="23" width="8.85546875" customWidth="1"/>
    <col min="24" max="24" width="0.140625" customWidth="1"/>
    <col min="25" max="25" width="15.5703125" bestFit="1" customWidth="1"/>
    <col min="26" max="26" width="8.7109375" customWidth="1"/>
    <col min="27" max="27" width="14.7109375" hidden="1" customWidth="1"/>
    <col min="28" max="28" width="11.7109375" bestFit="1" customWidth="1"/>
    <col min="29" max="29" width="0.140625" customWidth="1"/>
    <col min="34" max="34" width="10.5703125" bestFit="1" customWidth="1"/>
    <col min="36" max="36" width="11.85546875" bestFit="1" customWidth="1"/>
  </cols>
  <sheetData>
    <row r="1" spans="1:34" x14ac:dyDescent="0.2">
      <c r="E1" s="68"/>
      <c r="F1" s="68"/>
      <c r="G1" s="68"/>
      <c r="M1" s="70" t="s">
        <v>633</v>
      </c>
      <c r="O1" s="72"/>
    </row>
    <row r="2" spans="1:34" ht="15" customHeight="1" x14ac:dyDescent="0.2">
      <c r="C2" s="71"/>
      <c r="D2" s="71"/>
      <c r="E2" s="68"/>
      <c r="F2" s="68"/>
      <c r="G2" s="68"/>
      <c r="K2" s="70" t="s">
        <v>632</v>
      </c>
      <c r="L2" s="69"/>
      <c r="M2" s="70" t="s">
        <v>631</v>
      </c>
      <c r="O2" s="70" t="s">
        <v>630</v>
      </c>
      <c r="P2" s="69"/>
      <c r="W2" s="63" t="s">
        <v>629</v>
      </c>
      <c r="X2" s="59"/>
      <c r="Y2" s="59" t="s">
        <v>628</v>
      </c>
      <c r="Z2" s="68"/>
      <c r="AB2" s="68"/>
    </row>
    <row r="3" spans="1:34" s="67" customFormat="1" ht="15" customHeight="1" x14ac:dyDescent="0.2">
      <c r="B3" s="62" t="s">
        <v>627</v>
      </c>
      <c r="C3" s="62"/>
      <c r="D3" s="62"/>
      <c r="E3" s="64" t="s">
        <v>626</v>
      </c>
      <c r="F3" s="64"/>
      <c r="G3" s="63" t="s">
        <v>619</v>
      </c>
      <c r="H3" s="59"/>
      <c r="I3" s="63" t="s">
        <v>625</v>
      </c>
      <c r="J3" s="59"/>
      <c r="K3" s="63" t="s">
        <v>624</v>
      </c>
      <c r="L3" s="59"/>
      <c r="M3" s="63" t="s">
        <v>624</v>
      </c>
      <c r="N3" s="59"/>
      <c r="O3" s="63" t="s">
        <v>623</v>
      </c>
      <c r="P3" s="59"/>
      <c r="Q3" s="63"/>
      <c r="R3" s="60"/>
      <c r="S3" s="63" t="s">
        <v>622</v>
      </c>
      <c r="T3" s="59"/>
      <c r="U3" s="63"/>
      <c r="V3" s="59"/>
      <c r="W3" s="63" t="s">
        <v>621</v>
      </c>
      <c r="X3" s="59"/>
      <c r="Y3" s="59" t="s">
        <v>620</v>
      </c>
      <c r="Z3" s="63"/>
      <c r="AA3" s="59"/>
      <c r="AB3" s="63" t="s">
        <v>619</v>
      </c>
      <c r="AC3"/>
      <c r="AD3"/>
      <c r="AE3" t="s">
        <v>618</v>
      </c>
    </row>
    <row r="4" spans="1:34" s="67" customFormat="1" ht="15" customHeight="1" x14ac:dyDescent="0.2">
      <c r="A4" s="66" t="s">
        <v>617</v>
      </c>
      <c r="B4" s="62" t="s">
        <v>616</v>
      </c>
      <c r="D4" s="65"/>
      <c r="E4" s="64" t="s">
        <v>616</v>
      </c>
      <c r="F4" s="64"/>
      <c r="G4" s="63" t="s">
        <v>615</v>
      </c>
      <c r="H4" s="59"/>
      <c r="I4" s="63" t="s">
        <v>614</v>
      </c>
      <c r="J4" s="59"/>
      <c r="K4" s="63" t="s">
        <v>613</v>
      </c>
      <c r="L4" s="59"/>
      <c r="M4" s="63" t="s">
        <v>613</v>
      </c>
      <c r="N4" s="59"/>
      <c r="O4" s="63" t="s">
        <v>613</v>
      </c>
      <c r="P4" s="59"/>
      <c r="Q4" s="63" t="s">
        <v>612</v>
      </c>
      <c r="R4" s="60"/>
      <c r="S4" s="63" t="s">
        <v>611</v>
      </c>
      <c r="T4" s="59"/>
      <c r="U4" s="63" t="s">
        <v>610</v>
      </c>
      <c r="V4" s="59"/>
      <c r="W4" s="63" t="s">
        <v>609</v>
      </c>
      <c r="X4" s="59"/>
      <c r="Y4" s="59" t="s">
        <v>608</v>
      </c>
      <c r="Z4" s="63" t="s">
        <v>607</v>
      </c>
      <c r="AA4" s="59"/>
      <c r="AB4" s="63" t="s">
        <v>606</v>
      </c>
      <c r="AC4"/>
      <c r="AD4"/>
      <c r="AE4" t="s">
        <v>605</v>
      </c>
    </row>
    <row r="5" spans="1:34" x14ac:dyDescent="0.2">
      <c r="A5" s="66" t="s">
        <v>604</v>
      </c>
      <c r="B5" s="62" t="s">
        <v>602</v>
      </c>
      <c r="C5" s="65" t="s">
        <v>603</v>
      </c>
      <c r="D5" s="65"/>
      <c r="E5" s="64" t="s">
        <v>602</v>
      </c>
      <c r="F5" s="64"/>
      <c r="G5" s="63" t="s">
        <v>601</v>
      </c>
      <c r="H5" s="59"/>
      <c r="I5" s="63" t="s">
        <v>601</v>
      </c>
      <c r="J5" s="59"/>
      <c r="K5" s="63" t="s">
        <v>601</v>
      </c>
      <c r="L5" s="59"/>
      <c r="M5" s="63" t="s">
        <v>601</v>
      </c>
      <c r="N5" s="59"/>
      <c r="O5" s="63" t="s">
        <v>601</v>
      </c>
      <c r="P5" s="59"/>
      <c r="Q5" s="63" t="s">
        <v>601</v>
      </c>
      <c r="R5" s="60"/>
      <c r="S5" s="63" t="s">
        <v>601</v>
      </c>
      <c r="T5" s="59"/>
      <c r="U5" s="63" t="s">
        <v>601</v>
      </c>
      <c r="V5" s="59"/>
      <c r="W5" s="63" t="s">
        <v>601</v>
      </c>
      <c r="X5" s="59"/>
      <c r="Y5" s="59" t="s">
        <v>601</v>
      </c>
      <c r="Z5" s="63" t="s">
        <v>601</v>
      </c>
      <c r="AA5" s="59"/>
      <c r="AB5" s="63" t="s">
        <v>600</v>
      </c>
    </row>
    <row r="6" spans="1:34" x14ac:dyDescent="0.2">
      <c r="B6" s="62"/>
      <c r="C6" s="62"/>
      <c r="D6" s="62"/>
      <c r="E6" s="61"/>
      <c r="F6" s="61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60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34" x14ac:dyDescent="0.2">
      <c r="A7" t="s">
        <v>598</v>
      </c>
      <c r="B7" s="6" t="s">
        <v>51</v>
      </c>
      <c r="C7" s="5" t="s">
        <v>599</v>
      </c>
      <c r="D7" s="5"/>
      <c r="E7" s="32">
        <v>569244410</v>
      </c>
      <c r="F7" s="43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60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1:34" x14ac:dyDescent="0.2">
      <c r="A8" t="s">
        <v>598</v>
      </c>
      <c r="B8"/>
      <c r="C8" s="19" t="s">
        <v>597</v>
      </c>
      <c r="D8" s="19"/>
      <c r="E8" s="31">
        <f>SUM(E7)</f>
        <v>569244410</v>
      </c>
      <c r="F8" s="31">
        <f>E8</f>
        <v>569244410</v>
      </c>
      <c r="G8" s="9">
        <v>26.08</v>
      </c>
      <c r="H8" s="9">
        <f>$E8*G8</f>
        <v>14845894212.799999</v>
      </c>
      <c r="I8" s="18">
        <v>0</v>
      </c>
      <c r="J8" s="9">
        <f>I8*E8</f>
        <v>0</v>
      </c>
      <c r="K8" s="18">
        <v>0.376</v>
      </c>
      <c r="L8" s="18">
        <f>K8*E8</f>
        <v>214035898.16</v>
      </c>
      <c r="M8" s="18">
        <v>0</v>
      </c>
      <c r="N8" s="9">
        <f>$E8*M8</f>
        <v>0</v>
      </c>
      <c r="O8" s="18">
        <v>9.9610000000000003</v>
      </c>
      <c r="P8" s="18">
        <f>O8*E8</f>
        <v>5670243568.0100002</v>
      </c>
      <c r="Q8" s="18">
        <v>0.32200000000000001</v>
      </c>
      <c r="R8" s="2">
        <f t="shared" ref="R8:R39" si="0">Q8*E8/1000</f>
        <v>183296.70002000002</v>
      </c>
      <c r="S8" s="18">
        <v>21.138999999999999</v>
      </c>
      <c r="T8" s="18">
        <f>S8*E8</f>
        <v>12033257582.99</v>
      </c>
      <c r="U8" s="9">
        <v>0</v>
      </c>
      <c r="V8" s="9">
        <f t="shared" ref="V8:V39" si="1">$E8*U8</f>
        <v>0</v>
      </c>
      <c r="W8" s="9">
        <v>0</v>
      </c>
      <c r="X8" s="9">
        <f t="shared" ref="X8:X22" si="2">$E8*W8</f>
        <v>0</v>
      </c>
      <c r="Y8" s="9">
        <v>0</v>
      </c>
      <c r="Z8" s="9">
        <v>0</v>
      </c>
      <c r="AA8" s="9">
        <f>$E8*Z8</f>
        <v>0</v>
      </c>
      <c r="AB8" s="9">
        <f>G8+I8+K8+M8+O8+Q8+S8+U8+W8+Y8+Z8</f>
        <v>57.878</v>
      </c>
      <c r="AC8" s="9">
        <f>$E8*AB8</f>
        <v>32946727961.98</v>
      </c>
      <c r="AE8" s="20">
        <f>AB8-O8-S8</f>
        <v>26.778000000000002</v>
      </c>
      <c r="AF8">
        <f>AE8/AB8</f>
        <v>0.46266284253084078</v>
      </c>
      <c r="AH8" s="20">
        <f t="shared" ref="AH8:AH71" si="3">K8+M8+O8</f>
        <v>10.337</v>
      </c>
    </row>
    <row r="9" spans="1:34" x14ac:dyDescent="0.2">
      <c r="B9"/>
      <c r="C9" s="19"/>
      <c r="D9" s="19"/>
      <c r="E9" s="14"/>
      <c r="F9" s="14"/>
      <c r="G9" s="9"/>
      <c r="H9" s="9"/>
      <c r="I9" s="18"/>
      <c r="J9" s="9">
        <f>I9*E9</f>
        <v>0</v>
      </c>
      <c r="K9" s="18"/>
      <c r="L9" s="18">
        <f>K9*E9</f>
        <v>0</v>
      </c>
      <c r="M9" s="18"/>
      <c r="N9" s="9">
        <f>$E9*M9</f>
        <v>0</v>
      </c>
      <c r="O9" s="18"/>
      <c r="P9" s="18"/>
      <c r="Q9" s="18"/>
      <c r="R9" s="2">
        <f t="shared" si="0"/>
        <v>0</v>
      </c>
      <c r="S9" s="18"/>
      <c r="T9" s="18">
        <f>S9*E9</f>
        <v>0</v>
      </c>
      <c r="U9" s="9"/>
      <c r="V9" s="9">
        <f t="shared" si="1"/>
        <v>0</v>
      </c>
      <c r="W9" s="9"/>
      <c r="X9" s="9">
        <f t="shared" si="2"/>
        <v>0</v>
      </c>
      <c r="Y9" s="9"/>
      <c r="Z9" s="9"/>
      <c r="AA9" s="9">
        <f>$E9*Z9</f>
        <v>0</v>
      </c>
      <c r="AB9" s="9"/>
      <c r="AC9" s="9">
        <f>$E9*AB9</f>
        <v>0</v>
      </c>
      <c r="AH9" s="20">
        <f t="shared" si="3"/>
        <v>0</v>
      </c>
    </row>
    <row r="10" spans="1:34" x14ac:dyDescent="0.2">
      <c r="A10" t="s">
        <v>595</v>
      </c>
      <c r="B10" s="6" t="s">
        <v>51</v>
      </c>
      <c r="C10" s="5" t="s">
        <v>596</v>
      </c>
      <c r="D10" s="5"/>
      <c r="E10" s="43">
        <v>1712114000</v>
      </c>
      <c r="F10" s="43"/>
      <c r="G10" s="9" t="s">
        <v>0</v>
      </c>
      <c r="H10" s="9"/>
      <c r="I10" s="18"/>
      <c r="J10" s="9">
        <f>I10*E10</f>
        <v>0</v>
      </c>
      <c r="K10" s="18"/>
      <c r="L10" s="18">
        <f>K10*E10</f>
        <v>0</v>
      </c>
      <c r="M10" s="18"/>
      <c r="N10" s="9">
        <f>$E10*M10</f>
        <v>0</v>
      </c>
      <c r="O10" s="18"/>
      <c r="P10" s="18"/>
      <c r="Q10" s="18"/>
      <c r="R10" s="2">
        <f t="shared" si="0"/>
        <v>0</v>
      </c>
      <c r="S10" s="18"/>
      <c r="T10" s="18">
        <f>S10*E10</f>
        <v>0</v>
      </c>
      <c r="U10" s="9"/>
      <c r="V10" s="9">
        <f t="shared" si="1"/>
        <v>0</v>
      </c>
      <c r="W10" s="9"/>
      <c r="X10" s="9">
        <f t="shared" si="2"/>
        <v>0</v>
      </c>
      <c r="Y10" s="9"/>
      <c r="Z10" s="9"/>
      <c r="AA10" s="9">
        <f>$E10*Z10</f>
        <v>0</v>
      </c>
      <c r="AB10" s="9"/>
      <c r="AC10" s="9">
        <f>$E10*AB10</f>
        <v>0</v>
      </c>
      <c r="AH10" s="20">
        <f t="shared" si="3"/>
        <v>0</v>
      </c>
    </row>
    <row r="11" spans="1:34" x14ac:dyDescent="0.2">
      <c r="A11" t="s">
        <v>595</v>
      </c>
      <c r="B11" s="6" t="s">
        <v>34</v>
      </c>
      <c r="C11" s="5" t="s">
        <v>596</v>
      </c>
      <c r="D11" s="5"/>
      <c r="E11" s="43">
        <v>401476203</v>
      </c>
      <c r="F11" s="43"/>
      <c r="G11" s="9"/>
      <c r="H11" s="9"/>
      <c r="I11" s="18"/>
      <c r="J11" s="9"/>
      <c r="K11" s="18"/>
      <c r="L11" s="18"/>
      <c r="M11" s="18"/>
      <c r="N11" s="9"/>
      <c r="O11" s="18"/>
      <c r="P11" s="18"/>
      <c r="Q11" s="18"/>
      <c r="R11" s="2">
        <f t="shared" si="0"/>
        <v>0</v>
      </c>
      <c r="S11" s="18"/>
      <c r="T11" s="18"/>
      <c r="U11" s="9"/>
      <c r="V11" s="9">
        <f t="shared" si="1"/>
        <v>0</v>
      </c>
      <c r="W11" s="9"/>
      <c r="X11" s="9">
        <f t="shared" si="2"/>
        <v>0</v>
      </c>
      <c r="Y11" s="9"/>
      <c r="Z11" s="9"/>
      <c r="AA11" s="9"/>
      <c r="AB11" s="9"/>
      <c r="AC11" s="9"/>
      <c r="AH11" s="20">
        <f t="shared" si="3"/>
        <v>0</v>
      </c>
    </row>
    <row r="12" spans="1:34" x14ac:dyDescent="0.2">
      <c r="A12" t="s">
        <v>595</v>
      </c>
      <c r="B12"/>
      <c r="C12" s="19" t="s">
        <v>594</v>
      </c>
      <c r="D12" s="19"/>
      <c r="E12" s="31">
        <f>SUM(E10:E11)</f>
        <v>2113590203</v>
      </c>
      <c r="F12" s="31">
        <f>E12</f>
        <v>2113590203</v>
      </c>
      <c r="G12" s="9">
        <v>27</v>
      </c>
      <c r="H12" s="9">
        <f>$E12*G12</f>
        <v>57066935481</v>
      </c>
      <c r="I12" s="18">
        <v>0</v>
      </c>
      <c r="J12" s="9">
        <f t="shared" ref="J12:J17" si="4">I12*E12</f>
        <v>0</v>
      </c>
      <c r="K12" s="18">
        <v>0</v>
      </c>
      <c r="L12" s="18">
        <f t="shared" ref="L12:L17" si="5">K12*E12</f>
        <v>0</v>
      </c>
      <c r="M12" s="18">
        <v>0</v>
      </c>
      <c r="N12" s="9">
        <f t="shared" ref="N12:N17" si="6">$E12*M12</f>
        <v>0</v>
      </c>
      <c r="O12" s="18">
        <v>16.748999999999999</v>
      </c>
      <c r="P12" s="18">
        <f t="shared" ref="P12:P17" si="7">O12*E12</f>
        <v>35400522310.046997</v>
      </c>
      <c r="Q12" s="18">
        <v>0.50800000000000001</v>
      </c>
      <c r="R12" s="2">
        <f t="shared" si="0"/>
        <v>1073703.8231240001</v>
      </c>
      <c r="S12" s="18">
        <v>21.664999999999999</v>
      </c>
      <c r="T12" s="18">
        <f t="shared" ref="T12:T17" si="8">S12*E12</f>
        <v>45790931747.994995</v>
      </c>
      <c r="U12" s="9">
        <v>0</v>
      </c>
      <c r="V12" s="9">
        <f t="shared" si="1"/>
        <v>0</v>
      </c>
      <c r="W12" s="9">
        <v>0</v>
      </c>
      <c r="X12" s="9">
        <f t="shared" si="2"/>
        <v>0</v>
      </c>
      <c r="Y12" s="9">
        <v>0</v>
      </c>
      <c r="Z12" s="9">
        <v>0</v>
      </c>
      <c r="AA12" s="9">
        <f t="shared" ref="AA12:AA17" si="9">$E12*Z12</f>
        <v>0</v>
      </c>
      <c r="AB12" s="9">
        <f>G12+I12+K12+M12+O12+Q12+S12+U12+W12+Z12</f>
        <v>65.921999999999997</v>
      </c>
      <c r="AC12" s="9">
        <f t="shared" ref="AC12:AC17" si="10">$E12*AB12</f>
        <v>139332093362.16599</v>
      </c>
      <c r="AE12" s="20">
        <f>AB12-O12-S12</f>
        <v>27.508000000000003</v>
      </c>
      <c r="AF12">
        <f>AE12/AB12</f>
        <v>0.4172810290949911</v>
      </c>
      <c r="AH12" s="20">
        <f t="shared" si="3"/>
        <v>16.748999999999999</v>
      </c>
    </row>
    <row r="13" spans="1:34" x14ac:dyDescent="0.2">
      <c r="B13"/>
      <c r="C13" s="19"/>
      <c r="D13" s="19"/>
      <c r="E13" s="14"/>
      <c r="F13" s="14"/>
      <c r="G13" s="9"/>
      <c r="H13" s="9"/>
      <c r="I13" s="18"/>
      <c r="J13" s="9">
        <f t="shared" si="4"/>
        <v>0</v>
      </c>
      <c r="K13" s="18"/>
      <c r="L13" s="18">
        <f t="shared" si="5"/>
        <v>0</v>
      </c>
      <c r="M13" s="18"/>
      <c r="N13" s="9">
        <f t="shared" si="6"/>
        <v>0</v>
      </c>
      <c r="O13" s="18"/>
      <c r="P13" s="18">
        <f t="shared" si="7"/>
        <v>0</v>
      </c>
      <c r="Q13" s="18"/>
      <c r="R13" s="2">
        <f t="shared" si="0"/>
        <v>0</v>
      </c>
      <c r="S13" s="18"/>
      <c r="T13" s="18">
        <f t="shared" si="8"/>
        <v>0</v>
      </c>
      <c r="U13" s="9"/>
      <c r="V13" s="9">
        <f t="shared" si="1"/>
        <v>0</v>
      </c>
      <c r="W13" s="9"/>
      <c r="X13" s="9">
        <f t="shared" si="2"/>
        <v>0</v>
      </c>
      <c r="Y13" s="9"/>
      <c r="Z13" s="9"/>
      <c r="AA13" s="9">
        <f t="shared" si="9"/>
        <v>0</v>
      </c>
      <c r="AB13" s="9"/>
      <c r="AC13" s="9">
        <f t="shared" si="10"/>
        <v>0</v>
      </c>
      <c r="AE13" s="20"/>
      <c r="AH13" s="20">
        <f t="shared" si="3"/>
        <v>0</v>
      </c>
    </row>
    <row r="14" spans="1:34" x14ac:dyDescent="0.2">
      <c r="A14" s="47" t="s">
        <v>592</v>
      </c>
      <c r="B14" s="6" t="s">
        <v>51</v>
      </c>
      <c r="C14" s="5" t="s">
        <v>593</v>
      </c>
      <c r="D14" s="5"/>
      <c r="E14" s="43">
        <v>637604680</v>
      </c>
      <c r="F14" s="43"/>
      <c r="G14" s="9"/>
      <c r="H14" s="9"/>
      <c r="I14" s="18"/>
      <c r="J14" s="9">
        <f t="shared" si="4"/>
        <v>0</v>
      </c>
      <c r="K14" s="18"/>
      <c r="L14" s="18">
        <f t="shared" si="5"/>
        <v>0</v>
      </c>
      <c r="M14" s="18"/>
      <c r="N14" s="9">
        <f t="shared" si="6"/>
        <v>0</v>
      </c>
      <c r="O14" s="18"/>
      <c r="P14" s="18">
        <f t="shared" si="7"/>
        <v>0</v>
      </c>
      <c r="Q14" s="18"/>
      <c r="R14" s="2">
        <f t="shared" si="0"/>
        <v>0</v>
      </c>
      <c r="S14" s="18"/>
      <c r="T14" s="18">
        <f t="shared" si="8"/>
        <v>0</v>
      </c>
      <c r="U14" s="9"/>
      <c r="V14" s="9">
        <f t="shared" si="1"/>
        <v>0</v>
      </c>
      <c r="W14" s="9"/>
      <c r="X14" s="9">
        <f t="shared" si="2"/>
        <v>0</v>
      </c>
      <c r="Y14" s="9"/>
      <c r="Z14" s="9"/>
      <c r="AA14" s="9">
        <f t="shared" si="9"/>
        <v>0</v>
      </c>
      <c r="AB14" s="9"/>
      <c r="AC14" s="9">
        <f t="shared" si="10"/>
        <v>0</v>
      </c>
      <c r="AE14" s="20"/>
      <c r="AH14" s="20">
        <f t="shared" si="3"/>
        <v>0</v>
      </c>
    </row>
    <row r="15" spans="1:34" x14ac:dyDescent="0.2">
      <c r="A15" s="47" t="s">
        <v>592</v>
      </c>
      <c r="B15" s="58"/>
      <c r="C15" s="19" t="s">
        <v>591</v>
      </c>
      <c r="D15" s="19"/>
      <c r="E15" s="31">
        <f>SUM(E14)</f>
        <v>637604680</v>
      </c>
      <c r="F15" s="31">
        <f>E15</f>
        <v>637604680</v>
      </c>
      <c r="G15" s="9">
        <v>24.687999999999999</v>
      </c>
      <c r="H15" s="9">
        <f>$E15*G15</f>
        <v>15741184339.84</v>
      </c>
      <c r="I15" s="18">
        <v>0</v>
      </c>
      <c r="J15" s="9">
        <f t="shared" si="4"/>
        <v>0</v>
      </c>
      <c r="K15" s="18">
        <v>0</v>
      </c>
      <c r="L15" s="18">
        <f t="shared" si="5"/>
        <v>0</v>
      </c>
      <c r="M15" s="18">
        <v>0</v>
      </c>
      <c r="N15" s="9">
        <f t="shared" si="6"/>
        <v>0</v>
      </c>
      <c r="O15" s="18">
        <v>7.6689999999999996</v>
      </c>
      <c r="P15" s="18">
        <f t="shared" si="7"/>
        <v>4889790290.9200001</v>
      </c>
      <c r="Q15" s="18">
        <v>1.1160000000000001</v>
      </c>
      <c r="R15" s="2">
        <f t="shared" si="0"/>
        <v>711566.82288000011</v>
      </c>
      <c r="S15" s="9">
        <v>9.6809999999999992</v>
      </c>
      <c r="T15" s="18">
        <f t="shared" si="8"/>
        <v>6172650907.0799999</v>
      </c>
      <c r="U15" s="9">
        <v>0</v>
      </c>
      <c r="V15" s="9">
        <f t="shared" si="1"/>
        <v>0</v>
      </c>
      <c r="W15" s="9">
        <v>0</v>
      </c>
      <c r="X15" s="9">
        <f t="shared" si="2"/>
        <v>0</v>
      </c>
      <c r="Y15" s="9">
        <v>0</v>
      </c>
      <c r="Z15" s="9">
        <v>0</v>
      </c>
      <c r="AA15" s="9">
        <f t="shared" si="9"/>
        <v>0</v>
      </c>
      <c r="AB15" s="9">
        <f>G15+I15+K15+M15+O15+Q15+S15+U15+W15+Z15</f>
        <v>43.153999999999996</v>
      </c>
      <c r="AC15" s="9">
        <f t="shared" si="10"/>
        <v>27515192360.719997</v>
      </c>
      <c r="AE15" s="20">
        <f>AB15-O15-S15</f>
        <v>25.804000000000002</v>
      </c>
      <c r="AF15">
        <f>AE15/AB15</f>
        <v>0.59795152245446548</v>
      </c>
      <c r="AH15" s="20">
        <f t="shared" si="3"/>
        <v>7.6689999999999996</v>
      </c>
    </row>
    <row r="16" spans="1:34" x14ac:dyDescent="0.2">
      <c r="B16" s="58"/>
      <c r="C16" s="19"/>
      <c r="D16" s="19"/>
      <c r="E16" s="14"/>
      <c r="F16" s="14"/>
      <c r="G16" s="9"/>
      <c r="H16" s="9"/>
      <c r="I16" s="18"/>
      <c r="J16" s="9">
        <f t="shared" si="4"/>
        <v>0</v>
      </c>
      <c r="K16" s="18"/>
      <c r="L16" s="18">
        <f t="shared" si="5"/>
        <v>0</v>
      </c>
      <c r="M16" s="18"/>
      <c r="N16" s="9">
        <f t="shared" si="6"/>
        <v>0</v>
      </c>
      <c r="O16" s="18"/>
      <c r="P16" s="18">
        <f t="shared" si="7"/>
        <v>0</v>
      </c>
      <c r="Q16" s="18"/>
      <c r="R16" s="2">
        <f t="shared" si="0"/>
        <v>0</v>
      </c>
      <c r="S16" s="18"/>
      <c r="T16" s="18">
        <f t="shared" si="8"/>
        <v>0</v>
      </c>
      <c r="U16" s="9"/>
      <c r="V16" s="9">
        <f t="shared" si="1"/>
        <v>0</v>
      </c>
      <c r="W16" s="9"/>
      <c r="X16" s="9">
        <f t="shared" si="2"/>
        <v>0</v>
      </c>
      <c r="Y16" s="9"/>
      <c r="Z16" s="9"/>
      <c r="AA16" s="9">
        <f t="shared" si="9"/>
        <v>0</v>
      </c>
      <c r="AB16" s="9"/>
      <c r="AC16" s="9">
        <f t="shared" si="10"/>
        <v>0</v>
      </c>
      <c r="AE16" s="20"/>
      <c r="AH16" s="20">
        <f t="shared" si="3"/>
        <v>0</v>
      </c>
    </row>
    <row r="17" spans="1:34" x14ac:dyDescent="0.2">
      <c r="A17" t="s">
        <v>589</v>
      </c>
      <c r="B17" s="6" t="s">
        <v>51</v>
      </c>
      <c r="C17" s="5" t="s">
        <v>590</v>
      </c>
      <c r="D17" s="5"/>
      <c r="E17" s="40">
        <v>942311960</v>
      </c>
      <c r="F17" s="40"/>
      <c r="G17" s="9"/>
      <c r="H17" s="9"/>
      <c r="I17" s="18"/>
      <c r="J17" s="9">
        <f t="shared" si="4"/>
        <v>0</v>
      </c>
      <c r="K17" s="18"/>
      <c r="L17" s="18">
        <f t="shared" si="5"/>
        <v>0</v>
      </c>
      <c r="M17" s="18"/>
      <c r="N17" s="9">
        <f t="shared" si="6"/>
        <v>0</v>
      </c>
      <c r="O17" s="18"/>
      <c r="P17" s="18">
        <f t="shared" si="7"/>
        <v>0</v>
      </c>
      <c r="Q17" s="18"/>
      <c r="R17" s="2">
        <f t="shared" si="0"/>
        <v>0</v>
      </c>
      <c r="S17" s="18"/>
      <c r="T17" s="18">
        <f t="shared" si="8"/>
        <v>0</v>
      </c>
      <c r="U17" s="9"/>
      <c r="V17" s="9">
        <f t="shared" si="1"/>
        <v>0</v>
      </c>
      <c r="W17" s="9"/>
      <c r="X17" s="9">
        <f t="shared" si="2"/>
        <v>0</v>
      </c>
      <c r="Y17" s="9"/>
      <c r="Z17" s="9"/>
      <c r="AA17" s="9">
        <f t="shared" si="9"/>
        <v>0</v>
      </c>
      <c r="AB17" s="9"/>
      <c r="AC17" s="9">
        <f t="shared" si="10"/>
        <v>0</v>
      </c>
      <c r="AE17" s="20"/>
      <c r="AH17" s="20">
        <f t="shared" si="3"/>
        <v>0</v>
      </c>
    </row>
    <row r="18" spans="1:34" x14ac:dyDescent="0.2">
      <c r="A18" t="s">
        <v>589</v>
      </c>
      <c r="B18" s="6" t="s">
        <v>34</v>
      </c>
      <c r="C18" s="5" t="s">
        <v>590</v>
      </c>
      <c r="D18" s="5"/>
      <c r="E18" s="40">
        <v>1877</v>
      </c>
      <c r="F18" s="40"/>
      <c r="G18" s="9"/>
      <c r="H18" s="9"/>
      <c r="I18" s="18"/>
      <c r="J18" s="9"/>
      <c r="K18" s="18"/>
      <c r="L18" s="18"/>
      <c r="M18" s="18"/>
      <c r="N18" s="9"/>
      <c r="O18" s="18"/>
      <c r="P18" s="18"/>
      <c r="Q18" s="18"/>
      <c r="R18" s="2">
        <f t="shared" si="0"/>
        <v>0</v>
      </c>
      <c r="S18" s="18"/>
      <c r="T18" s="18"/>
      <c r="U18" s="9"/>
      <c r="V18" s="9">
        <f t="shared" si="1"/>
        <v>0</v>
      </c>
      <c r="W18" s="9"/>
      <c r="X18" s="9">
        <f t="shared" si="2"/>
        <v>0</v>
      </c>
      <c r="Y18" s="9"/>
      <c r="Z18" s="9"/>
      <c r="AA18" s="9"/>
      <c r="AB18" s="9"/>
      <c r="AC18" s="9"/>
      <c r="AE18" s="20"/>
      <c r="AH18" s="20">
        <f t="shared" si="3"/>
        <v>0</v>
      </c>
    </row>
    <row r="19" spans="1:34" x14ac:dyDescent="0.2">
      <c r="A19" t="s">
        <v>589</v>
      </c>
      <c r="B19" s="6" t="s">
        <v>19</v>
      </c>
      <c r="C19" s="5" t="s">
        <v>590</v>
      </c>
      <c r="D19" s="5"/>
      <c r="E19" s="40">
        <v>50919225</v>
      </c>
      <c r="F19" s="40"/>
      <c r="G19" s="9"/>
      <c r="H19" s="9"/>
      <c r="I19" s="18"/>
      <c r="J19" s="9">
        <f t="shared" ref="J19:J50" si="11">I19*E19</f>
        <v>0</v>
      </c>
      <c r="K19" s="18"/>
      <c r="L19" s="18">
        <f t="shared" ref="L19:L50" si="12">K19*E19</f>
        <v>0</v>
      </c>
      <c r="M19" s="18"/>
      <c r="N19" s="9">
        <f t="shared" ref="N19:N50" si="13">$E19*M19</f>
        <v>0</v>
      </c>
      <c r="O19" s="18"/>
      <c r="P19" s="18">
        <f t="shared" ref="P19:P50" si="14">O19*E19</f>
        <v>0</v>
      </c>
      <c r="Q19" s="18"/>
      <c r="R19" s="2">
        <f t="shared" si="0"/>
        <v>0</v>
      </c>
      <c r="S19" s="18"/>
      <c r="T19" s="18">
        <f t="shared" ref="T19:T50" si="15">S19*E19</f>
        <v>0</v>
      </c>
      <c r="U19" s="9"/>
      <c r="V19" s="9">
        <f t="shared" si="1"/>
        <v>0</v>
      </c>
      <c r="W19" s="9"/>
      <c r="X19" s="9">
        <f t="shared" si="2"/>
        <v>0</v>
      </c>
      <c r="Y19" s="9"/>
      <c r="Z19" s="9"/>
      <c r="AA19" s="9">
        <f t="shared" ref="AA19:AA50" si="16">$E19*Z19</f>
        <v>0</v>
      </c>
      <c r="AB19" s="9"/>
      <c r="AC19" s="9"/>
      <c r="AE19" s="20"/>
      <c r="AH19" s="20">
        <f t="shared" si="3"/>
        <v>0</v>
      </c>
    </row>
    <row r="20" spans="1:34" x14ac:dyDescent="0.2">
      <c r="A20" t="s">
        <v>589</v>
      </c>
      <c r="B20"/>
      <c r="C20" s="19" t="s">
        <v>588</v>
      </c>
      <c r="D20" s="19"/>
      <c r="E20" s="31">
        <f>SUM(E17:E19)</f>
        <v>993233062</v>
      </c>
      <c r="F20" s="31">
        <f>E20</f>
        <v>993233062</v>
      </c>
      <c r="G20" s="9">
        <v>26.262</v>
      </c>
      <c r="H20" s="9">
        <f>$E20*G20</f>
        <v>26084286674.243999</v>
      </c>
      <c r="I20" s="18">
        <v>0</v>
      </c>
      <c r="J20" s="9">
        <f t="shared" si="11"/>
        <v>0</v>
      </c>
      <c r="K20" s="18">
        <v>0</v>
      </c>
      <c r="L20" s="18">
        <f t="shared" si="12"/>
        <v>0</v>
      </c>
      <c r="M20" s="18">
        <v>0</v>
      </c>
      <c r="N20" s="9">
        <f t="shared" si="13"/>
        <v>0</v>
      </c>
      <c r="O20" s="18">
        <v>0.755</v>
      </c>
      <c r="P20" s="18">
        <f t="shared" si="14"/>
        <v>749890961.81000006</v>
      </c>
      <c r="Q20" s="18">
        <v>0.23100000000000001</v>
      </c>
      <c r="R20" s="2">
        <f t="shared" si="0"/>
        <v>229436.83732200001</v>
      </c>
      <c r="S20" s="18">
        <v>22.068999999999999</v>
      </c>
      <c r="T20" s="18">
        <f t="shared" si="15"/>
        <v>21919660445.278</v>
      </c>
      <c r="U20" s="9">
        <v>0</v>
      </c>
      <c r="V20" s="9">
        <f t="shared" si="1"/>
        <v>0</v>
      </c>
      <c r="W20" s="9">
        <v>0</v>
      </c>
      <c r="X20" s="9">
        <f t="shared" si="2"/>
        <v>0</v>
      </c>
      <c r="Y20" s="9">
        <v>0</v>
      </c>
      <c r="Z20" s="9">
        <v>0</v>
      </c>
      <c r="AA20" s="9">
        <f t="shared" si="16"/>
        <v>0</v>
      </c>
      <c r="AB20" s="9">
        <f>G20+I20+K20+M20+O20+Q20+S20+U20+W20+Z20</f>
        <v>49.317</v>
      </c>
      <c r="AC20" s="9">
        <f t="shared" ref="AC20:AC51" si="17">$E20*AB20</f>
        <v>48983274918.653999</v>
      </c>
      <c r="AE20" s="20">
        <f>AB20-O20-S20</f>
        <v>26.492999999999999</v>
      </c>
      <c r="AF20">
        <f>AE20/AB20</f>
        <v>0.53719812640671571</v>
      </c>
      <c r="AH20" s="20">
        <f t="shared" si="3"/>
        <v>0.755</v>
      </c>
    </row>
    <row r="21" spans="1:34" x14ac:dyDescent="0.2">
      <c r="B21"/>
      <c r="C21" s="19"/>
      <c r="D21" s="19"/>
      <c r="E21" s="31"/>
      <c r="F21" s="31"/>
      <c r="G21" s="9"/>
      <c r="H21" s="9"/>
      <c r="I21" s="18"/>
      <c r="J21" s="9">
        <f t="shared" si="11"/>
        <v>0</v>
      </c>
      <c r="K21" s="18"/>
      <c r="L21" s="18">
        <f t="shared" si="12"/>
        <v>0</v>
      </c>
      <c r="M21" s="18"/>
      <c r="N21" s="9">
        <f t="shared" si="13"/>
        <v>0</v>
      </c>
      <c r="O21" s="18"/>
      <c r="P21" s="18">
        <f t="shared" si="14"/>
        <v>0</v>
      </c>
      <c r="Q21" s="18"/>
      <c r="R21" s="2">
        <f t="shared" si="0"/>
        <v>0</v>
      </c>
      <c r="S21" s="18"/>
      <c r="T21" s="18">
        <f t="shared" si="15"/>
        <v>0</v>
      </c>
      <c r="U21" s="9"/>
      <c r="V21" s="9">
        <f t="shared" si="1"/>
        <v>0</v>
      </c>
      <c r="W21" s="9"/>
      <c r="X21" s="9">
        <f t="shared" si="2"/>
        <v>0</v>
      </c>
      <c r="Y21" s="9"/>
      <c r="Z21" s="9"/>
      <c r="AA21" s="9">
        <f t="shared" si="16"/>
        <v>0</v>
      </c>
      <c r="AB21" s="9"/>
      <c r="AC21" s="9">
        <f t="shared" si="17"/>
        <v>0</v>
      </c>
      <c r="AE21" s="20"/>
      <c r="AH21" s="20">
        <f t="shared" si="3"/>
        <v>0</v>
      </c>
    </row>
    <row r="22" spans="1:34" x14ac:dyDescent="0.2">
      <c r="A22" t="s">
        <v>586</v>
      </c>
      <c r="B22" s="6" t="s">
        <v>51</v>
      </c>
      <c r="C22" s="5" t="s">
        <v>587</v>
      </c>
      <c r="D22" s="5"/>
      <c r="E22" s="40">
        <v>69495850</v>
      </c>
      <c r="F22" s="40"/>
      <c r="G22" s="9"/>
      <c r="H22" s="9"/>
      <c r="I22" s="18"/>
      <c r="J22" s="9">
        <f t="shared" si="11"/>
        <v>0</v>
      </c>
      <c r="K22" s="18"/>
      <c r="L22" s="18">
        <f t="shared" si="12"/>
        <v>0</v>
      </c>
      <c r="M22" s="18"/>
      <c r="N22" s="9">
        <f t="shared" si="13"/>
        <v>0</v>
      </c>
      <c r="O22" s="18"/>
      <c r="P22" s="18">
        <f t="shared" si="14"/>
        <v>0</v>
      </c>
      <c r="Q22" s="18"/>
      <c r="R22" s="2">
        <f t="shared" si="0"/>
        <v>0</v>
      </c>
      <c r="S22" s="18"/>
      <c r="T22" s="18">
        <f t="shared" si="15"/>
        <v>0</v>
      </c>
      <c r="U22" s="9"/>
      <c r="V22" s="9">
        <f t="shared" si="1"/>
        <v>0</v>
      </c>
      <c r="W22" s="9"/>
      <c r="X22" s="9">
        <f t="shared" si="2"/>
        <v>0</v>
      </c>
      <c r="Y22" s="9"/>
      <c r="Z22" s="9"/>
      <c r="AA22" s="9">
        <f t="shared" si="16"/>
        <v>0</v>
      </c>
      <c r="AB22" s="9"/>
      <c r="AC22" s="9">
        <f t="shared" si="17"/>
        <v>0</v>
      </c>
      <c r="AE22" s="20"/>
      <c r="AH22" s="20">
        <f t="shared" si="3"/>
        <v>0</v>
      </c>
    </row>
    <row r="23" spans="1:34" x14ac:dyDescent="0.2">
      <c r="A23" t="s">
        <v>586</v>
      </c>
      <c r="B23" s="6" t="s">
        <v>554</v>
      </c>
      <c r="C23" s="5" t="s">
        <v>587</v>
      </c>
      <c r="D23" s="5"/>
      <c r="E23" s="40">
        <v>85671177</v>
      </c>
      <c r="F23" s="40"/>
      <c r="G23" s="9"/>
      <c r="H23" s="9"/>
      <c r="I23" s="18"/>
      <c r="J23" s="9">
        <f t="shared" si="11"/>
        <v>0</v>
      </c>
      <c r="K23" s="18"/>
      <c r="L23" s="18">
        <f t="shared" si="12"/>
        <v>0</v>
      </c>
      <c r="M23" s="18"/>
      <c r="N23" s="9">
        <f t="shared" si="13"/>
        <v>0</v>
      </c>
      <c r="O23" s="18"/>
      <c r="P23" s="18">
        <f t="shared" si="14"/>
        <v>0</v>
      </c>
      <c r="Q23" s="18"/>
      <c r="R23" s="2">
        <f t="shared" si="0"/>
        <v>0</v>
      </c>
      <c r="S23" s="18"/>
      <c r="T23" s="18">
        <f t="shared" si="15"/>
        <v>0</v>
      </c>
      <c r="U23" s="9"/>
      <c r="V23" s="9">
        <f t="shared" si="1"/>
        <v>0</v>
      </c>
      <c r="W23" s="9"/>
      <c r="X23" s="9">
        <f t="shared" ref="X23:X30" si="18">$E22*W23</f>
        <v>0</v>
      </c>
      <c r="Y23" s="9"/>
      <c r="Z23" s="9"/>
      <c r="AA23" s="9">
        <f t="shared" si="16"/>
        <v>0</v>
      </c>
      <c r="AB23" s="9"/>
      <c r="AC23" s="9">
        <f t="shared" si="17"/>
        <v>0</v>
      </c>
      <c r="AE23" s="20"/>
      <c r="AH23" s="20">
        <f t="shared" si="3"/>
        <v>0</v>
      </c>
    </row>
    <row r="24" spans="1:34" x14ac:dyDescent="0.2">
      <c r="A24" t="s">
        <v>586</v>
      </c>
      <c r="B24"/>
      <c r="C24" s="19" t="s">
        <v>585</v>
      </c>
      <c r="D24" s="19"/>
      <c r="E24" s="31">
        <f>SUM(E22:E23)</f>
        <v>155167027</v>
      </c>
      <c r="F24" s="31">
        <f>E24</f>
        <v>155167027</v>
      </c>
      <c r="G24" s="9">
        <v>22.285</v>
      </c>
      <c r="H24" s="9">
        <f>$E24*G24</f>
        <v>3457897196.6950002</v>
      </c>
      <c r="I24" s="18">
        <v>0</v>
      </c>
      <c r="J24" s="9">
        <f t="shared" si="11"/>
        <v>0</v>
      </c>
      <c r="K24" s="18">
        <v>0</v>
      </c>
      <c r="L24" s="18">
        <f t="shared" si="12"/>
        <v>0</v>
      </c>
      <c r="M24" s="18">
        <v>0</v>
      </c>
      <c r="N24" s="9">
        <f t="shared" si="13"/>
        <v>0</v>
      </c>
      <c r="O24" s="18">
        <v>0</v>
      </c>
      <c r="P24" s="18">
        <f t="shared" si="14"/>
        <v>0</v>
      </c>
      <c r="Q24" s="29">
        <v>0.33800000000000002</v>
      </c>
      <c r="R24" s="2">
        <f t="shared" si="0"/>
        <v>52446.455126000001</v>
      </c>
      <c r="S24" s="18">
        <v>9.9710000000000001</v>
      </c>
      <c r="T24" s="18">
        <f t="shared" si="15"/>
        <v>1547170426.217</v>
      </c>
      <c r="U24" s="9">
        <v>0</v>
      </c>
      <c r="V24" s="9">
        <f t="shared" si="1"/>
        <v>0</v>
      </c>
      <c r="W24" s="9">
        <v>0</v>
      </c>
      <c r="X24" s="9">
        <f t="shared" si="18"/>
        <v>0</v>
      </c>
      <c r="Y24" s="9">
        <v>0</v>
      </c>
      <c r="Z24" s="9">
        <v>0</v>
      </c>
      <c r="AA24" s="9">
        <f t="shared" si="16"/>
        <v>0</v>
      </c>
      <c r="AB24" s="9">
        <f>G24+I24+K24+M24+O24+Q24+S24+U24+W24+Z24</f>
        <v>32.594000000000001</v>
      </c>
      <c r="AC24" s="9">
        <f t="shared" si="17"/>
        <v>5057514078.0380001</v>
      </c>
      <c r="AE24" s="20">
        <f>AB24-O24-S24</f>
        <v>22.623000000000001</v>
      </c>
      <c r="AF24">
        <f>AE24/AB24</f>
        <v>0.69408480088359825</v>
      </c>
      <c r="AH24" s="20">
        <f t="shared" si="3"/>
        <v>0</v>
      </c>
    </row>
    <row r="25" spans="1:34" x14ac:dyDescent="0.2">
      <c r="B25"/>
      <c r="C25" s="19"/>
      <c r="D25" s="19"/>
      <c r="E25" s="14"/>
      <c r="F25" s="14"/>
      <c r="G25" s="9"/>
      <c r="H25" s="9"/>
      <c r="I25" s="18"/>
      <c r="J25" s="9">
        <f t="shared" si="11"/>
        <v>0</v>
      </c>
      <c r="K25" s="18"/>
      <c r="L25" s="18">
        <f t="shared" si="12"/>
        <v>0</v>
      </c>
      <c r="M25" s="18"/>
      <c r="N25" s="9">
        <f t="shared" si="13"/>
        <v>0</v>
      </c>
      <c r="O25" s="18"/>
      <c r="P25" s="18">
        <f t="shared" si="14"/>
        <v>0</v>
      </c>
      <c r="Q25" s="18"/>
      <c r="R25" s="2">
        <f t="shared" si="0"/>
        <v>0</v>
      </c>
      <c r="S25" s="18"/>
      <c r="T25" s="18">
        <f t="shared" si="15"/>
        <v>0</v>
      </c>
      <c r="U25" s="9"/>
      <c r="V25" s="9">
        <f t="shared" si="1"/>
        <v>0</v>
      </c>
      <c r="W25" s="9"/>
      <c r="X25" s="9">
        <f t="shared" si="18"/>
        <v>0</v>
      </c>
      <c r="Y25" s="9"/>
      <c r="Z25" s="9"/>
      <c r="AA25" s="9">
        <f t="shared" si="16"/>
        <v>0</v>
      </c>
      <c r="AB25" s="9"/>
      <c r="AC25" s="9">
        <f t="shared" si="17"/>
        <v>0</v>
      </c>
      <c r="AE25" s="20"/>
      <c r="AH25" s="20">
        <f t="shared" si="3"/>
        <v>0</v>
      </c>
    </row>
    <row r="26" spans="1:34" x14ac:dyDescent="0.2">
      <c r="A26" t="s">
        <v>583</v>
      </c>
      <c r="B26" s="6" t="s">
        <v>51</v>
      </c>
      <c r="C26" s="5" t="s">
        <v>584</v>
      </c>
      <c r="D26" s="5"/>
      <c r="E26" s="40">
        <v>71235110</v>
      </c>
      <c r="F26" s="40"/>
      <c r="G26" s="9"/>
      <c r="H26" s="9"/>
      <c r="I26" s="18"/>
      <c r="J26" s="9">
        <f t="shared" si="11"/>
        <v>0</v>
      </c>
      <c r="K26" s="18"/>
      <c r="L26" s="18">
        <f t="shared" si="12"/>
        <v>0</v>
      </c>
      <c r="M26" s="18"/>
      <c r="N26" s="9">
        <f t="shared" si="13"/>
        <v>0</v>
      </c>
      <c r="O26" s="18"/>
      <c r="P26" s="18">
        <f t="shared" si="14"/>
        <v>0</v>
      </c>
      <c r="Q26" s="18"/>
      <c r="R26" s="2">
        <f t="shared" si="0"/>
        <v>0</v>
      </c>
      <c r="S26" s="18"/>
      <c r="T26" s="18">
        <f t="shared" si="15"/>
        <v>0</v>
      </c>
      <c r="U26" s="9"/>
      <c r="V26" s="9">
        <f t="shared" si="1"/>
        <v>0</v>
      </c>
      <c r="W26" s="9"/>
      <c r="X26" s="9">
        <f t="shared" si="18"/>
        <v>0</v>
      </c>
      <c r="Y26" s="9"/>
      <c r="Z26" s="9"/>
      <c r="AA26" s="9">
        <f t="shared" si="16"/>
        <v>0</v>
      </c>
      <c r="AB26" s="9"/>
      <c r="AC26" s="9">
        <f t="shared" si="17"/>
        <v>0</v>
      </c>
      <c r="AE26" s="20"/>
      <c r="AH26" s="20">
        <f t="shared" si="3"/>
        <v>0</v>
      </c>
    </row>
    <row r="27" spans="1:34" x14ac:dyDescent="0.2">
      <c r="A27" t="s">
        <v>583</v>
      </c>
      <c r="B27" s="6" t="s">
        <v>554</v>
      </c>
      <c r="C27" s="5" t="s">
        <v>584</v>
      </c>
      <c r="D27" s="5"/>
      <c r="E27" s="40">
        <v>24317432</v>
      </c>
      <c r="F27" s="40"/>
      <c r="G27" s="9"/>
      <c r="H27" s="9"/>
      <c r="I27" s="18"/>
      <c r="J27" s="9">
        <f t="shared" si="11"/>
        <v>0</v>
      </c>
      <c r="K27" s="18"/>
      <c r="L27" s="18">
        <f t="shared" si="12"/>
        <v>0</v>
      </c>
      <c r="M27" s="18"/>
      <c r="N27" s="9">
        <f t="shared" si="13"/>
        <v>0</v>
      </c>
      <c r="O27" s="18"/>
      <c r="P27" s="18">
        <f t="shared" si="14"/>
        <v>0</v>
      </c>
      <c r="Q27" s="18"/>
      <c r="R27" s="2">
        <f t="shared" si="0"/>
        <v>0</v>
      </c>
      <c r="S27" s="18"/>
      <c r="T27" s="18">
        <f t="shared" si="15"/>
        <v>0</v>
      </c>
      <c r="U27" s="9"/>
      <c r="V27" s="9">
        <f t="shared" si="1"/>
        <v>0</v>
      </c>
      <c r="W27" s="9"/>
      <c r="X27" s="9">
        <f t="shared" si="18"/>
        <v>0</v>
      </c>
      <c r="Y27" s="9"/>
      <c r="Z27" s="9"/>
      <c r="AA27" s="9">
        <f t="shared" si="16"/>
        <v>0</v>
      </c>
      <c r="AB27" s="9"/>
      <c r="AC27" s="9">
        <f t="shared" si="17"/>
        <v>0</v>
      </c>
      <c r="AE27" s="20"/>
      <c r="AH27" s="20">
        <f t="shared" si="3"/>
        <v>0</v>
      </c>
    </row>
    <row r="28" spans="1:34" x14ac:dyDescent="0.2">
      <c r="A28" t="s">
        <v>583</v>
      </c>
      <c r="B28"/>
      <c r="C28" s="19" t="s">
        <v>582</v>
      </c>
      <c r="D28" s="19"/>
      <c r="E28" s="31">
        <f>SUM(E26:E27)</f>
        <v>95552542</v>
      </c>
      <c r="F28" s="31">
        <f>E28</f>
        <v>95552542</v>
      </c>
      <c r="G28" s="33">
        <v>27</v>
      </c>
      <c r="H28" s="9">
        <f>$E28*G28</f>
        <v>2579918634</v>
      </c>
      <c r="I28" s="18">
        <v>0</v>
      </c>
      <c r="J28" s="9">
        <f t="shared" si="11"/>
        <v>0</v>
      </c>
      <c r="K28" s="18">
        <v>0</v>
      </c>
      <c r="L28" s="18">
        <f t="shared" si="12"/>
        <v>0</v>
      </c>
      <c r="M28" s="18">
        <v>0</v>
      </c>
      <c r="N28" s="9">
        <f t="shared" si="13"/>
        <v>0</v>
      </c>
      <c r="O28" s="29">
        <v>3.14</v>
      </c>
      <c r="P28" s="18">
        <f t="shared" si="14"/>
        <v>300034981.88</v>
      </c>
      <c r="Q28" s="18">
        <v>6.0999999999999999E-2</v>
      </c>
      <c r="R28" s="2">
        <f t="shared" si="0"/>
        <v>5828.705062</v>
      </c>
      <c r="S28" s="18">
        <v>8.5239999999999991</v>
      </c>
      <c r="T28" s="18">
        <f t="shared" si="15"/>
        <v>814489868.0079999</v>
      </c>
      <c r="U28" s="9">
        <v>0</v>
      </c>
      <c r="V28" s="9">
        <f t="shared" si="1"/>
        <v>0</v>
      </c>
      <c r="W28" s="9">
        <v>0</v>
      </c>
      <c r="X28" s="9">
        <f t="shared" si="18"/>
        <v>0</v>
      </c>
      <c r="Y28" s="9">
        <v>0</v>
      </c>
      <c r="Z28" s="9">
        <v>0</v>
      </c>
      <c r="AA28" s="9">
        <f t="shared" si="16"/>
        <v>0</v>
      </c>
      <c r="AB28" s="9">
        <f>G28+I28+K28+M28+O28+Q28+S28+U28+W28+Z28</f>
        <v>38.725000000000001</v>
      </c>
      <c r="AC28" s="9">
        <f t="shared" si="17"/>
        <v>3700272188.9500003</v>
      </c>
      <c r="AE28" s="20">
        <f>AB28-O28-S28</f>
        <v>27.061</v>
      </c>
      <c r="AF28">
        <f>AE28/AB28</f>
        <v>0.6987992253066494</v>
      </c>
      <c r="AH28" s="20">
        <f t="shared" si="3"/>
        <v>3.14</v>
      </c>
    </row>
    <row r="29" spans="1:34" x14ac:dyDescent="0.2">
      <c r="B29"/>
      <c r="C29" s="19"/>
      <c r="D29" s="19"/>
      <c r="E29" s="14"/>
      <c r="F29" s="14"/>
      <c r="G29" s="9"/>
      <c r="H29" s="9"/>
      <c r="I29" s="18"/>
      <c r="J29" s="9">
        <f t="shared" si="11"/>
        <v>0</v>
      </c>
      <c r="K29" s="18"/>
      <c r="L29" s="18">
        <f t="shared" si="12"/>
        <v>0</v>
      </c>
      <c r="M29" s="18"/>
      <c r="N29" s="9">
        <f t="shared" si="13"/>
        <v>0</v>
      </c>
      <c r="O29" s="18"/>
      <c r="P29" s="18">
        <f t="shared" si="14"/>
        <v>0</v>
      </c>
      <c r="Q29" s="18"/>
      <c r="R29" s="2">
        <f t="shared" si="0"/>
        <v>0</v>
      </c>
      <c r="S29" s="18"/>
      <c r="T29" s="18">
        <f t="shared" si="15"/>
        <v>0</v>
      </c>
      <c r="U29" s="9"/>
      <c r="V29" s="9">
        <f t="shared" si="1"/>
        <v>0</v>
      </c>
      <c r="W29" s="9"/>
      <c r="X29" s="9">
        <f t="shared" si="18"/>
        <v>0</v>
      </c>
      <c r="Y29" s="9"/>
      <c r="Z29" s="9"/>
      <c r="AA29" s="9">
        <f t="shared" si="16"/>
        <v>0</v>
      </c>
      <c r="AB29" s="9"/>
      <c r="AC29" s="9">
        <f t="shared" si="17"/>
        <v>0</v>
      </c>
      <c r="AE29" s="20"/>
      <c r="AH29" s="20">
        <f t="shared" si="3"/>
        <v>0</v>
      </c>
    </row>
    <row r="30" spans="1:34" x14ac:dyDescent="0.2">
      <c r="A30" t="s">
        <v>580</v>
      </c>
      <c r="B30" s="6" t="s">
        <v>51</v>
      </c>
      <c r="C30" s="5" t="s">
        <v>581</v>
      </c>
      <c r="D30" s="5"/>
      <c r="E30" s="43">
        <v>573590860</v>
      </c>
      <c r="F30" s="43"/>
      <c r="G30" s="9"/>
      <c r="H30" s="9"/>
      <c r="I30" s="18"/>
      <c r="J30" s="9">
        <f t="shared" si="11"/>
        <v>0</v>
      </c>
      <c r="K30" s="18"/>
      <c r="L30" s="18">
        <f t="shared" si="12"/>
        <v>0</v>
      </c>
      <c r="M30" s="18"/>
      <c r="N30" s="9">
        <f t="shared" si="13"/>
        <v>0</v>
      </c>
      <c r="O30" s="18"/>
      <c r="P30" s="18">
        <f t="shared" si="14"/>
        <v>0</v>
      </c>
      <c r="Q30" s="18"/>
      <c r="R30" s="2">
        <f t="shared" si="0"/>
        <v>0</v>
      </c>
      <c r="S30" s="18"/>
      <c r="T30" s="18">
        <f t="shared" si="15"/>
        <v>0</v>
      </c>
      <c r="U30" s="9"/>
      <c r="V30" s="9">
        <f t="shared" si="1"/>
        <v>0</v>
      </c>
      <c r="W30" s="9"/>
      <c r="X30" s="9">
        <f t="shared" si="18"/>
        <v>0</v>
      </c>
      <c r="Y30" s="9"/>
      <c r="Z30" s="9"/>
      <c r="AA30" s="9">
        <f t="shared" si="16"/>
        <v>0</v>
      </c>
      <c r="AB30" s="9"/>
      <c r="AC30" s="9">
        <f t="shared" si="17"/>
        <v>0</v>
      </c>
      <c r="AE30" s="20"/>
      <c r="AH30" s="20">
        <f t="shared" si="3"/>
        <v>0</v>
      </c>
    </row>
    <row r="31" spans="1:34" x14ac:dyDescent="0.2">
      <c r="A31" t="s">
        <v>580</v>
      </c>
      <c r="B31"/>
      <c r="C31" s="19" t="s">
        <v>579</v>
      </c>
      <c r="D31" s="19"/>
      <c r="E31" s="31">
        <f>SUM(E30)</f>
        <v>573590860</v>
      </c>
      <c r="F31" s="31">
        <f>E31</f>
        <v>573590860</v>
      </c>
      <c r="G31" s="9">
        <v>27</v>
      </c>
      <c r="H31" s="9">
        <f>$E31*G31</f>
        <v>15486953220</v>
      </c>
      <c r="I31" s="18">
        <v>0</v>
      </c>
      <c r="J31" s="9">
        <f t="shared" si="11"/>
        <v>0</v>
      </c>
      <c r="K31" s="18">
        <v>0.90400000000000003</v>
      </c>
      <c r="L31" s="18">
        <f t="shared" si="12"/>
        <v>518526137.44</v>
      </c>
      <c r="M31" s="18">
        <v>0</v>
      </c>
      <c r="N31" s="9">
        <f t="shared" si="13"/>
        <v>0</v>
      </c>
      <c r="O31" s="18">
        <v>13.677</v>
      </c>
      <c r="P31" s="18">
        <f t="shared" si="14"/>
        <v>7845002192.2199993</v>
      </c>
      <c r="Q31" s="18">
        <v>0.26900000000000002</v>
      </c>
      <c r="R31" s="2">
        <f t="shared" si="0"/>
        <v>154295.94133999999</v>
      </c>
      <c r="S31" s="18">
        <v>15.045999999999999</v>
      </c>
      <c r="T31" s="18">
        <f t="shared" si="15"/>
        <v>8630248079.5599995</v>
      </c>
      <c r="U31" s="9">
        <v>0</v>
      </c>
      <c r="V31" s="9">
        <f t="shared" si="1"/>
        <v>0</v>
      </c>
      <c r="W31" s="9">
        <v>0</v>
      </c>
      <c r="X31" s="9">
        <f>$E31*W31</f>
        <v>0</v>
      </c>
      <c r="Y31" s="9">
        <v>0</v>
      </c>
      <c r="Z31" s="9">
        <v>0</v>
      </c>
      <c r="AA31" s="9">
        <f t="shared" si="16"/>
        <v>0</v>
      </c>
      <c r="AB31" s="9">
        <f>G31+I31+K31+M31+O31+Q31+S31+U31+W31+Z31</f>
        <v>56.896000000000001</v>
      </c>
      <c r="AC31" s="9">
        <f t="shared" si="17"/>
        <v>32635025570.560001</v>
      </c>
      <c r="AE31" s="20">
        <f>AB31-O31-S31</f>
        <v>28.173000000000002</v>
      </c>
      <c r="AF31">
        <f>AE31/AB31</f>
        <v>0.49516661979752535</v>
      </c>
      <c r="AH31" s="20">
        <f t="shared" si="3"/>
        <v>14.581</v>
      </c>
    </row>
    <row r="32" spans="1:34" x14ac:dyDescent="0.2">
      <c r="B32"/>
      <c r="C32" s="19"/>
      <c r="D32" s="19"/>
      <c r="E32" s="14"/>
      <c r="F32" s="14"/>
      <c r="G32" s="9"/>
      <c r="H32" s="9"/>
      <c r="I32" s="18"/>
      <c r="J32" s="9">
        <f t="shared" si="11"/>
        <v>0</v>
      </c>
      <c r="K32" s="18"/>
      <c r="L32" s="18">
        <f t="shared" si="12"/>
        <v>0</v>
      </c>
      <c r="M32" s="18"/>
      <c r="N32" s="9">
        <f t="shared" si="13"/>
        <v>0</v>
      </c>
      <c r="O32" s="18"/>
      <c r="P32" s="18">
        <f t="shared" si="14"/>
        <v>0</v>
      </c>
      <c r="Q32" s="18"/>
      <c r="R32" s="2">
        <f t="shared" si="0"/>
        <v>0</v>
      </c>
      <c r="S32" s="18"/>
      <c r="T32" s="18">
        <f t="shared" si="15"/>
        <v>0</v>
      </c>
      <c r="U32" s="9"/>
      <c r="V32" s="9">
        <f t="shared" si="1"/>
        <v>0</v>
      </c>
      <c r="W32" s="9"/>
      <c r="X32" s="9">
        <f>$E32*W32</f>
        <v>0</v>
      </c>
      <c r="Y32" s="9"/>
      <c r="Z32" s="9"/>
      <c r="AA32" s="9">
        <f t="shared" si="16"/>
        <v>0</v>
      </c>
      <c r="AB32" s="9"/>
      <c r="AC32" s="9">
        <f t="shared" si="17"/>
        <v>0</v>
      </c>
      <c r="AE32" s="20"/>
      <c r="AH32" s="20">
        <f t="shared" si="3"/>
        <v>0</v>
      </c>
    </row>
    <row r="33" spans="1:34" x14ac:dyDescent="0.2">
      <c r="A33" t="s">
        <v>577</v>
      </c>
      <c r="B33" s="6" t="s">
        <v>108</v>
      </c>
      <c r="C33" s="5" t="s">
        <v>578</v>
      </c>
      <c r="D33" s="5"/>
      <c r="E33" s="40">
        <v>128664752</v>
      </c>
      <c r="F33" s="40"/>
      <c r="G33" s="9"/>
      <c r="H33" s="9"/>
      <c r="I33" s="18"/>
      <c r="J33" s="9">
        <f t="shared" si="11"/>
        <v>0</v>
      </c>
      <c r="K33" s="18"/>
      <c r="L33" s="18">
        <f t="shared" si="12"/>
        <v>0</v>
      </c>
      <c r="M33" s="18"/>
      <c r="N33" s="9">
        <f t="shared" si="13"/>
        <v>0</v>
      </c>
      <c r="O33" s="18"/>
      <c r="P33" s="18">
        <f t="shared" si="14"/>
        <v>0</v>
      </c>
      <c r="Q33" s="18"/>
      <c r="R33" s="2">
        <f t="shared" si="0"/>
        <v>0</v>
      </c>
      <c r="S33" s="18"/>
      <c r="T33" s="18">
        <f t="shared" si="15"/>
        <v>0</v>
      </c>
      <c r="U33" s="9"/>
      <c r="V33" s="9">
        <f t="shared" si="1"/>
        <v>0</v>
      </c>
      <c r="W33" s="9"/>
      <c r="X33" s="9">
        <f>$E33*W33</f>
        <v>0</v>
      </c>
      <c r="Y33" s="9"/>
      <c r="Z33" s="9"/>
      <c r="AA33" s="9">
        <f t="shared" si="16"/>
        <v>0</v>
      </c>
      <c r="AB33" s="9"/>
      <c r="AC33" s="9">
        <f t="shared" si="17"/>
        <v>0</v>
      </c>
      <c r="AE33" s="20"/>
      <c r="AH33" s="20">
        <f t="shared" si="3"/>
        <v>0</v>
      </c>
    </row>
    <row r="34" spans="1:34" x14ac:dyDescent="0.2">
      <c r="A34" t="s">
        <v>577</v>
      </c>
      <c r="B34" s="6" t="s">
        <v>495</v>
      </c>
      <c r="C34" s="5" t="s">
        <v>578</v>
      </c>
      <c r="D34" s="5"/>
      <c r="E34" s="34">
        <v>2631519</v>
      </c>
      <c r="F34" s="34"/>
      <c r="G34" s="9"/>
      <c r="H34" s="9"/>
      <c r="I34" s="18"/>
      <c r="J34" s="9">
        <f t="shared" si="11"/>
        <v>0</v>
      </c>
      <c r="K34" s="18"/>
      <c r="L34" s="18">
        <f t="shared" si="12"/>
        <v>0</v>
      </c>
      <c r="M34" s="18"/>
      <c r="N34" s="9">
        <f t="shared" si="13"/>
        <v>0</v>
      </c>
      <c r="O34" s="18"/>
      <c r="P34" s="18">
        <f t="shared" si="14"/>
        <v>0</v>
      </c>
      <c r="Q34" s="18"/>
      <c r="R34" s="2">
        <f t="shared" si="0"/>
        <v>0</v>
      </c>
      <c r="S34" s="18"/>
      <c r="T34" s="18">
        <f t="shared" si="15"/>
        <v>0</v>
      </c>
      <c r="U34" s="9"/>
      <c r="V34" s="9">
        <f t="shared" si="1"/>
        <v>0</v>
      </c>
      <c r="W34" s="9"/>
      <c r="X34" s="9">
        <f>$E34*W34</f>
        <v>0</v>
      </c>
      <c r="Y34" s="9"/>
      <c r="Z34" s="9"/>
      <c r="AA34" s="9">
        <f t="shared" si="16"/>
        <v>0</v>
      </c>
      <c r="AB34" s="9"/>
      <c r="AC34" s="9">
        <f t="shared" si="17"/>
        <v>0</v>
      </c>
      <c r="AE34" s="20"/>
      <c r="AH34" s="20">
        <f t="shared" si="3"/>
        <v>0</v>
      </c>
    </row>
    <row r="35" spans="1:34" x14ac:dyDescent="0.2">
      <c r="A35" t="s">
        <v>577</v>
      </c>
      <c r="B35"/>
      <c r="C35" s="19" t="s">
        <v>576</v>
      </c>
      <c r="D35" s="19"/>
      <c r="E35" s="31">
        <f>SUM(E33:E34)</f>
        <v>131296271</v>
      </c>
      <c r="F35" s="31">
        <f>E35</f>
        <v>131296271</v>
      </c>
      <c r="G35" s="9">
        <v>27</v>
      </c>
      <c r="H35" s="9">
        <f>$E35*G35</f>
        <v>3544999317</v>
      </c>
      <c r="I35" s="18">
        <v>0</v>
      </c>
      <c r="J35" s="9">
        <f t="shared" si="11"/>
        <v>0</v>
      </c>
      <c r="K35" s="18">
        <v>0</v>
      </c>
      <c r="L35" s="18">
        <f t="shared" si="12"/>
        <v>0</v>
      </c>
      <c r="M35" s="18">
        <v>0</v>
      </c>
      <c r="N35" s="9">
        <f t="shared" si="13"/>
        <v>0</v>
      </c>
      <c r="O35" s="18">
        <v>0</v>
      </c>
      <c r="P35" s="18">
        <f t="shared" si="14"/>
        <v>0</v>
      </c>
      <c r="Q35" s="18">
        <v>0.13800000000000001</v>
      </c>
      <c r="R35" s="2">
        <f t="shared" si="0"/>
        <v>18118.885398000002</v>
      </c>
      <c r="S35" s="18">
        <v>13.225</v>
      </c>
      <c r="T35" s="18">
        <f t="shared" si="15"/>
        <v>1736393183.9749999</v>
      </c>
      <c r="U35" s="9">
        <v>0</v>
      </c>
      <c r="V35" s="9">
        <f t="shared" si="1"/>
        <v>0</v>
      </c>
      <c r="W35" s="9">
        <v>0</v>
      </c>
      <c r="X35" s="9">
        <f t="shared" ref="X35:X41" si="19">$E34*W35</f>
        <v>0</v>
      </c>
      <c r="Y35" s="9">
        <v>0</v>
      </c>
      <c r="Z35" s="9">
        <v>0</v>
      </c>
      <c r="AA35" s="9">
        <f t="shared" si="16"/>
        <v>0</v>
      </c>
      <c r="AB35" s="9">
        <f>G35+I35+K35+M35+O35+Q35+S35+U35+W35+Z35</f>
        <v>40.363</v>
      </c>
      <c r="AC35" s="9">
        <f t="shared" si="17"/>
        <v>5299511386.3730001</v>
      </c>
      <c r="AE35" s="20">
        <f>AB35-O35-S35</f>
        <v>27.137999999999998</v>
      </c>
      <c r="AF35">
        <f>AE35/AB35</f>
        <v>0.67234843792582311</v>
      </c>
      <c r="AH35" s="20">
        <f t="shared" si="3"/>
        <v>0</v>
      </c>
    </row>
    <row r="36" spans="1:34" x14ac:dyDescent="0.2">
      <c r="B36"/>
      <c r="C36" s="19"/>
      <c r="D36" s="19"/>
      <c r="E36" s="14"/>
      <c r="F36" s="14"/>
      <c r="G36" s="9"/>
      <c r="H36" s="9"/>
      <c r="I36" s="18"/>
      <c r="J36" s="9">
        <f t="shared" si="11"/>
        <v>0</v>
      </c>
      <c r="K36" s="18"/>
      <c r="L36" s="18">
        <f t="shared" si="12"/>
        <v>0</v>
      </c>
      <c r="M36" s="18"/>
      <c r="N36" s="9">
        <f t="shared" si="13"/>
        <v>0</v>
      </c>
      <c r="O36" s="18"/>
      <c r="P36" s="18">
        <f t="shared" si="14"/>
        <v>0</v>
      </c>
      <c r="Q36" s="18"/>
      <c r="R36" s="2">
        <f t="shared" si="0"/>
        <v>0</v>
      </c>
      <c r="S36" s="18"/>
      <c r="T36" s="18">
        <f t="shared" si="15"/>
        <v>0</v>
      </c>
      <c r="U36" s="9"/>
      <c r="V36" s="9">
        <f t="shared" si="1"/>
        <v>0</v>
      </c>
      <c r="W36" s="9"/>
      <c r="X36" s="9">
        <f t="shared" si="19"/>
        <v>0</v>
      </c>
      <c r="Y36" s="9"/>
      <c r="Z36" s="9"/>
      <c r="AA36" s="9">
        <f t="shared" si="16"/>
        <v>0</v>
      </c>
      <c r="AB36" s="9"/>
      <c r="AC36" s="9">
        <f t="shared" si="17"/>
        <v>0</v>
      </c>
      <c r="AE36" s="20"/>
      <c r="AH36" s="20">
        <f t="shared" si="3"/>
        <v>0</v>
      </c>
    </row>
    <row r="37" spans="1:34" x14ac:dyDescent="0.2">
      <c r="A37" t="s">
        <v>574</v>
      </c>
      <c r="B37" s="6" t="s">
        <v>108</v>
      </c>
      <c r="C37" s="5" t="s">
        <v>575</v>
      </c>
      <c r="D37" s="5"/>
      <c r="E37" s="40">
        <v>29517932</v>
      </c>
      <c r="F37" s="40"/>
      <c r="G37" s="9"/>
      <c r="H37" s="9"/>
      <c r="I37" s="18"/>
      <c r="J37" s="9">
        <f t="shared" si="11"/>
        <v>0</v>
      </c>
      <c r="K37" s="18"/>
      <c r="L37" s="18">
        <f t="shared" si="12"/>
        <v>0</v>
      </c>
      <c r="M37" s="18"/>
      <c r="N37" s="9">
        <f t="shared" si="13"/>
        <v>0</v>
      </c>
      <c r="O37" s="18"/>
      <c r="P37" s="18">
        <f t="shared" si="14"/>
        <v>0</v>
      </c>
      <c r="Q37" s="18"/>
      <c r="R37" s="2">
        <f t="shared" si="0"/>
        <v>0</v>
      </c>
      <c r="S37" s="18"/>
      <c r="T37" s="18">
        <f t="shared" si="15"/>
        <v>0</v>
      </c>
      <c r="U37" s="9"/>
      <c r="V37" s="9">
        <f t="shared" si="1"/>
        <v>0</v>
      </c>
      <c r="W37" s="9"/>
      <c r="X37" s="9">
        <f t="shared" si="19"/>
        <v>0</v>
      </c>
      <c r="Y37" s="9"/>
      <c r="Z37" s="9"/>
      <c r="AA37" s="9">
        <f t="shared" si="16"/>
        <v>0</v>
      </c>
      <c r="AB37" s="9"/>
      <c r="AC37" s="9">
        <f t="shared" si="17"/>
        <v>0</v>
      </c>
      <c r="AE37" s="20"/>
      <c r="AH37" s="20">
        <f t="shared" si="3"/>
        <v>0</v>
      </c>
    </row>
    <row r="38" spans="1:34" x14ac:dyDescent="0.2">
      <c r="A38" t="s">
        <v>574</v>
      </c>
      <c r="B38" s="6" t="s">
        <v>110</v>
      </c>
      <c r="C38" s="5" t="s">
        <v>575</v>
      </c>
      <c r="D38" s="5"/>
      <c r="E38" s="34">
        <v>4149187</v>
      </c>
      <c r="F38" s="40"/>
      <c r="G38" s="9"/>
      <c r="H38" s="9"/>
      <c r="I38" s="18"/>
      <c r="J38" s="9">
        <f t="shared" si="11"/>
        <v>0</v>
      </c>
      <c r="K38" s="18"/>
      <c r="L38" s="18">
        <f t="shared" si="12"/>
        <v>0</v>
      </c>
      <c r="M38" s="18"/>
      <c r="N38" s="9">
        <f t="shared" si="13"/>
        <v>0</v>
      </c>
      <c r="O38" s="18"/>
      <c r="P38" s="18">
        <f t="shared" si="14"/>
        <v>0</v>
      </c>
      <c r="Q38" s="18"/>
      <c r="R38" s="2">
        <f t="shared" si="0"/>
        <v>0</v>
      </c>
      <c r="S38" s="18"/>
      <c r="T38" s="18">
        <f t="shared" si="15"/>
        <v>0</v>
      </c>
      <c r="U38" s="9"/>
      <c r="V38" s="9">
        <f t="shared" si="1"/>
        <v>0</v>
      </c>
      <c r="W38" s="9"/>
      <c r="X38" s="9">
        <f t="shared" si="19"/>
        <v>0</v>
      </c>
      <c r="Y38" s="9"/>
      <c r="Z38" s="9"/>
      <c r="AA38" s="9">
        <f t="shared" si="16"/>
        <v>0</v>
      </c>
      <c r="AB38" s="9"/>
      <c r="AC38" s="9">
        <f t="shared" si="17"/>
        <v>0</v>
      </c>
      <c r="AE38" s="20"/>
      <c r="AH38" s="20">
        <f t="shared" si="3"/>
        <v>0</v>
      </c>
    </row>
    <row r="39" spans="1:34" x14ac:dyDescent="0.2">
      <c r="A39" t="s">
        <v>574</v>
      </c>
      <c r="B39"/>
      <c r="C39" s="19" t="s">
        <v>573</v>
      </c>
      <c r="D39" s="19"/>
      <c r="E39" s="31">
        <f>SUM(E37:E38)</f>
        <v>33667119</v>
      </c>
      <c r="F39" s="31">
        <f>E39</f>
        <v>33667119</v>
      </c>
      <c r="G39" s="9">
        <v>27</v>
      </c>
      <c r="H39" s="9">
        <f>$E39*G39</f>
        <v>909012213</v>
      </c>
      <c r="I39" s="18">
        <v>0</v>
      </c>
      <c r="J39" s="9">
        <f t="shared" si="11"/>
        <v>0</v>
      </c>
      <c r="K39" s="18">
        <v>0</v>
      </c>
      <c r="L39" s="18">
        <f t="shared" si="12"/>
        <v>0</v>
      </c>
      <c r="M39" s="18">
        <v>0</v>
      </c>
      <c r="N39" s="9">
        <f t="shared" si="13"/>
        <v>0</v>
      </c>
      <c r="O39" s="18">
        <v>0</v>
      </c>
      <c r="P39" s="18">
        <f t="shared" si="14"/>
        <v>0</v>
      </c>
      <c r="Q39" s="18">
        <v>1.4999999999999999E-2</v>
      </c>
      <c r="R39" s="2">
        <f t="shared" si="0"/>
        <v>505.00678499999998</v>
      </c>
      <c r="S39" s="18">
        <v>9.8979999999999997</v>
      </c>
      <c r="T39" s="18">
        <f t="shared" si="15"/>
        <v>333237143.86199999</v>
      </c>
      <c r="U39" s="9">
        <v>0</v>
      </c>
      <c r="V39" s="9">
        <f t="shared" si="1"/>
        <v>0</v>
      </c>
      <c r="W39" s="9">
        <v>0</v>
      </c>
      <c r="X39" s="9">
        <f t="shared" si="19"/>
        <v>0</v>
      </c>
      <c r="Y39" s="9">
        <v>0</v>
      </c>
      <c r="Z39" s="9">
        <v>0</v>
      </c>
      <c r="AA39" s="9">
        <f t="shared" si="16"/>
        <v>0</v>
      </c>
      <c r="AB39" s="9">
        <f>G39+I39+K39+M39+O39+Q39+S39+U39+W39+Z39</f>
        <v>36.912999999999997</v>
      </c>
      <c r="AC39" s="9">
        <f t="shared" si="17"/>
        <v>1242754363.6469998</v>
      </c>
      <c r="AE39" s="20">
        <f>AB39-O39-S39</f>
        <v>27.014999999999997</v>
      </c>
      <c r="AF39">
        <f>AE39/AB39</f>
        <v>0.73185598569609622</v>
      </c>
      <c r="AH39" s="20">
        <f t="shared" si="3"/>
        <v>0</v>
      </c>
    </row>
    <row r="40" spans="1:34" x14ac:dyDescent="0.2">
      <c r="B40"/>
      <c r="C40" s="19"/>
      <c r="D40" s="19"/>
      <c r="E40" s="14"/>
      <c r="F40" s="14"/>
      <c r="G40" s="9"/>
      <c r="H40" s="9"/>
      <c r="I40" s="18"/>
      <c r="J40" s="9">
        <f t="shared" si="11"/>
        <v>0</v>
      </c>
      <c r="K40" s="18"/>
      <c r="L40" s="18">
        <f t="shared" si="12"/>
        <v>0</v>
      </c>
      <c r="M40" s="18"/>
      <c r="N40" s="9">
        <f t="shared" si="13"/>
        <v>0</v>
      </c>
      <c r="O40" s="18"/>
      <c r="P40" s="18">
        <f t="shared" si="14"/>
        <v>0</v>
      </c>
      <c r="Q40" s="18"/>
      <c r="R40" s="2">
        <f t="shared" ref="R40:R71" si="20">Q40*E40/1000</f>
        <v>0</v>
      </c>
      <c r="S40" s="18"/>
      <c r="T40" s="18">
        <f t="shared" si="15"/>
        <v>0</v>
      </c>
      <c r="U40" s="9"/>
      <c r="V40" s="9">
        <f t="shared" ref="V40:V71" si="21">$E40*U40</f>
        <v>0</v>
      </c>
      <c r="W40" s="9"/>
      <c r="X40" s="9">
        <f t="shared" si="19"/>
        <v>0</v>
      </c>
      <c r="Y40" s="9"/>
      <c r="Z40" s="9"/>
      <c r="AA40" s="9">
        <f t="shared" si="16"/>
        <v>0</v>
      </c>
      <c r="AB40" s="9"/>
      <c r="AC40" s="9">
        <f t="shared" si="17"/>
        <v>0</v>
      </c>
      <c r="AE40" s="20"/>
      <c r="AH40" s="20">
        <f t="shared" si="3"/>
        <v>0</v>
      </c>
    </row>
    <row r="41" spans="1:34" x14ac:dyDescent="0.2">
      <c r="A41" t="s">
        <v>571</v>
      </c>
      <c r="B41" s="6" t="s">
        <v>554</v>
      </c>
      <c r="C41" s="5" t="s">
        <v>572</v>
      </c>
      <c r="D41" s="5"/>
      <c r="E41" s="43">
        <v>465378090</v>
      </c>
      <c r="F41" s="43"/>
      <c r="G41" s="9"/>
      <c r="H41" s="9"/>
      <c r="I41" s="18"/>
      <c r="J41" s="9">
        <f t="shared" si="11"/>
        <v>0</v>
      </c>
      <c r="K41" s="18"/>
      <c r="L41" s="18">
        <f t="shared" si="12"/>
        <v>0</v>
      </c>
      <c r="M41" s="18"/>
      <c r="N41" s="9">
        <f t="shared" si="13"/>
        <v>0</v>
      </c>
      <c r="O41" s="18"/>
      <c r="P41" s="18">
        <f t="shared" si="14"/>
        <v>0</v>
      </c>
      <c r="Q41" s="18"/>
      <c r="R41" s="2">
        <f t="shared" si="20"/>
        <v>0</v>
      </c>
      <c r="S41" s="18"/>
      <c r="T41" s="18">
        <f t="shared" si="15"/>
        <v>0</v>
      </c>
      <c r="U41" s="9"/>
      <c r="V41" s="9">
        <f t="shared" si="21"/>
        <v>0</v>
      </c>
      <c r="W41" s="9"/>
      <c r="X41" s="9">
        <f t="shared" si="19"/>
        <v>0</v>
      </c>
      <c r="Y41" s="9"/>
      <c r="Z41" s="9"/>
      <c r="AA41" s="9">
        <f t="shared" si="16"/>
        <v>0</v>
      </c>
      <c r="AB41" s="9"/>
      <c r="AC41" s="9">
        <f t="shared" si="17"/>
        <v>0</v>
      </c>
      <c r="AE41" s="20"/>
      <c r="AH41" s="20">
        <f t="shared" si="3"/>
        <v>0</v>
      </c>
    </row>
    <row r="42" spans="1:34" x14ac:dyDescent="0.2">
      <c r="A42" t="s">
        <v>571</v>
      </c>
      <c r="B42"/>
      <c r="C42" s="19" t="s">
        <v>570</v>
      </c>
      <c r="D42" s="19"/>
      <c r="E42" s="31">
        <f>SUM(E41)</f>
        <v>465378090</v>
      </c>
      <c r="F42" s="31">
        <f>E42</f>
        <v>465378090</v>
      </c>
      <c r="G42" s="9">
        <v>21.895</v>
      </c>
      <c r="H42" s="9">
        <f>$E42*G42</f>
        <v>10189453280.549999</v>
      </c>
      <c r="I42" s="18">
        <v>0</v>
      </c>
      <c r="J42" s="9">
        <f t="shared" si="11"/>
        <v>0</v>
      </c>
      <c r="K42" s="18">
        <v>0</v>
      </c>
      <c r="L42" s="18">
        <f t="shared" si="12"/>
        <v>0</v>
      </c>
      <c r="M42" s="18">
        <v>0</v>
      </c>
      <c r="N42" s="9">
        <f t="shared" si="13"/>
        <v>0</v>
      </c>
      <c r="O42" s="18">
        <v>13.228999999999999</v>
      </c>
      <c r="P42" s="18">
        <f t="shared" si="14"/>
        <v>6156486752.6099997</v>
      </c>
      <c r="Q42" s="18">
        <v>0.23699999999999999</v>
      </c>
      <c r="R42" s="2">
        <f t="shared" si="20"/>
        <v>110294.60733</v>
      </c>
      <c r="S42" s="18">
        <v>19.2</v>
      </c>
      <c r="T42" s="18">
        <f t="shared" si="15"/>
        <v>8935259328</v>
      </c>
      <c r="U42" s="9">
        <v>0</v>
      </c>
      <c r="V42" s="9">
        <f t="shared" si="21"/>
        <v>0</v>
      </c>
      <c r="W42" s="9">
        <v>0</v>
      </c>
      <c r="X42" s="9">
        <f t="shared" ref="X42:X53" si="22">$E42*W42</f>
        <v>0</v>
      </c>
      <c r="Y42" s="9">
        <v>0</v>
      </c>
      <c r="Z42" s="9">
        <v>0</v>
      </c>
      <c r="AA42" s="9">
        <f t="shared" si="16"/>
        <v>0</v>
      </c>
      <c r="AB42" s="9">
        <f>G42+I42+K42+M42+O42+Q42+S42+U42+W42+Z42</f>
        <v>54.560999999999993</v>
      </c>
      <c r="AC42" s="9">
        <f t="shared" si="17"/>
        <v>25391493968.489998</v>
      </c>
      <c r="AE42" s="20">
        <f>AB42-O42-S42</f>
        <v>22.131999999999994</v>
      </c>
      <c r="AF42">
        <f>AE42/AB42</f>
        <v>0.40563772658125763</v>
      </c>
      <c r="AH42" s="20">
        <f t="shared" si="3"/>
        <v>13.228999999999999</v>
      </c>
    </row>
    <row r="43" spans="1:34" x14ac:dyDescent="0.2">
      <c r="B43"/>
      <c r="C43" s="19"/>
      <c r="D43" s="19"/>
      <c r="E43" s="14"/>
      <c r="F43" s="14"/>
      <c r="G43" s="9"/>
      <c r="H43" s="9"/>
      <c r="I43" s="18"/>
      <c r="J43" s="9">
        <f t="shared" si="11"/>
        <v>0</v>
      </c>
      <c r="K43" s="18"/>
      <c r="L43" s="18">
        <f t="shared" si="12"/>
        <v>0</v>
      </c>
      <c r="M43" s="18"/>
      <c r="N43" s="9">
        <f t="shared" si="13"/>
        <v>0</v>
      </c>
      <c r="O43" s="18"/>
      <c r="P43" s="18">
        <f t="shared" si="14"/>
        <v>0</v>
      </c>
      <c r="Q43" s="18"/>
      <c r="R43" s="2">
        <f t="shared" si="20"/>
        <v>0</v>
      </c>
      <c r="S43" s="18"/>
      <c r="T43" s="18">
        <f t="shared" si="15"/>
        <v>0</v>
      </c>
      <c r="U43" s="9"/>
      <c r="V43" s="9">
        <f t="shared" si="21"/>
        <v>0</v>
      </c>
      <c r="W43" s="9"/>
      <c r="X43" s="9">
        <f t="shared" si="22"/>
        <v>0</v>
      </c>
      <c r="Y43" s="9"/>
      <c r="Z43" s="9"/>
      <c r="AA43" s="9">
        <f t="shared" si="16"/>
        <v>0</v>
      </c>
      <c r="AB43" s="9"/>
      <c r="AC43" s="9">
        <f t="shared" si="17"/>
        <v>0</v>
      </c>
      <c r="AE43" s="20"/>
      <c r="AH43" s="20">
        <f t="shared" si="3"/>
        <v>0</v>
      </c>
    </row>
    <row r="44" spans="1:34" x14ac:dyDescent="0.2">
      <c r="A44" t="s">
        <v>568</v>
      </c>
      <c r="B44" s="6" t="s">
        <v>554</v>
      </c>
      <c r="C44" s="5" t="s">
        <v>569</v>
      </c>
      <c r="D44" s="5"/>
      <c r="E44" s="46">
        <v>165822963</v>
      </c>
      <c r="F44" s="46"/>
      <c r="G44" s="9"/>
      <c r="H44" s="9"/>
      <c r="I44" s="18"/>
      <c r="J44" s="9">
        <f t="shared" si="11"/>
        <v>0</v>
      </c>
      <c r="K44" s="18"/>
      <c r="L44" s="18">
        <f t="shared" si="12"/>
        <v>0</v>
      </c>
      <c r="M44" s="18"/>
      <c r="N44" s="9">
        <f t="shared" si="13"/>
        <v>0</v>
      </c>
      <c r="O44" s="18"/>
      <c r="P44" s="18">
        <f t="shared" si="14"/>
        <v>0</v>
      </c>
      <c r="Q44" s="18"/>
      <c r="R44" s="2">
        <f t="shared" si="20"/>
        <v>0</v>
      </c>
      <c r="S44" s="18"/>
      <c r="T44" s="18">
        <f t="shared" si="15"/>
        <v>0</v>
      </c>
      <c r="U44" s="9"/>
      <c r="V44" s="9">
        <f t="shared" si="21"/>
        <v>0</v>
      </c>
      <c r="W44" s="9"/>
      <c r="X44" s="9">
        <f t="shared" si="22"/>
        <v>0</v>
      </c>
      <c r="Y44" s="9"/>
      <c r="Z44" s="9"/>
      <c r="AA44" s="9">
        <f t="shared" si="16"/>
        <v>0</v>
      </c>
      <c r="AB44" s="9"/>
      <c r="AC44" s="9">
        <f t="shared" si="17"/>
        <v>0</v>
      </c>
      <c r="AE44" s="20"/>
      <c r="AH44" s="20">
        <f t="shared" si="3"/>
        <v>0</v>
      </c>
    </row>
    <row r="45" spans="1:34" x14ac:dyDescent="0.2">
      <c r="A45" t="s">
        <v>568</v>
      </c>
      <c r="B45"/>
      <c r="C45" s="19" t="s">
        <v>567</v>
      </c>
      <c r="D45" s="19"/>
      <c r="E45" s="31">
        <f>SUM(E44)</f>
        <v>165822963</v>
      </c>
      <c r="F45" s="31">
        <f>E45</f>
        <v>165822963</v>
      </c>
      <c r="G45" s="9">
        <v>20.946999999999999</v>
      </c>
      <c r="H45" s="9">
        <f>$E45*G45</f>
        <v>3473493605.961</v>
      </c>
      <c r="I45" s="18">
        <v>0</v>
      </c>
      <c r="J45" s="9">
        <f t="shared" si="11"/>
        <v>0</v>
      </c>
      <c r="K45" s="18">
        <v>0</v>
      </c>
      <c r="L45" s="18">
        <f t="shared" si="12"/>
        <v>0</v>
      </c>
      <c r="M45" s="18">
        <v>0</v>
      </c>
      <c r="N45" s="9">
        <f t="shared" si="13"/>
        <v>0</v>
      </c>
      <c r="O45" s="18">
        <v>6.0309999999999997</v>
      </c>
      <c r="P45" s="18">
        <f t="shared" si="14"/>
        <v>1000078289.8529999</v>
      </c>
      <c r="Q45" s="29">
        <v>0.56599999999999995</v>
      </c>
      <c r="R45" s="2">
        <f t="shared" si="20"/>
        <v>93855.797057999996</v>
      </c>
      <c r="S45" s="18">
        <v>11.2</v>
      </c>
      <c r="T45" s="18">
        <f t="shared" si="15"/>
        <v>1857217185.5999999</v>
      </c>
      <c r="U45" s="9">
        <v>0</v>
      </c>
      <c r="V45" s="9">
        <f t="shared" si="21"/>
        <v>0</v>
      </c>
      <c r="W45" s="9">
        <v>0</v>
      </c>
      <c r="X45" s="9">
        <f t="shared" si="22"/>
        <v>0</v>
      </c>
      <c r="Y45" s="9">
        <v>0</v>
      </c>
      <c r="Z45" s="9">
        <v>0</v>
      </c>
      <c r="AA45" s="9">
        <f t="shared" si="16"/>
        <v>0</v>
      </c>
      <c r="AB45" s="9">
        <f>G45+I45+K45+M45+O45+Q45+S45+U45+W45+Z45</f>
        <v>38.744</v>
      </c>
      <c r="AC45" s="9">
        <f t="shared" si="17"/>
        <v>6424644878.4720001</v>
      </c>
      <c r="AE45" s="20">
        <f>AB45-O45-S45</f>
        <v>21.513000000000002</v>
      </c>
      <c r="AF45">
        <f>AE45/AB45</f>
        <v>0.55526016931653943</v>
      </c>
      <c r="AH45" s="20">
        <f t="shared" si="3"/>
        <v>6.0309999999999997</v>
      </c>
    </row>
    <row r="46" spans="1:34" x14ac:dyDescent="0.2">
      <c r="B46"/>
      <c r="C46" s="19"/>
      <c r="D46" s="19"/>
      <c r="E46" s="14"/>
      <c r="F46" s="14"/>
      <c r="G46" s="9"/>
      <c r="H46" s="9"/>
      <c r="I46" s="18"/>
      <c r="J46" s="9">
        <f t="shared" si="11"/>
        <v>0</v>
      </c>
      <c r="K46" s="18"/>
      <c r="L46" s="18">
        <f t="shared" si="12"/>
        <v>0</v>
      </c>
      <c r="M46" s="18"/>
      <c r="N46" s="9">
        <f t="shared" si="13"/>
        <v>0</v>
      </c>
      <c r="O46" s="18"/>
      <c r="P46" s="18">
        <f t="shared" si="14"/>
        <v>0</v>
      </c>
      <c r="Q46" s="18"/>
      <c r="R46" s="2">
        <f t="shared" si="20"/>
        <v>0</v>
      </c>
      <c r="S46" s="18"/>
      <c r="T46" s="18">
        <f t="shared" si="15"/>
        <v>0</v>
      </c>
      <c r="U46" s="9"/>
      <c r="V46" s="9">
        <f t="shared" si="21"/>
        <v>0</v>
      </c>
      <c r="W46" s="9"/>
      <c r="X46" s="9">
        <f t="shared" si="22"/>
        <v>0</v>
      </c>
      <c r="Y46" s="9"/>
      <c r="Z46" s="9"/>
      <c r="AA46" s="9">
        <f t="shared" si="16"/>
        <v>0</v>
      </c>
      <c r="AB46" s="9"/>
      <c r="AC46" s="9">
        <f t="shared" si="17"/>
        <v>0</v>
      </c>
      <c r="AE46" s="20"/>
      <c r="AH46" s="20">
        <f t="shared" si="3"/>
        <v>0</v>
      </c>
    </row>
    <row r="47" spans="1:34" x14ac:dyDescent="0.2">
      <c r="A47" s="44" t="s">
        <v>565</v>
      </c>
      <c r="B47" s="6" t="s">
        <v>554</v>
      </c>
      <c r="C47" s="53" t="s">
        <v>566</v>
      </c>
      <c r="D47" s="5"/>
      <c r="E47" s="43">
        <v>5259444997</v>
      </c>
      <c r="F47" s="43"/>
      <c r="G47" s="9"/>
      <c r="H47" s="9"/>
      <c r="I47" s="18"/>
      <c r="J47" s="9">
        <f t="shared" si="11"/>
        <v>0</v>
      </c>
      <c r="K47" s="18"/>
      <c r="L47" s="18">
        <f t="shared" si="12"/>
        <v>0</v>
      </c>
      <c r="M47" s="18"/>
      <c r="N47" s="9">
        <f t="shared" si="13"/>
        <v>0</v>
      </c>
      <c r="O47" s="18"/>
      <c r="P47" s="18">
        <f t="shared" si="14"/>
        <v>0</v>
      </c>
      <c r="Q47" s="18"/>
      <c r="R47" s="2">
        <f t="shared" si="20"/>
        <v>0</v>
      </c>
      <c r="S47" s="18"/>
      <c r="T47" s="18">
        <f t="shared" si="15"/>
        <v>0</v>
      </c>
      <c r="U47" s="9"/>
      <c r="V47" s="9">
        <f t="shared" si="21"/>
        <v>0</v>
      </c>
      <c r="W47" s="9"/>
      <c r="X47" s="9">
        <f t="shared" si="22"/>
        <v>0</v>
      </c>
      <c r="Y47" s="9"/>
      <c r="Z47" s="9"/>
      <c r="AA47" s="9">
        <f t="shared" si="16"/>
        <v>0</v>
      </c>
      <c r="AB47" s="9"/>
      <c r="AC47" s="9">
        <f t="shared" si="17"/>
        <v>0</v>
      </c>
      <c r="AE47" s="20"/>
      <c r="AH47" s="20">
        <f t="shared" si="3"/>
        <v>0</v>
      </c>
    </row>
    <row r="48" spans="1:34" x14ac:dyDescent="0.2">
      <c r="A48" s="44" t="s">
        <v>565</v>
      </c>
      <c r="B48"/>
      <c r="C48" s="19" t="s">
        <v>564</v>
      </c>
      <c r="D48" s="19"/>
      <c r="E48" s="31">
        <f>SUM(E47)</f>
        <v>5259444997</v>
      </c>
      <c r="F48" s="31">
        <f>E48</f>
        <v>5259444997</v>
      </c>
      <c r="G48" s="9">
        <v>22.494</v>
      </c>
      <c r="H48" s="9">
        <f>$E48*G48</f>
        <v>118305955762.51801</v>
      </c>
      <c r="I48" s="18">
        <v>0</v>
      </c>
      <c r="J48" s="9">
        <f t="shared" si="11"/>
        <v>0</v>
      </c>
      <c r="K48" s="18">
        <v>1.2270000000000001</v>
      </c>
      <c r="L48" s="18">
        <f t="shared" si="12"/>
        <v>6453339011.3190002</v>
      </c>
      <c r="M48" s="18">
        <v>7.3999999999999996E-2</v>
      </c>
      <c r="N48" s="9">
        <f t="shared" si="13"/>
        <v>389198929.778</v>
      </c>
      <c r="O48" s="18">
        <v>19.329999999999998</v>
      </c>
      <c r="P48" s="18">
        <f t="shared" si="14"/>
        <v>101665071792.00999</v>
      </c>
      <c r="Q48" s="18">
        <v>0.438</v>
      </c>
      <c r="R48" s="2">
        <f t="shared" si="20"/>
        <v>2303636.9086859999</v>
      </c>
      <c r="S48" s="18">
        <v>9.6690000000000005</v>
      </c>
      <c r="T48" s="18">
        <f t="shared" si="15"/>
        <v>50853573675.993004</v>
      </c>
      <c r="U48" s="9">
        <v>0</v>
      </c>
      <c r="V48" s="9">
        <f t="shared" si="21"/>
        <v>0</v>
      </c>
      <c r="W48" s="9">
        <v>0</v>
      </c>
      <c r="X48" s="9">
        <f t="shared" si="22"/>
        <v>0</v>
      </c>
      <c r="Y48" s="9">
        <v>0</v>
      </c>
      <c r="Z48" s="9">
        <v>0</v>
      </c>
      <c r="AA48" s="9">
        <f t="shared" si="16"/>
        <v>0</v>
      </c>
      <c r="AB48" s="9">
        <f>G48+I48+K48+M48+O48+Q48+S48+U48+W48+Z48</f>
        <v>53.231999999999999</v>
      </c>
      <c r="AC48" s="9">
        <f t="shared" si="17"/>
        <v>279970776080.30402</v>
      </c>
      <c r="AE48" s="20">
        <f>AB48-O48-S48</f>
        <v>24.233000000000001</v>
      </c>
      <c r="AF48">
        <f>AE48/AB48</f>
        <v>0.45523369401863545</v>
      </c>
      <c r="AH48" s="20">
        <f t="shared" si="3"/>
        <v>20.631</v>
      </c>
    </row>
    <row r="49" spans="1:34" x14ac:dyDescent="0.2">
      <c r="B49"/>
      <c r="C49" s="19"/>
      <c r="D49" s="19"/>
      <c r="E49" s="14"/>
      <c r="F49" s="14"/>
      <c r="G49" s="9"/>
      <c r="H49" s="9"/>
      <c r="I49" s="18"/>
      <c r="J49" s="9">
        <f t="shared" si="11"/>
        <v>0</v>
      </c>
      <c r="K49" s="18"/>
      <c r="L49" s="18">
        <f t="shared" si="12"/>
        <v>0</v>
      </c>
      <c r="M49" s="18"/>
      <c r="N49" s="9">
        <f t="shared" si="13"/>
        <v>0</v>
      </c>
      <c r="O49" s="18"/>
      <c r="P49" s="18">
        <f t="shared" si="14"/>
        <v>0</v>
      </c>
      <c r="Q49" s="18"/>
      <c r="R49" s="2">
        <f t="shared" si="20"/>
        <v>0</v>
      </c>
      <c r="S49" s="18"/>
      <c r="T49" s="18">
        <f t="shared" si="15"/>
        <v>0</v>
      </c>
      <c r="U49" s="9"/>
      <c r="V49" s="9">
        <f t="shared" si="21"/>
        <v>0</v>
      </c>
      <c r="W49" s="9"/>
      <c r="X49" s="9">
        <f t="shared" si="22"/>
        <v>0</v>
      </c>
      <c r="Y49" s="9"/>
      <c r="Z49" s="9"/>
      <c r="AA49" s="9">
        <f t="shared" si="16"/>
        <v>0</v>
      </c>
      <c r="AB49" s="9"/>
      <c r="AC49" s="9">
        <f t="shared" si="17"/>
        <v>0</v>
      </c>
      <c r="AE49" s="20"/>
      <c r="AH49" s="20">
        <f t="shared" si="3"/>
        <v>0</v>
      </c>
    </row>
    <row r="50" spans="1:34" x14ac:dyDescent="0.2">
      <c r="A50" t="s">
        <v>562</v>
      </c>
      <c r="B50" s="6" t="s">
        <v>554</v>
      </c>
      <c r="C50" s="5" t="s">
        <v>563</v>
      </c>
      <c r="D50" s="5"/>
      <c r="E50" s="43">
        <v>1519974596</v>
      </c>
      <c r="F50" s="43"/>
      <c r="G50" s="9"/>
      <c r="H50" s="9"/>
      <c r="I50" s="18"/>
      <c r="J50" s="9">
        <f t="shared" si="11"/>
        <v>0</v>
      </c>
      <c r="K50" s="18"/>
      <c r="L50" s="18">
        <f t="shared" si="12"/>
        <v>0</v>
      </c>
      <c r="M50" s="18"/>
      <c r="N50" s="9">
        <f t="shared" si="13"/>
        <v>0</v>
      </c>
      <c r="O50" s="18"/>
      <c r="P50" s="18">
        <f t="shared" si="14"/>
        <v>0</v>
      </c>
      <c r="Q50" s="18"/>
      <c r="R50" s="2">
        <f t="shared" si="20"/>
        <v>0</v>
      </c>
      <c r="S50" s="18"/>
      <c r="T50" s="18">
        <f t="shared" si="15"/>
        <v>0</v>
      </c>
      <c r="U50" s="9"/>
      <c r="V50" s="9">
        <f t="shared" si="21"/>
        <v>0</v>
      </c>
      <c r="W50" s="9"/>
      <c r="X50" s="9">
        <f t="shared" si="22"/>
        <v>0</v>
      </c>
      <c r="Y50" s="9"/>
      <c r="Z50" s="9"/>
      <c r="AA50" s="9">
        <f t="shared" si="16"/>
        <v>0</v>
      </c>
      <c r="AB50" s="9"/>
      <c r="AC50" s="9">
        <f t="shared" si="17"/>
        <v>0</v>
      </c>
      <c r="AE50" s="20"/>
      <c r="AH50" s="20">
        <f t="shared" si="3"/>
        <v>0</v>
      </c>
    </row>
    <row r="51" spans="1:34" x14ac:dyDescent="0.2">
      <c r="A51" t="s">
        <v>562</v>
      </c>
      <c r="B51"/>
      <c r="C51" s="19" t="s">
        <v>561</v>
      </c>
      <c r="D51" s="19"/>
      <c r="E51" s="31">
        <f>SUM(E50)</f>
        <v>1519974596</v>
      </c>
      <c r="F51" s="31">
        <f>E51</f>
        <v>1519974596</v>
      </c>
      <c r="G51" s="9">
        <v>25.353000000000002</v>
      </c>
      <c r="H51" s="9">
        <f>$E51*G51</f>
        <v>38535915932.388</v>
      </c>
      <c r="I51" s="18">
        <v>0</v>
      </c>
      <c r="J51" s="9">
        <f t="shared" ref="J51:J82" si="23">I51*E51</f>
        <v>0</v>
      </c>
      <c r="K51" s="18">
        <v>1.5229999999999999</v>
      </c>
      <c r="L51" s="18">
        <f t="shared" ref="L51:L82" si="24">K51*E51</f>
        <v>2314921309.7079997</v>
      </c>
      <c r="M51" s="18">
        <v>0</v>
      </c>
      <c r="N51" s="9">
        <f t="shared" ref="N51:N82" si="25">$E51*M51</f>
        <v>0</v>
      </c>
      <c r="O51" s="18">
        <v>17.434000000000001</v>
      </c>
      <c r="P51" s="18">
        <f t="shared" ref="P51:P82" si="26">O51*E51</f>
        <v>26499237106.664001</v>
      </c>
      <c r="Q51" s="18">
        <v>0.223</v>
      </c>
      <c r="R51" s="2">
        <f t="shared" si="20"/>
        <v>338954.33490800002</v>
      </c>
      <c r="S51" s="18">
        <v>8.4969999999999999</v>
      </c>
      <c r="T51" s="18">
        <f t="shared" ref="T51:T82" si="27">S51*E51</f>
        <v>12915224142.212</v>
      </c>
      <c r="U51" s="9">
        <v>0</v>
      </c>
      <c r="V51" s="9">
        <f t="shared" si="21"/>
        <v>0</v>
      </c>
      <c r="W51" s="9">
        <v>0</v>
      </c>
      <c r="X51" s="9">
        <f t="shared" si="22"/>
        <v>0</v>
      </c>
      <c r="Y51" s="9">
        <v>0</v>
      </c>
      <c r="Z51" s="9">
        <v>0</v>
      </c>
      <c r="AA51" s="9">
        <f t="shared" ref="AA51:AA82" si="28">$E51*Z51</f>
        <v>0</v>
      </c>
      <c r="AB51" s="9">
        <f>G51+I51+K51+M51+O51+Q51+S51+U51+W51+Z51</f>
        <v>53.03</v>
      </c>
      <c r="AC51" s="9">
        <f t="shared" si="17"/>
        <v>80604252825.880005</v>
      </c>
      <c r="AE51" s="20">
        <f>AB51-O51-S51</f>
        <v>27.099000000000004</v>
      </c>
      <c r="AF51">
        <f>AE51/AB51</f>
        <v>0.51101263435791067</v>
      </c>
      <c r="AH51" s="20">
        <f t="shared" si="3"/>
        <v>18.957000000000001</v>
      </c>
    </row>
    <row r="52" spans="1:34" x14ac:dyDescent="0.2">
      <c r="B52"/>
      <c r="C52" s="19"/>
      <c r="D52" s="19"/>
      <c r="E52" s="14"/>
      <c r="F52" s="14"/>
      <c r="G52" s="9"/>
      <c r="H52" s="9"/>
      <c r="I52" s="18"/>
      <c r="J52" s="9">
        <f t="shared" si="23"/>
        <v>0</v>
      </c>
      <c r="K52" s="18"/>
      <c r="L52" s="18">
        <f t="shared" si="24"/>
        <v>0</v>
      </c>
      <c r="M52" s="18"/>
      <c r="N52" s="9">
        <f t="shared" si="25"/>
        <v>0</v>
      </c>
      <c r="O52" s="18"/>
      <c r="P52" s="18">
        <f t="shared" si="26"/>
        <v>0</v>
      </c>
      <c r="Q52" s="18"/>
      <c r="R52" s="2">
        <f t="shared" si="20"/>
        <v>0</v>
      </c>
      <c r="S52" s="18"/>
      <c r="T52" s="18">
        <f t="shared" si="27"/>
        <v>0</v>
      </c>
      <c r="U52" s="9"/>
      <c r="V52" s="9">
        <f t="shared" si="21"/>
        <v>0</v>
      </c>
      <c r="W52" s="9"/>
      <c r="X52" s="9">
        <f t="shared" si="22"/>
        <v>0</v>
      </c>
      <c r="Y52" s="9"/>
      <c r="Z52" s="9"/>
      <c r="AA52" s="9">
        <f t="shared" si="28"/>
        <v>0</v>
      </c>
      <c r="AB52" s="9"/>
      <c r="AC52" s="9">
        <f t="shared" ref="AC52:AC68" si="29">$E52*AB52</f>
        <v>0</v>
      </c>
      <c r="AE52" s="20"/>
      <c r="AH52" s="20">
        <f t="shared" si="3"/>
        <v>0</v>
      </c>
    </row>
    <row r="53" spans="1:34" x14ac:dyDescent="0.2">
      <c r="A53" t="s">
        <v>559</v>
      </c>
      <c r="B53" s="6" t="s">
        <v>554</v>
      </c>
      <c r="C53" s="5" t="s">
        <v>560</v>
      </c>
      <c r="D53" s="5"/>
      <c r="E53" s="40">
        <v>29001364</v>
      </c>
      <c r="F53" s="40"/>
      <c r="G53" s="9"/>
      <c r="H53" s="9"/>
      <c r="I53" s="18"/>
      <c r="J53" s="9">
        <f t="shared" si="23"/>
        <v>0</v>
      </c>
      <c r="K53" s="18"/>
      <c r="L53" s="18">
        <f t="shared" si="24"/>
        <v>0</v>
      </c>
      <c r="M53" s="18"/>
      <c r="N53" s="9">
        <f t="shared" si="25"/>
        <v>0</v>
      </c>
      <c r="O53" s="18"/>
      <c r="P53" s="18">
        <f t="shared" si="26"/>
        <v>0</v>
      </c>
      <c r="Q53" s="18"/>
      <c r="R53" s="2">
        <f t="shared" si="20"/>
        <v>0</v>
      </c>
      <c r="S53" s="18"/>
      <c r="T53" s="18">
        <f t="shared" si="27"/>
        <v>0</v>
      </c>
      <c r="U53" s="9"/>
      <c r="V53" s="9">
        <f t="shared" si="21"/>
        <v>0</v>
      </c>
      <c r="W53" s="9"/>
      <c r="X53" s="9">
        <f t="shared" si="22"/>
        <v>0</v>
      </c>
      <c r="Y53" s="9"/>
      <c r="Z53" s="9"/>
      <c r="AA53" s="9">
        <f t="shared" si="28"/>
        <v>0</v>
      </c>
      <c r="AB53" s="9"/>
      <c r="AC53" s="9">
        <f t="shared" si="29"/>
        <v>0</v>
      </c>
      <c r="AE53" s="20"/>
      <c r="AH53" s="20">
        <f t="shared" si="3"/>
        <v>0</v>
      </c>
    </row>
    <row r="54" spans="1:34" x14ac:dyDescent="0.2">
      <c r="A54" t="s">
        <v>559</v>
      </c>
      <c r="B54" s="6" t="s">
        <v>51</v>
      </c>
      <c r="C54" s="5" t="s">
        <v>560</v>
      </c>
      <c r="D54" s="5"/>
      <c r="E54" s="40">
        <v>4466520</v>
      </c>
      <c r="F54" s="40"/>
      <c r="G54" s="9"/>
      <c r="H54" s="9"/>
      <c r="I54" s="18"/>
      <c r="J54" s="9">
        <f t="shared" si="23"/>
        <v>0</v>
      </c>
      <c r="K54" s="18"/>
      <c r="L54" s="18">
        <f t="shared" si="24"/>
        <v>0</v>
      </c>
      <c r="M54" s="18"/>
      <c r="N54" s="9">
        <f t="shared" si="25"/>
        <v>0</v>
      </c>
      <c r="O54" s="18"/>
      <c r="P54" s="18">
        <f t="shared" si="26"/>
        <v>0</v>
      </c>
      <c r="Q54" s="18"/>
      <c r="R54" s="2">
        <f t="shared" si="20"/>
        <v>0</v>
      </c>
      <c r="S54" s="18"/>
      <c r="T54" s="18">
        <f t="shared" si="27"/>
        <v>0</v>
      </c>
      <c r="U54" s="9"/>
      <c r="V54" s="9">
        <f t="shared" si="21"/>
        <v>0</v>
      </c>
      <c r="W54" s="9"/>
      <c r="X54" s="9">
        <f t="shared" ref="X54:X69" si="30">$E53*W54</f>
        <v>0</v>
      </c>
      <c r="Y54" s="9"/>
      <c r="Z54" s="9"/>
      <c r="AA54" s="9">
        <f t="shared" si="28"/>
        <v>0</v>
      </c>
      <c r="AB54" s="9"/>
      <c r="AC54" s="9">
        <f t="shared" si="29"/>
        <v>0</v>
      </c>
      <c r="AE54" s="20"/>
      <c r="AH54" s="20">
        <f t="shared" si="3"/>
        <v>0</v>
      </c>
    </row>
    <row r="55" spans="1:34" x14ac:dyDescent="0.2">
      <c r="A55" t="s">
        <v>559</v>
      </c>
      <c r="B55" s="6"/>
      <c r="C55" s="19" t="s">
        <v>558</v>
      </c>
      <c r="D55" s="19"/>
      <c r="E55" s="31">
        <f>SUM(E53:E54)</f>
        <v>33467884</v>
      </c>
      <c r="F55" s="31">
        <f>E55</f>
        <v>33467884</v>
      </c>
      <c r="G55" s="9">
        <v>27</v>
      </c>
      <c r="H55" s="9">
        <f>$E55*G55</f>
        <v>903632868</v>
      </c>
      <c r="I55" s="18">
        <v>0</v>
      </c>
      <c r="J55" s="9">
        <f t="shared" si="23"/>
        <v>0</v>
      </c>
      <c r="K55" s="18">
        <v>0.19400000000000001</v>
      </c>
      <c r="L55" s="18">
        <f t="shared" si="24"/>
        <v>6492769.4960000003</v>
      </c>
      <c r="M55" s="18">
        <v>0</v>
      </c>
      <c r="N55" s="9">
        <f t="shared" si="25"/>
        <v>0</v>
      </c>
      <c r="O55" s="18">
        <v>0</v>
      </c>
      <c r="P55" s="18">
        <f t="shared" si="26"/>
        <v>0</v>
      </c>
      <c r="Q55" s="18">
        <v>4.9000000000000002E-2</v>
      </c>
      <c r="R55" s="2">
        <f t="shared" si="20"/>
        <v>1639.926316</v>
      </c>
      <c r="S55" s="18">
        <v>0</v>
      </c>
      <c r="T55" s="18">
        <f t="shared" si="27"/>
        <v>0</v>
      </c>
      <c r="U55" s="9">
        <v>0</v>
      </c>
      <c r="V55" s="9">
        <f t="shared" si="21"/>
        <v>0</v>
      </c>
      <c r="W55" s="9">
        <v>0</v>
      </c>
      <c r="X55" s="9">
        <f t="shared" si="30"/>
        <v>0</v>
      </c>
      <c r="Y55" s="9">
        <v>0</v>
      </c>
      <c r="Z55" s="9">
        <v>0</v>
      </c>
      <c r="AA55" s="9">
        <f t="shared" si="28"/>
        <v>0</v>
      </c>
      <c r="AB55" s="9">
        <f>G55+I55+K55+M55+O55+Q55+S55+U55+W55+Z55</f>
        <v>27.242999999999999</v>
      </c>
      <c r="AC55" s="9">
        <f t="shared" si="29"/>
        <v>911765563.81199992</v>
      </c>
      <c r="AE55" s="20">
        <f>AB55-O55-S55</f>
        <v>27.242999999999999</v>
      </c>
      <c r="AF55">
        <f>AE55/AB55</f>
        <v>1</v>
      </c>
      <c r="AH55" s="20">
        <f t="shared" si="3"/>
        <v>0.19400000000000001</v>
      </c>
    </row>
    <row r="56" spans="1:34" x14ac:dyDescent="0.2">
      <c r="B56" s="6"/>
      <c r="C56" s="19"/>
      <c r="D56" s="19"/>
      <c r="E56" s="14"/>
      <c r="F56" s="14"/>
      <c r="G56" s="9"/>
      <c r="H56" s="9"/>
      <c r="I56" s="18"/>
      <c r="J56" s="9">
        <f t="shared" si="23"/>
        <v>0</v>
      </c>
      <c r="K56" s="18"/>
      <c r="L56" s="18">
        <f t="shared" si="24"/>
        <v>0</v>
      </c>
      <c r="M56" s="18"/>
      <c r="N56" s="9">
        <f t="shared" si="25"/>
        <v>0</v>
      </c>
      <c r="O56" s="18"/>
      <c r="P56" s="18">
        <f t="shared" si="26"/>
        <v>0</v>
      </c>
      <c r="Q56" s="18"/>
      <c r="R56" s="2">
        <f t="shared" si="20"/>
        <v>0</v>
      </c>
      <c r="S56" s="18"/>
      <c r="T56" s="18">
        <f t="shared" si="27"/>
        <v>0</v>
      </c>
      <c r="U56" s="9"/>
      <c r="V56" s="9">
        <f t="shared" si="21"/>
        <v>0</v>
      </c>
      <c r="W56" s="9"/>
      <c r="X56" s="9">
        <f t="shared" si="30"/>
        <v>0</v>
      </c>
      <c r="Y56" s="9"/>
      <c r="Z56" s="9"/>
      <c r="AA56" s="9">
        <f t="shared" si="28"/>
        <v>0</v>
      </c>
      <c r="AB56" s="9"/>
      <c r="AC56" s="9">
        <f t="shared" si="29"/>
        <v>0</v>
      </c>
      <c r="AE56" s="20"/>
      <c r="AH56" s="20">
        <f t="shared" si="3"/>
        <v>0</v>
      </c>
    </row>
    <row r="57" spans="1:34" x14ac:dyDescent="0.2">
      <c r="A57" t="s">
        <v>556</v>
      </c>
      <c r="B57" s="6" t="s">
        <v>554</v>
      </c>
      <c r="C57" s="5" t="s">
        <v>557</v>
      </c>
      <c r="D57" s="5"/>
      <c r="E57" s="40">
        <v>1427981683</v>
      </c>
      <c r="F57" s="40"/>
      <c r="G57" s="9"/>
      <c r="H57" s="9"/>
      <c r="I57" s="18"/>
      <c r="J57" s="9">
        <f t="shared" si="23"/>
        <v>0</v>
      </c>
      <c r="K57" s="18"/>
      <c r="L57" s="18">
        <f t="shared" si="24"/>
        <v>0</v>
      </c>
      <c r="M57" s="18"/>
      <c r="N57" s="9">
        <f t="shared" si="25"/>
        <v>0</v>
      </c>
      <c r="O57" s="18"/>
      <c r="P57" s="18">
        <f t="shared" si="26"/>
        <v>0</v>
      </c>
      <c r="Q57" s="18"/>
      <c r="R57" s="2">
        <f t="shared" si="20"/>
        <v>0</v>
      </c>
      <c r="S57" s="18"/>
      <c r="T57" s="18">
        <f t="shared" si="27"/>
        <v>0</v>
      </c>
      <c r="U57" s="9"/>
      <c r="V57" s="9">
        <f t="shared" si="21"/>
        <v>0</v>
      </c>
      <c r="W57" s="9"/>
      <c r="X57" s="9">
        <f t="shared" si="30"/>
        <v>0</v>
      </c>
      <c r="Y57" s="9"/>
      <c r="Z57" s="9"/>
      <c r="AA57" s="9">
        <f t="shared" si="28"/>
        <v>0</v>
      </c>
      <c r="AB57" s="9"/>
      <c r="AC57" s="9">
        <f t="shared" si="29"/>
        <v>0</v>
      </c>
      <c r="AE57" s="20"/>
      <c r="AH57" s="20">
        <f t="shared" si="3"/>
        <v>0</v>
      </c>
    </row>
    <row r="58" spans="1:34" x14ac:dyDescent="0.2">
      <c r="A58" t="s">
        <v>556</v>
      </c>
      <c r="B58" s="6" t="s">
        <v>51</v>
      </c>
      <c r="C58" s="5" t="s">
        <v>557</v>
      </c>
      <c r="D58" s="5"/>
      <c r="E58" s="40">
        <v>746607270</v>
      </c>
      <c r="F58" s="40"/>
      <c r="G58" s="9"/>
      <c r="H58" s="9"/>
      <c r="I58" s="18"/>
      <c r="J58" s="9">
        <f t="shared" si="23"/>
        <v>0</v>
      </c>
      <c r="K58" s="18"/>
      <c r="L58" s="18">
        <f t="shared" si="24"/>
        <v>0</v>
      </c>
      <c r="M58" s="18"/>
      <c r="N58" s="9">
        <f t="shared" si="25"/>
        <v>0</v>
      </c>
      <c r="O58" s="18"/>
      <c r="P58" s="18">
        <f t="shared" si="26"/>
        <v>0</v>
      </c>
      <c r="Q58" s="18"/>
      <c r="R58" s="2">
        <f t="shared" si="20"/>
        <v>0</v>
      </c>
      <c r="S58" s="18"/>
      <c r="T58" s="18">
        <f t="shared" si="27"/>
        <v>0</v>
      </c>
      <c r="U58" s="9"/>
      <c r="V58" s="9">
        <f t="shared" si="21"/>
        <v>0</v>
      </c>
      <c r="W58" s="9"/>
      <c r="X58" s="9">
        <f t="shared" si="30"/>
        <v>0</v>
      </c>
      <c r="Y58" s="9"/>
      <c r="Z58" s="9"/>
      <c r="AA58" s="9">
        <f t="shared" si="28"/>
        <v>0</v>
      </c>
      <c r="AB58" s="9"/>
      <c r="AC58" s="9">
        <f t="shared" si="29"/>
        <v>0</v>
      </c>
      <c r="AE58" s="20"/>
      <c r="AH58" s="20">
        <f t="shared" si="3"/>
        <v>0</v>
      </c>
    </row>
    <row r="59" spans="1:34" x14ac:dyDescent="0.2">
      <c r="A59" t="s">
        <v>556</v>
      </c>
      <c r="B59" s="6"/>
      <c r="C59" s="19" t="s">
        <v>555</v>
      </c>
      <c r="D59" s="19"/>
      <c r="E59" s="31">
        <f>SUM(E57:E58)</f>
        <v>2174588953</v>
      </c>
      <c r="F59" s="31">
        <f>E59</f>
        <v>2174588953</v>
      </c>
      <c r="G59" s="9">
        <v>26.01</v>
      </c>
      <c r="H59" s="9">
        <f>$E59*G59</f>
        <v>56561058667.530006</v>
      </c>
      <c r="I59" s="18">
        <v>0</v>
      </c>
      <c r="J59" s="9">
        <f t="shared" si="23"/>
        <v>0</v>
      </c>
      <c r="K59" s="18">
        <v>0</v>
      </c>
      <c r="L59" s="18">
        <f t="shared" si="24"/>
        <v>0</v>
      </c>
      <c r="M59" s="18">
        <v>0</v>
      </c>
      <c r="N59" s="9">
        <f t="shared" si="25"/>
        <v>0</v>
      </c>
      <c r="O59" s="18">
        <v>19.847999999999999</v>
      </c>
      <c r="P59" s="18">
        <f t="shared" si="26"/>
        <v>43161241539.143997</v>
      </c>
      <c r="Q59" s="18">
        <v>0.82699999999999996</v>
      </c>
      <c r="R59" s="2">
        <f t="shared" si="20"/>
        <v>1798385.0641309998</v>
      </c>
      <c r="S59" s="18">
        <v>23</v>
      </c>
      <c r="T59" s="18">
        <f t="shared" si="27"/>
        <v>50015545919</v>
      </c>
      <c r="U59" s="9">
        <v>0</v>
      </c>
      <c r="V59" s="9">
        <f t="shared" si="21"/>
        <v>0</v>
      </c>
      <c r="W59" s="9">
        <v>0</v>
      </c>
      <c r="X59" s="9">
        <f t="shared" si="30"/>
        <v>0</v>
      </c>
      <c r="Y59" s="9">
        <v>0</v>
      </c>
      <c r="Z59" s="9">
        <v>0</v>
      </c>
      <c r="AA59" s="9">
        <f t="shared" si="28"/>
        <v>0</v>
      </c>
      <c r="AB59" s="9">
        <f>G59+I59+K59+M59+O59+Q59+S59+U59+W59+Z59</f>
        <v>69.685000000000002</v>
      </c>
      <c r="AC59" s="9">
        <f t="shared" si="29"/>
        <v>151536231189.80499</v>
      </c>
      <c r="AE59" s="20">
        <f>AB59-O59-S59</f>
        <v>26.837000000000003</v>
      </c>
      <c r="AF59">
        <f>AE59/AB59</f>
        <v>0.38511874865466028</v>
      </c>
      <c r="AH59" s="20">
        <f t="shared" si="3"/>
        <v>19.847999999999999</v>
      </c>
    </row>
    <row r="60" spans="1:34" x14ac:dyDescent="0.2">
      <c r="B60" s="6"/>
      <c r="C60" s="19"/>
      <c r="D60" s="19"/>
      <c r="E60" s="14"/>
      <c r="F60" s="14"/>
      <c r="G60" s="9"/>
      <c r="H60" s="9"/>
      <c r="I60" s="18"/>
      <c r="J60" s="9">
        <f t="shared" si="23"/>
        <v>0</v>
      </c>
      <c r="K60" s="18"/>
      <c r="L60" s="18">
        <f t="shared" si="24"/>
        <v>0</v>
      </c>
      <c r="M60" s="18"/>
      <c r="N60" s="9">
        <f t="shared" si="25"/>
        <v>0</v>
      </c>
      <c r="O60" s="18"/>
      <c r="P60" s="18">
        <f t="shared" si="26"/>
        <v>0</v>
      </c>
      <c r="Q60" s="18"/>
      <c r="R60" s="2">
        <f t="shared" si="20"/>
        <v>0</v>
      </c>
      <c r="S60" s="18"/>
      <c r="T60" s="18">
        <f t="shared" si="27"/>
        <v>0</v>
      </c>
      <c r="U60" s="9"/>
      <c r="V60" s="9">
        <f t="shared" si="21"/>
        <v>0</v>
      </c>
      <c r="W60" s="9"/>
      <c r="X60" s="9">
        <f t="shared" si="30"/>
        <v>0</v>
      </c>
      <c r="Y60" s="9"/>
      <c r="Z60" s="9"/>
      <c r="AA60" s="9">
        <f t="shared" si="28"/>
        <v>0</v>
      </c>
      <c r="AB60" s="9"/>
      <c r="AC60" s="9">
        <f t="shared" si="29"/>
        <v>0</v>
      </c>
      <c r="AE60" s="20"/>
      <c r="AH60" s="20">
        <f t="shared" si="3"/>
        <v>0</v>
      </c>
    </row>
    <row r="61" spans="1:34" x14ac:dyDescent="0.2">
      <c r="A61" t="s">
        <v>552</v>
      </c>
      <c r="B61" s="6" t="s">
        <v>554</v>
      </c>
      <c r="C61" s="5" t="s">
        <v>553</v>
      </c>
      <c r="D61" s="5"/>
      <c r="E61" s="40">
        <v>28232373</v>
      </c>
      <c r="F61" s="40"/>
      <c r="G61" s="9"/>
      <c r="H61" s="9"/>
      <c r="I61" s="18"/>
      <c r="J61" s="9">
        <f t="shared" si="23"/>
        <v>0</v>
      </c>
      <c r="K61" s="18"/>
      <c r="L61" s="18">
        <f t="shared" si="24"/>
        <v>0</v>
      </c>
      <c r="M61" s="18"/>
      <c r="N61" s="9">
        <f t="shared" si="25"/>
        <v>0</v>
      </c>
      <c r="O61" s="18"/>
      <c r="P61" s="18">
        <f t="shared" si="26"/>
        <v>0</v>
      </c>
      <c r="Q61" s="18"/>
      <c r="R61" s="2">
        <f t="shared" si="20"/>
        <v>0</v>
      </c>
      <c r="S61" s="18"/>
      <c r="T61" s="18">
        <f t="shared" si="27"/>
        <v>0</v>
      </c>
      <c r="U61" s="9"/>
      <c r="V61" s="9">
        <f t="shared" si="21"/>
        <v>0</v>
      </c>
      <c r="W61" s="9"/>
      <c r="X61" s="9">
        <f t="shared" si="30"/>
        <v>0</v>
      </c>
      <c r="Y61" s="9"/>
      <c r="Z61" s="9"/>
      <c r="AA61" s="9">
        <f t="shared" si="28"/>
        <v>0</v>
      </c>
      <c r="AB61" s="9"/>
      <c r="AC61" s="9">
        <f t="shared" si="29"/>
        <v>0</v>
      </c>
      <c r="AE61" s="20"/>
      <c r="AH61" s="20">
        <f t="shared" si="3"/>
        <v>0</v>
      </c>
    </row>
    <row r="62" spans="1:34" x14ac:dyDescent="0.2">
      <c r="A62" t="s">
        <v>552</v>
      </c>
      <c r="B62" s="6" t="s">
        <v>51</v>
      </c>
      <c r="C62" s="5" t="s">
        <v>553</v>
      </c>
      <c r="D62" s="5"/>
      <c r="E62" s="40">
        <v>24781770</v>
      </c>
      <c r="F62" s="40"/>
      <c r="G62" s="9"/>
      <c r="H62" s="9"/>
      <c r="I62" s="18"/>
      <c r="J62" s="9">
        <f t="shared" si="23"/>
        <v>0</v>
      </c>
      <c r="K62" s="18"/>
      <c r="L62" s="18">
        <f t="shared" si="24"/>
        <v>0</v>
      </c>
      <c r="M62" s="18"/>
      <c r="N62" s="9">
        <f t="shared" si="25"/>
        <v>0</v>
      </c>
      <c r="O62" s="18"/>
      <c r="P62" s="18">
        <f t="shared" si="26"/>
        <v>0</v>
      </c>
      <c r="Q62" s="18"/>
      <c r="R62" s="2">
        <f t="shared" si="20"/>
        <v>0</v>
      </c>
      <c r="S62" s="18"/>
      <c r="T62" s="18">
        <f t="shared" si="27"/>
        <v>0</v>
      </c>
      <c r="U62" s="9"/>
      <c r="V62" s="9">
        <f t="shared" si="21"/>
        <v>0</v>
      </c>
      <c r="W62" s="9"/>
      <c r="X62" s="9">
        <f t="shared" si="30"/>
        <v>0</v>
      </c>
      <c r="Y62" s="9"/>
      <c r="Z62" s="9"/>
      <c r="AA62" s="9">
        <f t="shared" si="28"/>
        <v>0</v>
      </c>
      <c r="AB62" s="9"/>
      <c r="AC62" s="9">
        <f t="shared" si="29"/>
        <v>0</v>
      </c>
      <c r="AE62" s="20"/>
      <c r="AH62" s="20">
        <f t="shared" si="3"/>
        <v>0</v>
      </c>
    </row>
    <row r="63" spans="1:34" x14ac:dyDescent="0.2">
      <c r="A63" t="s">
        <v>552</v>
      </c>
      <c r="B63" s="6"/>
      <c r="C63" s="22" t="s">
        <v>551</v>
      </c>
      <c r="D63" s="19"/>
      <c r="E63" s="31">
        <f>SUM(E61:E62)</f>
        <v>53014143</v>
      </c>
      <c r="F63" s="31">
        <f>E63</f>
        <v>53014143</v>
      </c>
      <c r="G63" s="9">
        <v>23.908999999999999</v>
      </c>
      <c r="H63" s="9">
        <f>$E63*G63</f>
        <v>1267515144.987</v>
      </c>
      <c r="I63" s="18">
        <v>0</v>
      </c>
      <c r="J63" s="9">
        <f t="shared" si="23"/>
        <v>0</v>
      </c>
      <c r="K63" s="18">
        <v>0</v>
      </c>
      <c r="L63" s="18">
        <f t="shared" si="24"/>
        <v>0</v>
      </c>
      <c r="M63" s="18">
        <v>0</v>
      </c>
      <c r="N63" s="9">
        <f t="shared" si="25"/>
        <v>0</v>
      </c>
      <c r="O63" s="18">
        <v>2.83</v>
      </c>
      <c r="P63" s="18">
        <f t="shared" si="26"/>
        <v>150030024.69</v>
      </c>
      <c r="Q63" s="18">
        <v>0.13200000000000001</v>
      </c>
      <c r="R63" s="2">
        <f t="shared" si="20"/>
        <v>6997.866876</v>
      </c>
      <c r="S63" s="18">
        <v>6.2249999999999996</v>
      </c>
      <c r="T63" s="18">
        <f t="shared" si="27"/>
        <v>330013040.17499995</v>
      </c>
      <c r="U63" s="9">
        <v>0</v>
      </c>
      <c r="V63" s="9">
        <f t="shared" si="21"/>
        <v>0</v>
      </c>
      <c r="W63" s="9">
        <v>0</v>
      </c>
      <c r="X63" s="9">
        <f t="shared" si="30"/>
        <v>0</v>
      </c>
      <c r="Y63" s="9">
        <v>0</v>
      </c>
      <c r="Z63" s="9">
        <v>0</v>
      </c>
      <c r="AA63" s="9">
        <f t="shared" si="28"/>
        <v>0</v>
      </c>
      <c r="AB63" s="9">
        <f>G63+I63+K63+M63+O63+Q63+S63+U63+W63+Z63</f>
        <v>33.095999999999997</v>
      </c>
      <c r="AC63" s="9">
        <f t="shared" si="29"/>
        <v>1754556076.7279999</v>
      </c>
      <c r="AE63" s="20">
        <f>AB63-O63-S63</f>
        <v>24.040999999999997</v>
      </c>
      <c r="AF63">
        <f>AE63/AB63</f>
        <v>0.72640198211264195</v>
      </c>
      <c r="AH63" s="20">
        <f t="shared" si="3"/>
        <v>2.83</v>
      </c>
    </row>
    <row r="64" spans="1:34" x14ac:dyDescent="0.2">
      <c r="B64" s="6"/>
      <c r="C64" s="19"/>
      <c r="D64" s="19"/>
      <c r="E64" s="14"/>
      <c r="F64" s="14"/>
      <c r="G64" s="9"/>
      <c r="H64" s="9"/>
      <c r="I64" s="18"/>
      <c r="J64" s="9">
        <f t="shared" si="23"/>
        <v>0</v>
      </c>
      <c r="K64" s="18"/>
      <c r="L64" s="18">
        <f t="shared" si="24"/>
        <v>0</v>
      </c>
      <c r="M64" s="18"/>
      <c r="N64" s="9">
        <f t="shared" si="25"/>
        <v>0</v>
      </c>
      <c r="O64" s="18"/>
      <c r="P64" s="18">
        <f t="shared" si="26"/>
        <v>0</v>
      </c>
      <c r="Q64" s="18"/>
      <c r="R64" s="2">
        <f t="shared" si="20"/>
        <v>0</v>
      </c>
      <c r="S64" s="18"/>
      <c r="T64" s="18">
        <f t="shared" si="27"/>
        <v>0</v>
      </c>
      <c r="U64" s="9"/>
      <c r="V64" s="9">
        <f t="shared" si="21"/>
        <v>0</v>
      </c>
      <c r="W64" s="9"/>
      <c r="X64" s="9">
        <f t="shared" si="30"/>
        <v>0</v>
      </c>
      <c r="Y64" s="9"/>
      <c r="Z64" s="9"/>
      <c r="AA64" s="9">
        <f t="shared" si="28"/>
        <v>0</v>
      </c>
      <c r="AB64" s="9"/>
      <c r="AC64" s="9">
        <f t="shared" si="29"/>
        <v>0</v>
      </c>
      <c r="AE64" s="20"/>
      <c r="AH64" s="20">
        <f t="shared" si="3"/>
        <v>0</v>
      </c>
    </row>
    <row r="65" spans="1:34" x14ac:dyDescent="0.2">
      <c r="A65" s="44" t="s">
        <v>549</v>
      </c>
      <c r="B65" s="6" t="s">
        <v>311</v>
      </c>
      <c r="C65" s="5" t="s">
        <v>550</v>
      </c>
      <c r="D65" s="5"/>
      <c r="E65" s="40">
        <v>271369020</v>
      </c>
      <c r="F65" s="40"/>
      <c r="G65" s="9"/>
      <c r="H65" s="9"/>
      <c r="I65" s="18"/>
      <c r="J65" s="9">
        <f t="shared" si="23"/>
        <v>0</v>
      </c>
      <c r="K65" s="18"/>
      <c r="L65" s="18">
        <f t="shared" si="24"/>
        <v>0</v>
      </c>
      <c r="M65" s="18"/>
      <c r="N65" s="9">
        <f t="shared" si="25"/>
        <v>0</v>
      </c>
      <c r="O65" s="18"/>
      <c r="P65" s="18">
        <f t="shared" si="26"/>
        <v>0</v>
      </c>
      <c r="Q65" s="18"/>
      <c r="R65" s="2">
        <f t="shared" si="20"/>
        <v>0</v>
      </c>
      <c r="S65" s="18"/>
      <c r="T65" s="18">
        <f t="shared" si="27"/>
        <v>0</v>
      </c>
      <c r="U65" s="9"/>
      <c r="V65" s="9">
        <f t="shared" si="21"/>
        <v>0</v>
      </c>
      <c r="W65" s="9"/>
      <c r="X65" s="9">
        <f t="shared" si="30"/>
        <v>0</v>
      </c>
      <c r="Y65" s="9"/>
      <c r="Z65" s="9"/>
      <c r="AA65" s="9">
        <f t="shared" si="28"/>
        <v>0</v>
      </c>
      <c r="AB65" s="9"/>
      <c r="AC65" s="9">
        <f t="shared" si="29"/>
        <v>0</v>
      </c>
      <c r="AE65" s="20"/>
      <c r="AH65" s="20">
        <f t="shared" si="3"/>
        <v>0</v>
      </c>
    </row>
    <row r="66" spans="1:34" x14ac:dyDescent="0.2">
      <c r="A66" s="44" t="s">
        <v>549</v>
      </c>
      <c r="B66" s="6" t="s">
        <v>363</v>
      </c>
      <c r="C66" s="5" t="s">
        <v>550</v>
      </c>
      <c r="D66" s="5"/>
      <c r="E66" s="34">
        <v>2267350</v>
      </c>
      <c r="F66" s="40"/>
      <c r="G66" s="9"/>
      <c r="H66" s="9"/>
      <c r="I66" s="18"/>
      <c r="J66" s="9">
        <f t="shared" si="23"/>
        <v>0</v>
      </c>
      <c r="K66" s="18"/>
      <c r="L66" s="18">
        <f t="shared" si="24"/>
        <v>0</v>
      </c>
      <c r="M66" s="18"/>
      <c r="N66" s="9">
        <f t="shared" si="25"/>
        <v>0</v>
      </c>
      <c r="O66" s="18"/>
      <c r="P66" s="18">
        <f t="shared" si="26"/>
        <v>0</v>
      </c>
      <c r="Q66" s="18"/>
      <c r="R66" s="2">
        <f t="shared" si="20"/>
        <v>0</v>
      </c>
      <c r="S66" s="18"/>
      <c r="T66" s="18">
        <f t="shared" si="27"/>
        <v>0</v>
      </c>
      <c r="U66" s="9"/>
      <c r="V66" s="9">
        <f t="shared" si="21"/>
        <v>0</v>
      </c>
      <c r="W66" s="9"/>
      <c r="X66" s="9">
        <f t="shared" si="30"/>
        <v>0</v>
      </c>
      <c r="Y66" s="9"/>
      <c r="Z66" s="9"/>
      <c r="AA66" s="9">
        <f t="shared" si="28"/>
        <v>0</v>
      </c>
      <c r="AB66" s="9"/>
      <c r="AC66" s="9">
        <f t="shared" si="29"/>
        <v>0</v>
      </c>
      <c r="AE66" s="20"/>
      <c r="AH66" s="20">
        <f t="shared" si="3"/>
        <v>0</v>
      </c>
    </row>
    <row r="67" spans="1:34" x14ac:dyDescent="0.2">
      <c r="A67" s="44" t="s">
        <v>549</v>
      </c>
      <c r="B67" s="6"/>
      <c r="C67" s="19" t="s">
        <v>548</v>
      </c>
      <c r="D67" s="19"/>
      <c r="E67" s="31">
        <f>SUM(E65:E66)</f>
        <v>273636370</v>
      </c>
      <c r="F67" s="31">
        <f>E67</f>
        <v>273636370</v>
      </c>
      <c r="G67" s="9">
        <v>21.013999999999999</v>
      </c>
      <c r="H67" s="9">
        <f>$E67*G67</f>
        <v>5750194679.1799994</v>
      </c>
      <c r="I67" s="18">
        <v>0</v>
      </c>
      <c r="J67" s="9">
        <f t="shared" si="23"/>
        <v>0</v>
      </c>
      <c r="K67" s="18">
        <v>0</v>
      </c>
      <c r="L67" s="18">
        <f t="shared" si="24"/>
        <v>0</v>
      </c>
      <c r="M67" s="18">
        <v>0</v>
      </c>
      <c r="N67" s="9">
        <f t="shared" si="25"/>
        <v>0</v>
      </c>
      <c r="O67" s="18">
        <v>0</v>
      </c>
      <c r="P67" s="18">
        <f t="shared" si="26"/>
        <v>0</v>
      </c>
      <c r="Q67" s="18">
        <v>6.7000000000000004E-2</v>
      </c>
      <c r="R67" s="2">
        <f t="shared" si="20"/>
        <v>18333.636790000004</v>
      </c>
      <c r="S67" s="18">
        <v>3.54</v>
      </c>
      <c r="T67" s="18">
        <f t="shared" si="27"/>
        <v>968672749.79999995</v>
      </c>
      <c r="U67" s="9">
        <v>0</v>
      </c>
      <c r="V67" s="9">
        <f t="shared" si="21"/>
        <v>0</v>
      </c>
      <c r="W67" s="9">
        <v>0</v>
      </c>
      <c r="X67" s="9">
        <f t="shared" si="30"/>
        <v>0</v>
      </c>
      <c r="Y67" s="9">
        <v>0</v>
      </c>
      <c r="Z67" s="9">
        <v>0</v>
      </c>
      <c r="AA67" s="9">
        <f t="shared" si="28"/>
        <v>0</v>
      </c>
      <c r="AB67" s="9">
        <f>G67+I67+K67+M67+O67+Q67+S67+U67+W67+Z67</f>
        <v>24.620999999999999</v>
      </c>
      <c r="AC67" s="9">
        <f t="shared" si="29"/>
        <v>6737201065.7699995</v>
      </c>
      <c r="AE67" s="20">
        <f>AB67-O67-S67</f>
        <v>21.081</v>
      </c>
      <c r="AF67">
        <f>AE67/AB67</f>
        <v>0.85622029974412095</v>
      </c>
      <c r="AH67" s="20">
        <f t="shared" si="3"/>
        <v>0</v>
      </c>
    </row>
    <row r="68" spans="1:34" x14ac:dyDescent="0.2">
      <c r="B68" s="6"/>
      <c r="C68" s="19"/>
      <c r="D68" s="19"/>
      <c r="E68" s="14"/>
      <c r="F68" s="14"/>
      <c r="G68" s="9"/>
      <c r="H68" s="9"/>
      <c r="I68" s="18"/>
      <c r="J68" s="9">
        <f t="shared" si="23"/>
        <v>0</v>
      </c>
      <c r="K68" s="18"/>
      <c r="L68" s="18">
        <f t="shared" si="24"/>
        <v>0</v>
      </c>
      <c r="M68" s="18"/>
      <c r="N68" s="9">
        <f t="shared" si="25"/>
        <v>0</v>
      </c>
      <c r="O68" s="18"/>
      <c r="P68" s="18">
        <f t="shared" si="26"/>
        <v>0</v>
      </c>
      <c r="Q68" s="18"/>
      <c r="R68" s="2">
        <f t="shared" si="20"/>
        <v>0</v>
      </c>
      <c r="S68" s="18"/>
      <c r="T68" s="18">
        <f t="shared" si="27"/>
        <v>0</v>
      </c>
      <c r="U68" s="9"/>
      <c r="V68" s="9">
        <f t="shared" si="21"/>
        <v>0</v>
      </c>
      <c r="W68" s="9"/>
      <c r="X68" s="9">
        <f t="shared" si="30"/>
        <v>0</v>
      </c>
      <c r="Y68" s="9"/>
      <c r="Z68" s="9"/>
      <c r="AA68" s="9">
        <f t="shared" si="28"/>
        <v>0</v>
      </c>
      <c r="AB68" s="9"/>
      <c r="AC68" s="9">
        <f t="shared" si="29"/>
        <v>0</v>
      </c>
      <c r="AE68" s="20"/>
      <c r="AH68" s="20">
        <f t="shared" si="3"/>
        <v>0</v>
      </c>
    </row>
    <row r="69" spans="1:34" x14ac:dyDescent="0.2">
      <c r="A69" t="s">
        <v>546</v>
      </c>
      <c r="B69" s="23" t="s">
        <v>535</v>
      </c>
      <c r="C69" s="28" t="s">
        <v>547</v>
      </c>
      <c r="D69" s="5"/>
      <c r="E69" s="14">
        <v>28115583</v>
      </c>
      <c r="F69" s="43"/>
      <c r="G69" s="9"/>
      <c r="H69" s="9"/>
      <c r="I69" s="18"/>
      <c r="J69" s="9">
        <f t="shared" si="23"/>
        <v>0</v>
      </c>
      <c r="K69" s="18"/>
      <c r="L69" s="18">
        <f t="shared" si="24"/>
        <v>0</v>
      </c>
      <c r="M69" s="18"/>
      <c r="N69" s="9">
        <f t="shared" si="25"/>
        <v>0</v>
      </c>
      <c r="O69" s="18"/>
      <c r="P69" s="18">
        <f t="shared" si="26"/>
        <v>0</v>
      </c>
      <c r="Q69" s="18"/>
      <c r="R69" s="2">
        <f t="shared" si="20"/>
        <v>0</v>
      </c>
      <c r="S69" s="18"/>
      <c r="T69" s="18">
        <f t="shared" si="27"/>
        <v>0</v>
      </c>
      <c r="U69" s="9"/>
      <c r="V69" s="9">
        <f t="shared" si="21"/>
        <v>0</v>
      </c>
      <c r="W69" s="9"/>
      <c r="X69" s="9">
        <f t="shared" si="30"/>
        <v>0</v>
      </c>
      <c r="Y69" s="9"/>
      <c r="Z69" s="9"/>
      <c r="AA69" s="9">
        <f t="shared" si="28"/>
        <v>0</v>
      </c>
      <c r="AB69" s="9"/>
      <c r="AC69" s="9">
        <v>0</v>
      </c>
      <c r="AE69" s="20"/>
      <c r="AH69" s="20">
        <f t="shared" si="3"/>
        <v>0</v>
      </c>
    </row>
    <row r="70" spans="1:34" x14ac:dyDescent="0.2">
      <c r="A70" t="s">
        <v>546</v>
      </c>
      <c r="B70" s="6"/>
      <c r="C70" s="19" t="s">
        <v>545</v>
      </c>
      <c r="D70" s="19"/>
      <c r="E70" s="31">
        <f>SUM(E69)</f>
        <v>28115583</v>
      </c>
      <c r="F70" s="31">
        <f>E70</f>
        <v>28115583</v>
      </c>
      <c r="G70" s="9">
        <v>19.300999999999998</v>
      </c>
      <c r="H70" s="9">
        <f>G70*E70</f>
        <v>542658867.48299992</v>
      </c>
      <c r="I70" s="18">
        <v>0</v>
      </c>
      <c r="J70" s="9">
        <f t="shared" si="23"/>
        <v>0</v>
      </c>
      <c r="K70" s="18">
        <v>0</v>
      </c>
      <c r="L70" s="18">
        <f t="shared" si="24"/>
        <v>0</v>
      </c>
      <c r="M70" s="18">
        <v>0</v>
      </c>
      <c r="N70" s="9">
        <f t="shared" si="25"/>
        <v>0</v>
      </c>
      <c r="O70" s="18">
        <v>8</v>
      </c>
      <c r="P70" s="18">
        <f t="shared" si="26"/>
        <v>224924664</v>
      </c>
      <c r="Q70" s="18">
        <v>0</v>
      </c>
      <c r="R70" s="2">
        <f t="shared" si="20"/>
        <v>0</v>
      </c>
      <c r="S70" s="18">
        <v>6.0999999999999999E-2</v>
      </c>
      <c r="T70" s="18">
        <f t="shared" si="27"/>
        <v>1715050.5629999998</v>
      </c>
      <c r="U70" s="9">
        <v>0</v>
      </c>
      <c r="V70" s="9">
        <f t="shared" si="21"/>
        <v>0</v>
      </c>
      <c r="W70" s="9">
        <v>0</v>
      </c>
      <c r="X70" s="9">
        <f>$E70*W70</f>
        <v>0</v>
      </c>
      <c r="Y70" s="9">
        <v>0</v>
      </c>
      <c r="Z70" s="9">
        <v>0</v>
      </c>
      <c r="AA70" s="9">
        <f t="shared" si="28"/>
        <v>0</v>
      </c>
      <c r="AB70" s="9">
        <f>G70+I70+K70+M70+O70+Q70+S70+U70+W70+Z70</f>
        <v>27.361999999999998</v>
      </c>
      <c r="AC70" s="9">
        <f>$E70*AB70</f>
        <v>769298582.046</v>
      </c>
      <c r="AE70" s="20">
        <f>AB70-O70-S70</f>
        <v>19.300999999999998</v>
      </c>
      <c r="AF70">
        <f>AE70/AB70</f>
        <v>0.70539434251882172</v>
      </c>
      <c r="AH70" s="20">
        <f t="shared" si="3"/>
        <v>8</v>
      </c>
    </row>
    <row r="71" spans="1:34" x14ac:dyDescent="0.2">
      <c r="B71" s="6"/>
      <c r="C71" s="19"/>
      <c r="D71" s="19"/>
      <c r="F71" s="14"/>
      <c r="G71" s="9"/>
      <c r="H71" s="9"/>
      <c r="I71" s="18"/>
      <c r="J71" s="9">
        <f t="shared" si="23"/>
        <v>0</v>
      </c>
      <c r="K71" s="18"/>
      <c r="L71" s="18">
        <f t="shared" si="24"/>
        <v>0</v>
      </c>
      <c r="M71" s="18"/>
      <c r="N71" s="9">
        <f t="shared" si="25"/>
        <v>0</v>
      </c>
      <c r="O71" s="18"/>
      <c r="P71" s="18">
        <f t="shared" si="26"/>
        <v>0</v>
      </c>
      <c r="Q71" s="18"/>
      <c r="R71" s="2">
        <f t="shared" si="20"/>
        <v>0</v>
      </c>
      <c r="S71" s="18"/>
      <c r="T71" s="18">
        <f t="shared" si="27"/>
        <v>0</v>
      </c>
      <c r="U71" s="9"/>
      <c r="V71" s="9">
        <f t="shared" si="21"/>
        <v>0</v>
      </c>
      <c r="W71" s="9"/>
      <c r="X71" s="9">
        <f t="shared" ref="X71:X89" si="31">$E69*W71</f>
        <v>0</v>
      </c>
      <c r="Y71" s="9"/>
      <c r="Z71" s="9"/>
      <c r="AA71" s="9">
        <f t="shared" si="28"/>
        <v>0</v>
      </c>
      <c r="AB71" s="9"/>
      <c r="AC71" s="9">
        <f>$E69*AB71</f>
        <v>0</v>
      </c>
      <c r="AE71" s="20"/>
      <c r="AH71" s="20">
        <f t="shared" si="3"/>
        <v>0</v>
      </c>
    </row>
    <row r="72" spans="1:34" x14ac:dyDescent="0.2">
      <c r="A72" t="s">
        <v>543</v>
      </c>
      <c r="B72" s="6" t="s">
        <v>535</v>
      </c>
      <c r="C72" s="5" t="s">
        <v>544</v>
      </c>
      <c r="D72" s="5"/>
      <c r="E72" s="14">
        <v>15540078</v>
      </c>
      <c r="F72" s="43"/>
      <c r="G72" s="9"/>
      <c r="H72" s="9"/>
      <c r="I72" s="18"/>
      <c r="J72" s="9">
        <f t="shared" si="23"/>
        <v>0</v>
      </c>
      <c r="K72" s="18"/>
      <c r="L72" s="18">
        <f t="shared" si="24"/>
        <v>0</v>
      </c>
      <c r="M72" s="18"/>
      <c r="N72" s="9">
        <f t="shared" si="25"/>
        <v>0</v>
      </c>
      <c r="O72" s="18"/>
      <c r="P72" s="18">
        <f t="shared" si="26"/>
        <v>0</v>
      </c>
      <c r="Q72" s="18"/>
      <c r="R72" s="2">
        <f t="shared" ref="R72:R88" si="32">Q72*E72/1000</f>
        <v>0</v>
      </c>
      <c r="S72" s="18"/>
      <c r="T72" s="18">
        <f t="shared" si="27"/>
        <v>0</v>
      </c>
      <c r="U72" s="9"/>
      <c r="V72" s="9">
        <f t="shared" ref="V72:V88" si="33">$E72*U72</f>
        <v>0</v>
      </c>
      <c r="W72" s="9"/>
      <c r="X72" s="9">
        <f t="shared" si="31"/>
        <v>0</v>
      </c>
      <c r="Y72" s="9"/>
      <c r="Z72" s="9"/>
      <c r="AA72" s="9">
        <f t="shared" si="28"/>
        <v>0</v>
      </c>
      <c r="AB72" s="9"/>
      <c r="AC72" s="9">
        <v>0</v>
      </c>
      <c r="AE72" s="20"/>
      <c r="AH72" s="20">
        <f t="shared" ref="AH72:AH135" si="34">K72+M72+O72</f>
        <v>0</v>
      </c>
    </row>
    <row r="73" spans="1:34" x14ac:dyDescent="0.2">
      <c r="A73" t="s">
        <v>543</v>
      </c>
      <c r="B73" s="6"/>
      <c r="C73" s="19" t="s">
        <v>542</v>
      </c>
      <c r="D73" s="19"/>
      <c r="E73" s="31">
        <f>SUM(E72)</f>
        <v>15540078</v>
      </c>
      <c r="F73" s="31">
        <f>E73</f>
        <v>15540078</v>
      </c>
      <c r="G73" s="9">
        <v>18.800999999999998</v>
      </c>
      <c r="H73" s="9">
        <f>G73*E73</f>
        <v>292169006.47799999</v>
      </c>
      <c r="I73" s="18">
        <v>0</v>
      </c>
      <c r="J73" s="9">
        <f t="shared" si="23"/>
        <v>0</v>
      </c>
      <c r="K73" s="18">
        <v>0</v>
      </c>
      <c r="L73" s="18">
        <f t="shared" si="24"/>
        <v>0</v>
      </c>
      <c r="M73" s="18">
        <v>0</v>
      </c>
      <c r="N73" s="9">
        <f t="shared" si="25"/>
        <v>0</v>
      </c>
      <c r="O73" s="18">
        <v>6.4349999999999996</v>
      </c>
      <c r="P73" s="18">
        <f t="shared" si="26"/>
        <v>100000401.92999999</v>
      </c>
      <c r="Q73" s="18">
        <v>2.3E-2</v>
      </c>
      <c r="R73" s="2">
        <f t="shared" si="32"/>
        <v>357.42179399999998</v>
      </c>
      <c r="S73" s="18">
        <v>0</v>
      </c>
      <c r="T73" s="18">
        <f t="shared" si="27"/>
        <v>0</v>
      </c>
      <c r="U73" s="9">
        <v>0</v>
      </c>
      <c r="V73" s="9">
        <f t="shared" si="33"/>
        <v>0</v>
      </c>
      <c r="W73" s="9">
        <v>0</v>
      </c>
      <c r="X73" s="9">
        <f t="shared" si="31"/>
        <v>0</v>
      </c>
      <c r="Y73" s="9">
        <v>0</v>
      </c>
      <c r="Z73" s="9">
        <v>0</v>
      </c>
      <c r="AA73" s="9">
        <f t="shared" si="28"/>
        <v>0</v>
      </c>
      <c r="AB73" s="9">
        <f>G73+I73+K73+M73+O73+Q73+S73+U73+W73+Z73</f>
        <v>25.258999999999997</v>
      </c>
      <c r="AC73" s="9">
        <f>$E73*AB73</f>
        <v>392526830.20199996</v>
      </c>
      <c r="AE73" s="20">
        <f>AB73-O73-S73</f>
        <v>18.823999999999998</v>
      </c>
      <c r="AF73">
        <f>AE73/AB73</f>
        <v>0.74523932063818843</v>
      </c>
      <c r="AH73" s="20">
        <f t="shared" si="34"/>
        <v>6.4349999999999996</v>
      </c>
    </row>
    <row r="74" spans="1:34" x14ac:dyDescent="0.2">
      <c r="B74" s="6"/>
      <c r="C74" s="19"/>
      <c r="D74" s="19"/>
      <c r="F74" s="14"/>
      <c r="G74" s="9"/>
      <c r="H74" s="9"/>
      <c r="I74" s="18"/>
      <c r="J74" s="9">
        <f t="shared" si="23"/>
        <v>0</v>
      </c>
      <c r="K74" s="18"/>
      <c r="L74" s="18">
        <f t="shared" si="24"/>
        <v>0</v>
      </c>
      <c r="M74" s="18"/>
      <c r="N74" s="9">
        <f t="shared" si="25"/>
        <v>0</v>
      </c>
      <c r="O74" s="18"/>
      <c r="P74" s="18">
        <f t="shared" si="26"/>
        <v>0</v>
      </c>
      <c r="Q74" s="18"/>
      <c r="R74" s="2">
        <f t="shared" si="32"/>
        <v>0</v>
      </c>
      <c r="S74" s="18"/>
      <c r="T74" s="18">
        <f t="shared" si="27"/>
        <v>0</v>
      </c>
      <c r="U74" s="9"/>
      <c r="V74" s="9">
        <f t="shared" si="33"/>
        <v>0</v>
      </c>
      <c r="W74" s="9"/>
      <c r="X74" s="9">
        <f t="shared" si="31"/>
        <v>0</v>
      </c>
      <c r="Y74" s="9"/>
      <c r="Z74" s="9"/>
      <c r="AA74" s="9">
        <f t="shared" si="28"/>
        <v>0</v>
      </c>
      <c r="AB74" s="9"/>
      <c r="AC74" s="9">
        <f>$E72*AB74</f>
        <v>0</v>
      </c>
      <c r="AE74" s="20"/>
      <c r="AH74" s="20">
        <f t="shared" si="34"/>
        <v>0</v>
      </c>
    </row>
    <row r="75" spans="1:34" x14ac:dyDescent="0.2">
      <c r="A75" t="s">
        <v>540</v>
      </c>
      <c r="B75" s="6" t="s">
        <v>535</v>
      </c>
      <c r="C75" s="5" t="s">
        <v>541</v>
      </c>
      <c r="D75" s="5"/>
      <c r="E75" s="14">
        <v>26911338</v>
      </c>
      <c r="F75" s="43"/>
      <c r="G75" s="9"/>
      <c r="H75" s="9"/>
      <c r="I75" s="18"/>
      <c r="J75" s="9">
        <f t="shared" si="23"/>
        <v>0</v>
      </c>
      <c r="K75" s="18"/>
      <c r="L75" s="18">
        <f t="shared" si="24"/>
        <v>0</v>
      </c>
      <c r="M75" s="18"/>
      <c r="N75" s="9">
        <f t="shared" si="25"/>
        <v>0</v>
      </c>
      <c r="O75" s="18"/>
      <c r="P75" s="18">
        <f t="shared" si="26"/>
        <v>0</v>
      </c>
      <c r="Q75" s="18"/>
      <c r="R75" s="2">
        <f t="shared" si="32"/>
        <v>0</v>
      </c>
      <c r="S75" s="18"/>
      <c r="T75" s="18">
        <f t="shared" si="27"/>
        <v>0</v>
      </c>
      <c r="U75" s="9"/>
      <c r="V75" s="9">
        <f t="shared" si="33"/>
        <v>0</v>
      </c>
      <c r="W75" s="9"/>
      <c r="X75" s="9">
        <f t="shared" si="31"/>
        <v>0</v>
      </c>
      <c r="Y75" s="9"/>
      <c r="Z75" s="9"/>
      <c r="AA75" s="9">
        <f t="shared" si="28"/>
        <v>0</v>
      </c>
      <c r="AB75" s="9"/>
      <c r="AC75" s="9">
        <f>$E73*AB75</f>
        <v>0</v>
      </c>
      <c r="AE75" s="20"/>
      <c r="AH75" s="20">
        <f t="shared" si="34"/>
        <v>0</v>
      </c>
    </row>
    <row r="76" spans="1:34" x14ac:dyDescent="0.2">
      <c r="A76" t="s">
        <v>540</v>
      </c>
      <c r="B76" s="6"/>
      <c r="C76" s="19" t="s">
        <v>539</v>
      </c>
      <c r="D76" s="19"/>
      <c r="E76" s="31">
        <f>SUM(E75)</f>
        <v>26911338</v>
      </c>
      <c r="F76" s="31">
        <f>E76</f>
        <v>26911338</v>
      </c>
      <c r="G76" s="9">
        <v>27</v>
      </c>
      <c r="H76" s="9">
        <f>G76*E76</f>
        <v>726606126</v>
      </c>
      <c r="I76" s="18">
        <v>0</v>
      </c>
      <c r="J76" s="9">
        <f t="shared" si="23"/>
        <v>0</v>
      </c>
      <c r="K76" s="18">
        <v>0</v>
      </c>
      <c r="L76" s="18">
        <f t="shared" si="24"/>
        <v>0</v>
      </c>
      <c r="M76" s="18">
        <v>0</v>
      </c>
      <c r="N76" s="9">
        <f t="shared" si="25"/>
        <v>0</v>
      </c>
      <c r="O76" s="18">
        <v>0</v>
      </c>
      <c r="P76" s="18">
        <f t="shared" si="26"/>
        <v>0</v>
      </c>
      <c r="Q76" s="18">
        <v>7.0000000000000001E-3</v>
      </c>
      <c r="R76" s="2">
        <f t="shared" si="32"/>
        <v>188.379366</v>
      </c>
      <c r="S76" s="18">
        <v>0</v>
      </c>
      <c r="T76" s="18">
        <f t="shared" si="27"/>
        <v>0</v>
      </c>
      <c r="U76" s="9">
        <v>0</v>
      </c>
      <c r="V76" s="9">
        <f t="shared" si="33"/>
        <v>0</v>
      </c>
      <c r="W76" s="9">
        <v>0</v>
      </c>
      <c r="X76" s="9">
        <f t="shared" si="31"/>
        <v>0</v>
      </c>
      <c r="Y76" s="9">
        <v>0</v>
      </c>
      <c r="Z76" s="9">
        <v>0</v>
      </c>
      <c r="AA76" s="9">
        <f t="shared" si="28"/>
        <v>0</v>
      </c>
      <c r="AB76" s="9">
        <f>G76+I76+K76+M76+O76+Q76+S76+U76+W76+Z76</f>
        <v>27.007000000000001</v>
      </c>
      <c r="AC76" s="9">
        <f>$E76*AB76</f>
        <v>726794505.36600006</v>
      </c>
      <c r="AE76" s="20">
        <f>AB76-O76-S76</f>
        <v>27.007000000000001</v>
      </c>
      <c r="AF76">
        <f>AE76/AB76</f>
        <v>1</v>
      </c>
      <c r="AH76" s="20">
        <f t="shared" si="34"/>
        <v>0</v>
      </c>
    </row>
    <row r="77" spans="1:34" x14ac:dyDescent="0.2">
      <c r="B77" s="6"/>
      <c r="C77" s="19"/>
      <c r="D77" s="19"/>
      <c r="F77" s="14"/>
      <c r="G77" s="9"/>
      <c r="H77" s="9"/>
      <c r="I77" s="18"/>
      <c r="J77" s="9">
        <f t="shared" si="23"/>
        <v>0</v>
      </c>
      <c r="K77" s="18"/>
      <c r="L77" s="18">
        <f t="shared" si="24"/>
        <v>0</v>
      </c>
      <c r="M77" s="18"/>
      <c r="N77" s="9">
        <f t="shared" si="25"/>
        <v>0</v>
      </c>
      <c r="O77" s="18"/>
      <c r="P77" s="18">
        <f t="shared" si="26"/>
        <v>0</v>
      </c>
      <c r="Q77" s="18"/>
      <c r="R77" s="2">
        <f t="shared" si="32"/>
        <v>0</v>
      </c>
      <c r="S77" s="18"/>
      <c r="T77" s="18">
        <f t="shared" si="27"/>
        <v>0</v>
      </c>
      <c r="U77" s="9"/>
      <c r="V77" s="9">
        <f t="shared" si="33"/>
        <v>0</v>
      </c>
      <c r="W77" s="9"/>
      <c r="X77" s="9">
        <f t="shared" si="31"/>
        <v>0</v>
      </c>
      <c r="Y77" s="9"/>
      <c r="Z77" s="9"/>
      <c r="AA77" s="9">
        <f t="shared" si="28"/>
        <v>0</v>
      </c>
      <c r="AB77" s="9"/>
      <c r="AC77" s="9">
        <f>$E75*AB77</f>
        <v>0</v>
      </c>
      <c r="AE77" s="20"/>
      <c r="AH77" s="20">
        <f t="shared" si="34"/>
        <v>0</v>
      </c>
    </row>
    <row r="78" spans="1:34" x14ac:dyDescent="0.2">
      <c r="A78" t="s">
        <v>537</v>
      </c>
      <c r="B78" s="6" t="s">
        <v>535</v>
      </c>
      <c r="C78" s="5" t="s">
        <v>538</v>
      </c>
      <c r="D78" s="5"/>
      <c r="E78" s="14">
        <v>6800299</v>
      </c>
      <c r="F78" s="43"/>
      <c r="G78" s="9"/>
      <c r="H78" s="9"/>
      <c r="I78" s="18"/>
      <c r="J78" s="9">
        <f t="shared" si="23"/>
        <v>0</v>
      </c>
      <c r="K78" s="18"/>
      <c r="L78" s="18">
        <f t="shared" si="24"/>
        <v>0</v>
      </c>
      <c r="M78" s="18"/>
      <c r="N78" s="9">
        <f t="shared" si="25"/>
        <v>0</v>
      </c>
      <c r="O78" s="18"/>
      <c r="P78" s="18">
        <f t="shared" si="26"/>
        <v>0</v>
      </c>
      <c r="Q78" s="18"/>
      <c r="R78" s="2">
        <f t="shared" si="32"/>
        <v>0</v>
      </c>
      <c r="S78" s="18"/>
      <c r="T78" s="18">
        <f t="shared" si="27"/>
        <v>0</v>
      </c>
      <c r="U78" s="9"/>
      <c r="V78" s="9">
        <f t="shared" si="33"/>
        <v>0</v>
      </c>
      <c r="W78" s="9"/>
      <c r="X78" s="9">
        <f t="shared" si="31"/>
        <v>0</v>
      </c>
      <c r="Y78" s="9"/>
      <c r="Z78" s="9"/>
      <c r="AA78" s="9">
        <f t="shared" si="28"/>
        <v>0</v>
      </c>
      <c r="AB78" s="9"/>
      <c r="AC78" s="9">
        <f>$E76*AB78</f>
        <v>0</v>
      </c>
      <c r="AE78" s="20"/>
      <c r="AH78" s="20">
        <f t="shared" si="34"/>
        <v>0</v>
      </c>
    </row>
    <row r="79" spans="1:34" x14ac:dyDescent="0.2">
      <c r="A79" t="s">
        <v>537</v>
      </c>
      <c r="B79" s="6"/>
      <c r="C79" s="19" t="s">
        <v>536</v>
      </c>
      <c r="D79" s="19"/>
      <c r="E79" s="31">
        <f>SUM(E78)</f>
        <v>6800299</v>
      </c>
      <c r="F79" s="31">
        <f>E79</f>
        <v>6800299</v>
      </c>
      <c r="G79" s="9">
        <v>27</v>
      </c>
      <c r="H79" s="9">
        <f>G79*E79</f>
        <v>183608073</v>
      </c>
      <c r="I79" s="18">
        <v>0</v>
      </c>
      <c r="J79" s="9">
        <f t="shared" si="23"/>
        <v>0</v>
      </c>
      <c r="K79" s="18">
        <v>0</v>
      </c>
      <c r="L79" s="18">
        <f t="shared" si="24"/>
        <v>0</v>
      </c>
      <c r="M79" s="18">
        <v>0</v>
      </c>
      <c r="N79" s="9">
        <f t="shared" si="25"/>
        <v>0</v>
      </c>
      <c r="O79" s="18">
        <v>0</v>
      </c>
      <c r="P79" s="18">
        <f t="shared" si="26"/>
        <v>0</v>
      </c>
      <c r="Q79" s="18">
        <v>0</v>
      </c>
      <c r="R79" s="2">
        <f t="shared" si="32"/>
        <v>0</v>
      </c>
      <c r="S79" s="18">
        <v>0</v>
      </c>
      <c r="T79" s="18">
        <f t="shared" si="27"/>
        <v>0</v>
      </c>
      <c r="U79" s="9">
        <v>0</v>
      </c>
      <c r="V79" s="9">
        <f t="shared" si="33"/>
        <v>0</v>
      </c>
      <c r="W79" s="9">
        <v>0</v>
      </c>
      <c r="X79" s="9">
        <f t="shared" si="31"/>
        <v>0</v>
      </c>
      <c r="Y79" s="9">
        <v>0</v>
      </c>
      <c r="Z79" s="9">
        <v>0</v>
      </c>
      <c r="AA79" s="9">
        <f t="shared" si="28"/>
        <v>0</v>
      </c>
      <c r="AB79" s="9">
        <f>G79+I79+K79+M79+O79+Q79+S79+U79+W79+Z79</f>
        <v>27</v>
      </c>
      <c r="AC79" s="9">
        <f>$E79*AB79</f>
        <v>183608073</v>
      </c>
      <c r="AE79" s="20">
        <f>AB79-O79-S79</f>
        <v>27</v>
      </c>
      <c r="AF79">
        <f>AE79/AB79</f>
        <v>1</v>
      </c>
      <c r="AH79" s="20">
        <f t="shared" si="34"/>
        <v>0</v>
      </c>
    </row>
    <row r="80" spans="1:34" x14ac:dyDescent="0.2">
      <c r="B80" s="6"/>
      <c r="C80" s="19"/>
      <c r="D80" s="19"/>
      <c r="F80" s="14"/>
      <c r="G80" s="9"/>
      <c r="H80" s="9"/>
      <c r="I80" s="18"/>
      <c r="J80" s="9">
        <f t="shared" si="23"/>
        <v>0</v>
      </c>
      <c r="K80" s="18"/>
      <c r="L80" s="18">
        <f t="shared" si="24"/>
        <v>0</v>
      </c>
      <c r="M80" s="18"/>
      <c r="N80" s="9">
        <f t="shared" si="25"/>
        <v>0</v>
      </c>
      <c r="O80" s="18"/>
      <c r="P80" s="18">
        <f t="shared" si="26"/>
        <v>0</v>
      </c>
      <c r="Q80" s="18"/>
      <c r="R80" s="2">
        <f t="shared" si="32"/>
        <v>0</v>
      </c>
      <c r="S80" s="18"/>
      <c r="T80" s="18">
        <f t="shared" si="27"/>
        <v>0</v>
      </c>
      <c r="U80" s="9"/>
      <c r="V80" s="9">
        <f t="shared" si="33"/>
        <v>0</v>
      </c>
      <c r="W80" s="9"/>
      <c r="X80" s="9">
        <f t="shared" si="31"/>
        <v>0</v>
      </c>
      <c r="Y80" s="9"/>
      <c r="Z80" s="9"/>
      <c r="AA80" s="9">
        <f t="shared" si="28"/>
        <v>0</v>
      </c>
      <c r="AB80" s="9"/>
      <c r="AC80" s="9">
        <f>$E78*AB80</f>
        <v>0</v>
      </c>
      <c r="AE80" s="20"/>
      <c r="AH80" s="20">
        <f t="shared" si="34"/>
        <v>0</v>
      </c>
    </row>
    <row r="81" spans="1:34" x14ac:dyDescent="0.2">
      <c r="A81" t="s">
        <v>533</v>
      </c>
      <c r="B81" s="6" t="s">
        <v>535</v>
      </c>
      <c r="C81" s="5" t="s">
        <v>534</v>
      </c>
      <c r="D81" s="5"/>
      <c r="E81" s="14">
        <v>13167001</v>
      </c>
      <c r="F81" s="43"/>
      <c r="G81" s="9"/>
      <c r="H81" s="9"/>
      <c r="I81" s="18"/>
      <c r="J81" s="9">
        <f t="shared" si="23"/>
        <v>0</v>
      </c>
      <c r="K81" s="18"/>
      <c r="L81" s="18">
        <f t="shared" si="24"/>
        <v>0</v>
      </c>
      <c r="M81" s="18"/>
      <c r="N81" s="9">
        <f t="shared" si="25"/>
        <v>0</v>
      </c>
      <c r="O81" s="18"/>
      <c r="P81" s="18">
        <f t="shared" si="26"/>
        <v>0</v>
      </c>
      <c r="Q81" s="18"/>
      <c r="R81" s="2">
        <f t="shared" si="32"/>
        <v>0</v>
      </c>
      <c r="S81" s="18"/>
      <c r="T81" s="18">
        <f t="shared" si="27"/>
        <v>0</v>
      </c>
      <c r="U81" s="9"/>
      <c r="V81" s="9">
        <f t="shared" si="33"/>
        <v>0</v>
      </c>
      <c r="W81" s="9"/>
      <c r="X81" s="9">
        <f t="shared" si="31"/>
        <v>0</v>
      </c>
      <c r="Y81" s="9"/>
      <c r="Z81" s="9"/>
      <c r="AA81" s="9">
        <f t="shared" si="28"/>
        <v>0</v>
      </c>
      <c r="AB81" s="9"/>
      <c r="AC81" s="9">
        <f>$E79*AB81</f>
        <v>0</v>
      </c>
      <c r="AE81" s="20"/>
      <c r="AH81" s="20">
        <f t="shared" si="34"/>
        <v>0</v>
      </c>
    </row>
    <row r="82" spans="1:34" x14ac:dyDescent="0.2">
      <c r="A82" t="s">
        <v>533</v>
      </c>
      <c r="B82" s="6"/>
      <c r="C82" s="19" t="s">
        <v>532</v>
      </c>
      <c r="D82" s="19"/>
      <c r="E82" s="31">
        <f>SUM(E81)</f>
        <v>13167001</v>
      </c>
      <c r="F82" s="31">
        <f>E82</f>
        <v>13167001</v>
      </c>
      <c r="G82" s="9">
        <v>10.756</v>
      </c>
      <c r="H82" s="9">
        <f>G82*E82</f>
        <v>141624262.75600001</v>
      </c>
      <c r="I82" s="18">
        <v>0</v>
      </c>
      <c r="J82" s="9">
        <f t="shared" si="23"/>
        <v>0</v>
      </c>
      <c r="K82" s="18">
        <v>0.35299999999999998</v>
      </c>
      <c r="L82" s="18">
        <f t="shared" si="24"/>
        <v>4647951.3530000001</v>
      </c>
      <c r="M82" s="18">
        <v>0</v>
      </c>
      <c r="N82" s="9">
        <f t="shared" si="25"/>
        <v>0</v>
      </c>
      <c r="O82" s="18">
        <v>11.391999999999999</v>
      </c>
      <c r="P82" s="18">
        <f t="shared" si="26"/>
        <v>149998475.39199999</v>
      </c>
      <c r="Q82" s="18">
        <v>6.0000000000000001E-3</v>
      </c>
      <c r="R82" s="2">
        <f t="shared" si="32"/>
        <v>79.002006000000009</v>
      </c>
      <c r="S82" s="18">
        <v>0</v>
      </c>
      <c r="T82" s="18">
        <f t="shared" si="27"/>
        <v>0</v>
      </c>
      <c r="U82" s="9">
        <v>0</v>
      </c>
      <c r="V82" s="9">
        <f t="shared" si="33"/>
        <v>0</v>
      </c>
      <c r="W82" s="9">
        <v>0</v>
      </c>
      <c r="X82" s="9">
        <f t="shared" si="31"/>
        <v>0</v>
      </c>
      <c r="Y82" s="9">
        <v>0</v>
      </c>
      <c r="Z82" s="9">
        <v>0</v>
      </c>
      <c r="AA82" s="9">
        <f t="shared" si="28"/>
        <v>0</v>
      </c>
      <c r="AB82" s="9">
        <f>G82+I82+K82+M82+O82+Q82+S82+U82+W82+Z82</f>
        <v>22.506999999999998</v>
      </c>
      <c r="AC82" s="9">
        <f>$E82*AB82</f>
        <v>296349691.50699997</v>
      </c>
      <c r="AE82" s="20">
        <f>AB82-O82-S82</f>
        <v>11.114999999999998</v>
      </c>
      <c r="AF82">
        <f>AE82/AB82</f>
        <v>0.49384635891056111</v>
      </c>
      <c r="AH82" s="20">
        <f t="shared" si="34"/>
        <v>11.744999999999999</v>
      </c>
    </row>
    <row r="83" spans="1:34" x14ac:dyDescent="0.2">
      <c r="B83" s="6"/>
      <c r="C83" s="19"/>
      <c r="D83" s="19"/>
      <c r="F83" s="14"/>
      <c r="G83" s="9"/>
      <c r="H83" s="9"/>
      <c r="I83" s="18"/>
      <c r="J83" s="9">
        <f t="shared" ref="J83:J88" si="35">I83*E83</f>
        <v>0</v>
      </c>
      <c r="K83" s="18"/>
      <c r="L83" s="18">
        <f t="shared" ref="L83:L88" si="36">K83*E83</f>
        <v>0</v>
      </c>
      <c r="M83" s="18"/>
      <c r="N83" s="9">
        <f t="shared" ref="N83:N88" si="37">$E83*M83</f>
        <v>0</v>
      </c>
      <c r="O83" s="18"/>
      <c r="P83" s="18">
        <f t="shared" ref="P83:P88" si="38">O83*E83</f>
        <v>0</v>
      </c>
      <c r="Q83" s="18"/>
      <c r="R83" s="2">
        <f t="shared" si="32"/>
        <v>0</v>
      </c>
      <c r="S83" s="18"/>
      <c r="T83" s="18">
        <f t="shared" ref="T83:T88" si="39">S83*E83</f>
        <v>0</v>
      </c>
      <c r="U83" s="9"/>
      <c r="V83" s="9">
        <f t="shared" si="33"/>
        <v>0</v>
      </c>
      <c r="W83" s="9"/>
      <c r="X83" s="9">
        <f t="shared" si="31"/>
        <v>0</v>
      </c>
      <c r="Y83" s="9"/>
      <c r="Z83" s="9"/>
      <c r="AA83" s="9">
        <f t="shared" ref="AA83:AA88" si="40">$E83*Z83</f>
        <v>0</v>
      </c>
      <c r="AB83" s="9"/>
      <c r="AC83" s="9">
        <f>$E81*AB83</f>
        <v>0</v>
      </c>
      <c r="AE83" s="20"/>
      <c r="AH83" s="20">
        <f t="shared" si="34"/>
        <v>0</v>
      </c>
    </row>
    <row r="84" spans="1:34" x14ac:dyDescent="0.2">
      <c r="A84" t="s">
        <v>530</v>
      </c>
      <c r="B84" s="6" t="s">
        <v>153</v>
      </c>
      <c r="C84" s="5" t="s">
        <v>531</v>
      </c>
      <c r="D84" s="5"/>
      <c r="E84" s="14">
        <v>60647697</v>
      </c>
      <c r="F84" s="43"/>
      <c r="G84" s="9"/>
      <c r="H84" s="9"/>
      <c r="I84" s="18"/>
      <c r="J84" s="9">
        <f t="shared" si="35"/>
        <v>0</v>
      </c>
      <c r="K84" s="18"/>
      <c r="L84" s="18">
        <f t="shared" si="36"/>
        <v>0</v>
      </c>
      <c r="M84" s="18"/>
      <c r="N84" s="9">
        <f t="shared" si="37"/>
        <v>0</v>
      </c>
      <c r="O84" s="18"/>
      <c r="P84" s="18">
        <f t="shared" si="38"/>
        <v>0</v>
      </c>
      <c r="Q84" s="18"/>
      <c r="R84" s="2">
        <f t="shared" si="32"/>
        <v>0</v>
      </c>
      <c r="S84" s="18"/>
      <c r="T84" s="18">
        <f t="shared" si="39"/>
        <v>0</v>
      </c>
      <c r="U84" s="9"/>
      <c r="V84" s="9">
        <f t="shared" si="33"/>
        <v>0</v>
      </c>
      <c r="W84" s="9"/>
      <c r="X84" s="9">
        <f t="shared" si="31"/>
        <v>0</v>
      </c>
      <c r="Y84" s="9"/>
      <c r="Z84" s="9"/>
      <c r="AA84" s="9">
        <f t="shared" si="40"/>
        <v>0</v>
      </c>
      <c r="AB84" s="9"/>
      <c r="AC84" s="9">
        <f>$E82*AB84</f>
        <v>0</v>
      </c>
      <c r="AE84" s="20"/>
      <c r="AH84" s="20">
        <f t="shared" si="34"/>
        <v>0</v>
      </c>
    </row>
    <row r="85" spans="1:34" x14ac:dyDescent="0.2">
      <c r="A85" t="s">
        <v>530</v>
      </c>
      <c r="B85" s="6"/>
      <c r="C85" s="19" t="s">
        <v>529</v>
      </c>
      <c r="D85" s="19"/>
      <c r="E85" s="31">
        <f>SUM(E84)</f>
        <v>60647697</v>
      </c>
      <c r="F85" s="31">
        <f>E85</f>
        <v>60647697</v>
      </c>
      <c r="G85" s="9">
        <v>19.498000000000001</v>
      </c>
      <c r="H85" s="9">
        <f>G85*E85</f>
        <v>1182508796.1060002</v>
      </c>
      <c r="I85" s="18">
        <v>0</v>
      </c>
      <c r="J85" s="9">
        <f t="shared" si="35"/>
        <v>0</v>
      </c>
      <c r="K85" s="18">
        <v>0</v>
      </c>
      <c r="L85" s="18">
        <f t="shared" si="36"/>
        <v>0</v>
      </c>
      <c r="M85" s="18">
        <v>0</v>
      </c>
      <c r="N85" s="9">
        <f t="shared" si="37"/>
        <v>0</v>
      </c>
      <c r="O85" s="18">
        <v>0</v>
      </c>
      <c r="P85" s="18">
        <f t="shared" si="38"/>
        <v>0</v>
      </c>
      <c r="Q85" s="18">
        <v>0.115</v>
      </c>
      <c r="R85" s="2">
        <f t="shared" si="32"/>
        <v>6974.4851550000003</v>
      </c>
      <c r="S85" s="18">
        <v>2.7959999999999998</v>
      </c>
      <c r="T85" s="18">
        <f t="shared" si="39"/>
        <v>169570960.81199998</v>
      </c>
      <c r="U85" s="9">
        <v>0</v>
      </c>
      <c r="V85" s="9">
        <f t="shared" si="33"/>
        <v>0</v>
      </c>
      <c r="W85" s="9">
        <v>0</v>
      </c>
      <c r="X85" s="9">
        <f t="shared" si="31"/>
        <v>0</v>
      </c>
      <c r="Y85" s="9">
        <v>0</v>
      </c>
      <c r="Z85" s="9">
        <v>0</v>
      </c>
      <c r="AA85" s="9">
        <f t="shared" si="40"/>
        <v>0</v>
      </c>
      <c r="AB85" s="9">
        <f>G85+I85+K85+M85+O85+Q85+S85+U85+W85+Z85</f>
        <v>22.408999999999999</v>
      </c>
      <c r="AC85" s="9">
        <f>$E85*AB85</f>
        <v>1359054242.073</v>
      </c>
      <c r="AE85" s="20">
        <f>AB85-O85-S85</f>
        <v>19.613</v>
      </c>
      <c r="AF85">
        <f>AE85/AB85</f>
        <v>0.87522870275335807</v>
      </c>
      <c r="AH85" s="20">
        <f t="shared" si="34"/>
        <v>0</v>
      </c>
    </row>
    <row r="86" spans="1:34" x14ac:dyDescent="0.2">
      <c r="B86" s="6"/>
      <c r="C86" s="19"/>
      <c r="D86" s="19"/>
      <c r="F86" s="14"/>
      <c r="G86" s="9"/>
      <c r="H86" s="9"/>
      <c r="I86" s="18"/>
      <c r="J86" s="9">
        <f t="shared" si="35"/>
        <v>0</v>
      </c>
      <c r="K86" s="18"/>
      <c r="L86" s="18">
        <f t="shared" si="36"/>
        <v>0</v>
      </c>
      <c r="M86" s="18"/>
      <c r="N86" s="9">
        <f t="shared" si="37"/>
        <v>0</v>
      </c>
      <c r="O86" s="18"/>
      <c r="P86" s="18">
        <f t="shared" si="38"/>
        <v>0</v>
      </c>
      <c r="Q86" s="18"/>
      <c r="R86" s="2">
        <f t="shared" si="32"/>
        <v>0</v>
      </c>
      <c r="S86" s="18"/>
      <c r="T86" s="18">
        <f t="shared" si="39"/>
        <v>0</v>
      </c>
      <c r="U86" s="9"/>
      <c r="V86" s="9">
        <f t="shared" si="33"/>
        <v>0</v>
      </c>
      <c r="W86" s="9"/>
      <c r="X86" s="9">
        <f t="shared" si="31"/>
        <v>0</v>
      </c>
      <c r="Y86" s="9"/>
      <c r="Z86" s="9"/>
      <c r="AA86" s="9">
        <f t="shared" si="40"/>
        <v>0</v>
      </c>
      <c r="AB86" s="9"/>
      <c r="AC86" s="9">
        <f>$E84*AB86</f>
        <v>0</v>
      </c>
      <c r="AE86" s="20"/>
      <c r="AH86" s="20">
        <f t="shared" si="34"/>
        <v>0</v>
      </c>
    </row>
    <row r="87" spans="1:34" x14ac:dyDescent="0.2">
      <c r="A87" t="s">
        <v>527</v>
      </c>
      <c r="B87" s="6" t="s">
        <v>153</v>
      </c>
      <c r="C87" s="5" t="s">
        <v>528</v>
      </c>
      <c r="D87" s="5"/>
      <c r="E87" s="14">
        <v>21574670</v>
      </c>
      <c r="F87" s="43"/>
      <c r="G87" s="9"/>
      <c r="H87" s="9"/>
      <c r="I87" s="18"/>
      <c r="J87" s="9">
        <f t="shared" si="35"/>
        <v>0</v>
      </c>
      <c r="K87" s="18"/>
      <c r="L87" s="18">
        <f t="shared" si="36"/>
        <v>0</v>
      </c>
      <c r="M87" s="18"/>
      <c r="N87" s="9">
        <f t="shared" si="37"/>
        <v>0</v>
      </c>
      <c r="O87" s="18"/>
      <c r="P87" s="18">
        <f t="shared" si="38"/>
        <v>0</v>
      </c>
      <c r="Q87" s="18"/>
      <c r="R87" s="2">
        <f t="shared" si="32"/>
        <v>0</v>
      </c>
      <c r="S87" s="18"/>
      <c r="T87" s="18">
        <f t="shared" si="39"/>
        <v>0</v>
      </c>
      <c r="U87" s="9"/>
      <c r="V87" s="9">
        <f t="shared" si="33"/>
        <v>0</v>
      </c>
      <c r="W87" s="9"/>
      <c r="X87" s="9">
        <f t="shared" si="31"/>
        <v>0</v>
      </c>
      <c r="Y87" s="9"/>
      <c r="Z87" s="9"/>
      <c r="AA87" s="9">
        <f t="shared" si="40"/>
        <v>0</v>
      </c>
      <c r="AB87" s="9"/>
      <c r="AC87" s="9">
        <f>$E85*AB87</f>
        <v>0</v>
      </c>
      <c r="AE87" s="20"/>
      <c r="AH87" s="20">
        <f t="shared" si="34"/>
        <v>0</v>
      </c>
    </row>
    <row r="88" spans="1:34" x14ac:dyDescent="0.2">
      <c r="A88" t="s">
        <v>527</v>
      </c>
      <c r="B88" s="6"/>
      <c r="C88" s="19" t="s">
        <v>526</v>
      </c>
      <c r="D88" s="19"/>
      <c r="E88" s="31">
        <f>SUM(E87)</f>
        <v>21574670</v>
      </c>
      <c r="F88" s="31">
        <f>E88</f>
        <v>21574670</v>
      </c>
      <c r="G88" s="9">
        <v>18.914999999999999</v>
      </c>
      <c r="H88" s="9">
        <f>G88*E88</f>
        <v>408084883.04999995</v>
      </c>
      <c r="I88" s="18">
        <v>0</v>
      </c>
      <c r="J88" s="9">
        <f t="shared" si="35"/>
        <v>0</v>
      </c>
      <c r="K88" s="18">
        <v>5.83</v>
      </c>
      <c r="L88" s="18">
        <f t="shared" si="36"/>
        <v>125780326.10000001</v>
      </c>
      <c r="M88" s="18">
        <v>0</v>
      </c>
      <c r="N88" s="9">
        <f t="shared" si="37"/>
        <v>0</v>
      </c>
      <c r="O88" s="18">
        <v>0</v>
      </c>
      <c r="P88" s="18">
        <f t="shared" si="38"/>
        <v>0</v>
      </c>
      <c r="Q88" s="18">
        <v>0.11799999999999999</v>
      </c>
      <c r="R88" s="2">
        <f t="shared" si="32"/>
        <v>2545.81106</v>
      </c>
      <c r="S88" s="18">
        <v>0</v>
      </c>
      <c r="T88" s="18">
        <f t="shared" si="39"/>
        <v>0</v>
      </c>
      <c r="U88" s="9">
        <v>0</v>
      </c>
      <c r="V88" s="9">
        <f t="shared" si="33"/>
        <v>0</v>
      </c>
      <c r="W88" s="9">
        <v>0</v>
      </c>
      <c r="X88" s="9">
        <f t="shared" si="31"/>
        <v>0</v>
      </c>
      <c r="Y88" s="9">
        <v>0</v>
      </c>
      <c r="Z88" s="9">
        <v>0</v>
      </c>
      <c r="AA88" s="9">
        <f t="shared" si="40"/>
        <v>0</v>
      </c>
      <c r="AB88" s="9">
        <f>G88+I88+K88+M88+O88+Q88+S88+U88+W88+Z88</f>
        <v>24.862999999999996</v>
      </c>
      <c r="AC88" s="9">
        <f>$E88*AB88</f>
        <v>536411020.20999992</v>
      </c>
      <c r="AE88" s="20">
        <f>AB88-O88-S88</f>
        <v>24.862999999999996</v>
      </c>
      <c r="AF88">
        <f>AE88/AB88</f>
        <v>1</v>
      </c>
      <c r="AH88" s="20">
        <f t="shared" si="34"/>
        <v>5.83</v>
      </c>
    </row>
    <row r="89" spans="1:34" x14ac:dyDescent="0.2">
      <c r="B89" s="6"/>
      <c r="C89" s="19"/>
      <c r="D89" s="19"/>
      <c r="F89" s="14"/>
      <c r="G89" s="9"/>
      <c r="H89" s="9"/>
      <c r="I89" s="18"/>
      <c r="J89" s="9">
        <f>I89*E87</f>
        <v>0</v>
      </c>
      <c r="K89" s="18"/>
      <c r="L89" s="18">
        <f>K89*E87</f>
        <v>0</v>
      </c>
      <c r="M89" s="18"/>
      <c r="N89" s="9">
        <f>$E87*M89</f>
        <v>0</v>
      </c>
      <c r="O89" s="18"/>
      <c r="P89" s="18">
        <f>O89*E87</f>
        <v>0</v>
      </c>
      <c r="Q89" s="18"/>
      <c r="R89" s="2">
        <f>Q89*E87/1000</f>
        <v>0</v>
      </c>
      <c r="S89" s="18"/>
      <c r="T89" s="18">
        <f>S89*E87</f>
        <v>0</v>
      </c>
      <c r="U89" s="9"/>
      <c r="V89" s="9">
        <f>$E87*U89</f>
        <v>0</v>
      </c>
      <c r="W89" s="9"/>
      <c r="X89" s="9">
        <f t="shared" si="31"/>
        <v>0</v>
      </c>
      <c r="Y89" s="9"/>
      <c r="Z89" s="9"/>
      <c r="AA89" s="9">
        <f>$E87*Z89</f>
        <v>0</v>
      </c>
      <c r="AB89" s="9"/>
      <c r="AC89" s="9">
        <f>$E87*AB89</f>
        <v>0</v>
      </c>
      <c r="AE89" s="20"/>
      <c r="AH89" s="20">
        <f t="shared" si="34"/>
        <v>0</v>
      </c>
    </row>
    <row r="90" spans="1:34" x14ac:dyDescent="0.2">
      <c r="A90" s="44" t="s">
        <v>524</v>
      </c>
      <c r="B90" s="6" t="s">
        <v>301</v>
      </c>
      <c r="C90" s="53" t="s">
        <v>525</v>
      </c>
      <c r="D90" s="5"/>
      <c r="E90" s="40">
        <v>1738703615</v>
      </c>
      <c r="F90" s="40"/>
      <c r="G90" s="9"/>
      <c r="H90" s="9"/>
      <c r="I90" s="18"/>
      <c r="J90" s="9">
        <f>I90*E90</f>
        <v>0</v>
      </c>
      <c r="K90" s="18"/>
      <c r="L90" s="18">
        <f>K90*E88</f>
        <v>0</v>
      </c>
      <c r="M90" s="18"/>
      <c r="N90" s="9">
        <f>$E90*M90</f>
        <v>0</v>
      </c>
      <c r="O90" s="18"/>
      <c r="P90" s="18">
        <f>O90*E90</f>
        <v>0</v>
      </c>
      <c r="Q90" s="18"/>
      <c r="R90" s="2">
        <f t="shared" ref="R90:R121" si="41">Q90*E90/1000</f>
        <v>0</v>
      </c>
      <c r="S90" s="18"/>
      <c r="T90" s="18">
        <f>S90*E90</f>
        <v>0</v>
      </c>
      <c r="U90" s="9"/>
      <c r="V90" s="9">
        <f t="shared" ref="V90:V121" si="42">$E90*U90</f>
        <v>0</v>
      </c>
      <c r="W90" s="9"/>
      <c r="X90" s="9">
        <f>$E90*W90</f>
        <v>0</v>
      </c>
      <c r="Y90" s="9"/>
      <c r="Z90" s="9"/>
      <c r="AA90" s="9">
        <f>$E90*Z90</f>
        <v>0</v>
      </c>
      <c r="AB90" s="9"/>
      <c r="AC90" s="9">
        <f>$E90*AB90</f>
        <v>0</v>
      </c>
      <c r="AE90" s="20"/>
      <c r="AH90" s="20">
        <f t="shared" si="34"/>
        <v>0</v>
      </c>
    </row>
    <row r="91" spans="1:34" x14ac:dyDescent="0.2">
      <c r="A91" s="44" t="s">
        <v>524</v>
      </c>
      <c r="B91" s="6" t="s">
        <v>34</v>
      </c>
      <c r="C91" s="53" t="s">
        <v>525</v>
      </c>
      <c r="D91" s="5"/>
      <c r="E91" s="40">
        <v>1840701</v>
      </c>
      <c r="F91" s="40"/>
      <c r="G91" s="9"/>
      <c r="H91" s="9"/>
      <c r="I91" s="18"/>
      <c r="J91" s="9"/>
      <c r="K91" s="18"/>
      <c r="L91" s="18">
        <f>K90*E90</f>
        <v>0</v>
      </c>
      <c r="M91" s="18"/>
      <c r="N91" s="9"/>
      <c r="O91" s="18"/>
      <c r="P91" s="18"/>
      <c r="Q91" s="18"/>
      <c r="R91" s="2">
        <f t="shared" si="41"/>
        <v>0</v>
      </c>
      <c r="S91" s="18"/>
      <c r="T91" s="18"/>
      <c r="U91" s="9"/>
      <c r="V91" s="9">
        <f t="shared" si="42"/>
        <v>0</v>
      </c>
      <c r="W91" s="9"/>
      <c r="X91" s="9">
        <f>$E91*W91</f>
        <v>0</v>
      </c>
      <c r="Y91" s="9"/>
      <c r="Z91" s="9"/>
      <c r="AA91" s="9"/>
      <c r="AB91" s="9"/>
      <c r="AC91" s="9"/>
      <c r="AE91" s="20"/>
      <c r="AH91" s="20">
        <f t="shared" si="34"/>
        <v>0</v>
      </c>
    </row>
    <row r="92" spans="1:34" x14ac:dyDescent="0.2">
      <c r="A92" s="44" t="s">
        <v>524</v>
      </c>
      <c r="B92" s="6" t="s">
        <v>44</v>
      </c>
      <c r="C92" s="53" t="s">
        <v>525</v>
      </c>
      <c r="D92" s="5"/>
      <c r="E92" s="40">
        <v>12076494</v>
      </c>
      <c r="F92" s="40"/>
      <c r="G92" s="9"/>
      <c r="H92" s="9"/>
      <c r="I92" s="18"/>
      <c r="J92" s="9">
        <f t="shared" ref="J92:J123" si="43">I92*E92</f>
        <v>0</v>
      </c>
      <c r="K92" s="18"/>
      <c r="L92" s="18">
        <f t="shared" ref="L92:L123" si="44">K92*E92</f>
        <v>0</v>
      </c>
      <c r="M92" s="18"/>
      <c r="N92" s="9">
        <f t="shared" ref="N92:N98" si="45">$E92*M92</f>
        <v>0</v>
      </c>
      <c r="O92" s="18"/>
      <c r="P92" s="18">
        <f t="shared" ref="P92:P123" si="46">O92*E92</f>
        <v>0</v>
      </c>
      <c r="Q92" s="18"/>
      <c r="R92" s="2">
        <f t="shared" si="41"/>
        <v>0</v>
      </c>
      <c r="S92" s="18"/>
      <c r="T92" s="18">
        <f t="shared" ref="T92:T123" si="47">S92*E92</f>
        <v>0</v>
      </c>
      <c r="U92" s="9"/>
      <c r="V92" s="9">
        <f t="shared" si="42"/>
        <v>0</v>
      </c>
      <c r="W92" s="9"/>
      <c r="X92" s="9">
        <f>$E92*W92</f>
        <v>0</v>
      </c>
      <c r="Y92" s="9"/>
      <c r="Z92" s="9"/>
      <c r="AA92" s="9">
        <f t="shared" ref="AA92:AA123" si="48">$E92*Z92</f>
        <v>0</v>
      </c>
      <c r="AB92" s="9"/>
      <c r="AC92" s="9">
        <f t="shared" ref="AC92:AC123" si="49">$E92*AB92</f>
        <v>0</v>
      </c>
      <c r="AE92" s="20"/>
      <c r="AH92" s="20">
        <f t="shared" si="34"/>
        <v>0</v>
      </c>
    </row>
    <row r="93" spans="1:34" x14ac:dyDescent="0.2">
      <c r="A93" s="44" t="s">
        <v>524</v>
      </c>
      <c r="B93" s="6" t="s">
        <v>19</v>
      </c>
      <c r="C93" s="53" t="s">
        <v>525</v>
      </c>
      <c r="D93" s="5"/>
      <c r="E93" s="40">
        <v>1234100985</v>
      </c>
      <c r="F93" s="40"/>
      <c r="G93" s="9"/>
      <c r="H93" s="9"/>
      <c r="I93" s="18"/>
      <c r="J93" s="9">
        <f t="shared" si="43"/>
        <v>0</v>
      </c>
      <c r="K93" s="18"/>
      <c r="L93" s="18">
        <f t="shared" si="44"/>
        <v>0</v>
      </c>
      <c r="M93" s="18"/>
      <c r="N93" s="9">
        <f t="shared" si="45"/>
        <v>0</v>
      </c>
      <c r="O93" s="18"/>
      <c r="P93" s="18">
        <f t="shared" si="46"/>
        <v>0</v>
      </c>
      <c r="Q93" s="18"/>
      <c r="R93" s="2">
        <f t="shared" si="41"/>
        <v>0</v>
      </c>
      <c r="S93" s="18"/>
      <c r="T93" s="18">
        <f t="shared" si="47"/>
        <v>0</v>
      </c>
      <c r="U93" s="9"/>
      <c r="V93" s="9">
        <f t="shared" si="42"/>
        <v>0</v>
      </c>
      <c r="W93" s="9"/>
      <c r="X93" s="9">
        <f>$E90*W93</f>
        <v>0</v>
      </c>
      <c r="Y93" s="9"/>
      <c r="Z93" s="9"/>
      <c r="AA93" s="9">
        <f t="shared" si="48"/>
        <v>0</v>
      </c>
      <c r="AB93" s="9"/>
      <c r="AC93" s="9">
        <f t="shared" si="49"/>
        <v>0</v>
      </c>
      <c r="AE93" s="20"/>
      <c r="AH93" s="20">
        <f t="shared" si="34"/>
        <v>0</v>
      </c>
    </row>
    <row r="94" spans="1:34" x14ac:dyDescent="0.2">
      <c r="A94" s="44" t="s">
        <v>524</v>
      </c>
      <c r="B94" s="6"/>
      <c r="C94" s="41" t="s">
        <v>523</v>
      </c>
      <c r="D94" s="19"/>
      <c r="E94" s="31">
        <f>SUM(E90:E93)</f>
        <v>2986721795</v>
      </c>
      <c r="F94" s="31">
        <f>E94</f>
        <v>2986721795</v>
      </c>
      <c r="G94" s="9">
        <v>24.995000000000001</v>
      </c>
      <c r="H94" s="9">
        <f>G94*E94</f>
        <v>74653111266.025009</v>
      </c>
      <c r="I94" s="18">
        <v>0</v>
      </c>
      <c r="J94" s="9">
        <f t="shared" si="43"/>
        <v>0</v>
      </c>
      <c r="K94" s="18">
        <v>0</v>
      </c>
      <c r="L94" s="18">
        <f t="shared" si="44"/>
        <v>0</v>
      </c>
      <c r="M94" s="18">
        <v>0</v>
      </c>
      <c r="N94" s="9">
        <f t="shared" si="45"/>
        <v>0</v>
      </c>
      <c r="O94" s="18">
        <v>13.59</v>
      </c>
      <c r="P94" s="18">
        <f t="shared" si="46"/>
        <v>40589549194.050003</v>
      </c>
      <c r="Q94" s="18">
        <v>0.81</v>
      </c>
      <c r="R94" s="2">
        <f t="shared" si="41"/>
        <v>2419244.6539500002</v>
      </c>
      <c r="S94" s="18">
        <v>17.55</v>
      </c>
      <c r="T94" s="18">
        <f t="shared" si="47"/>
        <v>52416967502.25</v>
      </c>
      <c r="U94" s="9">
        <v>0</v>
      </c>
      <c r="V94" s="9">
        <f t="shared" si="42"/>
        <v>0</v>
      </c>
      <c r="W94" s="9">
        <v>0</v>
      </c>
      <c r="X94" s="9">
        <f>$E92*W94</f>
        <v>0</v>
      </c>
      <c r="Y94" s="9">
        <v>0</v>
      </c>
      <c r="Z94" s="9">
        <v>0</v>
      </c>
      <c r="AA94" s="9">
        <f t="shared" si="48"/>
        <v>0</v>
      </c>
      <c r="AB94" s="9">
        <f>G94+I94+K94+M94+O94+Q94+S94+U94+W94+Z94</f>
        <v>56.945000000000007</v>
      </c>
      <c r="AC94" s="9">
        <f t="shared" si="49"/>
        <v>170078872616.27502</v>
      </c>
      <c r="AE94" s="20">
        <f>AB94-O94-S94</f>
        <v>25.805000000000003</v>
      </c>
      <c r="AF94">
        <f>AE94/AB94</f>
        <v>0.45315655457019932</v>
      </c>
      <c r="AH94" s="20">
        <f t="shared" si="34"/>
        <v>13.59</v>
      </c>
    </row>
    <row r="95" spans="1:34" x14ac:dyDescent="0.2">
      <c r="B95" s="6"/>
      <c r="C95" s="19"/>
      <c r="D95" s="19"/>
      <c r="E95" s="14"/>
      <c r="F95" s="14"/>
      <c r="G95" s="9"/>
      <c r="H95" s="9"/>
      <c r="I95" s="18"/>
      <c r="J95" s="9">
        <f t="shared" si="43"/>
        <v>0</v>
      </c>
      <c r="K95" s="18"/>
      <c r="L95" s="18">
        <f t="shared" si="44"/>
        <v>0</v>
      </c>
      <c r="M95" s="18"/>
      <c r="N95" s="9">
        <f t="shared" si="45"/>
        <v>0</v>
      </c>
      <c r="O95" s="18"/>
      <c r="P95" s="18">
        <f t="shared" si="46"/>
        <v>0</v>
      </c>
      <c r="Q95" s="18"/>
      <c r="R95" s="2">
        <f t="shared" si="41"/>
        <v>0</v>
      </c>
      <c r="S95" s="18"/>
      <c r="T95" s="18">
        <f t="shared" si="47"/>
        <v>0</v>
      </c>
      <c r="U95" s="9"/>
      <c r="V95" s="9">
        <f t="shared" si="42"/>
        <v>0</v>
      </c>
      <c r="W95" s="9"/>
      <c r="X95" s="9">
        <f>$E93*W95</f>
        <v>0</v>
      </c>
      <c r="Y95" s="9"/>
      <c r="Z95" s="9"/>
      <c r="AA95" s="9">
        <f t="shared" si="48"/>
        <v>0</v>
      </c>
      <c r="AB95" s="9"/>
      <c r="AC95" s="9">
        <f t="shared" si="49"/>
        <v>0</v>
      </c>
      <c r="AE95" s="20"/>
      <c r="AH95" s="20">
        <f t="shared" si="34"/>
        <v>0</v>
      </c>
    </row>
    <row r="96" spans="1:34" x14ac:dyDescent="0.2">
      <c r="A96" s="44" t="s">
        <v>521</v>
      </c>
      <c r="B96" s="6" t="s">
        <v>301</v>
      </c>
      <c r="C96" s="5" t="s">
        <v>522</v>
      </c>
      <c r="D96" s="5"/>
      <c r="E96" s="40">
        <v>5087313779</v>
      </c>
      <c r="F96" s="40"/>
      <c r="G96" s="9"/>
      <c r="H96" s="9"/>
      <c r="I96" s="18"/>
      <c r="J96" s="9">
        <f t="shared" si="43"/>
        <v>0</v>
      </c>
      <c r="K96" s="18"/>
      <c r="L96" s="18">
        <f t="shared" si="44"/>
        <v>0</v>
      </c>
      <c r="M96" s="18"/>
      <c r="N96" s="9">
        <f t="shared" si="45"/>
        <v>0</v>
      </c>
      <c r="O96" s="18"/>
      <c r="P96" s="18">
        <f t="shared" si="46"/>
        <v>0</v>
      </c>
      <c r="Q96" s="18"/>
      <c r="R96" s="2">
        <f t="shared" si="41"/>
        <v>0</v>
      </c>
      <c r="S96" s="18"/>
      <c r="T96" s="18">
        <f t="shared" si="47"/>
        <v>0</v>
      </c>
      <c r="U96" s="9"/>
      <c r="V96" s="9">
        <f t="shared" si="42"/>
        <v>0</v>
      </c>
      <c r="W96" s="9"/>
      <c r="X96" s="9">
        <f>$E94*W96</f>
        <v>0</v>
      </c>
      <c r="Y96" s="9"/>
      <c r="Z96" s="9"/>
      <c r="AA96" s="9">
        <f t="shared" si="48"/>
        <v>0</v>
      </c>
      <c r="AB96" s="9"/>
      <c r="AC96" s="9">
        <f t="shared" si="49"/>
        <v>0</v>
      </c>
      <c r="AE96" s="20"/>
      <c r="AH96" s="20">
        <f t="shared" si="34"/>
        <v>0</v>
      </c>
    </row>
    <row r="97" spans="1:34" x14ac:dyDescent="0.2">
      <c r="A97" s="44" t="s">
        <v>521</v>
      </c>
      <c r="B97" s="6" t="s">
        <v>34</v>
      </c>
      <c r="C97" s="5" t="s">
        <v>522</v>
      </c>
      <c r="D97" s="5"/>
      <c r="E97" s="40">
        <v>712507139</v>
      </c>
      <c r="F97" s="40"/>
      <c r="G97" s="9"/>
      <c r="H97" s="9"/>
      <c r="I97" s="18"/>
      <c r="J97" s="9">
        <f t="shared" si="43"/>
        <v>0</v>
      </c>
      <c r="K97" s="18"/>
      <c r="L97" s="18">
        <f t="shared" si="44"/>
        <v>0</v>
      </c>
      <c r="M97" s="18"/>
      <c r="N97" s="9">
        <f t="shared" si="45"/>
        <v>0</v>
      </c>
      <c r="O97" s="18"/>
      <c r="P97" s="18">
        <f t="shared" si="46"/>
        <v>0</v>
      </c>
      <c r="Q97" s="18"/>
      <c r="R97" s="2">
        <f t="shared" si="41"/>
        <v>0</v>
      </c>
      <c r="S97" s="18"/>
      <c r="T97" s="18">
        <f t="shared" si="47"/>
        <v>0</v>
      </c>
      <c r="U97" s="9"/>
      <c r="V97" s="9">
        <f t="shared" si="42"/>
        <v>0</v>
      </c>
      <c r="W97" s="9"/>
      <c r="X97" s="9">
        <f>$E97*W97</f>
        <v>0</v>
      </c>
      <c r="Y97" s="9"/>
      <c r="Z97" s="9"/>
      <c r="AA97" s="9">
        <f t="shared" si="48"/>
        <v>0</v>
      </c>
      <c r="AB97" s="9"/>
      <c r="AC97" s="9">
        <f t="shared" si="49"/>
        <v>0</v>
      </c>
      <c r="AE97" s="20"/>
      <c r="AH97" s="20">
        <f t="shared" si="34"/>
        <v>0</v>
      </c>
    </row>
    <row r="98" spans="1:34" x14ac:dyDescent="0.2">
      <c r="A98" s="44" t="s">
        <v>521</v>
      </c>
      <c r="B98" s="6" t="s">
        <v>378</v>
      </c>
      <c r="C98" s="5" t="s">
        <v>522</v>
      </c>
      <c r="D98" s="5"/>
      <c r="E98" s="40">
        <v>49930602</v>
      </c>
      <c r="F98" s="40"/>
      <c r="G98" s="9" t="s">
        <v>0</v>
      </c>
      <c r="H98" s="9"/>
      <c r="I98" s="18"/>
      <c r="J98" s="9">
        <f t="shared" si="43"/>
        <v>0</v>
      </c>
      <c r="K98" s="18"/>
      <c r="L98" s="18">
        <f t="shared" si="44"/>
        <v>0</v>
      </c>
      <c r="M98" s="18"/>
      <c r="N98" s="9">
        <f t="shared" si="45"/>
        <v>0</v>
      </c>
      <c r="O98" s="18"/>
      <c r="P98" s="18">
        <f t="shared" si="46"/>
        <v>0</v>
      </c>
      <c r="Q98" s="18"/>
      <c r="R98" s="2">
        <f t="shared" si="41"/>
        <v>0</v>
      </c>
      <c r="S98" s="18"/>
      <c r="T98" s="18">
        <f t="shared" si="47"/>
        <v>0</v>
      </c>
      <c r="U98" s="9"/>
      <c r="V98" s="9">
        <f t="shared" si="42"/>
        <v>0</v>
      </c>
      <c r="W98" s="9"/>
      <c r="X98" s="9">
        <f>$E95*W98</f>
        <v>0</v>
      </c>
      <c r="Y98" s="9"/>
      <c r="Z98" s="9"/>
      <c r="AA98" s="9">
        <f t="shared" si="48"/>
        <v>0</v>
      </c>
      <c r="AB98" s="9"/>
      <c r="AC98" s="9">
        <f t="shared" si="49"/>
        <v>0</v>
      </c>
      <c r="AE98" s="20"/>
      <c r="AH98" s="20">
        <f t="shared" si="34"/>
        <v>0</v>
      </c>
    </row>
    <row r="99" spans="1:34" x14ac:dyDescent="0.2">
      <c r="A99" s="44" t="s">
        <v>521</v>
      </c>
      <c r="B99" s="6"/>
      <c r="C99" s="19" t="s">
        <v>520</v>
      </c>
      <c r="D99" s="19"/>
      <c r="E99" s="31">
        <f>SUM(E96:E98)</f>
        <v>5849751520</v>
      </c>
      <c r="F99" s="31">
        <f>E99</f>
        <v>5849751520</v>
      </c>
      <c r="G99" s="9">
        <v>25.023</v>
      </c>
      <c r="H99" s="9">
        <f>G99*E99</f>
        <v>146378332284.95999</v>
      </c>
      <c r="I99" s="18">
        <v>0</v>
      </c>
      <c r="J99" s="9">
        <f t="shared" si="43"/>
        <v>0</v>
      </c>
      <c r="K99" s="18">
        <v>0</v>
      </c>
      <c r="L99" s="18">
        <f t="shared" si="44"/>
        <v>0</v>
      </c>
      <c r="M99" s="18">
        <v>0</v>
      </c>
      <c r="N99" s="9">
        <v>5.96</v>
      </c>
      <c r="O99" s="18">
        <v>11.473000000000001</v>
      </c>
      <c r="P99" s="18">
        <f t="shared" si="46"/>
        <v>67114199188.960007</v>
      </c>
      <c r="Q99" s="18">
        <v>0.51300000000000001</v>
      </c>
      <c r="R99" s="2">
        <f t="shared" si="41"/>
        <v>3000922.5297600003</v>
      </c>
      <c r="S99" s="18">
        <v>8.9949999999999992</v>
      </c>
      <c r="T99" s="18">
        <f t="shared" si="47"/>
        <v>52618514922.399994</v>
      </c>
      <c r="U99" s="9">
        <v>1.248</v>
      </c>
      <c r="V99" s="9">
        <f t="shared" si="42"/>
        <v>7300489896.96</v>
      </c>
      <c r="W99" s="9">
        <v>0</v>
      </c>
      <c r="X99" s="9">
        <f>$E98*W99</f>
        <v>0</v>
      </c>
      <c r="Y99" s="9">
        <v>0</v>
      </c>
      <c r="Z99" s="9">
        <v>1.7090000000000001</v>
      </c>
      <c r="AA99" s="9">
        <f t="shared" si="48"/>
        <v>9997225347.6800003</v>
      </c>
      <c r="AB99" s="9">
        <f>G99+I99+K99+M99+O99+Q99+S99+U99+W99+Z99</f>
        <v>48.960999999999999</v>
      </c>
      <c r="AC99" s="9">
        <f t="shared" si="49"/>
        <v>286409684170.71997</v>
      </c>
      <c r="AE99" s="20">
        <f>AB99-O99-S99</f>
        <v>28.493000000000002</v>
      </c>
      <c r="AF99">
        <f>AE99/AB99</f>
        <v>0.5819529829864587</v>
      </c>
      <c r="AH99" s="20">
        <f t="shared" si="34"/>
        <v>11.473000000000001</v>
      </c>
    </row>
    <row r="100" spans="1:34" x14ac:dyDescent="0.2">
      <c r="B100" s="6"/>
      <c r="C100" s="19"/>
      <c r="D100" s="19"/>
      <c r="E100" s="14"/>
      <c r="F100" s="14"/>
      <c r="G100" s="9"/>
      <c r="H100" s="9"/>
      <c r="I100" s="18"/>
      <c r="J100" s="9">
        <f t="shared" si="43"/>
        <v>0</v>
      </c>
      <c r="K100" s="18"/>
      <c r="L100" s="18">
        <f t="shared" si="44"/>
        <v>0</v>
      </c>
      <c r="M100" s="18"/>
      <c r="N100" s="9">
        <f t="shared" ref="N100:N142" si="50">$E100*M100</f>
        <v>0</v>
      </c>
      <c r="O100" s="18"/>
      <c r="P100" s="18">
        <f t="shared" si="46"/>
        <v>0</v>
      </c>
      <c r="Q100" s="18"/>
      <c r="R100" s="2">
        <f t="shared" si="41"/>
        <v>0</v>
      </c>
      <c r="S100" s="18"/>
      <c r="T100" s="18">
        <f t="shared" si="47"/>
        <v>0</v>
      </c>
      <c r="U100" s="9"/>
      <c r="V100" s="9">
        <f t="shared" si="42"/>
        <v>0</v>
      </c>
      <c r="W100" s="9"/>
      <c r="X100" s="9">
        <f>$E99*W100</f>
        <v>0</v>
      </c>
      <c r="Y100" s="9"/>
      <c r="Z100" s="9"/>
      <c r="AA100" s="9">
        <f t="shared" si="48"/>
        <v>0</v>
      </c>
      <c r="AB100" s="9"/>
      <c r="AC100" s="9">
        <f t="shared" si="49"/>
        <v>0</v>
      </c>
      <c r="AE100" s="20"/>
      <c r="AH100" s="20">
        <f t="shared" si="34"/>
        <v>0</v>
      </c>
    </row>
    <row r="101" spans="1:34" x14ac:dyDescent="0.2">
      <c r="A101" t="s">
        <v>518</v>
      </c>
      <c r="B101" s="23" t="s">
        <v>516</v>
      </c>
      <c r="C101" s="28" t="s">
        <v>519</v>
      </c>
      <c r="D101" s="5"/>
      <c r="E101" s="43">
        <v>183031961</v>
      </c>
      <c r="F101" s="43"/>
      <c r="G101" s="9"/>
      <c r="H101" s="9"/>
      <c r="I101" s="18"/>
      <c r="J101" s="9">
        <f t="shared" si="43"/>
        <v>0</v>
      </c>
      <c r="K101" s="18"/>
      <c r="L101" s="18">
        <f t="shared" si="44"/>
        <v>0</v>
      </c>
      <c r="M101" s="18"/>
      <c r="N101" s="9">
        <f t="shared" si="50"/>
        <v>0</v>
      </c>
      <c r="O101" s="18"/>
      <c r="P101" s="18">
        <f t="shared" si="46"/>
        <v>0</v>
      </c>
      <c r="Q101" s="18"/>
      <c r="R101" s="2">
        <f t="shared" si="41"/>
        <v>0</v>
      </c>
      <c r="S101" s="18"/>
      <c r="T101" s="18">
        <f t="shared" si="47"/>
        <v>0</v>
      </c>
      <c r="U101" s="9"/>
      <c r="V101" s="9">
        <f t="shared" si="42"/>
        <v>0</v>
      </c>
      <c r="W101" s="9"/>
      <c r="X101" s="9">
        <f>$E100*W101</f>
        <v>0</v>
      </c>
      <c r="Y101" s="9"/>
      <c r="Z101" s="9"/>
      <c r="AA101" s="9">
        <f t="shared" si="48"/>
        <v>0</v>
      </c>
      <c r="AB101" s="9"/>
      <c r="AC101" s="9">
        <f t="shared" si="49"/>
        <v>0</v>
      </c>
      <c r="AE101" s="20"/>
      <c r="AH101" s="20">
        <f t="shared" si="34"/>
        <v>0</v>
      </c>
    </row>
    <row r="102" spans="1:34" x14ac:dyDescent="0.2">
      <c r="A102" t="s">
        <v>518</v>
      </c>
      <c r="B102" s="6"/>
      <c r="C102" s="19" t="s">
        <v>517</v>
      </c>
      <c r="D102" s="19"/>
      <c r="E102" s="31">
        <f>SUM(E101)</f>
        <v>183031961</v>
      </c>
      <c r="F102" s="31">
        <f>E102</f>
        <v>183031961</v>
      </c>
      <c r="G102" s="9">
        <v>15.981999999999999</v>
      </c>
      <c r="H102" s="9">
        <f>G102*E102</f>
        <v>2925216800.7019997</v>
      </c>
      <c r="I102" s="18">
        <v>0</v>
      </c>
      <c r="J102" s="9">
        <f t="shared" si="43"/>
        <v>0</v>
      </c>
      <c r="K102" s="18">
        <v>0</v>
      </c>
      <c r="L102" s="18">
        <f t="shared" si="44"/>
        <v>0</v>
      </c>
      <c r="M102" s="18">
        <v>0</v>
      </c>
      <c r="N102" s="9">
        <f t="shared" si="50"/>
        <v>0</v>
      </c>
      <c r="O102" s="18">
        <v>11.379</v>
      </c>
      <c r="P102" s="18">
        <f t="shared" si="46"/>
        <v>2082720684.2189999</v>
      </c>
      <c r="Q102" s="18">
        <v>1.9E-2</v>
      </c>
      <c r="R102" s="2">
        <f t="shared" si="41"/>
        <v>3477.6072589999999</v>
      </c>
      <c r="S102" s="29">
        <v>1.6359999999999999</v>
      </c>
      <c r="T102" s="18">
        <f t="shared" si="47"/>
        <v>299440288.19599998</v>
      </c>
      <c r="U102" s="9">
        <v>0</v>
      </c>
      <c r="V102" s="9">
        <f t="shared" si="42"/>
        <v>0</v>
      </c>
      <c r="W102" s="9">
        <v>0</v>
      </c>
      <c r="X102" s="9">
        <f>$E102*W102</f>
        <v>0</v>
      </c>
      <c r="Y102" s="9">
        <v>0</v>
      </c>
      <c r="Z102" s="9">
        <v>0</v>
      </c>
      <c r="AA102" s="9">
        <f t="shared" si="48"/>
        <v>0</v>
      </c>
      <c r="AB102" s="9">
        <f>G102+I102+K102+M102+O102+Q102+S102+U102+W102+Z102</f>
        <v>29.015999999999995</v>
      </c>
      <c r="AC102" s="9">
        <f t="shared" si="49"/>
        <v>5310855380.3759995</v>
      </c>
      <c r="AE102" s="20">
        <f>AB102-O102-S102</f>
        <v>16.000999999999994</v>
      </c>
      <c r="AF102">
        <f>AE102/AB102</f>
        <v>0.55145437000275699</v>
      </c>
      <c r="AH102" s="20">
        <f t="shared" si="34"/>
        <v>11.379</v>
      </c>
    </row>
    <row r="103" spans="1:34" x14ac:dyDescent="0.2">
      <c r="B103" s="6"/>
      <c r="C103" s="19"/>
      <c r="D103" s="19"/>
      <c r="E103" s="14"/>
      <c r="F103" s="14"/>
      <c r="G103" s="9"/>
      <c r="H103" s="9"/>
      <c r="I103" s="18"/>
      <c r="J103" s="9">
        <f t="shared" si="43"/>
        <v>0</v>
      </c>
      <c r="K103" s="18"/>
      <c r="L103" s="18">
        <f t="shared" si="44"/>
        <v>0</v>
      </c>
      <c r="M103" s="18"/>
      <c r="N103" s="9">
        <f t="shared" si="50"/>
        <v>0</v>
      </c>
      <c r="O103" s="18"/>
      <c r="P103" s="18">
        <f t="shared" si="46"/>
        <v>0</v>
      </c>
      <c r="Q103" s="18"/>
      <c r="R103" s="2">
        <f t="shared" si="41"/>
        <v>0</v>
      </c>
      <c r="S103" s="18"/>
      <c r="T103" s="18">
        <f t="shared" si="47"/>
        <v>0</v>
      </c>
      <c r="U103" s="9"/>
      <c r="V103" s="9">
        <f t="shared" si="42"/>
        <v>0</v>
      </c>
      <c r="W103" s="9"/>
      <c r="X103" s="9">
        <f>$E103*W103</f>
        <v>0</v>
      </c>
      <c r="Y103" s="9"/>
      <c r="Z103" s="9"/>
      <c r="AA103" s="9">
        <f t="shared" si="48"/>
        <v>0</v>
      </c>
      <c r="AB103" s="9"/>
      <c r="AC103" s="9">
        <f t="shared" si="49"/>
        <v>0</v>
      </c>
      <c r="AE103" s="20"/>
      <c r="AH103" s="20">
        <f t="shared" si="34"/>
        <v>0</v>
      </c>
    </row>
    <row r="104" spans="1:34" x14ac:dyDescent="0.2">
      <c r="A104" s="44" t="s">
        <v>514</v>
      </c>
      <c r="B104" s="23" t="s">
        <v>516</v>
      </c>
      <c r="C104" s="42" t="s">
        <v>515</v>
      </c>
      <c r="D104" s="5"/>
      <c r="E104" s="34">
        <v>207386693</v>
      </c>
      <c r="F104" s="40"/>
      <c r="G104" s="9"/>
      <c r="H104" s="9"/>
      <c r="I104" s="18"/>
      <c r="J104" s="9">
        <f t="shared" si="43"/>
        <v>0</v>
      </c>
      <c r="K104" s="18"/>
      <c r="L104" s="18">
        <f t="shared" si="44"/>
        <v>0</v>
      </c>
      <c r="M104" s="18"/>
      <c r="N104" s="9">
        <f t="shared" si="50"/>
        <v>0</v>
      </c>
      <c r="O104" s="18"/>
      <c r="P104" s="18">
        <f t="shared" si="46"/>
        <v>0</v>
      </c>
      <c r="Q104" s="18"/>
      <c r="R104" s="2">
        <f t="shared" si="41"/>
        <v>0</v>
      </c>
      <c r="S104" s="18"/>
      <c r="T104" s="18">
        <f t="shared" si="47"/>
        <v>0</v>
      </c>
      <c r="U104" s="9"/>
      <c r="V104" s="9">
        <f t="shared" si="42"/>
        <v>0</v>
      </c>
      <c r="W104" s="9"/>
      <c r="X104" s="9">
        <f>$E104*W104</f>
        <v>0</v>
      </c>
      <c r="Y104" s="9"/>
      <c r="Z104" s="9"/>
      <c r="AA104" s="9">
        <f t="shared" si="48"/>
        <v>0</v>
      </c>
      <c r="AB104" s="9"/>
      <c r="AC104" s="9">
        <f t="shared" si="49"/>
        <v>0</v>
      </c>
      <c r="AE104" s="20"/>
      <c r="AH104" s="20">
        <f t="shared" si="34"/>
        <v>0</v>
      </c>
    </row>
    <row r="105" spans="1:34" x14ac:dyDescent="0.2">
      <c r="A105" s="44" t="s">
        <v>514</v>
      </c>
      <c r="B105" s="6" t="s">
        <v>391</v>
      </c>
      <c r="C105" s="42" t="s">
        <v>515</v>
      </c>
      <c r="D105" s="5"/>
      <c r="E105" s="34">
        <v>7228373</v>
      </c>
      <c r="F105" s="40"/>
      <c r="G105" s="9"/>
      <c r="H105" s="9"/>
      <c r="I105" s="18"/>
      <c r="J105" s="9">
        <f t="shared" si="43"/>
        <v>0</v>
      </c>
      <c r="K105" s="18"/>
      <c r="L105" s="18">
        <f t="shared" si="44"/>
        <v>0</v>
      </c>
      <c r="M105" s="18"/>
      <c r="N105" s="9">
        <f t="shared" si="50"/>
        <v>0</v>
      </c>
      <c r="O105" s="18"/>
      <c r="P105" s="18">
        <f t="shared" si="46"/>
        <v>0</v>
      </c>
      <c r="Q105" s="18"/>
      <c r="R105" s="2">
        <f t="shared" si="41"/>
        <v>0</v>
      </c>
      <c r="S105" s="18"/>
      <c r="T105" s="18">
        <f t="shared" si="47"/>
        <v>0</v>
      </c>
      <c r="U105" s="9"/>
      <c r="V105" s="9">
        <f t="shared" si="42"/>
        <v>0</v>
      </c>
      <c r="W105" s="9"/>
      <c r="X105" s="9">
        <f>$E104*W105</f>
        <v>0</v>
      </c>
      <c r="Y105" s="9"/>
      <c r="Z105" s="9"/>
      <c r="AA105" s="9">
        <f t="shared" si="48"/>
        <v>0</v>
      </c>
      <c r="AB105" s="9"/>
      <c r="AC105" s="9">
        <f t="shared" si="49"/>
        <v>0</v>
      </c>
      <c r="AE105" s="20"/>
      <c r="AH105" s="20">
        <f t="shared" si="34"/>
        <v>0</v>
      </c>
    </row>
    <row r="106" spans="1:34" x14ac:dyDescent="0.2">
      <c r="A106" s="44" t="s">
        <v>514</v>
      </c>
      <c r="B106" s="6"/>
      <c r="C106" s="41" t="s">
        <v>513</v>
      </c>
      <c r="D106" s="19"/>
      <c r="E106" s="38">
        <f>SUM(E104:E105)</f>
        <v>214615066</v>
      </c>
      <c r="F106" s="31">
        <f>E106</f>
        <v>214615066</v>
      </c>
      <c r="G106" s="9">
        <v>14.693</v>
      </c>
      <c r="H106" s="9">
        <f>G106*E106</f>
        <v>3153339164.7379999</v>
      </c>
      <c r="I106" s="18">
        <v>0</v>
      </c>
      <c r="J106" s="9">
        <f t="shared" si="43"/>
        <v>0</v>
      </c>
      <c r="K106" s="18">
        <v>0</v>
      </c>
      <c r="L106" s="18">
        <f t="shared" si="44"/>
        <v>0</v>
      </c>
      <c r="M106" s="18">
        <v>0</v>
      </c>
      <c r="N106" s="9">
        <f t="shared" si="50"/>
        <v>0</v>
      </c>
      <c r="O106" s="18">
        <v>7.383</v>
      </c>
      <c r="P106" s="18">
        <f t="shared" si="46"/>
        <v>1584503032.2780001</v>
      </c>
      <c r="Q106" s="18">
        <v>3.7999999999999999E-2</v>
      </c>
      <c r="R106" s="2">
        <f t="shared" si="41"/>
        <v>8155.3725079999995</v>
      </c>
      <c r="S106" s="18">
        <v>9.8350000000000009</v>
      </c>
      <c r="T106" s="18">
        <f t="shared" si="47"/>
        <v>2110739174.1100001</v>
      </c>
      <c r="U106" s="9">
        <v>0</v>
      </c>
      <c r="V106" s="9">
        <f t="shared" si="42"/>
        <v>0</v>
      </c>
      <c r="W106" s="9">
        <v>0</v>
      </c>
      <c r="X106" s="9">
        <f>$E105*W106</f>
        <v>0</v>
      </c>
      <c r="Y106" s="9">
        <v>0</v>
      </c>
      <c r="Z106" s="9">
        <v>0</v>
      </c>
      <c r="AA106" s="9">
        <f t="shared" si="48"/>
        <v>0</v>
      </c>
      <c r="AB106" s="9">
        <f>G106+I106+K106+M106+O106+Q106+S106+U106+W106+Z106</f>
        <v>31.949000000000002</v>
      </c>
      <c r="AC106" s="9">
        <f t="shared" si="49"/>
        <v>6856736743.6340008</v>
      </c>
      <c r="AE106" s="20">
        <f>AB106-O106-S106</f>
        <v>14.731000000000002</v>
      </c>
      <c r="AF106">
        <f>AE106/AB106</f>
        <v>0.4610785940092022</v>
      </c>
      <c r="AH106" s="20">
        <f t="shared" si="34"/>
        <v>7.383</v>
      </c>
    </row>
    <row r="107" spans="1:34" x14ac:dyDescent="0.2">
      <c r="B107" s="6"/>
      <c r="C107" s="19"/>
      <c r="D107" s="19"/>
      <c r="E107" s="14"/>
      <c r="F107" s="14"/>
      <c r="G107" s="9"/>
      <c r="H107" s="9"/>
      <c r="I107" s="18"/>
      <c r="J107" s="9">
        <f t="shared" si="43"/>
        <v>0</v>
      </c>
      <c r="K107" s="18"/>
      <c r="L107" s="18">
        <f t="shared" si="44"/>
        <v>0</v>
      </c>
      <c r="M107" s="18"/>
      <c r="N107" s="9">
        <f t="shared" si="50"/>
        <v>0</v>
      </c>
      <c r="O107" s="18"/>
      <c r="P107" s="18">
        <f t="shared" si="46"/>
        <v>0</v>
      </c>
      <c r="Q107" s="18"/>
      <c r="R107" s="2">
        <f t="shared" si="41"/>
        <v>0</v>
      </c>
      <c r="S107" s="18"/>
      <c r="T107" s="18">
        <f t="shared" si="47"/>
        <v>0</v>
      </c>
      <c r="U107" s="9"/>
      <c r="V107" s="9">
        <f t="shared" si="42"/>
        <v>0</v>
      </c>
      <c r="W107" s="9"/>
      <c r="X107" s="9">
        <f>$E106*W107</f>
        <v>0</v>
      </c>
      <c r="Y107" s="9"/>
      <c r="Z107" s="9"/>
      <c r="AA107" s="9">
        <f t="shared" si="48"/>
        <v>0</v>
      </c>
      <c r="AB107" s="9"/>
      <c r="AC107" s="9">
        <f t="shared" si="49"/>
        <v>0</v>
      </c>
      <c r="AE107" s="20"/>
      <c r="AH107" s="20">
        <f t="shared" si="34"/>
        <v>0</v>
      </c>
    </row>
    <row r="108" spans="1:34" x14ac:dyDescent="0.2">
      <c r="A108" t="s">
        <v>511</v>
      </c>
      <c r="B108" s="23" t="s">
        <v>509</v>
      </c>
      <c r="C108" s="28" t="s">
        <v>512</v>
      </c>
      <c r="D108" s="5"/>
      <c r="E108" s="43">
        <v>41541719</v>
      </c>
      <c r="F108" s="43"/>
      <c r="G108" s="9"/>
      <c r="H108" s="9"/>
      <c r="I108" s="18"/>
      <c r="J108" s="9">
        <f t="shared" si="43"/>
        <v>0</v>
      </c>
      <c r="K108" s="18"/>
      <c r="L108" s="18">
        <f t="shared" si="44"/>
        <v>0</v>
      </c>
      <c r="M108" s="18"/>
      <c r="N108" s="9">
        <f t="shared" si="50"/>
        <v>0</v>
      </c>
      <c r="O108" s="18"/>
      <c r="P108" s="18">
        <f t="shared" si="46"/>
        <v>0</v>
      </c>
      <c r="Q108" s="18"/>
      <c r="R108" s="2">
        <f t="shared" si="41"/>
        <v>0</v>
      </c>
      <c r="S108" s="18"/>
      <c r="T108" s="18">
        <f t="shared" si="47"/>
        <v>0</v>
      </c>
      <c r="U108" s="9"/>
      <c r="V108" s="9">
        <f t="shared" si="42"/>
        <v>0</v>
      </c>
      <c r="W108" s="9"/>
      <c r="X108" s="9">
        <f>$E107*W108</f>
        <v>0</v>
      </c>
      <c r="Y108" s="9"/>
      <c r="Z108" s="9"/>
      <c r="AA108" s="9">
        <f t="shared" si="48"/>
        <v>0</v>
      </c>
      <c r="AB108" s="9"/>
      <c r="AC108" s="9">
        <f t="shared" si="49"/>
        <v>0</v>
      </c>
      <c r="AE108" s="20"/>
      <c r="AH108" s="20">
        <f t="shared" si="34"/>
        <v>0</v>
      </c>
    </row>
    <row r="109" spans="1:34" x14ac:dyDescent="0.2">
      <c r="A109" t="s">
        <v>511</v>
      </c>
      <c r="B109" s="54"/>
      <c r="C109" s="19" t="s">
        <v>510</v>
      </c>
      <c r="D109" s="19"/>
      <c r="E109" s="31">
        <f>SUM(E108)</f>
        <v>41541719</v>
      </c>
      <c r="F109" s="31">
        <f>E109</f>
        <v>41541719</v>
      </c>
      <c r="G109" s="9">
        <v>7.8140000000000001</v>
      </c>
      <c r="H109" s="9">
        <f>G109*E109</f>
        <v>324606992.26599997</v>
      </c>
      <c r="I109" s="18">
        <v>0</v>
      </c>
      <c r="J109" s="9">
        <f t="shared" si="43"/>
        <v>0</v>
      </c>
      <c r="K109" s="29">
        <v>1.7669999999999999</v>
      </c>
      <c r="L109" s="18">
        <f t="shared" si="44"/>
        <v>73404217.47299999</v>
      </c>
      <c r="M109" s="18">
        <v>0</v>
      </c>
      <c r="N109" s="9">
        <f t="shared" si="50"/>
        <v>0</v>
      </c>
      <c r="O109" s="29">
        <v>7.7030000000000003</v>
      </c>
      <c r="P109" s="18">
        <f t="shared" si="46"/>
        <v>319995861.45700002</v>
      </c>
      <c r="Q109" s="18">
        <v>2.1999999999999999E-2</v>
      </c>
      <c r="R109" s="2">
        <f t="shared" si="41"/>
        <v>913.91781800000001</v>
      </c>
      <c r="S109" s="18">
        <v>0</v>
      </c>
      <c r="T109" s="18">
        <f t="shared" si="47"/>
        <v>0</v>
      </c>
      <c r="U109" s="33">
        <v>0</v>
      </c>
      <c r="V109" s="9">
        <f t="shared" si="42"/>
        <v>0</v>
      </c>
      <c r="W109" s="9">
        <v>0</v>
      </c>
      <c r="X109" s="9">
        <f t="shared" ref="X109:X117" si="51">$E109*W109</f>
        <v>0</v>
      </c>
      <c r="Y109" s="9">
        <v>0</v>
      </c>
      <c r="Z109" s="9">
        <v>0</v>
      </c>
      <c r="AA109" s="9">
        <f t="shared" si="48"/>
        <v>0</v>
      </c>
      <c r="AB109" s="9">
        <f>G109+I109+K109+M109+O109+Q109+S109+U109+W109+Z109</f>
        <v>17.305999999999997</v>
      </c>
      <c r="AC109" s="9">
        <f t="shared" si="49"/>
        <v>718920989.01399994</v>
      </c>
      <c r="AE109" s="20">
        <f>AB109-O109-S109</f>
        <v>9.602999999999998</v>
      </c>
      <c r="AF109">
        <f>AE109/AB109</f>
        <v>0.55489425632728528</v>
      </c>
      <c r="AH109" s="20">
        <f t="shared" si="34"/>
        <v>9.4700000000000006</v>
      </c>
    </row>
    <row r="110" spans="1:34" x14ac:dyDescent="0.2">
      <c r="B110" s="54"/>
      <c r="C110" s="19"/>
      <c r="D110" s="19"/>
      <c r="E110" s="14"/>
      <c r="F110" s="14"/>
      <c r="G110" s="9"/>
      <c r="H110" s="9"/>
      <c r="I110" s="18"/>
      <c r="J110" s="9">
        <f t="shared" si="43"/>
        <v>0</v>
      </c>
      <c r="K110" s="18"/>
      <c r="L110" s="18">
        <f t="shared" si="44"/>
        <v>0</v>
      </c>
      <c r="M110" s="18"/>
      <c r="N110" s="9">
        <f t="shared" si="50"/>
        <v>0</v>
      </c>
      <c r="O110" s="18"/>
      <c r="P110" s="18">
        <f t="shared" si="46"/>
        <v>0</v>
      </c>
      <c r="Q110" s="18"/>
      <c r="R110" s="2">
        <f t="shared" si="41"/>
        <v>0</v>
      </c>
      <c r="S110" s="18"/>
      <c r="T110" s="18">
        <f t="shared" si="47"/>
        <v>0</v>
      </c>
      <c r="U110" s="9"/>
      <c r="V110" s="9">
        <f t="shared" si="42"/>
        <v>0</v>
      </c>
      <c r="W110" s="9"/>
      <c r="X110" s="9">
        <f t="shared" si="51"/>
        <v>0</v>
      </c>
      <c r="Y110" s="9"/>
      <c r="Z110" s="9"/>
      <c r="AA110" s="9">
        <f t="shared" si="48"/>
        <v>0</v>
      </c>
      <c r="AB110" s="9"/>
      <c r="AC110" s="9">
        <f t="shared" si="49"/>
        <v>0</v>
      </c>
      <c r="AE110" s="20"/>
      <c r="AH110" s="20">
        <f t="shared" si="34"/>
        <v>0</v>
      </c>
    </row>
    <row r="111" spans="1:34" x14ac:dyDescent="0.2">
      <c r="A111" s="44" t="s">
        <v>507</v>
      </c>
      <c r="B111" s="54" t="s">
        <v>509</v>
      </c>
      <c r="C111" s="42" t="s">
        <v>508</v>
      </c>
      <c r="D111" s="5"/>
      <c r="E111" s="43">
        <v>78657921</v>
      </c>
      <c r="F111" s="43"/>
      <c r="G111" s="9"/>
      <c r="H111" s="9"/>
      <c r="I111" s="18"/>
      <c r="J111" s="9">
        <f t="shared" si="43"/>
        <v>0</v>
      </c>
      <c r="K111" s="18"/>
      <c r="L111" s="18">
        <f t="shared" si="44"/>
        <v>0</v>
      </c>
      <c r="M111" s="18"/>
      <c r="N111" s="9">
        <f t="shared" si="50"/>
        <v>0</v>
      </c>
      <c r="O111" s="18"/>
      <c r="P111" s="18">
        <f t="shared" si="46"/>
        <v>0</v>
      </c>
      <c r="Q111" s="18"/>
      <c r="R111" s="2">
        <f t="shared" si="41"/>
        <v>0</v>
      </c>
      <c r="S111" s="18"/>
      <c r="T111" s="18">
        <f t="shared" si="47"/>
        <v>0</v>
      </c>
      <c r="U111" s="9"/>
      <c r="V111" s="9">
        <f t="shared" si="42"/>
        <v>0</v>
      </c>
      <c r="W111" s="9"/>
      <c r="X111" s="9">
        <f t="shared" si="51"/>
        <v>0</v>
      </c>
      <c r="Y111" s="9"/>
      <c r="Z111" s="9"/>
      <c r="AA111" s="9">
        <f t="shared" si="48"/>
        <v>0</v>
      </c>
      <c r="AB111" s="9"/>
      <c r="AC111" s="9">
        <f t="shared" si="49"/>
        <v>0</v>
      </c>
      <c r="AE111" s="20"/>
      <c r="AH111" s="20">
        <f t="shared" si="34"/>
        <v>0</v>
      </c>
    </row>
    <row r="112" spans="1:34" x14ac:dyDescent="0.2">
      <c r="A112" s="44" t="s">
        <v>507</v>
      </c>
      <c r="B112"/>
      <c r="C112" s="41" t="s">
        <v>506</v>
      </c>
      <c r="D112" s="19"/>
      <c r="E112" s="31">
        <f>SUM(E111)</f>
        <v>78657921</v>
      </c>
      <c r="F112" s="31">
        <f>E112</f>
        <v>78657921</v>
      </c>
      <c r="G112" s="9">
        <v>6.6740000000000004</v>
      </c>
      <c r="H112" s="9">
        <f>G112*E112</f>
        <v>524962964.75400001</v>
      </c>
      <c r="I112" s="18">
        <v>0</v>
      </c>
      <c r="J112" s="9">
        <f t="shared" si="43"/>
        <v>0</v>
      </c>
      <c r="K112" s="18">
        <v>0</v>
      </c>
      <c r="L112" s="18">
        <f t="shared" si="44"/>
        <v>0</v>
      </c>
      <c r="M112" s="18">
        <v>0</v>
      </c>
      <c r="N112" s="9">
        <f t="shared" si="50"/>
        <v>0</v>
      </c>
      <c r="O112" s="18">
        <v>9.2409999999999997</v>
      </c>
      <c r="P112" s="18">
        <f t="shared" si="46"/>
        <v>726877847.96099997</v>
      </c>
      <c r="Q112" s="18">
        <v>2.1999999999999999E-2</v>
      </c>
      <c r="R112" s="2">
        <f t="shared" si="41"/>
        <v>1730.474262</v>
      </c>
      <c r="S112" s="18">
        <v>0</v>
      </c>
      <c r="T112" s="18">
        <f t="shared" si="47"/>
        <v>0</v>
      </c>
      <c r="U112" s="9">
        <v>0</v>
      </c>
      <c r="V112" s="9">
        <f t="shared" si="42"/>
        <v>0</v>
      </c>
      <c r="W112" s="9">
        <v>0</v>
      </c>
      <c r="X112" s="9">
        <f t="shared" si="51"/>
        <v>0</v>
      </c>
      <c r="Y112" s="9">
        <v>0</v>
      </c>
      <c r="Z112" s="9">
        <v>0</v>
      </c>
      <c r="AA112" s="9">
        <f t="shared" si="48"/>
        <v>0</v>
      </c>
      <c r="AB112" s="9">
        <f>G112+I112+K112+M112+O112+Q112+S112+U112+W112+Z112</f>
        <v>15.936999999999999</v>
      </c>
      <c r="AC112" s="9">
        <f t="shared" si="49"/>
        <v>1253571286.977</v>
      </c>
      <c r="AE112" s="20">
        <f>AB112-O112-S112</f>
        <v>6.6959999999999997</v>
      </c>
      <c r="AF112">
        <f>AE112/AB112</f>
        <v>0.42015435778377364</v>
      </c>
      <c r="AH112" s="20">
        <f t="shared" si="34"/>
        <v>9.2409999999999997</v>
      </c>
    </row>
    <row r="113" spans="1:34" x14ac:dyDescent="0.2">
      <c r="B113"/>
      <c r="C113" s="19"/>
      <c r="D113" s="19"/>
      <c r="E113" s="14"/>
      <c r="F113" s="14"/>
      <c r="G113" s="9"/>
      <c r="H113" s="9"/>
      <c r="I113" s="18"/>
      <c r="J113" s="9">
        <f t="shared" si="43"/>
        <v>0</v>
      </c>
      <c r="K113" s="18"/>
      <c r="L113" s="18">
        <f t="shared" si="44"/>
        <v>0</v>
      </c>
      <c r="M113" s="18"/>
      <c r="N113" s="9">
        <f t="shared" si="50"/>
        <v>0</v>
      </c>
      <c r="O113" s="18"/>
      <c r="P113" s="18">
        <f t="shared" si="46"/>
        <v>0</v>
      </c>
      <c r="Q113" s="18"/>
      <c r="R113" s="2">
        <f t="shared" si="41"/>
        <v>0</v>
      </c>
      <c r="S113" s="18"/>
      <c r="T113" s="18">
        <f t="shared" si="47"/>
        <v>0</v>
      </c>
      <c r="U113" s="9"/>
      <c r="V113" s="9">
        <f t="shared" si="42"/>
        <v>0</v>
      </c>
      <c r="W113" s="9"/>
      <c r="X113" s="9">
        <f t="shared" si="51"/>
        <v>0</v>
      </c>
      <c r="Y113" s="9"/>
      <c r="Z113" s="9"/>
      <c r="AA113" s="9">
        <f t="shared" si="48"/>
        <v>0</v>
      </c>
      <c r="AB113" s="9"/>
      <c r="AC113" s="9">
        <f t="shared" si="49"/>
        <v>0</v>
      </c>
      <c r="AE113" s="20"/>
      <c r="AH113" s="20">
        <f t="shared" si="34"/>
        <v>0</v>
      </c>
    </row>
    <row r="114" spans="1:34" s="25" customFormat="1" x14ac:dyDescent="0.2">
      <c r="A114" s="25" t="s">
        <v>503</v>
      </c>
      <c r="B114" s="23" t="s">
        <v>505</v>
      </c>
      <c r="C114" s="28" t="s">
        <v>504</v>
      </c>
      <c r="D114" s="28"/>
      <c r="E114" s="46">
        <v>519184740</v>
      </c>
      <c r="F114" s="46"/>
      <c r="G114" s="33"/>
      <c r="H114" s="33"/>
      <c r="I114" s="29"/>
      <c r="J114" s="33">
        <f t="shared" si="43"/>
        <v>0</v>
      </c>
      <c r="K114" s="29"/>
      <c r="L114" s="29">
        <f t="shared" si="44"/>
        <v>0</v>
      </c>
      <c r="M114" s="29"/>
      <c r="N114" s="33">
        <f t="shared" si="50"/>
        <v>0</v>
      </c>
      <c r="O114" s="29"/>
      <c r="P114" s="29">
        <f t="shared" si="46"/>
        <v>0</v>
      </c>
      <c r="Q114" s="29"/>
      <c r="R114" s="30">
        <f t="shared" si="41"/>
        <v>0</v>
      </c>
      <c r="S114" s="29"/>
      <c r="T114" s="29">
        <f t="shared" si="47"/>
        <v>0</v>
      </c>
      <c r="U114" s="33"/>
      <c r="V114" s="33">
        <f t="shared" si="42"/>
        <v>0</v>
      </c>
      <c r="W114" s="33"/>
      <c r="X114" s="33">
        <f t="shared" si="51"/>
        <v>0</v>
      </c>
      <c r="Y114" s="33"/>
      <c r="Z114" s="33"/>
      <c r="AA114" s="33">
        <f t="shared" si="48"/>
        <v>0</v>
      </c>
      <c r="AB114" s="33"/>
      <c r="AC114" s="33">
        <f t="shared" si="49"/>
        <v>0</v>
      </c>
      <c r="AE114" s="26"/>
      <c r="AH114" s="20">
        <f t="shared" si="34"/>
        <v>0</v>
      </c>
    </row>
    <row r="115" spans="1:34" s="25" customFormat="1" x14ac:dyDescent="0.2">
      <c r="A115" s="25" t="s">
        <v>503</v>
      </c>
      <c r="B115" s="23"/>
      <c r="C115" s="22" t="s">
        <v>502</v>
      </c>
      <c r="D115" s="22"/>
      <c r="E115" s="38">
        <f>SUM(E114)</f>
        <v>519184740</v>
      </c>
      <c r="F115" s="38">
        <f>E115</f>
        <v>519184740</v>
      </c>
      <c r="G115" s="33">
        <v>12.481</v>
      </c>
      <c r="H115" s="33">
        <f>G115*E115</f>
        <v>6479944739.9399996</v>
      </c>
      <c r="I115" s="29">
        <v>0</v>
      </c>
      <c r="J115" s="33">
        <f t="shared" si="43"/>
        <v>0</v>
      </c>
      <c r="K115" s="29">
        <v>0</v>
      </c>
      <c r="L115" s="29">
        <f t="shared" si="44"/>
        <v>0</v>
      </c>
      <c r="M115" s="29">
        <v>0</v>
      </c>
      <c r="N115" s="33">
        <f t="shared" si="50"/>
        <v>0</v>
      </c>
      <c r="O115" s="29">
        <v>3.5419999999999998</v>
      </c>
      <c r="P115" s="29">
        <f t="shared" si="46"/>
        <v>1838952349.0799999</v>
      </c>
      <c r="Q115" s="29">
        <v>1.6E-2</v>
      </c>
      <c r="R115" s="30">
        <f t="shared" si="41"/>
        <v>8306.9558400000005</v>
      </c>
      <c r="S115" s="29">
        <v>3.7989999999999999</v>
      </c>
      <c r="T115" s="29">
        <f t="shared" si="47"/>
        <v>1972382827.26</v>
      </c>
      <c r="U115" s="33">
        <v>0</v>
      </c>
      <c r="V115" s="33">
        <f t="shared" si="42"/>
        <v>0</v>
      </c>
      <c r="W115" s="33">
        <v>0</v>
      </c>
      <c r="X115" s="33">
        <f t="shared" si="51"/>
        <v>0</v>
      </c>
      <c r="Y115" s="33">
        <v>0</v>
      </c>
      <c r="Z115" s="33">
        <v>0</v>
      </c>
      <c r="AA115" s="33">
        <f t="shared" si="48"/>
        <v>0</v>
      </c>
      <c r="AB115" s="33">
        <f>G115+I115+K115+M115+O115+Q115+S115+U115+W115+Z115</f>
        <v>19.837999999999997</v>
      </c>
      <c r="AC115" s="33">
        <f t="shared" si="49"/>
        <v>10299586872.119999</v>
      </c>
      <c r="AE115" s="26">
        <f>AB115-O115-S115</f>
        <v>12.497</v>
      </c>
      <c r="AF115" s="25">
        <f>AE115/AB115</f>
        <v>0.6299526161911484</v>
      </c>
      <c r="AH115" s="20">
        <f t="shared" si="34"/>
        <v>3.5419999999999998</v>
      </c>
    </row>
    <row r="116" spans="1:34" x14ac:dyDescent="0.2">
      <c r="B116" s="6"/>
      <c r="C116" s="19"/>
      <c r="D116" s="19"/>
      <c r="E116" s="14"/>
      <c r="F116" s="14"/>
      <c r="G116" s="9"/>
      <c r="H116" s="9"/>
      <c r="I116" s="18"/>
      <c r="J116" s="9">
        <f t="shared" si="43"/>
        <v>0</v>
      </c>
      <c r="K116" s="18"/>
      <c r="L116" s="18">
        <f t="shared" si="44"/>
        <v>0</v>
      </c>
      <c r="M116" s="18"/>
      <c r="N116" s="9">
        <f t="shared" si="50"/>
        <v>0</v>
      </c>
      <c r="O116" s="18"/>
      <c r="P116" s="18">
        <f t="shared" si="46"/>
        <v>0</v>
      </c>
      <c r="Q116" s="18"/>
      <c r="R116" s="2">
        <f t="shared" si="41"/>
        <v>0</v>
      </c>
      <c r="S116" s="18"/>
      <c r="T116" s="18">
        <f t="shared" si="47"/>
        <v>0</v>
      </c>
      <c r="U116" s="9"/>
      <c r="V116" s="9">
        <f t="shared" si="42"/>
        <v>0</v>
      </c>
      <c r="W116" s="9"/>
      <c r="X116" s="9">
        <f t="shared" si="51"/>
        <v>0</v>
      </c>
      <c r="Y116" s="9"/>
      <c r="Z116" s="9"/>
      <c r="AA116" s="9">
        <f t="shared" si="48"/>
        <v>0</v>
      </c>
      <c r="AB116" s="9"/>
      <c r="AC116" s="9">
        <f t="shared" si="49"/>
        <v>0</v>
      </c>
      <c r="AE116" s="20"/>
      <c r="AH116" s="20">
        <f t="shared" si="34"/>
        <v>0</v>
      </c>
    </row>
    <row r="117" spans="1:34" x14ac:dyDescent="0.2">
      <c r="A117" t="s">
        <v>500</v>
      </c>
      <c r="B117" s="6" t="s">
        <v>495</v>
      </c>
      <c r="C117" s="5" t="s">
        <v>501</v>
      </c>
      <c r="D117" s="5"/>
      <c r="E117" s="34">
        <v>29942061</v>
      </c>
      <c r="F117" s="34"/>
      <c r="G117" s="9"/>
      <c r="H117" s="9"/>
      <c r="I117" s="18"/>
      <c r="J117" s="9">
        <f t="shared" si="43"/>
        <v>0</v>
      </c>
      <c r="K117" s="18"/>
      <c r="L117" s="18">
        <f t="shared" si="44"/>
        <v>0</v>
      </c>
      <c r="M117" s="18"/>
      <c r="N117" s="9">
        <f t="shared" si="50"/>
        <v>0</v>
      </c>
      <c r="O117" s="18"/>
      <c r="P117" s="18">
        <f t="shared" si="46"/>
        <v>0</v>
      </c>
      <c r="Q117" s="18"/>
      <c r="R117" s="2">
        <f t="shared" si="41"/>
        <v>0</v>
      </c>
      <c r="S117" s="18"/>
      <c r="T117" s="18">
        <f t="shared" si="47"/>
        <v>0</v>
      </c>
      <c r="U117" s="9"/>
      <c r="V117" s="9">
        <f t="shared" si="42"/>
        <v>0</v>
      </c>
      <c r="W117" s="9"/>
      <c r="X117" s="9">
        <f t="shared" si="51"/>
        <v>0</v>
      </c>
      <c r="Y117" s="9"/>
      <c r="Z117" s="9"/>
      <c r="AA117" s="9">
        <f t="shared" si="48"/>
        <v>0</v>
      </c>
      <c r="AB117" s="9"/>
      <c r="AC117" s="9">
        <f t="shared" si="49"/>
        <v>0</v>
      </c>
      <c r="AE117" s="20"/>
      <c r="AH117" s="20">
        <f t="shared" si="34"/>
        <v>0</v>
      </c>
    </row>
    <row r="118" spans="1:34" x14ac:dyDescent="0.2">
      <c r="A118" t="s">
        <v>500</v>
      </c>
      <c r="B118" s="6" t="s">
        <v>108</v>
      </c>
      <c r="C118" s="5" t="s">
        <v>501</v>
      </c>
      <c r="D118" s="5"/>
      <c r="E118" s="34">
        <v>822816</v>
      </c>
      <c r="F118" s="34"/>
      <c r="G118" s="9"/>
      <c r="H118" s="9"/>
      <c r="I118" s="18"/>
      <c r="J118" s="9">
        <f t="shared" si="43"/>
        <v>0</v>
      </c>
      <c r="K118" s="18"/>
      <c r="L118" s="18">
        <f t="shared" si="44"/>
        <v>0</v>
      </c>
      <c r="M118" s="18"/>
      <c r="N118" s="9">
        <f t="shared" si="50"/>
        <v>0</v>
      </c>
      <c r="O118" s="18"/>
      <c r="P118" s="18">
        <f t="shared" si="46"/>
        <v>0</v>
      </c>
      <c r="Q118" s="18"/>
      <c r="R118" s="2">
        <f t="shared" si="41"/>
        <v>0</v>
      </c>
      <c r="S118" s="18"/>
      <c r="T118" s="18">
        <f t="shared" si="47"/>
        <v>0</v>
      </c>
      <c r="U118" s="9"/>
      <c r="V118" s="9">
        <f t="shared" si="42"/>
        <v>0</v>
      </c>
      <c r="W118" s="9"/>
      <c r="X118" s="9">
        <f t="shared" ref="X118:X125" si="52">$E117*W118</f>
        <v>0</v>
      </c>
      <c r="Y118" s="9"/>
      <c r="Z118" s="9"/>
      <c r="AA118" s="9">
        <f t="shared" si="48"/>
        <v>0</v>
      </c>
      <c r="AB118" s="9"/>
      <c r="AC118" s="9">
        <f t="shared" si="49"/>
        <v>0</v>
      </c>
      <c r="AE118" s="20"/>
      <c r="AH118" s="20">
        <f t="shared" si="34"/>
        <v>0</v>
      </c>
    </row>
    <row r="119" spans="1:34" x14ac:dyDescent="0.2">
      <c r="A119" t="s">
        <v>500</v>
      </c>
      <c r="B119" s="6"/>
      <c r="C119" s="19" t="s">
        <v>499</v>
      </c>
      <c r="D119" s="19"/>
      <c r="E119" s="31">
        <f>SUM(E117:E118)</f>
        <v>30764877</v>
      </c>
      <c r="F119" s="31">
        <f>E119</f>
        <v>30764877</v>
      </c>
      <c r="G119" s="33">
        <v>17.123000000000001</v>
      </c>
      <c r="H119" s="9">
        <f>G119*E119</f>
        <v>526786988.87100005</v>
      </c>
      <c r="I119" s="18">
        <v>0</v>
      </c>
      <c r="J119" s="9">
        <f t="shared" si="43"/>
        <v>0</v>
      </c>
      <c r="K119" s="18">
        <v>6.1710000000000003</v>
      </c>
      <c r="L119" s="18">
        <f t="shared" si="44"/>
        <v>189850055.96700001</v>
      </c>
      <c r="M119" s="18">
        <v>0</v>
      </c>
      <c r="N119" s="9">
        <f t="shared" si="50"/>
        <v>0</v>
      </c>
      <c r="O119" s="18">
        <v>0</v>
      </c>
      <c r="P119" s="18">
        <f t="shared" si="46"/>
        <v>0</v>
      </c>
      <c r="Q119" s="18">
        <v>0.14899999999999999</v>
      </c>
      <c r="R119" s="2">
        <f t="shared" si="41"/>
        <v>4583.9666729999999</v>
      </c>
      <c r="S119" s="18">
        <v>0</v>
      </c>
      <c r="T119" s="18">
        <f t="shared" si="47"/>
        <v>0</v>
      </c>
      <c r="U119" s="9">
        <v>0</v>
      </c>
      <c r="V119" s="9">
        <f t="shared" si="42"/>
        <v>0</v>
      </c>
      <c r="W119" s="9">
        <v>0</v>
      </c>
      <c r="X119" s="9">
        <f t="shared" si="52"/>
        <v>0</v>
      </c>
      <c r="Y119" s="9">
        <v>0</v>
      </c>
      <c r="Z119" s="9">
        <v>0</v>
      </c>
      <c r="AA119" s="9">
        <f t="shared" si="48"/>
        <v>0</v>
      </c>
      <c r="AB119" s="9">
        <f>G119+I119+K119+M119+O119+Q119+S119+U119+W119+Z119</f>
        <v>23.443000000000001</v>
      </c>
      <c r="AC119" s="9">
        <f t="shared" si="49"/>
        <v>721221011.51100004</v>
      </c>
      <c r="AE119" s="20">
        <f>AB119-O119-S119</f>
        <v>23.443000000000001</v>
      </c>
      <c r="AF119">
        <f>AE119/AB119</f>
        <v>1</v>
      </c>
      <c r="AH119" s="20">
        <f t="shared" si="34"/>
        <v>6.1710000000000003</v>
      </c>
    </row>
    <row r="120" spans="1:34" x14ac:dyDescent="0.2">
      <c r="B120" s="6"/>
      <c r="C120" s="19"/>
      <c r="D120" s="19"/>
      <c r="E120" s="14"/>
      <c r="F120" s="14"/>
      <c r="G120" s="9"/>
      <c r="H120" s="9"/>
      <c r="I120" s="18"/>
      <c r="J120" s="9">
        <f t="shared" si="43"/>
        <v>0</v>
      </c>
      <c r="K120" s="18"/>
      <c r="L120" s="18">
        <f t="shared" si="44"/>
        <v>0</v>
      </c>
      <c r="M120" s="18"/>
      <c r="N120" s="9">
        <f t="shared" si="50"/>
        <v>0</v>
      </c>
      <c r="O120" s="18"/>
      <c r="P120" s="18">
        <f t="shared" si="46"/>
        <v>0</v>
      </c>
      <c r="Q120" s="18"/>
      <c r="R120" s="2">
        <f t="shared" si="41"/>
        <v>0</v>
      </c>
      <c r="S120" s="18"/>
      <c r="T120" s="18">
        <f t="shared" si="47"/>
        <v>0</v>
      </c>
      <c r="U120" s="9"/>
      <c r="V120" s="9">
        <f t="shared" si="42"/>
        <v>0</v>
      </c>
      <c r="W120" s="9"/>
      <c r="X120" s="9">
        <f t="shared" si="52"/>
        <v>0</v>
      </c>
      <c r="Y120" s="9"/>
      <c r="Z120" s="9"/>
      <c r="AA120" s="9">
        <f t="shared" si="48"/>
        <v>0</v>
      </c>
      <c r="AB120" s="9"/>
      <c r="AC120" s="9">
        <f t="shared" si="49"/>
        <v>0</v>
      </c>
      <c r="AE120" s="20"/>
      <c r="AH120" s="20">
        <f t="shared" si="34"/>
        <v>0</v>
      </c>
    </row>
    <row r="121" spans="1:34" x14ac:dyDescent="0.2">
      <c r="A121" s="44" t="s">
        <v>497</v>
      </c>
      <c r="B121" s="6" t="s">
        <v>495</v>
      </c>
      <c r="C121" s="5" t="s">
        <v>498</v>
      </c>
      <c r="D121" s="5"/>
      <c r="E121" s="34">
        <v>7723272</v>
      </c>
      <c r="F121" s="34"/>
      <c r="G121" s="9"/>
      <c r="H121" s="9"/>
      <c r="I121" s="18"/>
      <c r="J121" s="9">
        <f t="shared" si="43"/>
        <v>0</v>
      </c>
      <c r="K121" s="18"/>
      <c r="L121" s="18">
        <f t="shared" si="44"/>
        <v>0</v>
      </c>
      <c r="M121" s="18"/>
      <c r="N121" s="9">
        <f t="shared" si="50"/>
        <v>0</v>
      </c>
      <c r="O121" s="18"/>
      <c r="P121" s="18">
        <f t="shared" si="46"/>
        <v>0</v>
      </c>
      <c r="Q121" s="18"/>
      <c r="R121" s="2">
        <f t="shared" si="41"/>
        <v>0</v>
      </c>
      <c r="S121" s="18"/>
      <c r="T121" s="18">
        <f t="shared" si="47"/>
        <v>0</v>
      </c>
      <c r="U121" s="9"/>
      <c r="V121" s="9">
        <f t="shared" si="42"/>
        <v>0</v>
      </c>
      <c r="W121" s="9"/>
      <c r="X121" s="9">
        <f t="shared" si="52"/>
        <v>0</v>
      </c>
      <c r="Y121" s="9"/>
      <c r="Z121" s="9"/>
      <c r="AA121" s="9">
        <f t="shared" si="48"/>
        <v>0</v>
      </c>
      <c r="AB121" s="9"/>
      <c r="AC121" s="9">
        <f t="shared" si="49"/>
        <v>0</v>
      </c>
      <c r="AE121" s="20"/>
      <c r="AH121" s="20">
        <f t="shared" si="34"/>
        <v>0</v>
      </c>
    </row>
    <row r="122" spans="1:34" x14ac:dyDescent="0.2">
      <c r="A122" s="44" t="s">
        <v>497</v>
      </c>
      <c r="B122" s="6" t="s">
        <v>108</v>
      </c>
      <c r="C122" s="5" t="s">
        <v>498</v>
      </c>
      <c r="D122" s="5"/>
      <c r="E122" s="40">
        <v>406730</v>
      </c>
      <c r="F122" s="40"/>
      <c r="G122" s="9"/>
      <c r="H122" s="9"/>
      <c r="I122" s="18"/>
      <c r="J122" s="9">
        <f t="shared" si="43"/>
        <v>0</v>
      </c>
      <c r="K122" s="18"/>
      <c r="L122" s="18">
        <f t="shared" si="44"/>
        <v>0</v>
      </c>
      <c r="M122" s="18"/>
      <c r="N122" s="9">
        <f t="shared" si="50"/>
        <v>0</v>
      </c>
      <c r="O122" s="18"/>
      <c r="P122" s="18">
        <f t="shared" si="46"/>
        <v>0</v>
      </c>
      <c r="Q122" s="18"/>
      <c r="R122" s="2">
        <f t="shared" ref="R122:R142" si="53">Q122*E122/1000</f>
        <v>0</v>
      </c>
      <c r="S122" s="18"/>
      <c r="T122" s="18">
        <f t="shared" si="47"/>
        <v>0</v>
      </c>
      <c r="U122" s="9"/>
      <c r="V122" s="9">
        <f t="shared" ref="V122:V142" si="54">$E122*U122</f>
        <v>0</v>
      </c>
      <c r="W122" s="9"/>
      <c r="X122" s="9">
        <f t="shared" si="52"/>
        <v>0</v>
      </c>
      <c r="Y122" s="9"/>
      <c r="Z122" s="9"/>
      <c r="AA122" s="9">
        <f t="shared" si="48"/>
        <v>0</v>
      </c>
      <c r="AB122" s="9"/>
      <c r="AC122" s="9">
        <f t="shared" si="49"/>
        <v>0</v>
      </c>
      <c r="AE122" s="20"/>
      <c r="AH122" s="20">
        <f t="shared" si="34"/>
        <v>0</v>
      </c>
    </row>
    <row r="123" spans="1:34" x14ac:dyDescent="0.2">
      <c r="A123" s="44" t="s">
        <v>497</v>
      </c>
      <c r="B123"/>
      <c r="C123" s="19" t="s">
        <v>496</v>
      </c>
      <c r="D123" s="19"/>
      <c r="E123" s="31">
        <f>SUM(E121:E122)</f>
        <v>8130002</v>
      </c>
      <c r="F123" s="31">
        <f>E123</f>
        <v>8130002</v>
      </c>
      <c r="G123" s="9">
        <v>27</v>
      </c>
      <c r="H123" s="9">
        <f>G123*E123</f>
        <v>219510054</v>
      </c>
      <c r="I123" s="18">
        <v>0</v>
      </c>
      <c r="J123" s="9">
        <f t="shared" si="43"/>
        <v>0</v>
      </c>
      <c r="K123" s="18">
        <v>0</v>
      </c>
      <c r="L123" s="18">
        <f t="shared" si="44"/>
        <v>0</v>
      </c>
      <c r="M123" s="18">
        <v>0</v>
      </c>
      <c r="N123" s="9">
        <f t="shared" si="50"/>
        <v>0</v>
      </c>
      <c r="O123" s="18">
        <v>0</v>
      </c>
      <c r="P123" s="18">
        <f t="shared" si="46"/>
        <v>0</v>
      </c>
      <c r="Q123" s="18">
        <v>2.5999999999999999E-2</v>
      </c>
      <c r="R123" s="2">
        <f t="shared" si="53"/>
        <v>211.38005200000001</v>
      </c>
      <c r="S123" s="18">
        <v>13.581</v>
      </c>
      <c r="T123" s="18">
        <f t="shared" si="47"/>
        <v>110413557.162</v>
      </c>
      <c r="U123" s="9">
        <v>0</v>
      </c>
      <c r="V123" s="9">
        <f t="shared" si="54"/>
        <v>0</v>
      </c>
      <c r="W123" s="9">
        <v>0</v>
      </c>
      <c r="X123" s="9">
        <f t="shared" si="52"/>
        <v>0</v>
      </c>
      <c r="Y123" s="9">
        <v>0</v>
      </c>
      <c r="Z123" s="9">
        <v>0</v>
      </c>
      <c r="AA123" s="9">
        <f t="shared" si="48"/>
        <v>0</v>
      </c>
      <c r="AB123" s="9">
        <f>G123+I123+K123+M123+O123+Q123+S123+U123+W123+Z123</f>
        <v>40.606999999999999</v>
      </c>
      <c r="AC123" s="9">
        <f t="shared" si="49"/>
        <v>330134991.21399999</v>
      </c>
      <c r="AE123" s="20">
        <f>AB123-O123-S123</f>
        <v>27.026</v>
      </c>
      <c r="AF123">
        <f>AE123/AB123</f>
        <v>0.66555027458319993</v>
      </c>
      <c r="AH123" s="20">
        <f t="shared" si="34"/>
        <v>0</v>
      </c>
    </row>
    <row r="124" spans="1:34" x14ac:dyDescent="0.2">
      <c r="B124"/>
      <c r="C124" s="19"/>
      <c r="D124" s="19"/>
      <c r="E124" s="14"/>
      <c r="F124" s="14"/>
      <c r="G124" s="9"/>
      <c r="H124" s="9"/>
      <c r="I124" s="18"/>
      <c r="J124" s="9">
        <f t="shared" ref="J124:J143" si="55">I124*E124</f>
        <v>0</v>
      </c>
      <c r="K124" s="18"/>
      <c r="L124" s="18">
        <f t="shared" ref="L124:L142" si="56">K124*E124</f>
        <v>0</v>
      </c>
      <c r="M124" s="18"/>
      <c r="N124" s="9">
        <f t="shared" si="50"/>
        <v>0</v>
      </c>
      <c r="O124" s="18"/>
      <c r="P124" s="18">
        <f t="shared" ref="P124:P142" si="57">O124*E124</f>
        <v>0</v>
      </c>
      <c r="Q124" s="18"/>
      <c r="R124" s="2">
        <f t="shared" si="53"/>
        <v>0</v>
      </c>
      <c r="S124" s="18"/>
      <c r="T124" s="18">
        <f t="shared" ref="T124:T142" si="58">S124*E124</f>
        <v>0</v>
      </c>
      <c r="U124" s="9"/>
      <c r="V124" s="9">
        <f t="shared" si="54"/>
        <v>0</v>
      </c>
      <c r="W124" s="9"/>
      <c r="X124" s="9">
        <f t="shared" si="52"/>
        <v>0</v>
      </c>
      <c r="Y124" s="9"/>
      <c r="Z124" s="9"/>
      <c r="AA124" s="9">
        <f t="shared" ref="AA124:AA142" si="59">$E124*Z124</f>
        <v>0</v>
      </c>
      <c r="AB124" s="9"/>
      <c r="AC124" s="9">
        <f t="shared" ref="AC124:AC142" si="60">$E124*AB124</f>
        <v>0</v>
      </c>
      <c r="AE124" s="20"/>
      <c r="AH124" s="20">
        <f t="shared" si="34"/>
        <v>0</v>
      </c>
    </row>
    <row r="125" spans="1:34" x14ac:dyDescent="0.2">
      <c r="A125" t="s">
        <v>493</v>
      </c>
      <c r="B125" s="6" t="s">
        <v>495</v>
      </c>
      <c r="C125" s="28" t="s">
        <v>494</v>
      </c>
      <c r="D125" s="5"/>
      <c r="E125" s="46">
        <v>28861936</v>
      </c>
      <c r="F125" s="46"/>
      <c r="G125" s="9"/>
      <c r="H125" s="9"/>
      <c r="I125" s="18"/>
      <c r="J125" s="9">
        <f t="shared" si="55"/>
        <v>0</v>
      </c>
      <c r="K125" s="18"/>
      <c r="L125" s="18">
        <f t="shared" si="56"/>
        <v>0</v>
      </c>
      <c r="M125" s="18"/>
      <c r="N125" s="9">
        <f t="shared" si="50"/>
        <v>0</v>
      </c>
      <c r="O125" s="18"/>
      <c r="P125" s="18">
        <f t="shared" si="57"/>
        <v>0</v>
      </c>
      <c r="Q125" s="18"/>
      <c r="R125" s="2">
        <f t="shared" si="53"/>
        <v>0</v>
      </c>
      <c r="S125" s="18"/>
      <c r="T125" s="18">
        <f t="shared" si="58"/>
        <v>0</v>
      </c>
      <c r="U125" s="9"/>
      <c r="V125" s="9">
        <f t="shared" si="54"/>
        <v>0</v>
      </c>
      <c r="W125" s="9"/>
      <c r="X125" s="9">
        <f t="shared" si="52"/>
        <v>0</v>
      </c>
      <c r="Y125" s="9"/>
      <c r="Z125" s="9"/>
      <c r="AA125" s="9">
        <f t="shared" si="59"/>
        <v>0</v>
      </c>
      <c r="AB125" s="9"/>
      <c r="AC125" s="9">
        <f t="shared" si="60"/>
        <v>0</v>
      </c>
      <c r="AE125" s="20"/>
      <c r="AH125" s="20">
        <f t="shared" si="34"/>
        <v>0</v>
      </c>
    </row>
    <row r="126" spans="1:34" x14ac:dyDescent="0.2">
      <c r="A126" t="s">
        <v>493</v>
      </c>
      <c r="B126" s="6"/>
      <c r="C126" s="19" t="s">
        <v>492</v>
      </c>
      <c r="D126" s="19"/>
      <c r="E126" s="38">
        <f>SUM(E125)</f>
        <v>28861936</v>
      </c>
      <c r="F126" s="31">
        <f>E126</f>
        <v>28861936</v>
      </c>
      <c r="G126" s="33">
        <v>18.788</v>
      </c>
      <c r="H126" s="9">
        <f>G126*E126</f>
        <v>542258053.56799996</v>
      </c>
      <c r="I126" s="18">
        <v>0</v>
      </c>
      <c r="J126" s="9">
        <f t="shared" si="55"/>
        <v>0</v>
      </c>
      <c r="K126" s="18">
        <v>0</v>
      </c>
      <c r="L126" s="18">
        <f t="shared" si="56"/>
        <v>0</v>
      </c>
      <c r="M126" s="18">
        <v>0</v>
      </c>
      <c r="N126" s="9">
        <f t="shared" si="50"/>
        <v>0</v>
      </c>
      <c r="O126" s="18">
        <v>0</v>
      </c>
      <c r="P126" s="18">
        <f t="shared" si="57"/>
        <v>0</v>
      </c>
      <c r="Q126" s="18">
        <v>0.28799999999999998</v>
      </c>
      <c r="R126" s="2">
        <f t="shared" si="53"/>
        <v>8312.2375679999986</v>
      </c>
      <c r="S126" s="18">
        <v>18.015999999999998</v>
      </c>
      <c r="T126" s="18">
        <f t="shared" si="58"/>
        <v>519976638.97599995</v>
      </c>
      <c r="U126" s="9">
        <v>0</v>
      </c>
      <c r="V126" s="9">
        <f t="shared" si="54"/>
        <v>0</v>
      </c>
      <c r="W126" s="9">
        <v>0</v>
      </c>
      <c r="X126" s="9">
        <f t="shared" ref="X126:X134" si="61">$E126*W126</f>
        <v>0</v>
      </c>
      <c r="Y126" s="9">
        <v>0</v>
      </c>
      <c r="Z126" s="9">
        <v>0</v>
      </c>
      <c r="AA126" s="9">
        <f t="shared" si="59"/>
        <v>0</v>
      </c>
      <c r="AB126" s="9">
        <f>G126+I126+K126+M126+O126+Q126+S126+U126+W126+Z126</f>
        <v>37.091999999999999</v>
      </c>
      <c r="AC126" s="9">
        <f t="shared" si="60"/>
        <v>1070546930.112</v>
      </c>
      <c r="AE126" s="20">
        <f>AB126-O126-S126</f>
        <v>19.076000000000001</v>
      </c>
      <c r="AF126">
        <f>AE126/AB126</f>
        <v>0.51428879542758554</v>
      </c>
      <c r="AH126" s="20">
        <f t="shared" si="34"/>
        <v>0</v>
      </c>
    </row>
    <row r="127" spans="1:34" x14ac:dyDescent="0.2">
      <c r="B127" s="6"/>
      <c r="C127" s="19"/>
      <c r="D127" s="19"/>
      <c r="E127" s="14"/>
      <c r="F127" s="14"/>
      <c r="G127" s="9"/>
      <c r="H127" s="9"/>
      <c r="I127" s="18"/>
      <c r="J127" s="9">
        <f t="shared" si="55"/>
        <v>0</v>
      </c>
      <c r="K127" s="18"/>
      <c r="L127" s="18">
        <f t="shared" si="56"/>
        <v>0</v>
      </c>
      <c r="M127" s="18"/>
      <c r="N127" s="9">
        <f t="shared" si="50"/>
        <v>0</v>
      </c>
      <c r="O127" s="18"/>
      <c r="P127" s="18">
        <f t="shared" si="57"/>
        <v>0</v>
      </c>
      <c r="Q127" s="18"/>
      <c r="R127" s="2">
        <f t="shared" si="53"/>
        <v>0</v>
      </c>
      <c r="S127" s="18"/>
      <c r="T127" s="18">
        <f t="shared" si="58"/>
        <v>0</v>
      </c>
      <c r="U127" s="9"/>
      <c r="V127" s="9">
        <f t="shared" si="54"/>
        <v>0</v>
      </c>
      <c r="W127" s="9"/>
      <c r="X127" s="9">
        <f t="shared" si="61"/>
        <v>0</v>
      </c>
      <c r="Y127" s="9"/>
      <c r="Z127" s="9"/>
      <c r="AA127" s="9">
        <f t="shared" si="59"/>
        <v>0</v>
      </c>
      <c r="AB127" s="9"/>
      <c r="AC127" s="9">
        <f t="shared" si="60"/>
        <v>0</v>
      </c>
      <c r="AE127" s="20"/>
      <c r="AH127" s="20">
        <f t="shared" si="34"/>
        <v>0</v>
      </c>
    </row>
    <row r="128" spans="1:34" x14ac:dyDescent="0.2">
      <c r="A128" s="44" t="s">
        <v>490</v>
      </c>
      <c r="B128" s="23" t="s">
        <v>488</v>
      </c>
      <c r="C128" s="42" t="s">
        <v>491</v>
      </c>
      <c r="D128" s="5"/>
      <c r="E128" s="43">
        <v>53338262</v>
      </c>
      <c r="F128" s="43"/>
      <c r="G128" s="9"/>
      <c r="H128" s="9"/>
      <c r="I128" s="18"/>
      <c r="J128" s="9">
        <f t="shared" si="55"/>
        <v>0</v>
      </c>
      <c r="K128" s="18"/>
      <c r="L128" s="18">
        <f t="shared" si="56"/>
        <v>0</v>
      </c>
      <c r="M128" s="18"/>
      <c r="N128" s="9">
        <f t="shared" si="50"/>
        <v>0</v>
      </c>
      <c r="O128" s="18"/>
      <c r="P128" s="18">
        <f t="shared" si="57"/>
        <v>0</v>
      </c>
      <c r="Q128" s="18"/>
      <c r="R128" s="2">
        <f t="shared" si="53"/>
        <v>0</v>
      </c>
      <c r="S128" s="18"/>
      <c r="T128" s="18">
        <f t="shared" si="58"/>
        <v>0</v>
      </c>
      <c r="U128" s="9"/>
      <c r="V128" s="9">
        <f t="shared" si="54"/>
        <v>0</v>
      </c>
      <c r="W128" s="9"/>
      <c r="X128" s="9">
        <f t="shared" si="61"/>
        <v>0</v>
      </c>
      <c r="Y128" s="9"/>
      <c r="Z128" s="9"/>
      <c r="AA128" s="9">
        <f t="shared" si="59"/>
        <v>0</v>
      </c>
      <c r="AB128" s="9"/>
      <c r="AC128" s="9">
        <f t="shared" si="60"/>
        <v>0</v>
      </c>
      <c r="AE128" s="20"/>
      <c r="AH128" s="20">
        <f t="shared" si="34"/>
        <v>0</v>
      </c>
    </row>
    <row r="129" spans="1:34" x14ac:dyDescent="0.2">
      <c r="A129" s="44" t="s">
        <v>490</v>
      </c>
      <c r="B129" s="6"/>
      <c r="C129" s="19" t="s">
        <v>489</v>
      </c>
      <c r="D129" s="19"/>
      <c r="E129" s="31">
        <f>SUM(E128)</f>
        <v>53338262</v>
      </c>
      <c r="F129" s="31">
        <f>E129</f>
        <v>53338262</v>
      </c>
      <c r="G129" s="9">
        <v>16.28</v>
      </c>
      <c r="H129" s="9">
        <f>G129*E129</f>
        <v>868346905.36000001</v>
      </c>
      <c r="I129" s="18">
        <v>0</v>
      </c>
      <c r="J129" s="9">
        <f t="shared" si="55"/>
        <v>0</v>
      </c>
      <c r="K129" s="18">
        <v>0</v>
      </c>
      <c r="L129" s="18">
        <f t="shared" si="56"/>
        <v>0</v>
      </c>
      <c r="M129" s="18">
        <v>0</v>
      </c>
      <c r="N129" s="9">
        <f t="shared" si="50"/>
        <v>0</v>
      </c>
      <c r="O129" s="18">
        <v>0</v>
      </c>
      <c r="P129" s="18">
        <f t="shared" si="57"/>
        <v>0</v>
      </c>
      <c r="Q129" s="18">
        <v>7.5999999999999998E-2</v>
      </c>
      <c r="R129" s="2">
        <f t="shared" si="53"/>
        <v>4053.7079119999999</v>
      </c>
      <c r="S129" s="29">
        <v>9.4600000000000009</v>
      </c>
      <c r="T129" s="18">
        <f t="shared" si="58"/>
        <v>504579958.52000004</v>
      </c>
      <c r="U129" s="9">
        <v>0</v>
      </c>
      <c r="V129" s="9">
        <f t="shared" si="54"/>
        <v>0</v>
      </c>
      <c r="W129" s="9">
        <v>0</v>
      </c>
      <c r="X129" s="9">
        <f t="shared" si="61"/>
        <v>0</v>
      </c>
      <c r="Y129" s="9">
        <v>0</v>
      </c>
      <c r="Z129" s="9">
        <v>0</v>
      </c>
      <c r="AA129" s="9">
        <f t="shared" si="59"/>
        <v>0</v>
      </c>
      <c r="AB129" s="9">
        <f>G129+I129+K129+M129+O129+Q129+S129+U129+W129+Z129</f>
        <v>25.816000000000003</v>
      </c>
      <c r="AC129" s="9">
        <f t="shared" si="60"/>
        <v>1376980571.7920001</v>
      </c>
      <c r="AE129" s="20">
        <f>AB129-O129-S129</f>
        <v>16.356000000000002</v>
      </c>
      <c r="AF129">
        <f>AE129/AB129</f>
        <v>0.63356058258444381</v>
      </c>
      <c r="AH129" s="20">
        <f t="shared" si="34"/>
        <v>0</v>
      </c>
    </row>
    <row r="130" spans="1:34" x14ac:dyDescent="0.2">
      <c r="B130" s="6"/>
      <c r="C130" s="19"/>
      <c r="D130" s="19"/>
      <c r="E130" s="14"/>
      <c r="F130" s="14"/>
      <c r="G130" s="9"/>
      <c r="H130" s="9"/>
      <c r="I130" s="18"/>
      <c r="J130" s="9">
        <f t="shared" si="55"/>
        <v>0</v>
      </c>
      <c r="K130" s="18"/>
      <c r="L130" s="18">
        <f t="shared" si="56"/>
        <v>0</v>
      </c>
      <c r="M130" s="18"/>
      <c r="N130" s="9">
        <f t="shared" si="50"/>
        <v>0</v>
      </c>
      <c r="O130" s="18"/>
      <c r="P130" s="18">
        <f t="shared" si="57"/>
        <v>0</v>
      </c>
      <c r="Q130" s="18"/>
      <c r="R130" s="2">
        <f t="shared" si="53"/>
        <v>0</v>
      </c>
      <c r="S130" s="18"/>
      <c r="T130" s="18">
        <f t="shared" si="58"/>
        <v>0</v>
      </c>
      <c r="U130" s="9"/>
      <c r="V130" s="9">
        <f t="shared" si="54"/>
        <v>0</v>
      </c>
      <c r="W130" s="9"/>
      <c r="X130" s="9">
        <f t="shared" si="61"/>
        <v>0</v>
      </c>
      <c r="Y130" s="9"/>
      <c r="Z130" s="9"/>
      <c r="AA130" s="9">
        <f t="shared" si="59"/>
        <v>0</v>
      </c>
      <c r="AB130" s="9"/>
      <c r="AC130" s="9">
        <f t="shared" si="60"/>
        <v>0</v>
      </c>
      <c r="AE130" s="20"/>
      <c r="AH130" s="20">
        <f t="shared" si="34"/>
        <v>0</v>
      </c>
    </row>
    <row r="131" spans="1:34" x14ac:dyDescent="0.2">
      <c r="A131" t="s">
        <v>486</v>
      </c>
      <c r="B131" s="6" t="s">
        <v>488</v>
      </c>
      <c r="C131" s="28" t="s">
        <v>487</v>
      </c>
      <c r="D131" s="5"/>
      <c r="E131" s="43">
        <v>62934032</v>
      </c>
      <c r="F131" s="43"/>
      <c r="G131" s="9"/>
      <c r="H131" s="9"/>
      <c r="I131" s="18"/>
      <c r="J131" s="9">
        <f t="shared" si="55"/>
        <v>0</v>
      </c>
      <c r="K131" s="18"/>
      <c r="L131" s="18">
        <f t="shared" si="56"/>
        <v>0</v>
      </c>
      <c r="M131" s="18"/>
      <c r="N131" s="9">
        <f t="shared" si="50"/>
        <v>0</v>
      </c>
      <c r="O131" s="18"/>
      <c r="P131" s="18">
        <f t="shared" si="57"/>
        <v>0</v>
      </c>
      <c r="Q131" s="18"/>
      <c r="R131" s="2">
        <f t="shared" si="53"/>
        <v>0</v>
      </c>
      <c r="S131" s="18"/>
      <c r="T131" s="18">
        <f t="shared" si="58"/>
        <v>0</v>
      </c>
      <c r="U131" s="9"/>
      <c r="V131" s="9">
        <f t="shared" si="54"/>
        <v>0</v>
      </c>
      <c r="W131" s="9"/>
      <c r="X131" s="9">
        <f t="shared" si="61"/>
        <v>0</v>
      </c>
      <c r="Y131" s="9"/>
      <c r="Z131" s="9"/>
      <c r="AA131" s="9">
        <f t="shared" si="59"/>
        <v>0</v>
      </c>
      <c r="AB131" s="9"/>
      <c r="AC131" s="9">
        <f t="shared" si="60"/>
        <v>0</v>
      </c>
      <c r="AE131" s="20"/>
      <c r="AH131" s="20">
        <f t="shared" si="34"/>
        <v>0</v>
      </c>
    </row>
    <row r="132" spans="1:34" x14ac:dyDescent="0.2">
      <c r="A132" t="s">
        <v>486</v>
      </c>
      <c r="B132"/>
      <c r="C132" s="19" t="s">
        <v>485</v>
      </c>
      <c r="D132" s="19"/>
      <c r="E132" s="31">
        <f>SUM(E131)</f>
        <v>62934032</v>
      </c>
      <c r="F132" s="31">
        <f>E132</f>
        <v>62934032</v>
      </c>
      <c r="G132" s="9">
        <v>27</v>
      </c>
      <c r="H132" s="9">
        <f>G132*E132</f>
        <v>1699218864</v>
      </c>
      <c r="I132" s="18">
        <v>0</v>
      </c>
      <c r="J132" s="9">
        <f t="shared" si="55"/>
        <v>0</v>
      </c>
      <c r="K132" s="18">
        <v>0</v>
      </c>
      <c r="L132" s="18">
        <f t="shared" si="56"/>
        <v>0</v>
      </c>
      <c r="M132" s="18">
        <v>0</v>
      </c>
      <c r="N132" s="9">
        <f t="shared" si="50"/>
        <v>0</v>
      </c>
      <c r="O132" s="18">
        <v>5.0999999999999996</v>
      </c>
      <c r="P132" s="18">
        <f t="shared" si="57"/>
        <v>320963563.19999999</v>
      </c>
      <c r="Q132" s="18">
        <v>7.0000000000000001E-3</v>
      </c>
      <c r="R132" s="2">
        <f t="shared" si="53"/>
        <v>440.53822400000001</v>
      </c>
      <c r="S132" s="18">
        <v>0</v>
      </c>
      <c r="T132" s="18">
        <f t="shared" si="58"/>
        <v>0</v>
      </c>
      <c r="U132" s="9">
        <v>0</v>
      </c>
      <c r="V132" s="9">
        <f t="shared" si="54"/>
        <v>0</v>
      </c>
      <c r="W132" s="9">
        <v>0</v>
      </c>
      <c r="X132" s="9">
        <f t="shared" si="61"/>
        <v>0</v>
      </c>
      <c r="Y132" s="9">
        <v>0</v>
      </c>
      <c r="Z132" s="9">
        <v>0</v>
      </c>
      <c r="AA132" s="9">
        <f t="shared" si="59"/>
        <v>0</v>
      </c>
      <c r="AB132" s="9">
        <f>G132+I132+K132+M132+O132+Q132+S132+U132+W132+Z132</f>
        <v>32.106999999999999</v>
      </c>
      <c r="AC132" s="9">
        <f t="shared" si="60"/>
        <v>2020622965.424</v>
      </c>
      <c r="AE132" s="20">
        <f>AB132-O132-S132</f>
        <v>27.006999999999998</v>
      </c>
      <c r="AF132">
        <f>AE132/AB132</f>
        <v>0.84115613417634783</v>
      </c>
      <c r="AH132" s="20">
        <f t="shared" si="34"/>
        <v>5.0999999999999996</v>
      </c>
    </row>
    <row r="133" spans="1:34" x14ac:dyDescent="0.2">
      <c r="B133"/>
      <c r="C133" s="19"/>
      <c r="D133" s="19"/>
      <c r="E133" s="14"/>
      <c r="F133" s="14"/>
      <c r="G133" s="9"/>
      <c r="H133" s="9"/>
      <c r="I133" s="18"/>
      <c r="J133" s="9">
        <f t="shared" si="55"/>
        <v>0</v>
      </c>
      <c r="K133" s="18"/>
      <c r="L133" s="18">
        <f t="shared" si="56"/>
        <v>0</v>
      </c>
      <c r="M133" s="18"/>
      <c r="N133" s="9">
        <f t="shared" si="50"/>
        <v>0</v>
      </c>
      <c r="O133" s="18"/>
      <c r="P133" s="18">
        <f t="shared" si="57"/>
        <v>0</v>
      </c>
      <c r="Q133" s="18"/>
      <c r="R133" s="2">
        <f t="shared" si="53"/>
        <v>0</v>
      </c>
      <c r="S133" s="18"/>
      <c r="T133" s="18">
        <f t="shared" si="58"/>
        <v>0</v>
      </c>
      <c r="U133" s="9"/>
      <c r="V133" s="9">
        <f t="shared" si="54"/>
        <v>0</v>
      </c>
      <c r="W133" s="9"/>
      <c r="X133" s="9">
        <f t="shared" si="61"/>
        <v>0</v>
      </c>
      <c r="Y133" s="9"/>
      <c r="Z133" s="9"/>
      <c r="AA133" s="9">
        <f t="shared" si="59"/>
        <v>0</v>
      </c>
      <c r="AB133" s="9"/>
      <c r="AC133" s="9">
        <f t="shared" si="60"/>
        <v>0</v>
      </c>
      <c r="AE133" s="20"/>
      <c r="AH133" s="20">
        <f t="shared" si="34"/>
        <v>0</v>
      </c>
    </row>
    <row r="134" spans="1:34" x14ac:dyDescent="0.2">
      <c r="A134" s="25" t="s">
        <v>483</v>
      </c>
      <c r="B134" s="23" t="s">
        <v>198</v>
      </c>
      <c r="C134" s="28" t="s">
        <v>484</v>
      </c>
      <c r="D134" s="28"/>
      <c r="E134" s="40">
        <v>41459519</v>
      </c>
      <c r="F134" s="40"/>
      <c r="G134" s="9"/>
      <c r="H134" s="9"/>
      <c r="I134" s="18"/>
      <c r="J134" s="9">
        <f t="shared" si="55"/>
        <v>0</v>
      </c>
      <c r="K134" s="18"/>
      <c r="L134" s="18">
        <f t="shared" si="56"/>
        <v>0</v>
      </c>
      <c r="M134" s="18"/>
      <c r="N134" s="9">
        <f t="shared" si="50"/>
        <v>0</v>
      </c>
      <c r="O134" s="18"/>
      <c r="P134" s="18">
        <f t="shared" si="57"/>
        <v>0</v>
      </c>
      <c r="Q134" s="18"/>
      <c r="R134" s="2">
        <f t="shared" si="53"/>
        <v>0</v>
      </c>
      <c r="S134" s="18"/>
      <c r="T134" s="18">
        <f t="shared" si="58"/>
        <v>0</v>
      </c>
      <c r="U134" s="9"/>
      <c r="V134" s="9">
        <f t="shared" si="54"/>
        <v>0</v>
      </c>
      <c r="W134" s="9"/>
      <c r="X134" s="9">
        <f t="shared" si="61"/>
        <v>0</v>
      </c>
      <c r="Y134" s="9"/>
      <c r="Z134" s="9"/>
      <c r="AA134" s="9">
        <f t="shared" si="59"/>
        <v>0</v>
      </c>
      <c r="AB134" s="9"/>
      <c r="AC134" s="9">
        <f t="shared" si="60"/>
        <v>0</v>
      </c>
      <c r="AE134" s="20"/>
      <c r="AH134" s="20">
        <f t="shared" si="34"/>
        <v>0</v>
      </c>
    </row>
    <row r="135" spans="1:34" x14ac:dyDescent="0.2">
      <c r="A135" t="s">
        <v>483</v>
      </c>
      <c r="B135" s="6" t="s">
        <v>271</v>
      </c>
      <c r="C135" s="5" t="s">
        <v>484</v>
      </c>
      <c r="D135" s="5"/>
      <c r="E135" s="40">
        <v>695935</v>
      </c>
      <c r="F135" s="40"/>
      <c r="G135" s="9"/>
      <c r="H135" s="9"/>
      <c r="I135" s="18"/>
      <c r="J135" s="9">
        <f t="shared" si="55"/>
        <v>0</v>
      </c>
      <c r="K135" s="18"/>
      <c r="L135" s="18">
        <f t="shared" si="56"/>
        <v>0</v>
      </c>
      <c r="M135" s="18"/>
      <c r="N135" s="9">
        <f t="shared" si="50"/>
        <v>0</v>
      </c>
      <c r="O135" s="18"/>
      <c r="P135" s="18">
        <f t="shared" si="57"/>
        <v>0</v>
      </c>
      <c r="Q135" s="18"/>
      <c r="R135" s="2">
        <f t="shared" si="53"/>
        <v>0</v>
      </c>
      <c r="S135" s="18"/>
      <c r="T135" s="18">
        <f t="shared" si="58"/>
        <v>0</v>
      </c>
      <c r="U135" s="9"/>
      <c r="V135" s="9">
        <f t="shared" si="54"/>
        <v>0</v>
      </c>
      <c r="W135" s="9"/>
      <c r="X135" s="9">
        <f>$E134*W135</f>
        <v>0</v>
      </c>
      <c r="Y135" s="9"/>
      <c r="Z135" s="9"/>
      <c r="AA135" s="9">
        <f t="shared" si="59"/>
        <v>0</v>
      </c>
      <c r="AB135" s="9"/>
      <c r="AC135" s="9">
        <f t="shared" si="60"/>
        <v>0</v>
      </c>
      <c r="AE135" s="20"/>
      <c r="AH135" s="20">
        <f t="shared" si="34"/>
        <v>0</v>
      </c>
    </row>
    <row r="136" spans="1:34" x14ac:dyDescent="0.2">
      <c r="A136" t="s">
        <v>483</v>
      </c>
      <c r="B136"/>
      <c r="C136" s="19" t="s">
        <v>482</v>
      </c>
      <c r="D136" s="19"/>
      <c r="E136" s="31">
        <f>SUM(E134:E135)</f>
        <v>42155454</v>
      </c>
      <c r="F136" s="31">
        <f>E136</f>
        <v>42155454</v>
      </c>
      <c r="G136" s="33">
        <v>16.449000000000002</v>
      </c>
      <c r="H136" s="9">
        <f>G136*E136</f>
        <v>693415062.84600008</v>
      </c>
      <c r="I136" s="18">
        <v>0</v>
      </c>
      <c r="J136" s="9">
        <f t="shared" si="55"/>
        <v>0</v>
      </c>
      <c r="K136" s="18">
        <v>0</v>
      </c>
      <c r="L136" s="18">
        <f t="shared" si="56"/>
        <v>0</v>
      </c>
      <c r="M136" s="18">
        <v>0</v>
      </c>
      <c r="N136" s="9">
        <f t="shared" si="50"/>
        <v>0</v>
      </c>
      <c r="O136" s="18">
        <v>0</v>
      </c>
      <c r="P136" s="18">
        <f t="shared" si="57"/>
        <v>0</v>
      </c>
      <c r="Q136" s="29">
        <v>5.0000000000000001E-3</v>
      </c>
      <c r="R136" s="2">
        <f t="shared" si="53"/>
        <v>210.77727000000002</v>
      </c>
      <c r="S136" s="18">
        <v>0</v>
      </c>
      <c r="T136" s="18">
        <f t="shared" si="58"/>
        <v>0</v>
      </c>
      <c r="U136" s="9">
        <v>0</v>
      </c>
      <c r="V136" s="9">
        <f t="shared" si="54"/>
        <v>0</v>
      </c>
      <c r="W136" s="9">
        <v>0</v>
      </c>
      <c r="X136" s="9">
        <f>$E135*W136</f>
        <v>0</v>
      </c>
      <c r="Y136" s="9">
        <v>0</v>
      </c>
      <c r="Z136" s="9">
        <v>0</v>
      </c>
      <c r="AA136" s="9">
        <f t="shared" si="59"/>
        <v>0</v>
      </c>
      <c r="AB136" s="9">
        <f>G136+I136+K136+M136+O136+Q136+S136+U136+W136+Z136</f>
        <v>16.454000000000001</v>
      </c>
      <c r="AC136" s="9">
        <f t="shared" si="60"/>
        <v>693625840.11600006</v>
      </c>
      <c r="AE136" s="20">
        <f>AB136-O136-S136</f>
        <v>16.454000000000001</v>
      </c>
      <c r="AF136">
        <f>AE136/AB136</f>
        <v>1</v>
      </c>
      <c r="AH136" s="20">
        <f t="shared" ref="AH136:AH199" si="62">K136+M136+O136</f>
        <v>0</v>
      </c>
    </row>
    <row r="137" spans="1:34" x14ac:dyDescent="0.2">
      <c r="B137"/>
      <c r="C137" s="19"/>
      <c r="D137" s="19"/>
      <c r="E137" s="14"/>
      <c r="F137" s="14"/>
      <c r="G137" s="9"/>
      <c r="H137" s="9"/>
      <c r="I137" s="18"/>
      <c r="J137" s="9">
        <f t="shared" si="55"/>
        <v>0</v>
      </c>
      <c r="K137" s="18"/>
      <c r="L137" s="18">
        <f t="shared" si="56"/>
        <v>0</v>
      </c>
      <c r="M137" s="18"/>
      <c r="N137" s="9">
        <f t="shared" si="50"/>
        <v>0</v>
      </c>
      <c r="O137" s="18"/>
      <c r="P137" s="18">
        <f t="shared" si="57"/>
        <v>0</v>
      </c>
      <c r="Q137" s="18"/>
      <c r="R137" s="2">
        <f t="shared" si="53"/>
        <v>0</v>
      </c>
      <c r="S137" s="18"/>
      <c r="T137" s="18">
        <f t="shared" si="58"/>
        <v>0</v>
      </c>
      <c r="U137" s="9"/>
      <c r="V137" s="9">
        <f t="shared" si="54"/>
        <v>0</v>
      </c>
      <c r="W137" s="9"/>
      <c r="X137" s="9">
        <f>$E136*W137</f>
        <v>0</v>
      </c>
      <c r="Y137" s="9"/>
      <c r="Z137" s="9"/>
      <c r="AA137" s="9">
        <f t="shared" si="59"/>
        <v>0</v>
      </c>
      <c r="AB137" s="9"/>
      <c r="AC137" s="9">
        <f t="shared" si="60"/>
        <v>0</v>
      </c>
      <c r="AE137" s="20"/>
      <c r="AH137" s="20">
        <f t="shared" si="62"/>
        <v>0</v>
      </c>
    </row>
    <row r="138" spans="1:34" x14ac:dyDescent="0.2">
      <c r="A138" s="44" t="s">
        <v>480</v>
      </c>
      <c r="B138" s="6" t="s">
        <v>396</v>
      </c>
      <c r="C138" s="57" t="s">
        <v>481</v>
      </c>
      <c r="D138" s="5"/>
      <c r="E138" s="43">
        <v>99495040</v>
      </c>
      <c r="F138" s="43"/>
      <c r="G138" s="9"/>
      <c r="H138" s="9"/>
      <c r="I138" s="18"/>
      <c r="J138" s="9">
        <f t="shared" si="55"/>
        <v>0</v>
      </c>
      <c r="K138" s="18"/>
      <c r="L138" s="18">
        <f t="shared" si="56"/>
        <v>0</v>
      </c>
      <c r="M138" s="18"/>
      <c r="N138" s="9">
        <f t="shared" si="50"/>
        <v>0</v>
      </c>
      <c r="O138" s="18"/>
      <c r="P138" s="18">
        <f t="shared" si="57"/>
        <v>0</v>
      </c>
      <c r="Q138" s="18"/>
      <c r="R138" s="2">
        <f t="shared" si="53"/>
        <v>0</v>
      </c>
      <c r="S138" s="18"/>
      <c r="T138" s="18">
        <f t="shared" si="58"/>
        <v>0</v>
      </c>
      <c r="U138" s="9"/>
      <c r="V138" s="9">
        <f t="shared" si="54"/>
        <v>0</v>
      </c>
      <c r="W138" s="9"/>
      <c r="X138" s="9">
        <f>$E137*W138</f>
        <v>0</v>
      </c>
      <c r="Y138" s="9"/>
      <c r="Z138" s="9"/>
      <c r="AA138" s="9">
        <f t="shared" si="59"/>
        <v>0</v>
      </c>
      <c r="AB138" s="9"/>
      <c r="AC138" s="9">
        <f t="shared" si="60"/>
        <v>0</v>
      </c>
      <c r="AE138" s="20"/>
      <c r="AH138" s="20">
        <f t="shared" si="62"/>
        <v>0</v>
      </c>
    </row>
    <row r="139" spans="1:34" x14ac:dyDescent="0.2">
      <c r="A139" s="44" t="s">
        <v>480</v>
      </c>
      <c r="B139" s="6"/>
      <c r="C139" s="19" t="s">
        <v>479</v>
      </c>
      <c r="D139" s="19"/>
      <c r="E139" s="31">
        <f>SUM(E138)</f>
        <v>99495040</v>
      </c>
      <c r="F139" s="31">
        <f>E139</f>
        <v>99495040</v>
      </c>
      <c r="G139" s="9">
        <v>22.902999999999999</v>
      </c>
      <c r="H139" s="9">
        <f>G139*E139</f>
        <v>2278734901.1199999</v>
      </c>
      <c r="I139" s="18">
        <v>0</v>
      </c>
      <c r="J139" s="9">
        <f t="shared" si="55"/>
        <v>0</v>
      </c>
      <c r="K139" s="18">
        <v>0</v>
      </c>
      <c r="L139" s="18">
        <f t="shared" si="56"/>
        <v>0</v>
      </c>
      <c r="M139" s="18">
        <v>0</v>
      </c>
      <c r="N139" s="9">
        <f t="shared" si="50"/>
        <v>0</v>
      </c>
      <c r="O139" s="18">
        <v>0</v>
      </c>
      <c r="P139" s="18">
        <f t="shared" si="57"/>
        <v>0</v>
      </c>
      <c r="Q139" s="18">
        <v>1E-3</v>
      </c>
      <c r="R139" s="2">
        <f t="shared" si="53"/>
        <v>99.495040000000003</v>
      </c>
      <c r="S139" s="18">
        <v>3.5</v>
      </c>
      <c r="T139" s="18">
        <f t="shared" si="58"/>
        <v>348232640</v>
      </c>
      <c r="U139" s="9">
        <v>0</v>
      </c>
      <c r="V139" s="9">
        <f t="shared" si="54"/>
        <v>0</v>
      </c>
      <c r="W139" s="9">
        <v>0</v>
      </c>
      <c r="X139" s="9">
        <f>$E139*W139</f>
        <v>0</v>
      </c>
      <c r="Y139" s="9">
        <v>0</v>
      </c>
      <c r="Z139" s="9">
        <v>0</v>
      </c>
      <c r="AA139" s="9">
        <f t="shared" si="59"/>
        <v>0</v>
      </c>
      <c r="AB139" s="9">
        <f>G139+I139+K139+M139+O139+Q139+S139+U139+W139+Z139</f>
        <v>26.404</v>
      </c>
      <c r="AC139" s="9">
        <f t="shared" si="60"/>
        <v>2627067036.1599998</v>
      </c>
      <c r="AE139" s="20">
        <f>AB139-O139-S139</f>
        <v>22.904</v>
      </c>
      <c r="AF139">
        <f>AE139/AB139</f>
        <v>0.86744432661717918</v>
      </c>
      <c r="AH139" s="20">
        <f t="shared" si="62"/>
        <v>0</v>
      </c>
    </row>
    <row r="140" spans="1:34" x14ac:dyDescent="0.2">
      <c r="B140" s="6"/>
      <c r="C140" s="19"/>
      <c r="D140" s="19"/>
      <c r="E140" s="14"/>
      <c r="F140" s="14"/>
      <c r="G140" s="9"/>
      <c r="H140" s="9"/>
      <c r="I140" s="18"/>
      <c r="J140" s="9">
        <f t="shared" si="55"/>
        <v>0</v>
      </c>
      <c r="K140" s="18"/>
      <c r="L140" s="18">
        <f t="shared" si="56"/>
        <v>0</v>
      </c>
      <c r="M140" s="18"/>
      <c r="N140" s="9">
        <f t="shared" si="50"/>
        <v>0</v>
      </c>
      <c r="O140" s="18"/>
      <c r="P140" s="18">
        <f t="shared" si="57"/>
        <v>0</v>
      </c>
      <c r="Q140" s="18"/>
      <c r="R140" s="2">
        <f t="shared" si="53"/>
        <v>0</v>
      </c>
      <c r="S140" s="18"/>
      <c r="T140" s="18">
        <f t="shared" si="58"/>
        <v>0</v>
      </c>
      <c r="U140" s="9"/>
      <c r="V140" s="9">
        <f t="shared" si="54"/>
        <v>0</v>
      </c>
      <c r="W140" s="9"/>
      <c r="X140" s="9">
        <f>$E140*W140</f>
        <v>0</v>
      </c>
      <c r="Y140" s="9"/>
      <c r="Z140" s="9"/>
      <c r="AA140" s="9">
        <f t="shared" si="59"/>
        <v>0</v>
      </c>
      <c r="AB140" s="9"/>
      <c r="AC140" s="9">
        <f t="shared" si="60"/>
        <v>0</v>
      </c>
      <c r="AE140" s="20"/>
      <c r="AH140" s="20">
        <f t="shared" si="62"/>
        <v>0</v>
      </c>
    </row>
    <row r="141" spans="1:34" x14ac:dyDescent="0.2">
      <c r="A141" t="s">
        <v>476</v>
      </c>
      <c r="B141" s="23" t="s">
        <v>478</v>
      </c>
      <c r="C141" s="28" t="s">
        <v>477</v>
      </c>
      <c r="D141" s="5"/>
      <c r="E141" s="56">
        <v>312185665</v>
      </c>
      <c r="F141" s="40"/>
      <c r="G141" s="9"/>
      <c r="H141" s="9"/>
      <c r="I141" s="18"/>
      <c r="J141" s="9">
        <f t="shared" si="55"/>
        <v>0</v>
      </c>
      <c r="K141" s="18"/>
      <c r="L141" s="18">
        <f t="shared" si="56"/>
        <v>0</v>
      </c>
      <c r="M141" s="18"/>
      <c r="N141" s="9">
        <f t="shared" si="50"/>
        <v>0</v>
      </c>
      <c r="O141" s="18"/>
      <c r="P141" s="18">
        <f t="shared" si="57"/>
        <v>0</v>
      </c>
      <c r="Q141" s="18"/>
      <c r="R141" s="2">
        <f t="shared" si="53"/>
        <v>0</v>
      </c>
      <c r="S141" s="18"/>
      <c r="T141" s="18">
        <f t="shared" si="58"/>
        <v>0</v>
      </c>
      <c r="U141" s="9"/>
      <c r="V141" s="9">
        <f t="shared" si="54"/>
        <v>0</v>
      </c>
      <c r="W141" s="9"/>
      <c r="X141" s="9">
        <f>$E141*W141</f>
        <v>0</v>
      </c>
      <c r="Y141" s="9"/>
      <c r="Z141" s="9"/>
      <c r="AA141" s="9">
        <f t="shared" si="59"/>
        <v>0</v>
      </c>
      <c r="AB141" s="9"/>
      <c r="AC141" s="9">
        <f t="shared" si="60"/>
        <v>0</v>
      </c>
      <c r="AE141" s="20"/>
      <c r="AH141" s="20">
        <f t="shared" si="62"/>
        <v>0</v>
      </c>
    </row>
    <row r="142" spans="1:34" x14ac:dyDescent="0.2">
      <c r="A142" t="s">
        <v>476</v>
      </c>
      <c r="B142" s="6" t="s">
        <v>226</v>
      </c>
      <c r="C142" s="5" t="s">
        <v>477</v>
      </c>
      <c r="D142" s="5"/>
      <c r="E142" s="56">
        <v>67349500</v>
      </c>
      <c r="F142" s="40"/>
      <c r="G142" s="9"/>
      <c r="H142" s="9"/>
      <c r="I142" s="18"/>
      <c r="J142" s="9">
        <f t="shared" si="55"/>
        <v>0</v>
      </c>
      <c r="K142" s="18"/>
      <c r="L142" s="18">
        <f t="shared" si="56"/>
        <v>0</v>
      </c>
      <c r="M142" s="18"/>
      <c r="N142" s="9">
        <f t="shared" si="50"/>
        <v>0</v>
      </c>
      <c r="O142" s="18"/>
      <c r="P142" s="18">
        <f t="shared" si="57"/>
        <v>0</v>
      </c>
      <c r="Q142" s="18"/>
      <c r="R142" s="2">
        <f t="shared" si="53"/>
        <v>0</v>
      </c>
      <c r="S142" s="18"/>
      <c r="T142" s="18">
        <f t="shared" si="58"/>
        <v>0</v>
      </c>
      <c r="U142" s="9"/>
      <c r="V142" s="9">
        <f t="shared" si="54"/>
        <v>0</v>
      </c>
      <c r="W142" s="9"/>
      <c r="X142" s="9">
        <f>$E142*W142</f>
        <v>0</v>
      </c>
      <c r="Y142" s="9"/>
      <c r="Z142" s="9"/>
      <c r="AA142" s="9">
        <f t="shared" si="59"/>
        <v>0</v>
      </c>
      <c r="AB142" s="9"/>
      <c r="AC142" s="9">
        <f t="shared" si="60"/>
        <v>0</v>
      </c>
      <c r="AE142" s="20"/>
      <c r="AH142" s="20">
        <f t="shared" si="62"/>
        <v>0</v>
      </c>
    </row>
    <row r="143" spans="1:34" x14ac:dyDescent="0.2">
      <c r="A143" t="s">
        <v>476</v>
      </c>
      <c r="B143" s="6" t="s">
        <v>96</v>
      </c>
      <c r="C143" s="5" t="s">
        <v>477</v>
      </c>
      <c r="D143" s="5"/>
      <c r="E143" s="56">
        <v>4046150</v>
      </c>
      <c r="F143" s="40"/>
      <c r="G143" s="9"/>
      <c r="H143" s="9"/>
      <c r="I143" s="18"/>
      <c r="J143" s="9">
        <f t="shared" si="55"/>
        <v>0</v>
      </c>
      <c r="K143" s="18"/>
      <c r="L143" s="18">
        <v>0</v>
      </c>
      <c r="M143" s="18"/>
      <c r="N143" s="9">
        <v>0</v>
      </c>
      <c r="O143" s="18"/>
      <c r="P143" s="18">
        <v>0</v>
      </c>
      <c r="Q143" s="18"/>
      <c r="R143" s="2">
        <v>0</v>
      </c>
      <c r="S143" s="18"/>
      <c r="T143" s="18">
        <v>0</v>
      </c>
      <c r="U143" s="9"/>
      <c r="V143" s="9">
        <v>0</v>
      </c>
      <c r="W143" s="9"/>
      <c r="X143" s="9">
        <v>0</v>
      </c>
      <c r="Y143" s="9"/>
      <c r="Z143" s="9"/>
      <c r="AA143" s="9">
        <v>0</v>
      </c>
      <c r="AB143" s="9"/>
      <c r="AC143" s="9">
        <v>0</v>
      </c>
      <c r="AE143" s="20"/>
      <c r="AH143" s="20">
        <f t="shared" si="62"/>
        <v>0</v>
      </c>
    </row>
    <row r="144" spans="1:34" x14ac:dyDescent="0.2">
      <c r="A144" t="s">
        <v>476</v>
      </c>
      <c r="B144" s="6" t="s">
        <v>248</v>
      </c>
      <c r="C144" s="5" t="s">
        <v>477</v>
      </c>
      <c r="D144" s="5"/>
      <c r="E144" s="55">
        <v>147990</v>
      </c>
      <c r="F144" s="40"/>
      <c r="G144" s="9"/>
      <c r="H144" s="9"/>
      <c r="I144" s="18"/>
      <c r="J144" s="9">
        <f>I144*E143</f>
        <v>0</v>
      </c>
      <c r="K144" s="18"/>
      <c r="L144" s="18">
        <f>K144*E143</f>
        <v>0</v>
      </c>
      <c r="M144" s="18"/>
      <c r="N144" s="9">
        <f>$E143*M144</f>
        <v>0</v>
      </c>
      <c r="O144" s="18"/>
      <c r="P144" s="18">
        <f>O144*E143</f>
        <v>0</v>
      </c>
      <c r="Q144" s="18"/>
      <c r="R144" s="2">
        <f>Q144*E143/1000</f>
        <v>0</v>
      </c>
      <c r="S144" s="18"/>
      <c r="T144" s="18">
        <f>S144*E143</f>
        <v>0</v>
      </c>
      <c r="U144" s="9"/>
      <c r="V144" s="9">
        <f>$E143*U144</f>
        <v>0</v>
      </c>
      <c r="W144" s="9"/>
      <c r="X144" s="9">
        <f>$E141*W144</f>
        <v>0</v>
      </c>
      <c r="Y144" s="9"/>
      <c r="Z144" s="9"/>
      <c r="AA144" s="9">
        <f>$E143*Z144</f>
        <v>0</v>
      </c>
      <c r="AB144" s="9"/>
      <c r="AC144" s="9">
        <f>$E143*AB144</f>
        <v>0</v>
      </c>
      <c r="AE144" s="20"/>
      <c r="AH144" s="20">
        <f t="shared" si="62"/>
        <v>0</v>
      </c>
    </row>
    <row r="145" spans="1:34" x14ac:dyDescent="0.2">
      <c r="A145" t="s">
        <v>476</v>
      </c>
      <c r="B145"/>
      <c r="C145" s="19" t="s">
        <v>475</v>
      </c>
      <c r="D145" s="19"/>
      <c r="E145" s="31">
        <f>SUM(E141:E144)</f>
        <v>383729305</v>
      </c>
      <c r="F145" s="31">
        <f>E145</f>
        <v>383729305</v>
      </c>
      <c r="G145" s="9">
        <v>22.655999999999999</v>
      </c>
      <c r="H145" s="9">
        <f>G145*E145</f>
        <v>8693771134.0799999</v>
      </c>
      <c r="I145" s="18">
        <v>0</v>
      </c>
      <c r="J145" s="9">
        <f t="shared" ref="J145:J176" si="63">I145*E145</f>
        <v>0</v>
      </c>
      <c r="K145" s="18">
        <v>0</v>
      </c>
      <c r="L145" s="18">
        <f t="shared" ref="L145:L176" si="64">K145*E145</f>
        <v>0</v>
      </c>
      <c r="M145" s="18">
        <v>0</v>
      </c>
      <c r="N145" s="9">
        <f t="shared" ref="N145:N176" si="65">$E145*M145</f>
        <v>0</v>
      </c>
      <c r="O145" s="18">
        <v>0</v>
      </c>
      <c r="P145" s="18">
        <f t="shared" ref="P145:P155" si="66">O145*E145</f>
        <v>0</v>
      </c>
      <c r="Q145" s="18">
        <v>0.20899999999999999</v>
      </c>
      <c r="R145" s="2">
        <f t="shared" ref="R145:R208" si="67">Q145*E145/1000</f>
        <v>80199.424744999997</v>
      </c>
      <c r="S145" s="18">
        <v>4.9000000000000004</v>
      </c>
      <c r="T145" s="18">
        <f t="shared" ref="T145:T176" si="68">S145*E145</f>
        <v>1880273594.5000002</v>
      </c>
      <c r="U145" s="9">
        <v>0</v>
      </c>
      <c r="V145" s="9">
        <f t="shared" ref="V145:V176" si="69">$E145*U145</f>
        <v>0</v>
      </c>
      <c r="W145" s="9">
        <v>0</v>
      </c>
      <c r="X145" s="9">
        <f>$E142*W145</f>
        <v>0</v>
      </c>
      <c r="Y145" s="9">
        <v>0</v>
      </c>
      <c r="Z145" s="9">
        <v>0</v>
      </c>
      <c r="AA145" s="9">
        <f t="shared" ref="AA145:AA176" si="70">$E145*Z145</f>
        <v>0</v>
      </c>
      <c r="AB145" s="9">
        <f>G145+I145+K145+M145+O145+Q145+S145+U145+W145+Z145</f>
        <v>27.765000000000001</v>
      </c>
      <c r="AC145" s="9">
        <f t="shared" ref="AC145:AC176" si="71">$E145*AB145</f>
        <v>10654244153.325001</v>
      </c>
      <c r="AE145" s="20">
        <f>AB145-O145-S145</f>
        <v>22.865000000000002</v>
      </c>
      <c r="AF145">
        <f>AE145/AB145</f>
        <v>0.82351881865658205</v>
      </c>
      <c r="AH145" s="20">
        <f t="shared" si="62"/>
        <v>0</v>
      </c>
    </row>
    <row r="146" spans="1:34" x14ac:dyDescent="0.2">
      <c r="B146"/>
      <c r="C146" s="19"/>
      <c r="D146" s="19"/>
      <c r="E146" s="14"/>
      <c r="F146" s="14"/>
      <c r="G146" s="9"/>
      <c r="H146" s="9"/>
      <c r="I146" s="18"/>
      <c r="J146" s="9">
        <f t="shared" si="63"/>
        <v>0</v>
      </c>
      <c r="K146" s="18"/>
      <c r="L146" s="18">
        <f t="shared" si="64"/>
        <v>0</v>
      </c>
      <c r="M146" s="18"/>
      <c r="N146" s="9">
        <f t="shared" si="65"/>
        <v>0</v>
      </c>
      <c r="O146" s="18"/>
      <c r="P146" s="18">
        <f t="shared" si="66"/>
        <v>0</v>
      </c>
      <c r="Q146" s="18"/>
      <c r="R146" s="2">
        <f t="shared" si="67"/>
        <v>0</v>
      </c>
      <c r="S146" s="18"/>
      <c r="T146" s="18">
        <f t="shared" si="68"/>
        <v>0</v>
      </c>
      <c r="U146" s="9"/>
      <c r="V146" s="9">
        <f t="shared" si="69"/>
        <v>0</v>
      </c>
      <c r="W146" s="9"/>
      <c r="X146" s="9">
        <v>0</v>
      </c>
      <c r="Y146" s="9"/>
      <c r="Z146" s="9"/>
      <c r="AA146" s="9">
        <f t="shared" si="70"/>
        <v>0</v>
      </c>
      <c r="AB146" s="9"/>
      <c r="AC146" s="9">
        <f t="shared" si="71"/>
        <v>0</v>
      </c>
      <c r="AE146" s="20"/>
      <c r="AH146" s="20">
        <f t="shared" si="62"/>
        <v>0</v>
      </c>
    </row>
    <row r="147" spans="1:34" x14ac:dyDescent="0.2">
      <c r="A147" t="s">
        <v>472</v>
      </c>
      <c r="B147" s="54" t="s">
        <v>474</v>
      </c>
      <c r="C147" s="5" t="s">
        <v>473</v>
      </c>
      <c r="D147" s="5"/>
      <c r="E147" s="43">
        <v>13460852897</v>
      </c>
      <c r="F147" s="43"/>
      <c r="G147" s="9"/>
      <c r="H147" s="9"/>
      <c r="I147" s="18"/>
      <c r="J147" s="9">
        <f t="shared" si="63"/>
        <v>0</v>
      </c>
      <c r="K147" s="18"/>
      <c r="L147" s="18">
        <f t="shared" si="64"/>
        <v>0</v>
      </c>
      <c r="M147" s="18"/>
      <c r="N147" s="9">
        <f t="shared" si="65"/>
        <v>0</v>
      </c>
      <c r="O147" s="18"/>
      <c r="P147" s="18">
        <f t="shared" si="66"/>
        <v>0</v>
      </c>
      <c r="Q147" s="18"/>
      <c r="R147" s="2">
        <f t="shared" si="67"/>
        <v>0</v>
      </c>
      <c r="S147" s="18"/>
      <c r="T147" s="18">
        <f t="shared" si="68"/>
        <v>0</v>
      </c>
      <c r="U147" s="9"/>
      <c r="V147" s="9">
        <f t="shared" si="69"/>
        <v>0</v>
      </c>
      <c r="W147" s="9"/>
      <c r="X147" s="9">
        <f>$E143*W147</f>
        <v>0</v>
      </c>
      <c r="Y147" s="9"/>
      <c r="Z147" s="9"/>
      <c r="AA147" s="9">
        <f t="shared" si="70"/>
        <v>0</v>
      </c>
      <c r="AB147" s="9"/>
      <c r="AC147" s="9">
        <f t="shared" si="71"/>
        <v>0</v>
      </c>
      <c r="AE147" s="20"/>
      <c r="AH147" s="20">
        <f t="shared" si="62"/>
        <v>0</v>
      </c>
    </row>
    <row r="148" spans="1:34" x14ac:dyDescent="0.2">
      <c r="A148" t="s">
        <v>472</v>
      </c>
      <c r="B148"/>
      <c r="C148" s="19" t="s">
        <v>471</v>
      </c>
      <c r="D148" s="19"/>
      <c r="E148" s="31">
        <f>SUM(E147)</f>
        <v>13460852897</v>
      </c>
      <c r="F148" s="31">
        <f>E148</f>
        <v>13460852897</v>
      </c>
      <c r="G148" s="9">
        <v>25.541</v>
      </c>
      <c r="H148" s="9">
        <f>G148*E148</f>
        <v>343803643842.27698</v>
      </c>
      <c r="I148" s="18">
        <v>0</v>
      </c>
      <c r="J148" s="9">
        <f t="shared" si="63"/>
        <v>0</v>
      </c>
      <c r="K148" s="18">
        <v>0</v>
      </c>
      <c r="L148" s="18">
        <f t="shared" si="64"/>
        <v>0</v>
      </c>
      <c r="M148" s="18">
        <v>0</v>
      </c>
      <c r="N148" s="9">
        <f t="shared" si="65"/>
        <v>0</v>
      </c>
      <c r="O148" s="18">
        <v>14.948</v>
      </c>
      <c r="P148" s="18">
        <f t="shared" si="66"/>
        <v>201212829104.35602</v>
      </c>
      <c r="Q148" s="18">
        <v>0.52400000000000002</v>
      </c>
      <c r="R148" s="2">
        <f t="shared" si="67"/>
        <v>7053486.9180279998</v>
      </c>
      <c r="S148" s="18">
        <v>9.3829999999999991</v>
      </c>
      <c r="T148" s="18">
        <f t="shared" si="68"/>
        <v>126303182732.55099</v>
      </c>
      <c r="U148" s="9">
        <v>0</v>
      </c>
      <c r="V148" s="9">
        <f t="shared" si="69"/>
        <v>0</v>
      </c>
      <c r="W148" s="9">
        <v>0</v>
      </c>
      <c r="X148" s="9">
        <f>$E148*W148</f>
        <v>0</v>
      </c>
      <c r="Y148" s="9">
        <v>0</v>
      </c>
      <c r="Z148" s="9">
        <v>0</v>
      </c>
      <c r="AA148" s="9">
        <f t="shared" si="70"/>
        <v>0</v>
      </c>
      <c r="AB148" s="9">
        <f>G148+I148+K148+M148+O148+Q148+S148+U148+W148+Z148</f>
        <v>50.396000000000001</v>
      </c>
      <c r="AC148" s="9">
        <f t="shared" si="71"/>
        <v>678373142597.21204</v>
      </c>
      <c r="AE148" s="20">
        <f>AB148-O148-S148</f>
        <v>26.065000000000001</v>
      </c>
      <c r="AF148">
        <f>AE148/AB148</f>
        <v>0.51720374632907373</v>
      </c>
      <c r="AH148" s="20">
        <f t="shared" si="62"/>
        <v>14.948</v>
      </c>
    </row>
    <row r="149" spans="1:34" x14ac:dyDescent="0.2">
      <c r="B149"/>
      <c r="C149" s="19"/>
      <c r="D149" s="19"/>
      <c r="E149" s="14"/>
      <c r="F149" s="14"/>
      <c r="G149" s="9"/>
      <c r="H149" s="9"/>
      <c r="I149" s="18"/>
      <c r="J149" s="9">
        <f t="shared" si="63"/>
        <v>0</v>
      </c>
      <c r="K149" s="18"/>
      <c r="L149" s="18">
        <f t="shared" si="64"/>
        <v>0</v>
      </c>
      <c r="M149" s="18"/>
      <c r="N149" s="9">
        <f t="shared" si="65"/>
        <v>0</v>
      </c>
      <c r="O149" s="18"/>
      <c r="P149" s="18">
        <f t="shared" si="66"/>
        <v>0</v>
      </c>
      <c r="Q149" s="18"/>
      <c r="R149" s="2">
        <f t="shared" si="67"/>
        <v>0</v>
      </c>
      <c r="S149" s="18"/>
      <c r="T149" s="18">
        <f t="shared" si="68"/>
        <v>0</v>
      </c>
      <c r="U149" s="9"/>
      <c r="V149" s="9">
        <f t="shared" si="69"/>
        <v>0</v>
      </c>
      <c r="W149" s="9"/>
      <c r="X149" s="9">
        <f>$E149*W149</f>
        <v>0</v>
      </c>
      <c r="Y149" s="9"/>
      <c r="Z149" s="9"/>
      <c r="AA149" s="9">
        <f t="shared" si="70"/>
        <v>0</v>
      </c>
      <c r="AB149" s="9"/>
      <c r="AC149" s="9">
        <f t="shared" si="71"/>
        <v>0</v>
      </c>
      <c r="AE149" s="20"/>
      <c r="AH149" s="20">
        <f t="shared" si="62"/>
        <v>0</v>
      </c>
    </row>
    <row r="150" spans="1:34" x14ac:dyDescent="0.2">
      <c r="A150" s="44" t="s">
        <v>468</v>
      </c>
      <c r="B150" s="54" t="s">
        <v>470</v>
      </c>
      <c r="C150" s="42" t="s">
        <v>469</v>
      </c>
      <c r="D150" s="5"/>
      <c r="E150" s="40">
        <v>145999487</v>
      </c>
      <c r="F150" s="40"/>
      <c r="G150" s="9"/>
      <c r="H150" s="9"/>
      <c r="I150" s="18"/>
      <c r="J150" s="9">
        <f t="shared" si="63"/>
        <v>0</v>
      </c>
      <c r="K150" s="18"/>
      <c r="L150" s="18">
        <f t="shared" si="64"/>
        <v>0</v>
      </c>
      <c r="M150" s="18"/>
      <c r="N150" s="9">
        <f t="shared" si="65"/>
        <v>0</v>
      </c>
      <c r="O150" s="18"/>
      <c r="P150" s="18">
        <f t="shared" si="66"/>
        <v>0</v>
      </c>
      <c r="Q150" s="18"/>
      <c r="R150" s="2">
        <f t="shared" si="67"/>
        <v>0</v>
      </c>
      <c r="S150" s="18"/>
      <c r="T150" s="18">
        <f t="shared" si="68"/>
        <v>0</v>
      </c>
      <c r="U150" s="9"/>
      <c r="V150" s="9">
        <f t="shared" si="69"/>
        <v>0</v>
      </c>
      <c r="W150" s="9"/>
      <c r="X150" s="9">
        <f>$E150*W150</f>
        <v>0</v>
      </c>
      <c r="Y150" s="9"/>
      <c r="Z150" s="9"/>
      <c r="AA150" s="9">
        <f t="shared" si="70"/>
        <v>0</v>
      </c>
      <c r="AB150" s="9"/>
      <c r="AC150" s="9">
        <f t="shared" si="71"/>
        <v>0</v>
      </c>
      <c r="AE150" s="20"/>
      <c r="AH150" s="20">
        <f t="shared" si="62"/>
        <v>0</v>
      </c>
    </row>
    <row r="151" spans="1:34" x14ac:dyDescent="0.2">
      <c r="A151" s="44" t="s">
        <v>468</v>
      </c>
      <c r="B151" s="54" t="s">
        <v>97</v>
      </c>
      <c r="C151" s="42" t="s">
        <v>469</v>
      </c>
      <c r="D151" s="5"/>
      <c r="E151" s="40">
        <v>3564350</v>
      </c>
      <c r="F151" s="40"/>
      <c r="G151" s="9"/>
      <c r="H151" s="9"/>
      <c r="I151" s="18"/>
      <c r="J151" s="9">
        <f t="shared" si="63"/>
        <v>0</v>
      </c>
      <c r="K151" s="18"/>
      <c r="L151" s="18">
        <f t="shared" si="64"/>
        <v>0</v>
      </c>
      <c r="M151" s="18"/>
      <c r="N151" s="9">
        <f t="shared" si="65"/>
        <v>0</v>
      </c>
      <c r="O151" s="18"/>
      <c r="P151" s="18">
        <f t="shared" si="66"/>
        <v>0</v>
      </c>
      <c r="Q151" s="18"/>
      <c r="R151" s="2">
        <f t="shared" si="67"/>
        <v>0</v>
      </c>
      <c r="S151" s="18"/>
      <c r="T151" s="18">
        <f t="shared" si="68"/>
        <v>0</v>
      </c>
      <c r="U151" s="9"/>
      <c r="V151" s="9">
        <f t="shared" si="69"/>
        <v>0</v>
      </c>
      <c r="W151" s="9"/>
      <c r="X151" s="9">
        <f t="shared" ref="X151:X158" si="72">$E150*W151</f>
        <v>0</v>
      </c>
      <c r="Y151" s="9"/>
      <c r="Z151" s="9"/>
      <c r="AA151" s="9">
        <f t="shared" si="70"/>
        <v>0</v>
      </c>
      <c r="AB151" s="9"/>
      <c r="AC151" s="9">
        <f t="shared" si="71"/>
        <v>0</v>
      </c>
      <c r="AE151" s="20"/>
      <c r="AH151" s="20">
        <f t="shared" si="62"/>
        <v>0</v>
      </c>
    </row>
    <row r="152" spans="1:34" x14ac:dyDescent="0.2">
      <c r="A152" s="44" t="s">
        <v>468</v>
      </c>
      <c r="B152"/>
      <c r="C152" s="19" t="s">
        <v>467</v>
      </c>
      <c r="D152" s="19"/>
      <c r="E152" s="31">
        <f>SUM(E150:E151)</f>
        <v>149563837</v>
      </c>
      <c r="F152" s="31">
        <f>E152</f>
        <v>149563837</v>
      </c>
      <c r="G152" s="33">
        <v>15.558999999999999</v>
      </c>
      <c r="H152" s="9">
        <f>G152*E152</f>
        <v>2327063739.8829999</v>
      </c>
      <c r="I152" s="18">
        <v>0</v>
      </c>
      <c r="J152" s="9">
        <f t="shared" si="63"/>
        <v>0</v>
      </c>
      <c r="K152" s="18">
        <v>0</v>
      </c>
      <c r="L152" s="18">
        <f t="shared" si="64"/>
        <v>0</v>
      </c>
      <c r="M152" s="18">
        <v>0</v>
      </c>
      <c r="N152" s="9">
        <f t="shared" si="65"/>
        <v>0</v>
      </c>
      <c r="O152" s="18">
        <v>3</v>
      </c>
      <c r="P152" s="18">
        <f t="shared" si="66"/>
        <v>448691511</v>
      </c>
      <c r="Q152" s="18">
        <v>0</v>
      </c>
      <c r="R152" s="2">
        <f t="shared" si="67"/>
        <v>0</v>
      </c>
      <c r="S152" s="18">
        <v>2.4</v>
      </c>
      <c r="T152" s="18">
        <f t="shared" si="68"/>
        <v>358953208.80000001</v>
      </c>
      <c r="U152" s="9">
        <v>0</v>
      </c>
      <c r="V152" s="9">
        <f t="shared" si="69"/>
        <v>0</v>
      </c>
      <c r="W152" s="9">
        <v>0</v>
      </c>
      <c r="X152" s="9">
        <f t="shared" si="72"/>
        <v>0</v>
      </c>
      <c r="Y152" s="9">
        <v>0</v>
      </c>
      <c r="Z152" s="9">
        <v>0</v>
      </c>
      <c r="AA152" s="9">
        <f t="shared" si="70"/>
        <v>0</v>
      </c>
      <c r="AB152" s="9">
        <f>G152+I152+K152+M152+O152+Q152+S152+U152+W152+Z152</f>
        <v>20.958999999999996</v>
      </c>
      <c r="AC152" s="9">
        <f t="shared" si="71"/>
        <v>3134708459.6829996</v>
      </c>
      <c r="AE152" s="20">
        <f>AB152-O152-S152</f>
        <v>15.558999999999996</v>
      </c>
      <c r="AF152">
        <f>AE152/AB152</f>
        <v>0.74235411994847078</v>
      </c>
      <c r="AH152" s="20">
        <f t="shared" si="62"/>
        <v>3</v>
      </c>
    </row>
    <row r="153" spans="1:34" x14ac:dyDescent="0.2">
      <c r="B153"/>
      <c r="C153" s="19"/>
      <c r="D153" s="19"/>
      <c r="E153" s="14"/>
      <c r="F153" s="14"/>
      <c r="G153" s="9"/>
      <c r="H153" s="9"/>
      <c r="I153" s="18"/>
      <c r="J153" s="9">
        <f t="shared" si="63"/>
        <v>0</v>
      </c>
      <c r="K153" s="18"/>
      <c r="L153" s="18">
        <f t="shared" si="64"/>
        <v>0</v>
      </c>
      <c r="M153" s="18"/>
      <c r="N153" s="9">
        <f t="shared" si="65"/>
        <v>0</v>
      </c>
      <c r="O153" s="18"/>
      <c r="P153" s="18">
        <f t="shared" si="66"/>
        <v>0</v>
      </c>
      <c r="Q153" s="18"/>
      <c r="R153" s="2">
        <f t="shared" si="67"/>
        <v>0</v>
      </c>
      <c r="S153" s="18"/>
      <c r="T153" s="18">
        <f t="shared" si="68"/>
        <v>0</v>
      </c>
      <c r="U153" s="9"/>
      <c r="V153" s="9">
        <f t="shared" si="69"/>
        <v>0</v>
      </c>
      <c r="W153" s="9"/>
      <c r="X153" s="9">
        <f t="shared" si="72"/>
        <v>0</v>
      </c>
      <c r="Y153" s="9"/>
      <c r="Z153" s="9"/>
      <c r="AA153" s="9">
        <f t="shared" si="70"/>
        <v>0</v>
      </c>
      <c r="AB153" s="9"/>
      <c r="AC153" s="9">
        <f t="shared" si="71"/>
        <v>0</v>
      </c>
      <c r="AE153" s="20"/>
      <c r="AH153" s="20">
        <f t="shared" si="62"/>
        <v>0</v>
      </c>
    </row>
    <row r="154" spans="1:34" x14ac:dyDescent="0.2">
      <c r="A154" t="s">
        <v>464</v>
      </c>
      <c r="B154" s="6" t="s">
        <v>466</v>
      </c>
      <c r="C154" s="5" t="s">
        <v>465</v>
      </c>
      <c r="D154" s="5"/>
      <c r="E154" s="40">
        <v>5686174292</v>
      </c>
      <c r="F154" s="40"/>
      <c r="G154" s="9"/>
      <c r="H154" s="9"/>
      <c r="I154" s="18"/>
      <c r="J154" s="9">
        <f t="shared" si="63"/>
        <v>0</v>
      </c>
      <c r="K154" s="18"/>
      <c r="L154" s="18">
        <f t="shared" si="64"/>
        <v>0</v>
      </c>
      <c r="M154" s="18"/>
      <c r="N154" s="9">
        <f t="shared" si="65"/>
        <v>0</v>
      </c>
      <c r="O154" s="18"/>
      <c r="P154" s="18">
        <f t="shared" si="66"/>
        <v>0</v>
      </c>
      <c r="Q154" s="18"/>
      <c r="R154" s="2">
        <f t="shared" si="67"/>
        <v>0</v>
      </c>
      <c r="S154" s="18"/>
      <c r="T154" s="18">
        <f t="shared" si="68"/>
        <v>0</v>
      </c>
      <c r="U154" s="9"/>
      <c r="V154" s="9">
        <f t="shared" si="69"/>
        <v>0</v>
      </c>
      <c r="W154" s="9"/>
      <c r="X154" s="9">
        <f t="shared" si="72"/>
        <v>0</v>
      </c>
      <c r="Y154" s="9"/>
      <c r="Z154" s="9"/>
      <c r="AA154" s="9">
        <f t="shared" si="70"/>
        <v>0</v>
      </c>
      <c r="AB154" s="9"/>
      <c r="AC154" s="9">
        <f t="shared" si="71"/>
        <v>0</v>
      </c>
      <c r="AE154" s="20"/>
      <c r="AH154" s="20">
        <f t="shared" si="62"/>
        <v>0</v>
      </c>
    </row>
    <row r="155" spans="1:34" x14ac:dyDescent="0.2">
      <c r="A155" t="s">
        <v>464</v>
      </c>
      <c r="B155" s="6" t="s">
        <v>275</v>
      </c>
      <c r="C155" s="5" t="s">
        <v>465</v>
      </c>
      <c r="D155" s="5"/>
      <c r="E155" s="40">
        <v>32974695</v>
      </c>
      <c r="F155" s="40"/>
      <c r="G155" s="9"/>
      <c r="H155" s="9"/>
      <c r="I155" s="18"/>
      <c r="J155" s="9">
        <f t="shared" si="63"/>
        <v>0</v>
      </c>
      <c r="K155" s="18"/>
      <c r="L155" s="18">
        <f t="shared" si="64"/>
        <v>0</v>
      </c>
      <c r="M155" s="18"/>
      <c r="N155" s="9">
        <f t="shared" si="65"/>
        <v>0</v>
      </c>
      <c r="O155" s="18"/>
      <c r="P155" s="18">
        <f t="shared" si="66"/>
        <v>0</v>
      </c>
      <c r="Q155" s="18"/>
      <c r="R155" s="2">
        <f t="shared" si="67"/>
        <v>0</v>
      </c>
      <c r="S155" s="18"/>
      <c r="T155" s="18">
        <f t="shared" si="68"/>
        <v>0</v>
      </c>
      <c r="U155" s="9"/>
      <c r="V155" s="9">
        <f t="shared" si="69"/>
        <v>0</v>
      </c>
      <c r="W155" s="9"/>
      <c r="X155" s="9">
        <f t="shared" si="72"/>
        <v>0</v>
      </c>
      <c r="Y155" s="9"/>
      <c r="Z155" s="9"/>
      <c r="AA155" s="9">
        <f t="shared" si="70"/>
        <v>0</v>
      </c>
      <c r="AB155" s="9"/>
      <c r="AC155" s="9">
        <f t="shared" si="71"/>
        <v>0</v>
      </c>
      <c r="AE155" s="20"/>
      <c r="AH155" s="20">
        <f t="shared" si="62"/>
        <v>0</v>
      </c>
    </row>
    <row r="156" spans="1:34" x14ac:dyDescent="0.2">
      <c r="A156" t="s">
        <v>464</v>
      </c>
      <c r="B156"/>
      <c r="C156" s="19" t="s">
        <v>463</v>
      </c>
      <c r="D156" s="19"/>
      <c r="E156" s="31">
        <f>SUM(E154:E155)</f>
        <v>5719148987</v>
      </c>
      <c r="F156" s="31">
        <f>E156</f>
        <v>5719148987</v>
      </c>
      <c r="G156" s="9">
        <v>25.44</v>
      </c>
      <c r="H156" s="9">
        <f>G156*E156</f>
        <v>145495150229.28</v>
      </c>
      <c r="I156" s="18">
        <v>0</v>
      </c>
      <c r="J156" s="9">
        <f t="shared" si="63"/>
        <v>0</v>
      </c>
      <c r="K156" s="18">
        <v>0</v>
      </c>
      <c r="L156" s="18">
        <f t="shared" si="64"/>
        <v>0</v>
      </c>
      <c r="M156" s="18">
        <v>0</v>
      </c>
      <c r="N156" s="9">
        <f t="shared" si="65"/>
        <v>0</v>
      </c>
      <c r="O156" s="18">
        <v>5.8940000000000001</v>
      </c>
      <c r="P156" s="18">
        <v>7.4539999999999997</v>
      </c>
      <c r="Q156" s="18">
        <v>0.17399999999999999</v>
      </c>
      <c r="R156" s="2">
        <f t="shared" si="67"/>
        <v>995131.92373799987</v>
      </c>
      <c r="S156" s="18">
        <v>9.5559999999999992</v>
      </c>
      <c r="T156" s="18">
        <f t="shared" si="68"/>
        <v>54652187719.771996</v>
      </c>
      <c r="U156" s="9">
        <v>0</v>
      </c>
      <c r="V156" s="9">
        <f t="shared" si="69"/>
        <v>0</v>
      </c>
      <c r="W156" s="9">
        <v>0</v>
      </c>
      <c r="X156" s="9">
        <f t="shared" si="72"/>
        <v>0</v>
      </c>
      <c r="Y156" s="9">
        <v>0</v>
      </c>
      <c r="Z156" s="9">
        <v>0</v>
      </c>
      <c r="AA156" s="9">
        <f t="shared" si="70"/>
        <v>0</v>
      </c>
      <c r="AB156" s="9">
        <f>G156+I156+K156+M156+O156+Q156+S156+U156+W156+Z156</f>
        <v>41.064</v>
      </c>
      <c r="AC156" s="9">
        <f t="shared" si="71"/>
        <v>234851134002.168</v>
      </c>
      <c r="AE156" s="20">
        <f>AB156-O156-S156</f>
        <v>25.614000000000004</v>
      </c>
      <c r="AF156">
        <f>AE156/AB156</f>
        <v>0.62375803623611936</v>
      </c>
      <c r="AH156" s="20">
        <f t="shared" si="62"/>
        <v>5.8940000000000001</v>
      </c>
    </row>
    <row r="157" spans="1:34" x14ac:dyDescent="0.2">
      <c r="B157"/>
      <c r="C157" s="19"/>
      <c r="D157" s="19"/>
      <c r="E157" s="14"/>
      <c r="F157" s="14"/>
      <c r="G157" s="9"/>
      <c r="H157" s="9"/>
      <c r="I157" s="18"/>
      <c r="J157" s="9">
        <f t="shared" si="63"/>
        <v>0</v>
      </c>
      <c r="K157" s="18"/>
      <c r="L157" s="18">
        <f t="shared" si="64"/>
        <v>0</v>
      </c>
      <c r="M157" s="18"/>
      <c r="N157" s="9">
        <f t="shared" si="65"/>
        <v>0</v>
      </c>
      <c r="O157" s="18"/>
      <c r="P157" s="18">
        <f t="shared" ref="P157:P188" si="73">O157*E157</f>
        <v>0</v>
      </c>
      <c r="Q157" s="18"/>
      <c r="R157" s="2">
        <f t="shared" si="67"/>
        <v>0</v>
      </c>
      <c r="S157" s="18"/>
      <c r="T157" s="18">
        <f t="shared" si="68"/>
        <v>0</v>
      </c>
      <c r="U157" s="9"/>
      <c r="V157" s="9">
        <f t="shared" si="69"/>
        <v>0</v>
      </c>
      <c r="W157" s="9"/>
      <c r="X157" s="9">
        <f t="shared" si="72"/>
        <v>0</v>
      </c>
      <c r="Y157" s="9"/>
      <c r="Z157" s="9"/>
      <c r="AA157" s="9">
        <f t="shared" si="70"/>
        <v>0</v>
      </c>
      <c r="AB157" s="9"/>
      <c r="AC157" s="9">
        <f t="shared" si="71"/>
        <v>0</v>
      </c>
      <c r="AE157" s="20"/>
      <c r="AH157" s="20">
        <f t="shared" si="62"/>
        <v>0</v>
      </c>
    </row>
    <row r="158" spans="1:34" x14ac:dyDescent="0.2">
      <c r="A158" s="44" t="s">
        <v>461</v>
      </c>
      <c r="B158" s="54" t="s">
        <v>374</v>
      </c>
      <c r="C158" s="53" t="s">
        <v>462</v>
      </c>
      <c r="D158" s="5"/>
      <c r="E158" s="51">
        <v>2726447020</v>
      </c>
      <c r="F158" s="40"/>
      <c r="G158" s="9"/>
      <c r="H158" s="9"/>
      <c r="I158" s="18"/>
      <c r="J158" s="9">
        <f t="shared" si="63"/>
        <v>0</v>
      </c>
      <c r="K158" s="18"/>
      <c r="L158" s="18">
        <f t="shared" si="64"/>
        <v>0</v>
      </c>
      <c r="M158" s="18"/>
      <c r="N158" s="9">
        <f t="shared" si="65"/>
        <v>0</v>
      </c>
      <c r="O158" s="18"/>
      <c r="P158" s="18">
        <f t="shared" si="73"/>
        <v>0</v>
      </c>
      <c r="Q158" s="18"/>
      <c r="R158" s="2">
        <f t="shared" si="67"/>
        <v>0</v>
      </c>
      <c r="S158" s="18"/>
      <c r="T158" s="18">
        <f t="shared" si="68"/>
        <v>0</v>
      </c>
      <c r="U158" s="9"/>
      <c r="V158" s="9">
        <f t="shared" si="69"/>
        <v>0</v>
      </c>
      <c r="W158" s="9"/>
      <c r="X158" s="9">
        <f t="shared" si="72"/>
        <v>0</v>
      </c>
      <c r="Y158" s="9"/>
      <c r="Z158" s="9"/>
      <c r="AA158" s="9">
        <f t="shared" si="70"/>
        <v>0</v>
      </c>
      <c r="AB158" s="9"/>
      <c r="AC158" s="9">
        <f t="shared" si="71"/>
        <v>0</v>
      </c>
      <c r="AE158" s="20"/>
      <c r="AH158" s="20">
        <f t="shared" si="62"/>
        <v>0</v>
      </c>
    </row>
    <row r="159" spans="1:34" x14ac:dyDescent="0.2">
      <c r="A159" s="44" t="s">
        <v>461</v>
      </c>
      <c r="B159" s="54" t="s">
        <v>121</v>
      </c>
      <c r="C159" s="53" t="s">
        <v>462</v>
      </c>
      <c r="D159" s="5"/>
      <c r="E159" s="51">
        <v>8477690</v>
      </c>
      <c r="F159" s="40"/>
      <c r="G159" s="9"/>
      <c r="H159" s="9"/>
      <c r="I159" s="18"/>
      <c r="J159" s="9">
        <f t="shared" si="63"/>
        <v>0</v>
      </c>
      <c r="K159" s="18"/>
      <c r="L159" s="18">
        <f t="shared" si="64"/>
        <v>0</v>
      </c>
      <c r="M159" s="18"/>
      <c r="N159" s="9">
        <f t="shared" si="65"/>
        <v>0</v>
      </c>
      <c r="O159" s="18"/>
      <c r="P159" s="18">
        <f t="shared" si="73"/>
        <v>0</v>
      </c>
      <c r="Q159" s="18"/>
      <c r="R159" s="2">
        <f t="shared" si="67"/>
        <v>0</v>
      </c>
      <c r="S159" s="18"/>
      <c r="T159" s="18">
        <f t="shared" si="68"/>
        <v>0</v>
      </c>
      <c r="U159" s="9"/>
      <c r="V159" s="9">
        <f t="shared" si="69"/>
        <v>0</v>
      </c>
      <c r="W159" s="9"/>
      <c r="X159" s="9">
        <f>$E159*W159</f>
        <v>0</v>
      </c>
      <c r="Y159" s="9"/>
      <c r="Z159" s="9"/>
      <c r="AA159" s="9">
        <f t="shared" si="70"/>
        <v>0</v>
      </c>
      <c r="AB159" s="9"/>
      <c r="AC159" s="9">
        <f t="shared" si="71"/>
        <v>0</v>
      </c>
      <c r="AE159" s="20"/>
      <c r="AH159" s="20">
        <f t="shared" si="62"/>
        <v>0</v>
      </c>
    </row>
    <row r="160" spans="1:34" x14ac:dyDescent="0.2">
      <c r="A160" s="44" t="s">
        <v>461</v>
      </c>
      <c r="B160" s="54" t="s">
        <v>255</v>
      </c>
      <c r="C160" s="53" t="s">
        <v>462</v>
      </c>
      <c r="D160" s="5"/>
      <c r="E160" s="51">
        <v>4903830</v>
      </c>
      <c r="F160" s="40"/>
      <c r="G160" s="9"/>
      <c r="H160" s="9"/>
      <c r="I160" s="18"/>
      <c r="J160" s="9">
        <f t="shared" si="63"/>
        <v>0</v>
      </c>
      <c r="K160" s="18"/>
      <c r="L160" s="18">
        <f t="shared" si="64"/>
        <v>0</v>
      </c>
      <c r="M160" s="18"/>
      <c r="N160" s="9">
        <f t="shared" si="65"/>
        <v>0</v>
      </c>
      <c r="O160" s="18"/>
      <c r="P160" s="18">
        <f t="shared" si="73"/>
        <v>0</v>
      </c>
      <c r="Q160" s="18"/>
      <c r="R160" s="2">
        <f t="shared" si="67"/>
        <v>0</v>
      </c>
      <c r="S160" s="18"/>
      <c r="T160" s="18">
        <f t="shared" si="68"/>
        <v>0</v>
      </c>
      <c r="U160" s="9"/>
      <c r="V160" s="9">
        <f t="shared" si="69"/>
        <v>0</v>
      </c>
      <c r="W160" s="9"/>
      <c r="X160" s="9">
        <f>$E158*W160</f>
        <v>0</v>
      </c>
      <c r="Y160" s="9"/>
      <c r="Z160" s="9"/>
      <c r="AA160" s="9">
        <f t="shared" si="70"/>
        <v>0</v>
      </c>
      <c r="AB160" s="9"/>
      <c r="AC160" s="9">
        <f t="shared" si="71"/>
        <v>0</v>
      </c>
      <c r="AE160" s="20"/>
      <c r="AH160" s="20">
        <f t="shared" si="62"/>
        <v>0</v>
      </c>
    </row>
    <row r="161" spans="1:34" x14ac:dyDescent="0.2">
      <c r="A161" s="44" t="s">
        <v>461</v>
      </c>
      <c r="B161"/>
      <c r="C161" s="19" t="s">
        <v>460</v>
      </c>
      <c r="D161" s="19"/>
      <c r="E161" s="31">
        <f>SUM(E158:E160)</f>
        <v>2739828540</v>
      </c>
      <c r="F161" s="31">
        <f>E161</f>
        <v>2739828540</v>
      </c>
      <c r="G161" s="9">
        <v>11.618</v>
      </c>
      <c r="H161" s="9">
        <f>G161*E161</f>
        <v>31831327977.720001</v>
      </c>
      <c r="I161" s="18">
        <v>0</v>
      </c>
      <c r="J161" s="9">
        <f t="shared" si="63"/>
        <v>0</v>
      </c>
      <c r="K161" s="18">
        <v>0.77300000000000002</v>
      </c>
      <c r="L161" s="18">
        <f t="shared" si="64"/>
        <v>2117887461.4200001</v>
      </c>
      <c r="M161" s="18">
        <v>0</v>
      </c>
      <c r="N161" s="9">
        <f t="shared" si="65"/>
        <v>0</v>
      </c>
      <c r="O161" s="18">
        <v>5.09</v>
      </c>
      <c r="P161" s="18">
        <f t="shared" si="73"/>
        <v>13945727268.6</v>
      </c>
      <c r="Q161" s="18">
        <v>0.06</v>
      </c>
      <c r="R161" s="2">
        <f t="shared" si="67"/>
        <v>164389.71240000002</v>
      </c>
      <c r="S161" s="18">
        <v>7.3029999999999999</v>
      </c>
      <c r="T161" s="18">
        <f t="shared" si="68"/>
        <v>20008967827.619999</v>
      </c>
      <c r="U161" s="9">
        <v>0.36499999999999999</v>
      </c>
      <c r="V161" s="9">
        <f t="shared" si="69"/>
        <v>1000037417.1</v>
      </c>
      <c r="W161" s="9">
        <v>0</v>
      </c>
      <c r="X161" s="9">
        <f>$E159*W161</f>
        <v>0</v>
      </c>
      <c r="Y161" s="9">
        <v>0</v>
      </c>
      <c r="Z161" s="9">
        <v>0</v>
      </c>
      <c r="AA161" s="9">
        <f t="shared" si="70"/>
        <v>0</v>
      </c>
      <c r="AB161" s="9">
        <f>G161+I161+K161+M161+O161+Q161+S161+U161+W161+Z161</f>
        <v>25.209</v>
      </c>
      <c r="AC161" s="9">
        <f t="shared" si="71"/>
        <v>69068337664.860001</v>
      </c>
      <c r="AE161" s="20">
        <f>AB161-O161-S161</f>
        <v>12.815999999999999</v>
      </c>
      <c r="AF161">
        <f>AE161/AB161</f>
        <v>0.50838986076401282</v>
      </c>
      <c r="AH161" s="20">
        <f t="shared" si="62"/>
        <v>5.8629999999999995</v>
      </c>
    </row>
    <row r="162" spans="1:34" x14ac:dyDescent="0.2">
      <c r="B162"/>
      <c r="C162" s="19"/>
      <c r="D162" s="19"/>
      <c r="E162" s="14"/>
      <c r="F162" s="14"/>
      <c r="G162" s="9"/>
      <c r="H162" s="9"/>
      <c r="I162" s="18"/>
      <c r="J162" s="9">
        <f t="shared" si="63"/>
        <v>0</v>
      </c>
      <c r="K162" s="18"/>
      <c r="L162" s="18">
        <f t="shared" si="64"/>
        <v>0</v>
      </c>
      <c r="M162" s="18"/>
      <c r="N162" s="9">
        <f t="shared" si="65"/>
        <v>0</v>
      </c>
      <c r="O162" s="18"/>
      <c r="P162" s="18">
        <f t="shared" si="73"/>
        <v>0</v>
      </c>
      <c r="Q162" s="18"/>
      <c r="R162" s="2">
        <f t="shared" si="67"/>
        <v>0</v>
      </c>
      <c r="S162" s="18"/>
      <c r="T162" s="18">
        <f t="shared" si="68"/>
        <v>0</v>
      </c>
      <c r="U162" s="9"/>
      <c r="V162" s="9">
        <f t="shared" si="69"/>
        <v>0</v>
      </c>
      <c r="W162" s="9"/>
      <c r="X162" s="9">
        <f>$E160*W162</f>
        <v>0</v>
      </c>
      <c r="Y162" s="9"/>
      <c r="Z162" s="9"/>
      <c r="AA162" s="9">
        <f t="shared" si="70"/>
        <v>0</v>
      </c>
      <c r="AB162" s="9"/>
      <c r="AC162" s="9">
        <f t="shared" si="71"/>
        <v>0</v>
      </c>
      <c r="AE162" s="20"/>
      <c r="AH162" s="20">
        <f t="shared" si="62"/>
        <v>0</v>
      </c>
    </row>
    <row r="163" spans="1:34" x14ac:dyDescent="0.2">
      <c r="A163" t="s">
        <v>458</v>
      </c>
      <c r="B163" s="6" t="s">
        <v>275</v>
      </c>
      <c r="C163" s="5" t="s">
        <v>459</v>
      </c>
      <c r="D163" s="5"/>
      <c r="E163" s="43">
        <v>176993460</v>
      </c>
      <c r="F163" s="43"/>
      <c r="G163" s="9"/>
      <c r="H163" s="9"/>
      <c r="I163" s="18"/>
      <c r="J163" s="9">
        <f t="shared" si="63"/>
        <v>0</v>
      </c>
      <c r="K163" s="18"/>
      <c r="L163" s="18">
        <f t="shared" si="64"/>
        <v>0</v>
      </c>
      <c r="M163" s="18"/>
      <c r="N163" s="9">
        <f t="shared" si="65"/>
        <v>0</v>
      </c>
      <c r="O163" s="18"/>
      <c r="P163" s="18">
        <f t="shared" si="73"/>
        <v>0</v>
      </c>
      <c r="Q163" s="18"/>
      <c r="R163" s="2">
        <f t="shared" si="67"/>
        <v>0</v>
      </c>
      <c r="S163" s="18"/>
      <c r="T163" s="18">
        <f t="shared" si="68"/>
        <v>0</v>
      </c>
      <c r="U163" s="9"/>
      <c r="V163" s="9">
        <f t="shared" si="69"/>
        <v>0</v>
      </c>
      <c r="W163" s="9"/>
      <c r="X163" s="9">
        <f>$E161*W163</f>
        <v>0</v>
      </c>
      <c r="Y163" s="9"/>
      <c r="Z163" s="9"/>
      <c r="AA163" s="9">
        <f t="shared" si="70"/>
        <v>0</v>
      </c>
      <c r="AB163" s="9"/>
      <c r="AC163" s="9">
        <f t="shared" si="71"/>
        <v>0</v>
      </c>
      <c r="AE163" s="20"/>
      <c r="AH163" s="20">
        <f t="shared" si="62"/>
        <v>0</v>
      </c>
    </row>
    <row r="164" spans="1:34" x14ac:dyDescent="0.2">
      <c r="A164" t="s">
        <v>458</v>
      </c>
      <c r="B164" s="6"/>
      <c r="C164" s="19" t="s">
        <v>457</v>
      </c>
      <c r="D164" s="19"/>
      <c r="E164" s="31">
        <f>SUM(E163)</f>
        <v>176993460</v>
      </c>
      <c r="F164" s="31">
        <f>E164</f>
        <v>176993460</v>
      </c>
      <c r="G164" s="9">
        <v>26.713999999999999</v>
      </c>
      <c r="H164" s="9">
        <f>G164*E164</f>
        <v>4728203290.4399996</v>
      </c>
      <c r="I164" s="18">
        <v>0</v>
      </c>
      <c r="J164" s="9">
        <f t="shared" si="63"/>
        <v>0</v>
      </c>
      <c r="K164" s="18">
        <v>0</v>
      </c>
      <c r="L164" s="18">
        <f t="shared" si="64"/>
        <v>0</v>
      </c>
      <c r="M164" s="18">
        <v>0</v>
      </c>
      <c r="N164" s="9">
        <f t="shared" si="65"/>
        <v>0</v>
      </c>
      <c r="O164" s="18">
        <v>0</v>
      </c>
      <c r="P164" s="18">
        <f t="shared" si="73"/>
        <v>0</v>
      </c>
      <c r="Q164" s="18">
        <v>7.3999999999999996E-2</v>
      </c>
      <c r="R164" s="2">
        <f t="shared" si="67"/>
        <v>13097.516039999999</v>
      </c>
      <c r="S164" s="18">
        <v>9.048</v>
      </c>
      <c r="T164" s="18">
        <f t="shared" si="68"/>
        <v>1601436826.0799999</v>
      </c>
      <c r="U164" s="9">
        <v>0</v>
      </c>
      <c r="V164" s="9">
        <f t="shared" si="69"/>
        <v>0</v>
      </c>
      <c r="W164" s="9">
        <v>0</v>
      </c>
      <c r="X164" s="9">
        <f t="shared" ref="X164:X169" si="74">$E164*W164</f>
        <v>0</v>
      </c>
      <c r="Y164" s="9">
        <v>0</v>
      </c>
      <c r="Z164" s="9">
        <v>0</v>
      </c>
      <c r="AA164" s="9">
        <f t="shared" si="70"/>
        <v>0</v>
      </c>
      <c r="AB164" s="9">
        <f>G164+I164+K164+M164+O164+Q164+S164+U164+W164+Z164</f>
        <v>35.835999999999999</v>
      </c>
      <c r="AC164" s="9">
        <f t="shared" si="71"/>
        <v>6342737632.5599995</v>
      </c>
      <c r="AE164" s="20">
        <f>AB164-O164-S164</f>
        <v>26.787999999999997</v>
      </c>
      <c r="AF164">
        <f>AE164/AB164</f>
        <v>0.74751646389105919</v>
      </c>
      <c r="AH164" s="20">
        <f t="shared" si="62"/>
        <v>0</v>
      </c>
    </row>
    <row r="165" spans="1:34" x14ac:dyDescent="0.2">
      <c r="B165" s="6"/>
      <c r="C165" s="19"/>
      <c r="D165" s="19"/>
      <c r="E165" s="14"/>
      <c r="F165" s="14"/>
      <c r="G165" s="9"/>
      <c r="H165" s="9"/>
      <c r="I165" s="18"/>
      <c r="J165" s="9">
        <f t="shared" si="63"/>
        <v>0</v>
      </c>
      <c r="K165" s="18"/>
      <c r="L165" s="18">
        <f t="shared" si="64"/>
        <v>0</v>
      </c>
      <c r="M165" s="18"/>
      <c r="N165" s="9">
        <f t="shared" si="65"/>
        <v>0</v>
      </c>
      <c r="O165" s="18"/>
      <c r="P165" s="18">
        <f t="shared" si="73"/>
        <v>0</v>
      </c>
      <c r="Q165" s="18"/>
      <c r="R165" s="2">
        <f t="shared" si="67"/>
        <v>0</v>
      </c>
      <c r="S165" s="18"/>
      <c r="T165" s="18">
        <f t="shared" si="68"/>
        <v>0</v>
      </c>
      <c r="U165" s="9"/>
      <c r="V165" s="9">
        <f t="shared" si="69"/>
        <v>0</v>
      </c>
      <c r="W165" s="9"/>
      <c r="X165" s="9">
        <f t="shared" si="74"/>
        <v>0</v>
      </c>
      <c r="Y165" s="9"/>
      <c r="Z165" s="9"/>
      <c r="AA165" s="9">
        <f t="shared" si="70"/>
        <v>0</v>
      </c>
      <c r="AB165" s="9"/>
      <c r="AC165" s="9">
        <f t="shared" si="71"/>
        <v>0</v>
      </c>
      <c r="AE165" s="20"/>
      <c r="AH165" s="20">
        <f t="shared" si="62"/>
        <v>0</v>
      </c>
    </row>
    <row r="166" spans="1:34" x14ac:dyDescent="0.2">
      <c r="A166" t="s">
        <v>455</v>
      </c>
      <c r="B166" s="6" t="s">
        <v>275</v>
      </c>
      <c r="C166" s="5" t="s">
        <v>456</v>
      </c>
      <c r="D166" s="5"/>
      <c r="E166" s="43">
        <v>31463245</v>
      </c>
      <c r="F166" s="43"/>
      <c r="G166" s="9"/>
      <c r="H166" s="9"/>
      <c r="I166" s="18"/>
      <c r="J166" s="9">
        <f t="shared" si="63"/>
        <v>0</v>
      </c>
      <c r="K166" s="18"/>
      <c r="L166" s="18">
        <f t="shared" si="64"/>
        <v>0</v>
      </c>
      <c r="M166" s="18"/>
      <c r="N166" s="9">
        <f t="shared" si="65"/>
        <v>0</v>
      </c>
      <c r="O166" s="18"/>
      <c r="P166" s="18">
        <f t="shared" si="73"/>
        <v>0</v>
      </c>
      <c r="Q166" s="18"/>
      <c r="R166" s="2">
        <f t="shared" si="67"/>
        <v>0</v>
      </c>
      <c r="S166" s="18"/>
      <c r="T166" s="18">
        <f t="shared" si="68"/>
        <v>0</v>
      </c>
      <c r="U166" s="9"/>
      <c r="V166" s="9">
        <f t="shared" si="69"/>
        <v>0</v>
      </c>
      <c r="W166" s="9"/>
      <c r="X166" s="9">
        <f t="shared" si="74"/>
        <v>0</v>
      </c>
      <c r="Y166" s="9"/>
      <c r="Z166" s="9"/>
      <c r="AA166" s="9">
        <f t="shared" si="70"/>
        <v>0</v>
      </c>
      <c r="AB166" s="9"/>
      <c r="AC166" s="9">
        <f t="shared" si="71"/>
        <v>0</v>
      </c>
      <c r="AE166" s="20"/>
      <c r="AH166" s="20">
        <f t="shared" si="62"/>
        <v>0</v>
      </c>
    </row>
    <row r="167" spans="1:34" x14ac:dyDescent="0.2">
      <c r="A167" t="s">
        <v>455</v>
      </c>
      <c r="B167"/>
      <c r="C167" s="19" t="s">
        <v>454</v>
      </c>
      <c r="D167" s="19"/>
      <c r="E167" s="31">
        <f>SUM(E166)</f>
        <v>31463245</v>
      </c>
      <c r="F167" s="31">
        <f>E167</f>
        <v>31463245</v>
      </c>
      <c r="G167" s="9">
        <v>19.187999999999999</v>
      </c>
      <c r="H167" s="9">
        <f>G167*E167</f>
        <v>603716745.05999994</v>
      </c>
      <c r="I167" s="18">
        <v>0</v>
      </c>
      <c r="J167" s="9">
        <f t="shared" si="63"/>
        <v>0</v>
      </c>
      <c r="K167" s="18">
        <v>0</v>
      </c>
      <c r="L167" s="18">
        <f t="shared" si="64"/>
        <v>0</v>
      </c>
      <c r="M167" s="18">
        <v>0</v>
      </c>
      <c r="N167" s="9">
        <f t="shared" si="65"/>
        <v>0</v>
      </c>
      <c r="O167" s="18">
        <v>0</v>
      </c>
      <c r="P167" s="18">
        <f t="shared" si="73"/>
        <v>0</v>
      </c>
      <c r="Q167" s="18">
        <v>2E-3</v>
      </c>
      <c r="R167" s="2">
        <f t="shared" si="67"/>
        <v>62.926490000000001</v>
      </c>
      <c r="S167" s="18">
        <v>0</v>
      </c>
      <c r="T167" s="18">
        <f t="shared" si="68"/>
        <v>0</v>
      </c>
      <c r="U167" s="9">
        <v>0</v>
      </c>
      <c r="V167" s="9">
        <f t="shared" si="69"/>
        <v>0</v>
      </c>
      <c r="W167" s="9">
        <v>0</v>
      </c>
      <c r="X167" s="9">
        <f t="shared" si="74"/>
        <v>0</v>
      </c>
      <c r="Y167" s="9">
        <v>0</v>
      </c>
      <c r="Z167" s="9">
        <v>0</v>
      </c>
      <c r="AA167" s="9">
        <f t="shared" si="70"/>
        <v>0</v>
      </c>
      <c r="AB167" s="9">
        <f>G167+I167+K167+M167+O167+Q167+S167+U167+W167+Z167</f>
        <v>19.189999999999998</v>
      </c>
      <c r="AC167" s="9">
        <f t="shared" si="71"/>
        <v>603779671.54999995</v>
      </c>
      <c r="AE167" s="20">
        <f>AB167-O167-S167</f>
        <v>19.189999999999998</v>
      </c>
      <c r="AF167">
        <f>AE167/AB167</f>
        <v>1</v>
      </c>
      <c r="AH167" s="20">
        <f t="shared" si="62"/>
        <v>0</v>
      </c>
    </row>
    <row r="168" spans="1:34" x14ac:dyDescent="0.2">
      <c r="B168"/>
      <c r="C168" s="19"/>
      <c r="D168" s="19"/>
      <c r="E168" s="14"/>
      <c r="F168" s="14"/>
      <c r="G168" s="9"/>
      <c r="H168" s="9"/>
      <c r="I168" s="18"/>
      <c r="J168" s="9">
        <f t="shared" si="63"/>
        <v>0</v>
      </c>
      <c r="K168" s="18"/>
      <c r="L168" s="18">
        <f t="shared" si="64"/>
        <v>0</v>
      </c>
      <c r="M168" s="18"/>
      <c r="N168" s="9">
        <f t="shared" si="65"/>
        <v>0</v>
      </c>
      <c r="O168" s="18"/>
      <c r="P168" s="18">
        <f t="shared" si="73"/>
        <v>0</v>
      </c>
      <c r="Q168" s="18"/>
      <c r="R168" s="2">
        <f t="shared" si="67"/>
        <v>0</v>
      </c>
      <c r="S168" s="18"/>
      <c r="T168" s="18">
        <f t="shared" si="68"/>
        <v>0</v>
      </c>
      <c r="U168" s="9"/>
      <c r="V168" s="9">
        <f t="shared" si="69"/>
        <v>0</v>
      </c>
      <c r="W168" s="9"/>
      <c r="X168" s="9">
        <f t="shared" si="74"/>
        <v>0</v>
      </c>
      <c r="Y168" s="9"/>
      <c r="Z168" s="9"/>
      <c r="AA168" s="9">
        <f t="shared" si="70"/>
        <v>0</v>
      </c>
      <c r="AB168" s="9"/>
      <c r="AC168" s="9">
        <f t="shared" si="71"/>
        <v>0</v>
      </c>
      <c r="AE168" s="20"/>
      <c r="AH168" s="20">
        <f t="shared" si="62"/>
        <v>0</v>
      </c>
    </row>
    <row r="169" spans="1:34" x14ac:dyDescent="0.2">
      <c r="A169" t="s">
        <v>452</v>
      </c>
      <c r="B169" s="6" t="s">
        <v>275</v>
      </c>
      <c r="C169" s="5" t="s">
        <v>453</v>
      </c>
      <c r="D169" s="5"/>
      <c r="E169" s="40">
        <v>12626605</v>
      </c>
      <c r="F169" s="40"/>
      <c r="G169" s="9"/>
      <c r="H169" s="9"/>
      <c r="I169" s="18"/>
      <c r="J169" s="9">
        <f t="shared" si="63"/>
        <v>0</v>
      </c>
      <c r="K169" s="18"/>
      <c r="L169" s="18">
        <f t="shared" si="64"/>
        <v>0</v>
      </c>
      <c r="M169" s="18"/>
      <c r="N169" s="9">
        <f t="shared" si="65"/>
        <v>0</v>
      </c>
      <c r="O169" s="18"/>
      <c r="P169" s="18">
        <f t="shared" si="73"/>
        <v>0</v>
      </c>
      <c r="Q169" s="18"/>
      <c r="R169" s="2">
        <f t="shared" si="67"/>
        <v>0</v>
      </c>
      <c r="S169" s="18"/>
      <c r="T169" s="18">
        <f t="shared" si="68"/>
        <v>0</v>
      </c>
      <c r="U169" s="9"/>
      <c r="V169" s="9">
        <f t="shared" si="69"/>
        <v>0</v>
      </c>
      <c r="W169" s="9"/>
      <c r="X169" s="9">
        <f t="shared" si="74"/>
        <v>0</v>
      </c>
      <c r="Y169" s="9"/>
      <c r="Z169" s="9"/>
      <c r="AA169" s="9">
        <f t="shared" si="70"/>
        <v>0</v>
      </c>
      <c r="AB169" s="9"/>
      <c r="AC169" s="9">
        <f t="shared" si="71"/>
        <v>0</v>
      </c>
      <c r="AE169" s="20"/>
      <c r="AH169" s="20">
        <f t="shared" si="62"/>
        <v>0</v>
      </c>
    </row>
    <row r="170" spans="1:34" x14ac:dyDescent="0.2">
      <c r="A170" t="s">
        <v>452</v>
      </c>
      <c r="B170" s="6" t="s">
        <v>395</v>
      </c>
      <c r="C170" s="5" t="s">
        <v>453</v>
      </c>
      <c r="D170" s="5"/>
      <c r="E170" s="40">
        <v>3924050</v>
      </c>
      <c r="F170" s="40"/>
      <c r="G170" s="9"/>
      <c r="H170" s="9"/>
      <c r="I170" s="18"/>
      <c r="J170" s="9">
        <f t="shared" si="63"/>
        <v>0</v>
      </c>
      <c r="K170" s="18"/>
      <c r="L170" s="18">
        <f t="shared" si="64"/>
        <v>0</v>
      </c>
      <c r="M170" s="18"/>
      <c r="N170" s="9">
        <f t="shared" si="65"/>
        <v>0</v>
      </c>
      <c r="O170" s="18"/>
      <c r="P170" s="18">
        <f t="shared" si="73"/>
        <v>0</v>
      </c>
      <c r="Q170" s="18"/>
      <c r="R170" s="2">
        <f t="shared" si="67"/>
        <v>0</v>
      </c>
      <c r="S170" s="18"/>
      <c r="T170" s="18">
        <f t="shared" si="68"/>
        <v>0</v>
      </c>
      <c r="U170" s="9"/>
      <c r="V170" s="9">
        <f t="shared" si="69"/>
        <v>0</v>
      </c>
      <c r="W170" s="9"/>
      <c r="X170" s="9">
        <f>$E169*W170</f>
        <v>0</v>
      </c>
      <c r="Y170" s="9"/>
      <c r="Z170" s="9"/>
      <c r="AA170" s="9">
        <f t="shared" si="70"/>
        <v>0</v>
      </c>
      <c r="AB170" s="9"/>
      <c r="AC170" s="9">
        <f t="shared" si="71"/>
        <v>0</v>
      </c>
      <c r="AE170" s="20"/>
      <c r="AH170" s="20">
        <f t="shared" si="62"/>
        <v>0</v>
      </c>
    </row>
    <row r="171" spans="1:34" x14ac:dyDescent="0.2">
      <c r="A171" t="s">
        <v>452</v>
      </c>
      <c r="B171"/>
      <c r="C171" s="19" t="s">
        <v>451</v>
      </c>
      <c r="D171" s="19"/>
      <c r="E171" s="31">
        <f>SUM(E169:E170)</f>
        <v>16550655</v>
      </c>
      <c r="F171" s="31">
        <f>E171</f>
        <v>16550655</v>
      </c>
      <c r="G171" s="9">
        <v>25.359000000000002</v>
      </c>
      <c r="H171" s="9">
        <f>G171*E171</f>
        <v>419708060.14500004</v>
      </c>
      <c r="I171" s="18">
        <v>0</v>
      </c>
      <c r="J171" s="9">
        <f t="shared" si="63"/>
        <v>0</v>
      </c>
      <c r="K171" s="18">
        <v>0</v>
      </c>
      <c r="L171" s="18">
        <f t="shared" si="64"/>
        <v>0</v>
      </c>
      <c r="M171" s="18">
        <v>0</v>
      </c>
      <c r="N171" s="9">
        <f t="shared" si="65"/>
        <v>0</v>
      </c>
      <c r="O171" s="18">
        <v>0</v>
      </c>
      <c r="P171" s="18">
        <f t="shared" si="73"/>
        <v>0</v>
      </c>
      <c r="Q171" s="18">
        <v>1.0999999999999999E-2</v>
      </c>
      <c r="R171" s="2">
        <f t="shared" si="67"/>
        <v>182.05720499999998</v>
      </c>
      <c r="S171" s="18">
        <v>13.412000000000001</v>
      </c>
      <c r="T171" s="18">
        <f t="shared" si="68"/>
        <v>221977384.86000001</v>
      </c>
      <c r="U171" s="9">
        <v>0</v>
      </c>
      <c r="V171" s="9">
        <f t="shared" si="69"/>
        <v>0</v>
      </c>
      <c r="W171" s="9">
        <v>0</v>
      </c>
      <c r="X171" s="9">
        <f>$E170*W171</f>
        <v>0</v>
      </c>
      <c r="Y171" s="9">
        <v>0</v>
      </c>
      <c r="Z171" s="9">
        <v>0</v>
      </c>
      <c r="AA171" s="9">
        <f t="shared" si="70"/>
        <v>0</v>
      </c>
      <c r="AB171" s="9">
        <f>G171+I171+K171+M171+O171+Q171+S171+U171+W171+Z171</f>
        <v>38.782000000000004</v>
      </c>
      <c r="AC171" s="9">
        <f t="shared" si="71"/>
        <v>641867502.21000004</v>
      </c>
      <c r="AE171" s="20">
        <f>AB171-O171-S171</f>
        <v>25.370000000000005</v>
      </c>
      <c r="AF171">
        <f>AE171/AB171</f>
        <v>0.65416946005879018</v>
      </c>
      <c r="AH171" s="20">
        <f t="shared" si="62"/>
        <v>0</v>
      </c>
    </row>
    <row r="172" spans="1:34" x14ac:dyDescent="0.2">
      <c r="B172"/>
      <c r="C172" s="19"/>
      <c r="D172" s="19"/>
      <c r="E172" s="14"/>
      <c r="F172" s="14"/>
      <c r="G172" s="9"/>
      <c r="H172" s="9"/>
      <c r="I172" s="18"/>
      <c r="J172" s="9">
        <f t="shared" si="63"/>
        <v>0</v>
      </c>
      <c r="K172" s="18"/>
      <c r="L172" s="18">
        <f t="shared" si="64"/>
        <v>0</v>
      </c>
      <c r="M172" s="18"/>
      <c r="N172" s="9">
        <f t="shared" si="65"/>
        <v>0</v>
      </c>
      <c r="O172" s="18"/>
      <c r="P172" s="18">
        <f t="shared" si="73"/>
        <v>0</v>
      </c>
      <c r="Q172" s="18"/>
      <c r="R172" s="2">
        <f t="shared" si="67"/>
        <v>0</v>
      </c>
      <c r="S172" s="18"/>
      <c r="T172" s="18">
        <f t="shared" si="68"/>
        <v>0</v>
      </c>
      <c r="U172" s="9"/>
      <c r="V172" s="9">
        <f t="shared" si="69"/>
        <v>0</v>
      </c>
      <c r="W172" s="9"/>
      <c r="X172" s="9">
        <f>$E171*W172</f>
        <v>0</v>
      </c>
      <c r="Y172" s="9"/>
      <c r="Z172" s="9"/>
      <c r="AA172" s="9">
        <f t="shared" si="70"/>
        <v>0</v>
      </c>
      <c r="AB172" s="9"/>
      <c r="AC172" s="9">
        <f t="shared" si="71"/>
        <v>0</v>
      </c>
      <c r="AE172" s="20"/>
      <c r="AH172" s="20">
        <f t="shared" si="62"/>
        <v>0</v>
      </c>
    </row>
    <row r="173" spans="1:34" x14ac:dyDescent="0.2">
      <c r="A173" t="s">
        <v>449</v>
      </c>
      <c r="B173" s="23" t="s">
        <v>275</v>
      </c>
      <c r="C173" s="28" t="s">
        <v>450</v>
      </c>
      <c r="D173" s="5"/>
      <c r="E173" s="43">
        <v>19751380</v>
      </c>
      <c r="F173" s="43"/>
      <c r="G173" s="9"/>
      <c r="H173" s="9"/>
      <c r="I173" s="18"/>
      <c r="J173" s="9">
        <f t="shared" si="63"/>
        <v>0</v>
      </c>
      <c r="K173" s="18"/>
      <c r="L173" s="18">
        <f t="shared" si="64"/>
        <v>0</v>
      </c>
      <c r="M173" s="18"/>
      <c r="N173" s="9">
        <f t="shared" si="65"/>
        <v>0</v>
      </c>
      <c r="O173" s="18"/>
      <c r="P173" s="18">
        <f t="shared" si="73"/>
        <v>0</v>
      </c>
      <c r="Q173" s="18"/>
      <c r="R173" s="2">
        <f t="shared" si="67"/>
        <v>0</v>
      </c>
      <c r="S173" s="18"/>
      <c r="T173" s="18">
        <f t="shared" si="68"/>
        <v>0</v>
      </c>
      <c r="U173" s="9"/>
      <c r="V173" s="9">
        <f t="shared" si="69"/>
        <v>0</v>
      </c>
      <c r="W173" s="9"/>
      <c r="X173" s="9">
        <f>$E172*W173</f>
        <v>0</v>
      </c>
      <c r="Y173" s="9"/>
      <c r="Z173" s="9"/>
      <c r="AA173" s="9">
        <f t="shared" si="70"/>
        <v>0</v>
      </c>
      <c r="AB173" s="9"/>
      <c r="AC173" s="9">
        <f t="shared" si="71"/>
        <v>0</v>
      </c>
      <c r="AE173" s="20"/>
      <c r="AH173" s="20">
        <f t="shared" si="62"/>
        <v>0</v>
      </c>
    </row>
    <row r="174" spans="1:34" x14ac:dyDescent="0.2">
      <c r="A174" t="s">
        <v>449</v>
      </c>
      <c r="B174" s="6"/>
      <c r="C174" s="19" t="s">
        <v>448</v>
      </c>
      <c r="D174" s="19"/>
      <c r="E174" s="31">
        <f>SUM(E173)</f>
        <v>19751380</v>
      </c>
      <c r="F174" s="31">
        <f>E174</f>
        <v>19751380</v>
      </c>
      <c r="G174" s="9">
        <v>20.596</v>
      </c>
      <c r="H174" s="9">
        <f>G174*E174</f>
        <v>406799422.48000002</v>
      </c>
      <c r="I174" s="18">
        <v>0</v>
      </c>
      <c r="J174" s="9">
        <f t="shared" si="63"/>
        <v>0</v>
      </c>
      <c r="K174" s="18">
        <v>0</v>
      </c>
      <c r="L174" s="18">
        <f t="shared" si="64"/>
        <v>0</v>
      </c>
      <c r="M174" s="18">
        <v>0</v>
      </c>
      <c r="N174" s="9">
        <f t="shared" si="65"/>
        <v>0</v>
      </c>
      <c r="O174" s="18">
        <v>0</v>
      </c>
      <c r="P174" s="18">
        <f t="shared" si="73"/>
        <v>0</v>
      </c>
      <c r="Q174" s="18">
        <v>2.7E-2</v>
      </c>
      <c r="R174" s="2">
        <f t="shared" si="67"/>
        <v>533.28726000000006</v>
      </c>
      <c r="S174" s="18">
        <v>10.08</v>
      </c>
      <c r="T174" s="18">
        <f t="shared" si="68"/>
        <v>199093910.40000001</v>
      </c>
      <c r="U174" s="9">
        <v>0</v>
      </c>
      <c r="V174" s="9">
        <f t="shared" si="69"/>
        <v>0</v>
      </c>
      <c r="W174" s="9">
        <v>0</v>
      </c>
      <c r="X174" s="9">
        <f t="shared" ref="X174:X179" si="75">$E174*W174</f>
        <v>0</v>
      </c>
      <c r="Y174" s="9">
        <v>0</v>
      </c>
      <c r="Z174" s="9">
        <v>0</v>
      </c>
      <c r="AA174" s="9">
        <f t="shared" si="70"/>
        <v>0</v>
      </c>
      <c r="AB174" s="9">
        <f>G174+I174+K174+M174+O174+Q174+S174+U174+W174+Z174</f>
        <v>30.703000000000003</v>
      </c>
      <c r="AC174" s="9">
        <f t="shared" si="71"/>
        <v>606426620.1400001</v>
      </c>
      <c r="AE174" s="20">
        <f>AB174-O174-S174</f>
        <v>20.623000000000005</v>
      </c>
      <c r="AF174">
        <f>AE174/AB174</f>
        <v>0.67169331987102243</v>
      </c>
      <c r="AH174" s="20">
        <f t="shared" si="62"/>
        <v>0</v>
      </c>
    </row>
    <row r="175" spans="1:34" x14ac:dyDescent="0.2">
      <c r="B175" s="6"/>
      <c r="C175" s="19"/>
      <c r="D175" s="19"/>
      <c r="E175" s="14"/>
      <c r="F175" s="14"/>
      <c r="G175" s="9"/>
      <c r="H175" s="9"/>
      <c r="I175" s="18"/>
      <c r="J175" s="9">
        <f t="shared" si="63"/>
        <v>0</v>
      </c>
      <c r="K175" s="18"/>
      <c r="L175" s="18">
        <f t="shared" si="64"/>
        <v>0</v>
      </c>
      <c r="M175" s="18"/>
      <c r="N175" s="9">
        <f t="shared" si="65"/>
        <v>0</v>
      </c>
      <c r="O175" s="18"/>
      <c r="P175" s="18">
        <f t="shared" si="73"/>
        <v>0</v>
      </c>
      <c r="Q175" s="18"/>
      <c r="R175" s="2">
        <f t="shared" si="67"/>
        <v>0</v>
      </c>
      <c r="S175" s="18"/>
      <c r="T175" s="18">
        <f t="shared" si="68"/>
        <v>0</v>
      </c>
      <c r="U175" s="9"/>
      <c r="V175" s="9">
        <f t="shared" si="69"/>
        <v>0</v>
      </c>
      <c r="W175" s="9"/>
      <c r="X175" s="9">
        <f t="shared" si="75"/>
        <v>0</v>
      </c>
      <c r="Y175" s="9"/>
      <c r="Z175" s="9"/>
      <c r="AA175" s="9">
        <f t="shared" si="70"/>
        <v>0</v>
      </c>
      <c r="AB175" s="9"/>
      <c r="AC175" s="9">
        <f t="shared" si="71"/>
        <v>0</v>
      </c>
      <c r="AE175" s="20"/>
      <c r="AH175" s="20">
        <f t="shared" si="62"/>
        <v>0</v>
      </c>
    </row>
    <row r="176" spans="1:34" x14ac:dyDescent="0.2">
      <c r="A176" t="s">
        <v>446</v>
      </c>
      <c r="B176" s="6" t="s">
        <v>275</v>
      </c>
      <c r="C176" s="28" t="s">
        <v>447</v>
      </c>
      <c r="D176" s="5"/>
      <c r="E176" s="43">
        <v>15419600</v>
      </c>
      <c r="F176" s="43"/>
      <c r="G176" s="9"/>
      <c r="H176" s="9"/>
      <c r="I176" s="18"/>
      <c r="J176" s="9">
        <f t="shared" si="63"/>
        <v>0</v>
      </c>
      <c r="K176" s="18"/>
      <c r="L176" s="18">
        <f t="shared" si="64"/>
        <v>0</v>
      </c>
      <c r="M176" s="18"/>
      <c r="N176" s="9">
        <f t="shared" si="65"/>
        <v>0</v>
      </c>
      <c r="O176" s="18"/>
      <c r="P176" s="18">
        <f t="shared" si="73"/>
        <v>0</v>
      </c>
      <c r="Q176" s="18"/>
      <c r="R176" s="2">
        <f t="shared" si="67"/>
        <v>0</v>
      </c>
      <c r="S176" s="18"/>
      <c r="T176" s="18">
        <f t="shared" si="68"/>
        <v>0</v>
      </c>
      <c r="U176" s="9"/>
      <c r="V176" s="9">
        <f t="shared" si="69"/>
        <v>0</v>
      </c>
      <c r="W176" s="9"/>
      <c r="X176" s="9">
        <f t="shared" si="75"/>
        <v>0</v>
      </c>
      <c r="Y176" s="9"/>
      <c r="Z176" s="9"/>
      <c r="AA176" s="9">
        <f t="shared" si="70"/>
        <v>0</v>
      </c>
      <c r="AB176" s="9"/>
      <c r="AC176" s="9">
        <f t="shared" si="71"/>
        <v>0</v>
      </c>
      <c r="AE176" s="20"/>
      <c r="AH176" s="20">
        <f t="shared" si="62"/>
        <v>0</v>
      </c>
    </row>
    <row r="177" spans="1:34" x14ac:dyDescent="0.2">
      <c r="A177" t="s">
        <v>446</v>
      </c>
      <c r="B177"/>
      <c r="C177" s="19" t="s">
        <v>445</v>
      </c>
      <c r="D177" s="19"/>
      <c r="E177" s="31">
        <f>SUM(E176)</f>
        <v>15419600</v>
      </c>
      <c r="F177" s="31">
        <f>E177</f>
        <v>15419600</v>
      </c>
      <c r="G177" s="9">
        <v>16.797999999999998</v>
      </c>
      <c r="H177" s="9">
        <f>G177*E177</f>
        <v>259018440.79999998</v>
      </c>
      <c r="I177" s="18">
        <v>0</v>
      </c>
      <c r="J177" s="9">
        <f t="shared" ref="J177:J208" si="76">I177*E177</f>
        <v>0</v>
      </c>
      <c r="K177" s="18">
        <v>0</v>
      </c>
      <c r="L177" s="18">
        <f t="shared" ref="L177:L208" si="77">K177*E177</f>
        <v>0</v>
      </c>
      <c r="M177" s="18">
        <v>0</v>
      </c>
      <c r="N177" s="9">
        <f t="shared" ref="N177:N208" si="78">$E177*M177</f>
        <v>0</v>
      </c>
      <c r="O177" s="18">
        <v>0</v>
      </c>
      <c r="P177" s="18">
        <f t="shared" si="73"/>
        <v>0</v>
      </c>
      <c r="Q177" s="18">
        <v>1E-3</v>
      </c>
      <c r="R177" s="2">
        <f t="shared" si="67"/>
        <v>15.419600000000001</v>
      </c>
      <c r="S177" s="18">
        <v>0</v>
      </c>
      <c r="T177" s="18">
        <f t="shared" ref="T177:T208" si="79">S177*E177</f>
        <v>0</v>
      </c>
      <c r="U177" s="9">
        <v>0</v>
      </c>
      <c r="V177" s="9">
        <f t="shared" ref="V177:V208" si="80">$E177*U177</f>
        <v>0</v>
      </c>
      <c r="W177" s="9">
        <v>0</v>
      </c>
      <c r="X177" s="9">
        <f t="shared" si="75"/>
        <v>0</v>
      </c>
      <c r="Y177" s="9">
        <v>0</v>
      </c>
      <c r="Z177" s="9">
        <v>0</v>
      </c>
      <c r="AA177" s="9">
        <f t="shared" ref="AA177:AA208" si="81">$E177*Z177</f>
        <v>0</v>
      </c>
      <c r="AB177" s="9">
        <f>G177+I177+K177+M177+O177+Q177+S177+U177+W177+Z177</f>
        <v>16.798999999999999</v>
      </c>
      <c r="AC177" s="9">
        <f t="shared" ref="AC177:AC208" si="82">$E177*AB177</f>
        <v>259033860.40000001</v>
      </c>
      <c r="AE177" s="20">
        <f>AB177-O177-S177</f>
        <v>16.798999999999999</v>
      </c>
      <c r="AF177">
        <f>AE177/AB177</f>
        <v>1</v>
      </c>
      <c r="AH177" s="20">
        <f t="shared" si="62"/>
        <v>0</v>
      </c>
    </row>
    <row r="178" spans="1:34" x14ac:dyDescent="0.2">
      <c r="B178"/>
      <c r="C178" s="19"/>
      <c r="D178" s="19"/>
      <c r="E178" s="14"/>
      <c r="F178" s="14"/>
      <c r="G178" s="9"/>
      <c r="H178" s="9"/>
      <c r="I178" s="18"/>
      <c r="J178" s="9">
        <f t="shared" si="76"/>
        <v>0</v>
      </c>
      <c r="K178" s="18"/>
      <c r="L178" s="18">
        <f t="shared" si="77"/>
        <v>0</v>
      </c>
      <c r="M178" s="18"/>
      <c r="N178" s="9">
        <f t="shared" si="78"/>
        <v>0</v>
      </c>
      <c r="O178" s="18"/>
      <c r="P178" s="18">
        <f t="shared" si="73"/>
        <v>0</v>
      </c>
      <c r="Q178" s="18"/>
      <c r="R178" s="2">
        <f t="shared" si="67"/>
        <v>0</v>
      </c>
      <c r="S178" s="18"/>
      <c r="T178" s="18">
        <f t="shared" si="79"/>
        <v>0</v>
      </c>
      <c r="U178" s="9"/>
      <c r="V178" s="9">
        <f t="shared" si="80"/>
        <v>0</v>
      </c>
      <c r="W178" s="9"/>
      <c r="X178" s="9">
        <f t="shared" si="75"/>
        <v>0</v>
      </c>
      <c r="Y178" s="9"/>
      <c r="Z178" s="9"/>
      <c r="AA178" s="9">
        <f t="shared" si="81"/>
        <v>0</v>
      </c>
      <c r="AB178" s="9"/>
      <c r="AC178" s="9">
        <f t="shared" si="82"/>
        <v>0</v>
      </c>
      <c r="AE178" s="20"/>
      <c r="AH178" s="20">
        <f t="shared" si="62"/>
        <v>0</v>
      </c>
    </row>
    <row r="179" spans="1:34" x14ac:dyDescent="0.2">
      <c r="A179" s="44" t="s">
        <v>443</v>
      </c>
      <c r="B179" s="23" t="s">
        <v>395</v>
      </c>
      <c r="C179" s="42" t="s">
        <v>444</v>
      </c>
      <c r="D179" s="28"/>
      <c r="E179" s="34">
        <v>25820300</v>
      </c>
      <c r="F179" s="40"/>
      <c r="G179" s="9"/>
      <c r="H179" s="9"/>
      <c r="I179" s="18"/>
      <c r="J179" s="9">
        <f t="shared" si="76"/>
        <v>0</v>
      </c>
      <c r="K179" s="18"/>
      <c r="L179" s="18">
        <f t="shared" si="77"/>
        <v>0</v>
      </c>
      <c r="M179" s="18"/>
      <c r="N179" s="9">
        <f t="shared" si="78"/>
        <v>0</v>
      </c>
      <c r="O179" s="18"/>
      <c r="P179" s="18">
        <f t="shared" si="73"/>
        <v>0</v>
      </c>
      <c r="Q179" s="18"/>
      <c r="R179" s="2">
        <f t="shared" si="67"/>
        <v>0</v>
      </c>
      <c r="S179" s="18"/>
      <c r="T179" s="18">
        <f t="shared" si="79"/>
        <v>0</v>
      </c>
      <c r="U179" s="9"/>
      <c r="V179" s="9">
        <f t="shared" si="80"/>
        <v>0</v>
      </c>
      <c r="W179" s="9"/>
      <c r="X179" s="9">
        <f t="shared" si="75"/>
        <v>0</v>
      </c>
      <c r="Y179" s="9"/>
      <c r="Z179" s="9"/>
      <c r="AA179" s="9">
        <f t="shared" si="81"/>
        <v>0</v>
      </c>
      <c r="AB179" s="9"/>
      <c r="AC179" s="9">
        <f t="shared" si="82"/>
        <v>0</v>
      </c>
      <c r="AE179" s="20"/>
      <c r="AH179" s="20">
        <f t="shared" si="62"/>
        <v>0</v>
      </c>
    </row>
    <row r="180" spans="1:34" x14ac:dyDescent="0.2">
      <c r="A180" s="44" t="s">
        <v>443</v>
      </c>
      <c r="B180" s="23" t="s">
        <v>275</v>
      </c>
      <c r="C180" s="42" t="s">
        <v>444</v>
      </c>
      <c r="D180" s="28"/>
      <c r="E180" s="34">
        <v>2537641</v>
      </c>
      <c r="F180" s="40"/>
      <c r="G180" s="9"/>
      <c r="H180" s="9"/>
      <c r="I180" s="18"/>
      <c r="J180" s="9">
        <f t="shared" si="76"/>
        <v>0</v>
      </c>
      <c r="K180" s="18"/>
      <c r="L180" s="18">
        <f t="shared" si="77"/>
        <v>0</v>
      </c>
      <c r="M180" s="18"/>
      <c r="N180" s="9">
        <f t="shared" si="78"/>
        <v>0</v>
      </c>
      <c r="O180" s="18"/>
      <c r="P180" s="18">
        <f t="shared" si="73"/>
        <v>0</v>
      </c>
      <c r="Q180" s="18"/>
      <c r="R180" s="2">
        <f t="shared" si="67"/>
        <v>0</v>
      </c>
      <c r="S180" s="18"/>
      <c r="T180" s="18">
        <f t="shared" si="79"/>
        <v>0</v>
      </c>
      <c r="U180" s="9"/>
      <c r="V180" s="9">
        <f t="shared" si="80"/>
        <v>0</v>
      </c>
      <c r="W180" s="9"/>
      <c r="X180" s="9">
        <f>$E179*W180</f>
        <v>0</v>
      </c>
      <c r="Y180" s="9"/>
      <c r="Z180" s="9"/>
      <c r="AA180" s="9">
        <f t="shared" si="81"/>
        <v>0</v>
      </c>
      <c r="AB180" s="9"/>
      <c r="AC180" s="9">
        <f t="shared" si="82"/>
        <v>0</v>
      </c>
      <c r="AE180" s="20"/>
      <c r="AH180" s="20">
        <f t="shared" si="62"/>
        <v>0</v>
      </c>
    </row>
    <row r="181" spans="1:34" x14ac:dyDescent="0.2">
      <c r="A181" s="44" t="s">
        <v>443</v>
      </c>
      <c r="B181" s="25"/>
      <c r="C181" s="22" t="s">
        <v>442</v>
      </c>
      <c r="D181" s="22"/>
      <c r="E181" s="38">
        <f>SUM(E179:E180)</f>
        <v>28357941</v>
      </c>
      <c r="F181" s="31">
        <f>E181</f>
        <v>28357941</v>
      </c>
      <c r="G181" s="33">
        <v>27</v>
      </c>
      <c r="H181" s="9">
        <f>G181*E181</f>
        <v>765664407</v>
      </c>
      <c r="I181" s="18">
        <v>0</v>
      </c>
      <c r="J181" s="9">
        <f t="shared" si="76"/>
        <v>0</v>
      </c>
      <c r="K181" s="18">
        <v>0</v>
      </c>
      <c r="L181" s="18">
        <f t="shared" si="77"/>
        <v>0</v>
      </c>
      <c r="M181" s="18">
        <v>0</v>
      </c>
      <c r="N181" s="9">
        <f t="shared" si="78"/>
        <v>0</v>
      </c>
      <c r="O181" s="18">
        <v>0</v>
      </c>
      <c r="P181" s="18">
        <f t="shared" si="73"/>
        <v>0</v>
      </c>
      <c r="Q181" s="18">
        <v>3.0000000000000001E-3</v>
      </c>
      <c r="R181" s="2">
        <f t="shared" si="67"/>
        <v>85.073823000000004</v>
      </c>
      <c r="S181" s="18">
        <v>0</v>
      </c>
      <c r="T181" s="18">
        <f t="shared" si="79"/>
        <v>0</v>
      </c>
      <c r="U181" s="9">
        <v>0</v>
      </c>
      <c r="V181" s="9">
        <f t="shared" si="80"/>
        <v>0</v>
      </c>
      <c r="W181" s="9">
        <v>0</v>
      </c>
      <c r="X181" s="9">
        <f>$E180*W181</f>
        <v>0</v>
      </c>
      <c r="Y181" s="9">
        <v>0</v>
      </c>
      <c r="Z181" s="9">
        <v>0</v>
      </c>
      <c r="AA181" s="9">
        <f t="shared" si="81"/>
        <v>0</v>
      </c>
      <c r="AB181" s="9">
        <f>G181+I181+K181+M181+O181+Q181+S181+U181+W181+Z181</f>
        <v>27.003</v>
      </c>
      <c r="AC181" s="9">
        <f t="shared" si="82"/>
        <v>765749480.82299995</v>
      </c>
      <c r="AE181" s="20">
        <f>AB181-O181-S181</f>
        <v>27.003</v>
      </c>
      <c r="AF181">
        <f>AE181/AB181</f>
        <v>1</v>
      </c>
      <c r="AH181" s="20">
        <f t="shared" si="62"/>
        <v>0</v>
      </c>
    </row>
    <row r="182" spans="1:34" x14ac:dyDescent="0.2">
      <c r="B182"/>
      <c r="C182" s="19"/>
      <c r="D182" s="19"/>
      <c r="E182" s="14"/>
      <c r="F182" s="14"/>
      <c r="G182" s="9"/>
      <c r="H182" s="9"/>
      <c r="I182" s="18"/>
      <c r="J182" s="9">
        <f t="shared" si="76"/>
        <v>0</v>
      </c>
      <c r="K182" s="18"/>
      <c r="L182" s="18">
        <f t="shared" si="77"/>
        <v>0</v>
      </c>
      <c r="M182" s="18"/>
      <c r="N182" s="9">
        <f t="shared" si="78"/>
        <v>0</v>
      </c>
      <c r="O182" s="18"/>
      <c r="P182" s="18">
        <f t="shared" si="73"/>
        <v>0</v>
      </c>
      <c r="Q182" s="18"/>
      <c r="R182" s="2">
        <f t="shared" si="67"/>
        <v>0</v>
      </c>
      <c r="S182" s="18"/>
      <c r="T182" s="18">
        <f t="shared" si="79"/>
        <v>0</v>
      </c>
      <c r="U182" s="9"/>
      <c r="V182" s="9">
        <f t="shared" si="80"/>
        <v>0</v>
      </c>
      <c r="W182" s="9"/>
      <c r="X182" s="9">
        <f>$E181*W182</f>
        <v>0</v>
      </c>
      <c r="Y182" s="9"/>
      <c r="Z182" s="9"/>
      <c r="AA182" s="9">
        <f t="shared" si="81"/>
        <v>0</v>
      </c>
      <c r="AB182" s="9"/>
      <c r="AC182" s="9">
        <f t="shared" si="82"/>
        <v>0</v>
      </c>
      <c r="AE182" s="20"/>
      <c r="AH182" s="20">
        <f t="shared" si="62"/>
        <v>0</v>
      </c>
    </row>
    <row r="183" spans="1:34" s="25" customFormat="1" x14ac:dyDescent="0.2">
      <c r="A183" s="25" t="s">
        <v>440</v>
      </c>
      <c r="B183" s="23" t="s">
        <v>395</v>
      </c>
      <c r="C183" s="28" t="s">
        <v>441</v>
      </c>
      <c r="D183" s="28"/>
      <c r="E183" s="46">
        <v>573751780</v>
      </c>
      <c r="F183" s="46"/>
      <c r="G183" s="33"/>
      <c r="H183" s="33"/>
      <c r="I183" s="29"/>
      <c r="J183" s="33">
        <f t="shared" si="76"/>
        <v>0</v>
      </c>
      <c r="K183" s="29"/>
      <c r="L183" s="29">
        <f t="shared" si="77"/>
        <v>0</v>
      </c>
      <c r="M183" s="29"/>
      <c r="N183" s="33">
        <f t="shared" si="78"/>
        <v>0</v>
      </c>
      <c r="O183" s="29"/>
      <c r="P183" s="29">
        <f t="shared" si="73"/>
        <v>0</v>
      </c>
      <c r="Q183" s="29"/>
      <c r="R183" s="30">
        <f t="shared" si="67"/>
        <v>0</v>
      </c>
      <c r="S183" s="29"/>
      <c r="T183" s="29">
        <f t="shared" si="79"/>
        <v>0</v>
      </c>
      <c r="U183" s="33"/>
      <c r="V183" s="33">
        <f t="shared" si="80"/>
        <v>0</v>
      </c>
      <c r="W183" s="33"/>
      <c r="X183" s="33">
        <f>$E182*W183</f>
        <v>0</v>
      </c>
      <c r="Y183" s="33"/>
      <c r="Z183" s="33"/>
      <c r="AA183" s="33">
        <f t="shared" si="81"/>
        <v>0</v>
      </c>
      <c r="AB183" s="33"/>
      <c r="AC183" s="33">
        <f t="shared" si="82"/>
        <v>0</v>
      </c>
      <c r="AE183" s="26"/>
      <c r="AH183" s="20">
        <f t="shared" si="62"/>
        <v>0</v>
      </c>
    </row>
    <row r="184" spans="1:34" s="25" customFormat="1" x14ac:dyDescent="0.2">
      <c r="A184" s="25" t="s">
        <v>440</v>
      </c>
      <c r="B184" s="23"/>
      <c r="C184" s="22" t="s">
        <v>439</v>
      </c>
      <c r="D184" s="22"/>
      <c r="E184" s="38">
        <f>SUM(E183)</f>
        <v>573751780</v>
      </c>
      <c r="F184" s="38">
        <f>E184</f>
        <v>573751780</v>
      </c>
      <c r="G184" s="33">
        <v>17.977</v>
      </c>
      <c r="H184" s="33">
        <f>G184*E184</f>
        <v>10314335749.059999</v>
      </c>
      <c r="I184" s="29">
        <v>0</v>
      </c>
      <c r="J184" s="33">
        <f t="shared" si="76"/>
        <v>0</v>
      </c>
      <c r="K184" s="29">
        <v>0</v>
      </c>
      <c r="L184" s="29">
        <f t="shared" si="77"/>
        <v>0</v>
      </c>
      <c r="M184" s="29">
        <v>0</v>
      </c>
      <c r="N184" s="33">
        <f t="shared" si="78"/>
        <v>0</v>
      </c>
      <c r="O184" s="29">
        <v>10.022</v>
      </c>
      <c r="P184" s="29">
        <f t="shared" si="73"/>
        <v>5750140339.1599998</v>
      </c>
      <c r="Q184" s="29">
        <v>0.27900000000000003</v>
      </c>
      <c r="R184" s="30">
        <f t="shared" si="67"/>
        <v>160076.74661999999</v>
      </c>
      <c r="S184" s="29">
        <v>8</v>
      </c>
      <c r="T184" s="29">
        <f t="shared" si="79"/>
        <v>4590014240</v>
      </c>
      <c r="U184" s="33">
        <v>0</v>
      </c>
      <c r="V184" s="33">
        <f t="shared" si="80"/>
        <v>0</v>
      </c>
      <c r="W184" s="33">
        <v>0</v>
      </c>
      <c r="X184" s="33">
        <f t="shared" ref="X184:X207" si="83">$E184*W184</f>
        <v>0</v>
      </c>
      <c r="Y184" s="33">
        <v>0</v>
      </c>
      <c r="Z184" s="33">
        <v>0</v>
      </c>
      <c r="AA184" s="33">
        <f t="shared" si="81"/>
        <v>0</v>
      </c>
      <c r="AB184" s="33">
        <f>G184+I184+K184+M184+O184+Q184+S184+U184+W184+Z184</f>
        <v>36.278000000000006</v>
      </c>
      <c r="AC184" s="33">
        <f t="shared" si="82"/>
        <v>20814567074.840004</v>
      </c>
      <c r="AE184" s="26">
        <f>AB184-O184-S184</f>
        <v>18.256000000000007</v>
      </c>
      <c r="AF184" s="25">
        <f>AE184/AB184</f>
        <v>0.50322509509895819</v>
      </c>
      <c r="AH184" s="20">
        <f t="shared" si="62"/>
        <v>10.022</v>
      </c>
    </row>
    <row r="185" spans="1:34" s="25" customFormat="1" x14ac:dyDescent="0.2">
      <c r="B185" s="23"/>
      <c r="C185" s="22"/>
      <c r="D185" s="22"/>
      <c r="E185" s="36"/>
      <c r="F185" s="36"/>
      <c r="G185" s="33"/>
      <c r="H185" s="33"/>
      <c r="I185" s="29"/>
      <c r="J185" s="33">
        <f t="shared" si="76"/>
        <v>0</v>
      </c>
      <c r="K185" s="29"/>
      <c r="L185" s="29">
        <f t="shared" si="77"/>
        <v>0</v>
      </c>
      <c r="M185" s="29"/>
      <c r="N185" s="33">
        <f t="shared" si="78"/>
        <v>0</v>
      </c>
      <c r="O185" s="29"/>
      <c r="P185" s="29">
        <f t="shared" si="73"/>
        <v>0</v>
      </c>
      <c r="Q185" s="29"/>
      <c r="R185" s="30">
        <f t="shared" si="67"/>
        <v>0</v>
      </c>
      <c r="S185" s="29"/>
      <c r="T185" s="29">
        <f t="shared" si="79"/>
        <v>0</v>
      </c>
      <c r="U185" s="33"/>
      <c r="V185" s="33">
        <f t="shared" si="80"/>
        <v>0</v>
      </c>
      <c r="W185" s="33"/>
      <c r="X185" s="33">
        <f t="shared" si="83"/>
        <v>0</v>
      </c>
      <c r="Y185" s="33"/>
      <c r="Z185" s="33"/>
      <c r="AA185" s="33">
        <f t="shared" si="81"/>
        <v>0</v>
      </c>
      <c r="AB185" s="33"/>
      <c r="AC185" s="33">
        <f t="shared" si="82"/>
        <v>0</v>
      </c>
      <c r="AE185" s="26"/>
      <c r="AH185" s="20">
        <f t="shared" si="62"/>
        <v>0</v>
      </c>
    </row>
    <row r="186" spans="1:34" x14ac:dyDescent="0.2">
      <c r="A186" t="s">
        <v>437</v>
      </c>
      <c r="B186" s="6" t="s">
        <v>395</v>
      </c>
      <c r="C186" s="5" t="s">
        <v>438</v>
      </c>
      <c r="D186" s="5"/>
      <c r="E186" s="43">
        <v>344633560</v>
      </c>
      <c r="F186" s="43"/>
      <c r="G186" s="9"/>
      <c r="H186" s="9"/>
      <c r="I186" s="18"/>
      <c r="J186" s="9">
        <f t="shared" si="76"/>
        <v>0</v>
      </c>
      <c r="K186" s="18"/>
      <c r="L186" s="18">
        <f t="shared" si="77"/>
        <v>0</v>
      </c>
      <c r="M186" s="18"/>
      <c r="N186" s="9">
        <f t="shared" si="78"/>
        <v>0</v>
      </c>
      <c r="O186" s="18"/>
      <c r="P186" s="18">
        <f t="shared" si="73"/>
        <v>0</v>
      </c>
      <c r="Q186" s="18"/>
      <c r="R186" s="2">
        <f t="shared" si="67"/>
        <v>0</v>
      </c>
      <c r="S186" s="18"/>
      <c r="T186" s="18">
        <f t="shared" si="79"/>
        <v>0</v>
      </c>
      <c r="U186" s="9"/>
      <c r="V186" s="9">
        <f t="shared" si="80"/>
        <v>0</v>
      </c>
      <c r="W186" s="9"/>
      <c r="X186" s="9">
        <f t="shared" si="83"/>
        <v>0</v>
      </c>
      <c r="Y186" s="9"/>
      <c r="Z186" s="9"/>
      <c r="AA186" s="9">
        <f t="shared" si="81"/>
        <v>0</v>
      </c>
      <c r="AB186" s="9"/>
      <c r="AC186" s="9">
        <f t="shared" si="82"/>
        <v>0</v>
      </c>
      <c r="AE186" s="20"/>
      <c r="AH186" s="20">
        <f t="shared" si="62"/>
        <v>0</v>
      </c>
    </row>
    <row r="187" spans="1:34" x14ac:dyDescent="0.2">
      <c r="A187" t="s">
        <v>437</v>
      </c>
      <c r="B187"/>
      <c r="C187" s="19" t="s">
        <v>436</v>
      </c>
      <c r="D187" s="19"/>
      <c r="E187" s="31">
        <f>SUM(E186)</f>
        <v>344633560</v>
      </c>
      <c r="F187" s="31">
        <f>E187</f>
        <v>344633560</v>
      </c>
      <c r="G187" s="9">
        <v>21.893999999999998</v>
      </c>
      <c r="H187" s="9">
        <f>G187*E187</f>
        <v>7545407162.6399994</v>
      </c>
      <c r="I187" s="18">
        <v>0</v>
      </c>
      <c r="J187" s="9">
        <f t="shared" si="76"/>
        <v>0</v>
      </c>
      <c r="K187" s="18">
        <v>0</v>
      </c>
      <c r="L187" s="18">
        <f t="shared" si="77"/>
        <v>0</v>
      </c>
      <c r="M187" s="18">
        <v>0</v>
      </c>
      <c r="N187" s="9">
        <f t="shared" si="78"/>
        <v>0</v>
      </c>
      <c r="O187" s="18">
        <v>11.461</v>
      </c>
      <c r="P187" s="18">
        <f t="shared" si="73"/>
        <v>3949845231.1600003</v>
      </c>
      <c r="Q187" s="18">
        <v>8.3000000000000004E-2</v>
      </c>
      <c r="R187" s="2">
        <f t="shared" si="67"/>
        <v>28604.585480000002</v>
      </c>
      <c r="S187" s="18">
        <v>5.25</v>
      </c>
      <c r="T187" s="18">
        <f t="shared" si="79"/>
        <v>1809326190</v>
      </c>
      <c r="U187" s="9">
        <v>0</v>
      </c>
      <c r="V187" s="9">
        <f t="shared" si="80"/>
        <v>0</v>
      </c>
      <c r="W187" s="9">
        <v>0</v>
      </c>
      <c r="X187" s="9">
        <f t="shared" si="83"/>
        <v>0</v>
      </c>
      <c r="Y187" s="9">
        <v>0</v>
      </c>
      <c r="Z187" s="9">
        <f>4.996+1.973</f>
        <v>6.9690000000000003</v>
      </c>
      <c r="AA187" s="9">
        <f t="shared" si="81"/>
        <v>2401751279.6400003</v>
      </c>
      <c r="AB187" s="9">
        <f>G187+I187+K187+M187+O187+Q187+S187+U187+W187+Z187</f>
        <v>45.656999999999996</v>
      </c>
      <c r="AC187" s="9">
        <f t="shared" si="82"/>
        <v>15734934448.919998</v>
      </c>
      <c r="AE187" s="20">
        <f>AB187-O187-S187-Z187</f>
        <v>21.976999999999997</v>
      </c>
      <c r="AF187">
        <f>AE187/AB187</f>
        <v>0.48135006680246178</v>
      </c>
      <c r="AH187" s="20">
        <f t="shared" si="62"/>
        <v>11.461</v>
      </c>
    </row>
    <row r="188" spans="1:34" x14ac:dyDescent="0.2">
      <c r="B188"/>
      <c r="C188" s="19"/>
      <c r="D188" s="19"/>
      <c r="E188" s="14"/>
      <c r="F188" s="14"/>
      <c r="G188" s="9"/>
      <c r="H188" s="9"/>
      <c r="I188" s="18"/>
      <c r="J188" s="9">
        <f t="shared" si="76"/>
        <v>0</v>
      </c>
      <c r="K188" s="18"/>
      <c r="L188" s="18">
        <f t="shared" si="77"/>
        <v>0</v>
      </c>
      <c r="M188" s="18"/>
      <c r="N188" s="9">
        <f t="shared" si="78"/>
        <v>0</v>
      </c>
      <c r="O188" s="18"/>
      <c r="P188" s="18">
        <f t="shared" si="73"/>
        <v>0</v>
      </c>
      <c r="Q188" s="18"/>
      <c r="R188" s="2">
        <f t="shared" si="67"/>
        <v>0</v>
      </c>
      <c r="S188" s="18"/>
      <c r="T188" s="18">
        <f t="shared" si="79"/>
        <v>0</v>
      </c>
      <c r="U188" s="9"/>
      <c r="V188" s="9">
        <f t="shared" si="80"/>
        <v>0</v>
      </c>
      <c r="W188" s="9"/>
      <c r="X188" s="9">
        <f t="shared" si="83"/>
        <v>0</v>
      </c>
      <c r="Y188" s="9"/>
      <c r="Z188" s="9"/>
      <c r="AA188" s="9">
        <f t="shared" si="81"/>
        <v>0</v>
      </c>
      <c r="AB188" s="9"/>
      <c r="AC188" s="9">
        <f t="shared" si="82"/>
        <v>0</v>
      </c>
      <c r="AE188" s="20"/>
      <c r="AH188" s="20">
        <f t="shared" si="62"/>
        <v>0</v>
      </c>
    </row>
    <row r="189" spans="1:34" x14ac:dyDescent="0.2">
      <c r="A189" t="s">
        <v>434</v>
      </c>
      <c r="B189" s="6" t="s">
        <v>395</v>
      </c>
      <c r="C189" s="5" t="s">
        <v>435</v>
      </c>
      <c r="D189" s="5"/>
      <c r="E189" s="43">
        <v>143223760</v>
      </c>
      <c r="F189" s="43"/>
      <c r="G189" s="9"/>
      <c r="H189" s="9"/>
      <c r="I189" s="18"/>
      <c r="J189" s="9">
        <f t="shared" si="76"/>
        <v>0</v>
      </c>
      <c r="K189" s="18"/>
      <c r="L189" s="18">
        <f t="shared" si="77"/>
        <v>0</v>
      </c>
      <c r="M189" s="18"/>
      <c r="N189" s="9">
        <f t="shared" si="78"/>
        <v>0</v>
      </c>
      <c r="O189" s="18"/>
      <c r="P189" s="18">
        <f t="shared" ref="P189:P220" si="84">O189*E189</f>
        <v>0</v>
      </c>
      <c r="Q189" s="18"/>
      <c r="R189" s="2">
        <f t="shared" si="67"/>
        <v>0</v>
      </c>
      <c r="S189" s="18"/>
      <c r="T189" s="18">
        <f t="shared" si="79"/>
        <v>0</v>
      </c>
      <c r="U189" s="9"/>
      <c r="V189" s="9">
        <f t="shared" si="80"/>
        <v>0</v>
      </c>
      <c r="W189" s="9"/>
      <c r="X189" s="9">
        <f t="shared" si="83"/>
        <v>0</v>
      </c>
      <c r="Y189" s="9"/>
      <c r="Z189" s="9"/>
      <c r="AA189" s="9">
        <f t="shared" si="81"/>
        <v>0</v>
      </c>
      <c r="AB189" s="9"/>
      <c r="AC189" s="9">
        <f t="shared" si="82"/>
        <v>0</v>
      </c>
      <c r="AE189" s="20"/>
      <c r="AH189" s="20">
        <f t="shared" si="62"/>
        <v>0</v>
      </c>
    </row>
    <row r="190" spans="1:34" x14ac:dyDescent="0.2">
      <c r="A190" t="s">
        <v>434</v>
      </c>
      <c r="B190" s="6"/>
      <c r="C190" s="19" t="s">
        <v>433</v>
      </c>
      <c r="D190" s="19"/>
      <c r="E190" s="31">
        <f>SUM(E189)</f>
        <v>143223760</v>
      </c>
      <c r="F190" s="31">
        <f>E190</f>
        <v>143223760</v>
      </c>
      <c r="G190" s="9">
        <v>19.684000000000001</v>
      </c>
      <c r="H190" s="9">
        <f>G190*E190</f>
        <v>2819216491.8400002</v>
      </c>
      <c r="I190" s="18">
        <v>0</v>
      </c>
      <c r="J190" s="9">
        <f t="shared" si="76"/>
        <v>0</v>
      </c>
      <c r="K190" s="18">
        <v>0</v>
      </c>
      <c r="L190" s="18">
        <f t="shared" si="77"/>
        <v>0</v>
      </c>
      <c r="M190" s="18">
        <v>0</v>
      </c>
      <c r="N190" s="9">
        <f t="shared" si="78"/>
        <v>0</v>
      </c>
      <c r="O190" s="18">
        <v>5</v>
      </c>
      <c r="P190" s="18">
        <f t="shared" si="84"/>
        <v>716118800</v>
      </c>
      <c r="Q190" s="18">
        <v>6.4000000000000001E-2</v>
      </c>
      <c r="R190" s="2">
        <f t="shared" si="67"/>
        <v>9166.3206399999999</v>
      </c>
      <c r="S190" s="18">
        <v>0</v>
      </c>
      <c r="T190" s="18">
        <f t="shared" si="79"/>
        <v>0</v>
      </c>
      <c r="U190" s="9">
        <v>0</v>
      </c>
      <c r="V190" s="9">
        <f t="shared" si="80"/>
        <v>0</v>
      </c>
      <c r="W190" s="9">
        <v>0</v>
      </c>
      <c r="X190" s="9">
        <f t="shared" si="83"/>
        <v>0</v>
      </c>
      <c r="Y190" s="9">
        <v>0</v>
      </c>
      <c r="Z190" s="9">
        <v>0</v>
      </c>
      <c r="AA190" s="9">
        <f t="shared" si="81"/>
        <v>0</v>
      </c>
      <c r="AB190" s="9">
        <f>G190+I190+K190+M190+O190+Q190+S190+U190+W190+Z190</f>
        <v>24.748000000000001</v>
      </c>
      <c r="AC190" s="9">
        <f t="shared" si="82"/>
        <v>3544501612.48</v>
      </c>
      <c r="AE190" s="20">
        <f>AB190-O190-S190</f>
        <v>19.748000000000001</v>
      </c>
      <c r="AF190">
        <f>AE190/AB190</f>
        <v>0.79796347179570071</v>
      </c>
      <c r="AH190" s="20">
        <f t="shared" si="62"/>
        <v>5</v>
      </c>
    </row>
    <row r="191" spans="1:34" x14ac:dyDescent="0.2">
      <c r="B191" s="6"/>
      <c r="C191" s="19"/>
      <c r="D191" s="19"/>
      <c r="E191" s="14"/>
      <c r="F191" s="14"/>
      <c r="G191" s="9"/>
      <c r="H191" s="9"/>
      <c r="I191" s="18"/>
      <c r="J191" s="9">
        <f t="shared" si="76"/>
        <v>0</v>
      </c>
      <c r="K191" s="18"/>
      <c r="L191" s="18">
        <f t="shared" si="77"/>
        <v>0</v>
      </c>
      <c r="M191" s="18"/>
      <c r="N191" s="9">
        <f t="shared" si="78"/>
        <v>0</v>
      </c>
      <c r="O191" s="18"/>
      <c r="P191" s="18">
        <f t="shared" si="84"/>
        <v>0</v>
      </c>
      <c r="Q191" s="18"/>
      <c r="R191" s="2">
        <f t="shared" si="67"/>
        <v>0</v>
      </c>
      <c r="S191" s="18"/>
      <c r="T191" s="18">
        <f t="shared" si="79"/>
        <v>0</v>
      </c>
      <c r="U191" s="9"/>
      <c r="V191" s="9">
        <f t="shared" si="80"/>
        <v>0</v>
      </c>
      <c r="W191" s="9"/>
      <c r="X191" s="9">
        <f t="shared" si="83"/>
        <v>0</v>
      </c>
      <c r="Y191" s="9"/>
      <c r="Z191" s="9"/>
      <c r="AA191" s="9">
        <f t="shared" si="81"/>
        <v>0</v>
      </c>
      <c r="AB191" s="9"/>
      <c r="AC191" s="9">
        <f t="shared" si="82"/>
        <v>0</v>
      </c>
      <c r="AE191" s="20"/>
      <c r="AH191" s="20">
        <f t="shared" si="62"/>
        <v>0</v>
      </c>
    </row>
    <row r="192" spans="1:34" x14ac:dyDescent="0.2">
      <c r="A192" t="s">
        <v>431</v>
      </c>
      <c r="B192" s="6" t="s">
        <v>395</v>
      </c>
      <c r="C192" s="5" t="s">
        <v>432</v>
      </c>
      <c r="D192" s="5"/>
      <c r="E192" s="43">
        <v>2478479550</v>
      </c>
      <c r="F192" s="43"/>
      <c r="G192" s="9"/>
      <c r="H192" s="9"/>
      <c r="I192" s="18"/>
      <c r="J192" s="9">
        <f t="shared" si="76"/>
        <v>0</v>
      </c>
      <c r="K192" s="18"/>
      <c r="L192" s="18">
        <f t="shared" si="77"/>
        <v>0</v>
      </c>
      <c r="M192" s="18"/>
      <c r="N192" s="9">
        <f t="shared" si="78"/>
        <v>0</v>
      </c>
      <c r="O192" s="18"/>
      <c r="P192" s="18">
        <f t="shared" si="84"/>
        <v>0</v>
      </c>
      <c r="Q192" s="18"/>
      <c r="R192" s="2">
        <f t="shared" si="67"/>
        <v>0</v>
      </c>
      <c r="S192" s="18"/>
      <c r="T192" s="18">
        <f t="shared" si="79"/>
        <v>0</v>
      </c>
      <c r="U192" s="9"/>
      <c r="V192" s="9">
        <f t="shared" si="80"/>
        <v>0</v>
      </c>
      <c r="W192" s="9"/>
      <c r="X192" s="9">
        <f t="shared" si="83"/>
        <v>0</v>
      </c>
      <c r="Y192" s="9"/>
      <c r="Z192" s="9"/>
      <c r="AA192" s="9">
        <f t="shared" si="81"/>
        <v>0</v>
      </c>
      <c r="AB192" s="9"/>
      <c r="AC192" s="9">
        <f t="shared" si="82"/>
        <v>0</v>
      </c>
      <c r="AE192" s="20"/>
      <c r="AH192" s="20">
        <f t="shared" si="62"/>
        <v>0</v>
      </c>
    </row>
    <row r="193" spans="1:34" x14ac:dyDescent="0.2">
      <c r="A193" t="s">
        <v>431</v>
      </c>
      <c r="B193" s="6"/>
      <c r="C193" s="19" t="s">
        <v>430</v>
      </c>
      <c r="D193" s="19"/>
      <c r="E193" s="31">
        <f>SUM(E192)</f>
        <v>2478479550</v>
      </c>
      <c r="F193" s="31">
        <f>E193</f>
        <v>2478479550</v>
      </c>
      <c r="G193" s="9">
        <v>23.239000000000001</v>
      </c>
      <c r="H193" s="9">
        <f>G193*E193</f>
        <v>57597386262.450005</v>
      </c>
      <c r="I193" s="18">
        <v>0</v>
      </c>
      <c r="J193" s="9">
        <f t="shared" si="76"/>
        <v>0</v>
      </c>
      <c r="K193" s="18">
        <v>0</v>
      </c>
      <c r="L193" s="18">
        <f t="shared" si="77"/>
        <v>0</v>
      </c>
      <c r="M193" s="18">
        <v>0</v>
      </c>
      <c r="N193" s="9">
        <f t="shared" si="78"/>
        <v>0</v>
      </c>
      <c r="O193" s="18">
        <v>10.893000000000001</v>
      </c>
      <c r="P193" s="18">
        <f t="shared" si="84"/>
        <v>26998077738.150002</v>
      </c>
      <c r="Q193" s="18">
        <v>0.23300000000000001</v>
      </c>
      <c r="R193" s="2">
        <f t="shared" si="67"/>
        <v>577485.73514999996</v>
      </c>
      <c r="S193" s="18">
        <v>6.5129999999999999</v>
      </c>
      <c r="T193" s="18">
        <f t="shared" si="79"/>
        <v>16142337309.15</v>
      </c>
      <c r="U193" s="9">
        <v>0</v>
      </c>
      <c r="V193" s="9">
        <f t="shared" si="80"/>
        <v>0</v>
      </c>
      <c r="W193" s="9">
        <v>0</v>
      </c>
      <c r="X193" s="9">
        <f t="shared" si="83"/>
        <v>0</v>
      </c>
      <c r="Y193" s="9">
        <v>0</v>
      </c>
      <c r="Z193" s="9">
        <v>0</v>
      </c>
      <c r="AA193" s="9">
        <f t="shared" si="81"/>
        <v>0</v>
      </c>
      <c r="AB193" s="9">
        <f>G193+I193+K193+M193+O193+Q193+S193+U193+W193+Z193</f>
        <v>40.878</v>
      </c>
      <c r="AC193" s="9">
        <f t="shared" si="82"/>
        <v>101315287044.89999</v>
      </c>
      <c r="AE193" s="20">
        <f>AB193-O193-S193</f>
        <v>23.472000000000001</v>
      </c>
      <c r="AF193">
        <f>AE193/AB193</f>
        <v>0.57419638925583449</v>
      </c>
      <c r="AH193" s="20">
        <f t="shared" si="62"/>
        <v>10.893000000000001</v>
      </c>
    </row>
    <row r="194" spans="1:34" x14ac:dyDescent="0.2">
      <c r="B194" s="6"/>
      <c r="C194" s="19"/>
      <c r="D194" s="19"/>
      <c r="E194" s="14"/>
      <c r="F194" s="14"/>
      <c r="G194" s="9"/>
      <c r="H194" s="9"/>
      <c r="I194" s="18"/>
      <c r="J194" s="9">
        <f t="shared" si="76"/>
        <v>0</v>
      </c>
      <c r="K194" s="18"/>
      <c r="L194" s="18">
        <f t="shared" si="77"/>
        <v>0</v>
      </c>
      <c r="M194" s="18"/>
      <c r="N194" s="9">
        <f t="shared" si="78"/>
        <v>0</v>
      </c>
      <c r="O194" s="18"/>
      <c r="P194" s="18">
        <f t="shared" si="84"/>
        <v>0</v>
      </c>
      <c r="Q194" s="18"/>
      <c r="R194" s="2">
        <f t="shared" si="67"/>
        <v>0</v>
      </c>
      <c r="S194" s="18"/>
      <c r="T194" s="18">
        <f t="shared" si="79"/>
        <v>0</v>
      </c>
      <c r="U194" s="9"/>
      <c r="V194" s="9">
        <f t="shared" si="80"/>
        <v>0</v>
      </c>
      <c r="W194" s="9"/>
      <c r="X194" s="9">
        <f t="shared" si="83"/>
        <v>0</v>
      </c>
      <c r="Y194" s="9"/>
      <c r="Z194" s="9"/>
      <c r="AA194" s="9">
        <f t="shared" si="81"/>
        <v>0</v>
      </c>
      <c r="AB194" s="9"/>
      <c r="AC194" s="9">
        <f t="shared" si="82"/>
        <v>0</v>
      </c>
      <c r="AE194" s="20"/>
      <c r="AH194" s="20">
        <f t="shared" si="62"/>
        <v>0</v>
      </c>
    </row>
    <row r="195" spans="1:34" x14ac:dyDescent="0.2">
      <c r="A195" t="s">
        <v>428</v>
      </c>
      <c r="B195" s="6" t="s">
        <v>395</v>
      </c>
      <c r="C195" s="5" t="s">
        <v>429</v>
      </c>
      <c r="D195" s="5"/>
      <c r="E195" s="43">
        <v>383631490</v>
      </c>
      <c r="F195" s="43"/>
      <c r="G195" s="9"/>
      <c r="H195" s="9"/>
      <c r="I195" s="18"/>
      <c r="J195" s="9">
        <f t="shared" si="76"/>
        <v>0</v>
      </c>
      <c r="K195" s="18"/>
      <c r="L195" s="18">
        <f t="shared" si="77"/>
        <v>0</v>
      </c>
      <c r="M195" s="18"/>
      <c r="N195" s="9">
        <f t="shared" si="78"/>
        <v>0</v>
      </c>
      <c r="O195" s="18"/>
      <c r="P195" s="18">
        <f t="shared" si="84"/>
        <v>0</v>
      </c>
      <c r="Q195" s="18"/>
      <c r="R195" s="2">
        <f t="shared" si="67"/>
        <v>0</v>
      </c>
      <c r="S195" s="18"/>
      <c r="T195" s="18">
        <f t="shared" si="79"/>
        <v>0</v>
      </c>
      <c r="U195" s="9"/>
      <c r="V195" s="9">
        <f t="shared" si="80"/>
        <v>0</v>
      </c>
      <c r="W195" s="9"/>
      <c r="X195" s="9">
        <f t="shared" si="83"/>
        <v>0</v>
      </c>
      <c r="Y195" s="9"/>
      <c r="Z195" s="9"/>
      <c r="AA195" s="9">
        <f t="shared" si="81"/>
        <v>0</v>
      </c>
      <c r="AB195" s="9"/>
      <c r="AC195" s="9">
        <f t="shared" si="82"/>
        <v>0</v>
      </c>
      <c r="AE195" s="20"/>
      <c r="AH195" s="20">
        <f t="shared" si="62"/>
        <v>0</v>
      </c>
    </row>
    <row r="196" spans="1:34" x14ac:dyDescent="0.2">
      <c r="A196" t="s">
        <v>428</v>
      </c>
      <c r="B196"/>
      <c r="C196" s="19" t="s">
        <v>427</v>
      </c>
      <c r="D196" s="19"/>
      <c r="E196" s="31">
        <f>SUM(E195)</f>
        <v>383631490</v>
      </c>
      <c r="F196" s="31">
        <f>E196</f>
        <v>383631490</v>
      </c>
      <c r="G196" s="9">
        <v>27</v>
      </c>
      <c r="H196" s="9">
        <f>G196*E196</f>
        <v>10358050230</v>
      </c>
      <c r="I196" s="18">
        <v>0</v>
      </c>
      <c r="J196" s="9">
        <f t="shared" si="76"/>
        <v>0</v>
      </c>
      <c r="K196" s="18">
        <v>0</v>
      </c>
      <c r="L196" s="18">
        <f t="shared" si="77"/>
        <v>0</v>
      </c>
      <c r="M196" s="18">
        <v>0</v>
      </c>
      <c r="N196" s="9">
        <f t="shared" si="78"/>
        <v>0</v>
      </c>
      <c r="O196" s="18">
        <v>15.647</v>
      </c>
      <c r="P196" s="18">
        <f t="shared" si="84"/>
        <v>6002681924.0299997</v>
      </c>
      <c r="Q196" s="18">
        <v>0.14000000000000001</v>
      </c>
      <c r="R196" s="2">
        <f t="shared" si="67"/>
        <v>53708.408600000002</v>
      </c>
      <c r="S196" s="18">
        <v>10.212999999999999</v>
      </c>
      <c r="T196" s="18">
        <f t="shared" si="79"/>
        <v>3918028407.3699999</v>
      </c>
      <c r="U196" s="9">
        <v>0</v>
      </c>
      <c r="V196" s="9">
        <f t="shared" si="80"/>
        <v>0</v>
      </c>
      <c r="W196" s="9">
        <v>0</v>
      </c>
      <c r="X196" s="9">
        <f t="shared" si="83"/>
        <v>0</v>
      </c>
      <c r="Y196" s="9">
        <v>0</v>
      </c>
      <c r="Z196" s="9">
        <v>0</v>
      </c>
      <c r="AA196" s="9">
        <f t="shared" si="81"/>
        <v>0</v>
      </c>
      <c r="AB196" s="9">
        <f>G196+I196+K196+M196+O196+Q196+S196+U196+W196+Z196</f>
        <v>53</v>
      </c>
      <c r="AC196" s="9">
        <f t="shared" si="82"/>
        <v>20332468970</v>
      </c>
      <c r="AE196" s="20">
        <f>AB196-O196-S196</f>
        <v>27.14</v>
      </c>
      <c r="AF196">
        <f>AE196/AB196</f>
        <v>0.51207547169811318</v>
      </c>
      <c r="AH196" s="20">
        <f t="shared" si="62"/>
        <v>15.647</v>
      </c>
    </row>
    <row r="197" spans="1:34" x14ac:dyDescent="0.2">
      <c r="B197"/>
      <c r="C197" s="19"/>
      <c r="D197" s="19"/>
      <c r="E197" s="14"/>
      <c r="F197" s="14"/>
      <c r="G197" s="9"/>
      <c r="H197" s="9"/>
      <c r="I197" s="18"/>
      <c r="J197" s="9">
        <f t="shared" si="76"/>
        <v>0</v>
      </c>
      <c r="K197" s="18"/>
      <c r="L197" s="18">
        <f t="shared" si="77"/>
        <v>0</v>
      </c>
      <c r="M197" s="18"/>
      <c r="N197" s="9">
        <f t="shared" si="78"/>
        <v>0</v>
      </c>
      <c r="O197" s="18"/>
      <c r="P197" s="18">
        <f t="shared" si="84"/>
        <v>0</v>
      </c>
      <c r="Q197" s="18"/>
      <c r="R197" s="2">
        <f t="shared" si="67"/>
        <v>0</v>
      </c>
      <c r="S197" s="18"/>
      <c r="T197" s="18">
        <f t="shared" si="79"/>
        <v>0</v>
      </c>
      <c r="U197" s="9"/>
      <c r="V197" s="9">
        <f t="shared" si="80"/>
        <v>0</v>
      </c>
      <c r="W197" s="9"/>
      <c r="X197" s="9">
        <f t="shared" si="83"/>
        <v>0</v>
      </c>
      <c r="Y197" s="9"/>
      <c r="Z197" s="9"/>
      <c r="AA197" s="9">
        <f t="shared" si="81"/>
        <v>0</v>
      </c>
      <c r="AB197" s="9"/>
      <c r="AC197" s="9">
        <f t="shared" si="82"/>
        <v>0</v>
      </c>
      <c r="AE197" s="20"/>
      <c r="AH197" s="20">
        <f t="shared" si="62"/>
        <v>0</v>
      </c>
    </row>
    <row r="198" spans="1:34" x14ac:dyDescent="0.2">
      <c r="A198" t="s">
        <v>425</v>
      </c>
      <c r="B198" s="6" t="s">
        <v>395</v>
      </c>
      <c r="C198" s="5" t="s">
        <v>426</v>
      </c>
      <c r="D198" s="5"/>
      <c r="E198" s="43">
        <v>117074420</v>
      </c>
      <c r="F198" s="43"/>
      <c r="G198" s="9"/>
      <c r="H198" s="9"/>
      <c r="I198" s="18"/>
      <c r="J198" s="9">
        <f t="shared" si="76"/>
        <v>0</v>
      </c>
      <c r="K198" s="18"/>
      <c r="L198" s="18">
        <f t="shared" si="77"/>
        <v>0</v>
      </c>
      <c r="M198" s="18"/>
      <c r="N198" s="9">
        <f t="shared" si="78"/>
        <v>0</v>
      </c>
      <c r="O198" s="18"/>
      <c r="P198" s="18">
        <f t="shared" si="84"/>
        <v>0</v>
      </c>
      <c r="Q198" s="18"/>
      <c r="R198" s="2">
        <f t="shared" si="67"/>
        <v>0</v>
      </c>
      <c r="S198" s="18"/>
      <c r="T198" s="18">
        <f t="shared" si="79"/>
        <v>0</v>
      </c>
      <c r="U198" s="9"/>
      <c r="V198" s="9">
        <f t="shared" si="80"/>
        <v>0</v>
      </c>
      <c r="W198" s="9"/>
      <c r="X198" s="9">
        <f t="shared" si="83"/>
        <v>0</v>
      </c>
      <c r="Y198" s="9"/>
      <c r="Z198" s="9"/>
      <c r="AA198" s="9">
        <f t="shared" si="81"/>
        <v>0</v>
      </c>
      <c r="AB198" s="9"/>
      <c r="AC198" s="9">
        <f t="shared" si="82"/>
        <v>0</v>
      </c>
      <c r="AE198" s="20"/>
      <c r="AH198" s="20">
        <f t="shared" si="62"/>
        <v>0</v>
      </c>
    </row>
    <row r="199" spans="1:34" x14ac:dyDescent="0.2">
      <c r="A199" t="s">
        <v>425</v>
      </c>
      <c r="B199" s="6"/>
      <c r="C199" s="19" t="s">
        <v>424</v>
      </c>
      <c r="D199" s="19"/>
      <c r="E199" s="31">
        <f>SUM(E198)</f>
        <v>117074420</v>
      </c>
      <c r="F199" s="31">
        <f>E199</f>
        <v>117074420</v>
      </c>
      <c r="G199" s="9">
        <v>22.815999999999999</v>
      </c>
      <c r="H199" s="9">
        <f>G199*E199</f>
        <v>2671169966.7199998</v>
      </c>
      <c r="I199" s="18">
        <v>0</v>
      </c>
      <c r="J199" s="9">
        <f t="shared" si="76"/>
        <v>0</v>
      </c>
      <c r="K199" s="18">
        <v>0</v>
      </c>
      <c r="L199" s="18">
        <f t="shared" si="77"/>
        <v>0</v>
      </c>
      <c r="M199" s="18">
        <v>0</v>
      </c>
      <c r="N199" s="9">
        <f t="shared" si="78"/>
        <v>0</v>
      </c>
      <c r="O199" s="18">
        <v>24.140999999999998</v>
      </c>
      <c r="P199" s="18">
        <f t="shared" si="84"/>
        <v>2826293573.2199998</v>
      </c>
      <c r="Q199" s="18">
        <v>0.17499999999999999</v>
      </c>
      <c r="R199" s="2">
        <f t="shared" si="67"/>
        <v>20488.023499999999</v>
      </c>
      <c r="S199" s="18">
        <v>4.8680000000000003</v>
      </c>
      <c r="T199" s="18">
        <f t="shared" si="79"/>
        <v>569918276.56000006</v>
      </c>
      <c r="U199" s="9">
        <v>0</v>
      </c>
      <c r="V199" s="9">
        <f t="shared" si="80"/>
        <v>0</v>
      </c>
      <c r="W199" s="9">
        <v>0</v>
      </c>
      <c r="X199" s="9">
        <f t="shared" si="83"/>
        <v>0</v>
      </c>
      <c r="Y199" s="9">
        <v>0</v>
      </c>
      <c r="Z199" s="9">
        <v>0</v>
      </c>
      <c r="AA199" s="9">
        <f t="shared" si="81"/>
        <v>0</v>
      </c>
      <c r="AB199" s="9">
        <f>G199+I199+K199+M199+O199+Q199+S199+U199+W199+Z199</f>
        <v>51.999999999999993</v>
      </c>
      <c r="AC199" s="9">
        <f t="shared" si="82"/>
        <v>6087869839.999999</v>
      </c>
      <c r="AE199" s="20">
        <f>AB199-O199-S199</f>
        <v>22.990999999999993</v>
      </c>
      <c r="AF199">
        <f>AE199/AB199</f>
        <v>0.44213461538461529</v>
      </c>
      <c r="AH199" s="20">
        <f t="shared" si="62"/>
        <v>24.140999999999998</v>
      </c>
    </row>
    <row r="200" spans="1:34" x14ac:dyDescent="0.2">
      <c r="B200" s="6"/>
      <c r="C200" s="19"/>
      <c r="D200" s="19"/>
      <c r="E200" s="14"/>
      <c r="F200" s="14"/>
      <c r="G200" s="9"/>
      <c r="H200" s="9"/>
      <c r="I200" s="18"/>
      <c r="J200" s="9">
        <f t="shared" si="76"/>
        <v>0</v>
      </c>
      <c r="K200" s="18"/>
      <c r="L200" s="18">
        <f t="shared" si="77"/>
        <v>0</v>
      </c>
      <c r="M200" s="18"/>
      <c r="N200" s="9">
        <f t="shared" si="78"/>
        <v>0</v>
      </c>
      <c r="O200" s="18"/>
      <c r="P200" s="18">
        <f t="shared" si="84"/>
        <v>0</v>
      </c>
      <c r="Q200" s="18"/>
      <c r="R200" s="2">
        <f t="shared" si="67"/>
        <v>0</v>
      </c>
      <c r="S200" s="18"/>
      <c r="T200" s="18">
        <f t="shared" si="79"/>
        <v>0</v>
      </c>
      <c r="U200" s="9"/>
      <c r="V200" s="9">
        <f t="shared" si="80"/>
        <v>0</v>
      </c>
      <c r="W200" s="9"/>
      <c r="X200" s="9">
        <f t="shared" si="83"/>
        <v>0</v>
      </c>
      <c r="Y200" s="9"/>
      <c r="Z200" s="9"/>
      <c r="AA200" s="9">
        <f t="shared" si="81"/>
        <v>0</v>
      </c>
      <c r="AB200" s="9"/>
      <c r="AC200" s="9">
        <f t="shared" si="82"/>
        <v>0</v>
      </c>
      <c r="AE200" s="20"/>
      <c r="AH200" s="20">
        <f t="shared" ref="AH200:AH263" si="85">K200+M200+O200</f>
        <v>0</v>
      </c>
    </row>
    <row r="201" spans="1:34" x14ac:dyDescent="0.2">
      <c r="A201" t="s">
        <v>422</v>
      </c>
      <c r="B201" s="6" t="s">
        <v>395</v>
      </c>
      <c r="C201" s="5" t="s">
        <v>423</v>
      </c>
      <c r="D201" s="5"/>
      <c r="E201" s="43">
        <v>1453401060</v>
      </c>
      <c r="F201" s="43"/>
      <c r="G201" s="9"/>
      <c r="H201" s="9"/>
      <c r="I201" s="18"/>
      <c r="J201" s="9">
        <f t="shared" si="76"/>
        <v>0</v>
      </c>
      <c r="K201" s="18"/>
      <c r="L201" s="18">
        <f t="shared" si="77"/>
        <v>0</v>
      </c>
      <c r="M201" s="18"/>
      <c r="N201" s="9">
        <f t="shared" si="78"/>
        <v>0</v>
      </c>
      <c r="O201" s="18"/>
      <c r="P201" s="18">
        <f t="shared" si="84"/>
        <v>0</v>
      </c>
      <c r="Q201" s="18"/>
      <c r="R201" s="2">
        <f t="shared" si="67"/>
        <v>0</v>
      </c>
      <c r="S201" s="18"/>
      <c r="T201" s="18">
        <f t="shared" si="79"/>
        <v>0</v>
      </c>
      <c r="U201" s="9"/>
      <c r="V201" s="9">
        <f t="shared" si="80"/>
        <v>0</v>
      </c>
      <c r="W201" s="9"/>
      <c r="X201" s="9">
        <f t="shared" si="83"/>
        <v>0</v>
      </c>
      <c r="Y201" s="9"/>
      <c r="Z201" s="9"/>
      <c r="AA201" s="9">
        <f t="shared" si="81"/>
        <v>0</v>
      </c>
      <c r="AB201" s="9"/>
      <c r="AC201" s="9">
        <f t="shared" si="82"/>
        <v>0</v>
      </c>
      <c r="AE201" s="20"/>
      <c r="AH201" s="20">
        <f t="shared" si="85"/>
        <v>0</v>
      </c>
    </row>
    <row r="202" spans="1:34" x14ac:dyDescent="0.2">
      <c r="A202" t="s">
        <v>422</v>
      </c>
      <c r="B202" s="6"/>
      <c r="C202" s="19" t="s">
        <v>421</v>
      </c>
      <c r="D202" s="19"/>
      <c r="E202" s="31">
        <f>SUM(E201)</f>
        <v>1453401060</v>
      </c>
      <c r="F202" s="31">
        <f>E202</f>
        <v>1453401060</v>
      </c>
      <c r="G202" s="9">
        <v>26.952000000000002</v>
      </c>
      <c r="H202" s="9">
        <f>G202*E202</f>
        <v>39172065369.120003</v>
      </c>
      <c r="I202" s="18">
        <v>0</v>
      </c>
      <c r="J202" s="9">
        <f t="shared" si="76"/>
        <v>0</v>
      </c>
      <c r="K202" s="18">
        <v>0</v>
      </c>
      <c r="L202" s="18">
        <f t="shared" si="77"/>
        <v>0</v>
      </c>
      <c r="M202" s="18">
        <v>0</v>
      </c>
      <c r="N202" s="9">
        <f t="shared" si="78"/>
        <v>0</v>
      </c>
      <c r="O202" s="18">
        <v>18.405000000000001</v>
      </c>
      <c r="P202" s="18">
        <f t="shared" si="84"/>
        <v>26749846509.300003</v>
      </c>
      <c r="Q202" s="18">
        <v>0.44700000000000001</v>
      </c>
      <c r="R202" s="2">
        <f t="shared" si="67"/>
        <v>649670.27382</v>
      </c>
      <c r="S202" s="18">
        <v>14.412000000000001</v>
      </c>
      <c r="T202" s="18">
        <f t="shared" si="79"/>
        <v>20946416076.720001</v>
      </c>
      <c r="U202" s="9">
        <v>0</v>
      </c>
      <c r="V202" s="9">
        <f t="shared" si="80"/>
        <v>0</v>
      </c>
      <c r="W202" s="9">
        <v>0</v>
      </c>
      <c r="X202" s="9">
        <f t="shared" si="83"/>
        <v>0</v>
      </c>
      <c r="Y202" s="9">
        <v>0</v>
      </c>
      <c r="Z202" s="9">
        <v>0</v>
      </c>
      <c r="AA202" s="9">
        <f t="shared" si="81"/>
        <v>0</v>
      </c>
      <c r="AB202" s="9">
        <f>G202+I202+K202+M202+O202+Q202+S202+U202+W202+Z202</f>
        <v>60.216000000000001</v>
      </c>
      <c r="AC202" s="9">
        <f t="shared" si="82"/>
        <v>87517998228.960007</v>
      </c>
      <c r="AE202" s="20">
        <f>AB202-O202-S202</f>
        <v>27.399000000000001</v>
      </c>
      <c r="AF202">
        <f>AE202/AB202</f>
        <v>0.45501195695496216</v>
      </c>
      <c r="AH202" s="20">
        <f t="shared" si="85"/>
        <v>18.405000000000001</v>
      </c>
    </row>
    <row r="203" spans="1:34" x14ac:dyDescent="0.2">
      <c r="B203" s="6"/>
      <c r="C203" s="19"/>
      <c r="D203" s="19"/>
      <c r="E203" s="14"/>
      <c r="F203" s="14"/>
      <c r="G203" s="9"/>
      <c r="H203" s="9"/>
      <c r="I203" s="18"/>
      <c r="J203" s="9">
        <f t="shared" si="76"/>
        <v>0</v>
      </c>
      <c r="K203" s="18"/>
      <c r="L203" s="18">
        <f t="shared" si="77"/>
        <v>0</v>
      </c>
      <c r="M203" s="18"/>
      <c r="N203" s="9">
        <f t="shared" si="78"/>
        <v>0</v>
      </c>
      <c r="O203" s="18"/>
      <c r="P203" s="18">
        <f t="shared" si="84"/>
        <v>0</v>
      </c>
      <c r="Q203" s="18"/>
      <c r="R203" s="2">
        <f t="shared" si="67"/>
        <v>0</v>
      </c>
      <c r="S203" s="18"/>
      <c r="T203" s="18">
        <f t="shared" si="79"/>
        <v>0</v>
      </c>
      <c r="U203" s="9"/>
      <c r="V203" s="9">
        <f t="shared" si="80"/>
        <v>0</v>
      </c>
      <c r="W203" s="9"/>
      <c r="X203" s="9">
        <f t="shared" si="83"/>
        <v>0</v>
      </c>
      <c r="Y203" s="9"/>
      <c r="Z203" s="9"/>
      <c r="AA203" s="9">
        <f t="shared" si="81"/>
        <v>0</v>
      </c>
      <c r="AB203" s="9"/>
      <c r="AC203" s="9">
        <f t="shared" si="82"/>
        <v>0</v>
      </c>
      <c r="AE203" s="20"/>
      <c r="AH203" s="20">
        <f t="shared" si="85"/>
        <v>0</v>
      </c>
    </row>
    <row r="204" spans="1:34" x14ac:dyDescent="0.2">
      <c r="A204" t="s">
        <v>419</v>
      </c>
      <c r="B204" s="6" t="s">
        <v>395</v>
      </c>
      <c r="C204" s="5" t="s">
        <v>420</v>
      </c>
      <c r="D204" s="5"/>
      <c r="E204" s="43">
        <v>29745270</v>
      </c>
      <c r="F204" s="43"/>
      <c r="G204" s="9"/>
      <c r="H204" s="9"/>
      <c r="I204" s="18"/>
      <c r="J204" s="9">
        <f t="shared" si="76"/>
        <v>0</v>
      </c>
      <c r="K204" s="18"/>
      <c r="L204" s="18">
        <f t="shared" si="77"/>
        <v>0</v>
      </c>
      <c r="M204" s="18"/>
      <c r="N204" s="9">
        <f t="shared" si="78"/>
        <v>0</v>
      </c>
      <c r="O204" s="18"/>
      <c r="P204" s="18">
        <f t="shared" si="84"/>
        <v>0</v>
      </c>
      <c r="Q204" s="18"/>
      <c r="R204" s="2">
        <f t="shared" si="67"/>
        <v>0</v>
      </c>
      <c r="S204" s="18"/>
      <c r="T204" s="18">
        <f t="shared" si="79"/>
        <v>0</v>
      </c>
      <c r="U204" s="9"/>
      <c r="V204" s="9">
        <f t="shared" si="80"/>
        <v>0</v>
      </c>
      <c r="W204" s="9"/>
      <c r="X204" s="9">
        <f t="shared" si="83"/>
        <v>0</v>
      </c>
      <c r="Y204" s="9"/>
      <c r="Z204" s="9"/>
      <c r="AA204" s="9">
        <f t="shared" si="81"/>
        <v>0</v>
      </c>
      <c r="AB204" s="9"/>
      <c r="AC204" s="9">
        <f t="shared" si="82"/>
        <v>0</v>
      </c>
      <c r="AE204" s="20"/>
      <c r="AH204" s="20">
        <f t="shared" si="85"/>
        <v>0</v>
      </c>
    </row>
    <row r="205" spans="1:34" x14ac:dyDescent="0.2">
      <c r="A205" t="s">
        <v>419</v>
      </c>
      <c r="B205"/>
      <c r="C205" s="19" t="s">
        <v>418</v>
      </c>
      <c r="D205" s="19"/>
      <c r="E205" s="31">
        <f>SUM(E204)</f>
        <v>29745270</v>
      </c>
      <c r="F205" s="31">
        <f>E205</f>
        <v>29745270</v>
      </c>
      <c r="G205" s="9">
        <v>27</v>
      </c>
      <c r="H205" s="9">
        <f>G205*E205</f>
        <v>803122290</v>
      </c>
      <c r="I205" s="18">
        <v>0</v>
      </c>
      <c r="J205" s="9">
        <f t="shared" si="76"/>
        <v>0</v>
      </c>
      <c r="K205" s="18">
        <v>0</v>
      </c>
      <c r="L205" s="18">
        <f t="shared" si="77"/>
        <v>0</v>
      </c>
      <c r="M205" s="18">
        <v>0</v>
      </c>
      <c r="N205" s="9">
        <f t="shared" si="78"/>
        <v>0</v>
      </c>
      <c r="O205" s="18">
        <v>0</v>
      </c>
      <c r="P205" s="18">
        <f t="shared" si="84"/>
        <v>0</v>
      </c>
      <c r="Q205" s="18">
        <v>4.5999999999999999E-2</v>
      </c>
      <c r="R205" s="2">
        <f t="shared" si="67"/>
        <v>1368.28242</v>
      </c>
      <c r="S205" s="18">
        <v>10</v>
      </c>
      <c r="T205" s="18">
        <f t="shared" si="79"/>
        <v>297452700</v>
      </c>
      <c r="U205" s="9">
        <v>0</v>
      </c>
      <c r="V205" s="9">
        <f t="shared" si="80"/>
        <v>0</v>
      </c>
      <c r="W205" s="9">
        <v>0</v>
      </c>
      <c r="X205" s="9">
        <f t="shared" si="83"/>
        <v>0</v>
      </c>
      <c r="Y205" s="9">
        <v>0</v>
      </c>
      <c r="Z205" s="9">
        <v>0</v>
      </c>
      <c r="AA205" s="9">
        <f t="shared" si="81"/>
        <v>0</v>
      </c>
      <c r="AB205" s="9">
        <f>G205+I205+K205+M205+O205+Q205+S205+U205+W205+Z205</f>
        <v>37.045999999999999</v>
      </c>
      <c r="AC205" s="9">
        <f t="shared" si="82"/>
        <v>1101943272.4200001</v>
      </c>
      <c r="AE205" s="20">
        <f>AB205-O205-S205</f>
        <v>27.045999999999999</v>
      </c>
      <c r="AF205">
        <f>AE205/AB205</f>
        <v>0.73006532419154568</v>
      </c>
      <c r="AH205" s="20">
        <f t="shared" si="85"/>
        <v>0</v>
      </c>
    </row>
    <row r="206" spans="1:34" x14ac:dyDescent="0.2">
      <c r="B206"/>
      <c r="C206" s="19"/>
      <c r="D206" s="19"/>
      <c r="E206" s="14"/>
      <c r="F206" s="14"/>
      <c r="G206" s="9"/>
      <c r="H206" s="9"/>
      <c r="I206" s="18"/>
      <c r="J206" s="9">
        <f t="shared" si="76"/>
        <v>0</v>
      </c>
      <c r="K206" s="18"/>
      <c r="L206" s="18">
        <f t="shared" si="77"/>
        <v>0</v>
      </c>
      <c r="M206" s="18"/>
      <c r="N206" s="9">
        <f t="shared" si="78"/>
        <v>0</v>
      </c>
      <c r="O206" s="18"/>
      <c r="P206" s="18">
        <f t="shared" si="84"/>
        <v>0</v>
      </c>
      <c r="Q206" s="18"/>
      <c r="R206" s="2">
        <f t="shared" si="67"/>
        <v>0</v>
      </c>
      <c r="S206" s="18"/>
      <c r="T206" s="18">
        <f t="shared" si="79"/>
        <v>0</v>
      </c>
      <c r="U206" s="9"/>
      <c r="V206" s="9">
        <f t="shared" si="80"/>
        <v>0</v>
      </c>
      <c r="W206" s="9"/>
      <c r="X206" s="9">
        <f t="shared" si="83"/>
        <v>0</v>
      </c>
      <c r="Y206" s="9"/>
      <c r="Z206" s="9"/>
      <c r="AA206" s="9">
        <f t="shared" si="81"/>
        <v>0</v>
      </c>
      <c r="AB206" s="9"/>
      <c r="AC206" s="9">
        <f t="shared" si="82"/>
        <v>0</v>
      </c>
      <c r="AE206" s="20"/>
      <c r="AH206" s="20">
        <f t="shared" si="85"/>
        <v>0</v>
      </c>
    </row>
    <row r="207" spans="1:34" x14ac:dyDescent="0.2">
      <c r="A207" s="44" t="s">
        <v>416</v>
      </c>
      <c r="B207" s="23" t="s">
        <v>395</v>
      </c>
      <c r="C207" s="42" t="s">
        <v>417</v>
      </c>
      <c r="D207" s="28"/>
      <c r="E207" s="40">
        <v>39686790</v>
      </c>
      <c r="F207" s="40"/>
      <c r="G207" s="9"/>
      <c r="H207" s="9"/>
      <c r="I207" s="18"/>
      <c r="J207" s="9">
        <f t="shared" si="76"/>
        <v>0</v>
      </c>
      <c r="K207" s="18"/>
      <c r="L207" s="18">
        <f t="shared" si="77"/>
        <v>0</v>
      </c>
      <c r="M207" s="18"/>
      <c r="N207" s="9">
        <f t="shared" si="78"/>
        <v>0</v>
      </c>
      <c r="O207" s="18"/>
      <c r="P207" s="18">
        <f t="shared" si="84"/>
        <v>0</v>
      </c>
      <c r="Q207" s="18"/>
      <c r="R207" s="2">
        <f t="shared" si="67"/>
        <v>0</v>
      </c>
      <c r="S207" s="18"/>
      <c r="T207" s="18">
        <f t="shared" si="79"/>
        <v>0</v>
      </c>
      <c r="U207" s="9"/>
      <c r="V207" s="9">
        <f t="shared" si="80"/>
        <v>0</v>
      </c>
      <c r="W207" s="9"/>
      <c r="X207" s="9">
        <f t="shared" si="83"/>
        <v>0</v>
      </c>
      <c r="Y207" s="9"/>
      <c r="Z207" s="9"/>
      <c r="AA207" s="9">
        <f t="shared" si="81"/>
        <v>0</v>
      </c>
      <c r="AB207" s="9"/>
      <c r="AC207" s="9">
        <f t="shared" si="82"/>
        <v>0</v>
      </c>
      <c r="AE207" s="20"/>
      <c r="AH207" s="20">
        <f t="shared" si="85"/>
        <v>0</v>
      </c>
    </row>
    <row r="208" spans="1:34" x14ac:dyDescent="0.2">
      <c r="A208" s="44" t="s">
        <v>416</v>
      </c>
      <c r="B208" s="23" t="s">
        <v>275</v>
      </c>
      <c r="C208" s="42" t="s">
        <v>417</v>
      </c>
      <c r="D208" s="28"/>
      <c r="E208" s="40">
        <v>1085460</v>
      </c>
      <c r="F208" s="40"/>
      <c r="G208" s="9"/>
      <c r="H208" s="9"/>
      <c r="I208" s="18"/>
      <c r="J208" s="9">
        <f t="shared" si="76"/>
        <v>0</v>
      </c>
      <c r="K208" s="18"/>
      <c r="L208" s="18">
        <f t="shared" si="77"/>
        <v>0</v>
      </c>
      <c r="M208" s="18"/>
      <c r="N208" s="9">
        <f t="shared" si="78"/>
        <v>0</v>
      </c>
      <c r="O208" s="18"/>
      <c r="P208" s="18">
        <f t="shared" si="84"/>
        <v>0</v>
      </c>
      <c r="Q208" s="18"/>
      <c r="R208" s="2">
        <f t="shared" si="67"/>
        <v>0</v>
      </c>
      <c r="S208" s="18"/>
      <c r="T208" s="18">
        <f t="shared" si="79"/>
        <v>0</v>
      </c>
      <c r="U208" s="9"/>
      <c r="V208" s="9">
        <f t="shared" si="80"/>
        <v>0</v>
      </c>
      <c r="W208" s="9"/>
      <c r="X208" s="9">
        <f>$E207*W208</f>
        <v>0</v>
      </c>
      <c r="Y208" s="9"/>
      <c r="Z208" s="9"/>
      <c r="AA208" s="9">
        <f t="shared" si="81"/>
        <v>0</v>
      </c>
      <c r="AB208" s="9"/>
      <c r="AC208" s="9">
        <f t="shared" si="82"/>
        <v>0</v>
      </c>
      <c r="AE208" s="20"/>
      <c r="AH208" s="20">
        <f t="shared" si="85"/>
        <v>0</v>
      </c>
    </row>
    <row r="209" spans="1:34" x14ac:dyDescent="0.2">
      <c r="A209" s="44" t="s">
        <v>416</v>
      </c>
      <c r="B209" s="25"/>
      <c r="C209" s="48" t="s">
        <v>415</v>
      </c>
      <c r="D209" s="22"/>
      <c r="E209" s="31">
        <f>SUM(E207:E208)</f>
        <v>40772250</v>
      </c>
      <c r="F209" s="31">
        <f>E209</f>
        <v>40772250</v>
      </c>
      <c r="G209" s="9">
        <v>21.419</v>
      </c>
      <c r="H209" s="9">
        <f>G209*E209</f>
        <v>873300822.75</v>
      </c>
      <c r="I209" s="18">
        <v>0</v>
      </c>
      <c r="J209" s="9">
        <f t="shared" ref="J209:J240" si="86">I209*E209</f>
        <v>0</v>
      </c>
      <c r="K209" s="18">
        <v>0</v>
      </c>
      <c r="L209" s="18">
        <f t="shared" ref="L209:L240" si="87">K209*E209</f>
        <v>0</v>
      </c>
      <c r="M209" s="18">
        <v>0</v>
      </c>
      <c r="N209" s="9">
        <f t="shared" ref="N209:N240" si="88">$E209*M209</f>
        <v>0</v>
      </c>
      <c r="O209" s="18">
        <v>0</v>
      </c>
      <c r="P209" s="18">
        <f t="shared" si="84"/>
        <v>0</v>
      </c>
      <c r="Q209" s="29">
        <v>0.05</v>
      </c>
      <c r="R209" s="2">
        <f t="shared" ref="R209:R272" si="89">Q209*E209/1000</f>
        <v>2038.6125</v>
      </c>
      <c r="S209" s="18">
        <v>9</v>
      </c>
      <c r="T209" s="18">
        <f t="shared" ref="T209:T240" si="90">S209*E209</f>
        <v>366950250</v>
      </c>
      <c r="U209" s="9">
        <v>0</v>
      </c>
      <c r="V209" s="9">
        <f t="shared" ref="V209:V240" si="91">$E209*U209</f>
        <v>0</v>
      </c>
      <c r="W209" s="9">
        <v>0</v>
      </c>
      <c r="X209" s="9">
        <f>$E208*W209</f>
        <v>0</v>
      </c>
      <c r="Y209" s="9">
        <v>0</v>
      </c>
      <c r="Z209" s="9">
        <v>0</v>
      </c>
      <c r="AA209" s="9">
        <f t="shared" ref="AA209:AA240" si="92">$E209*Z209</f>
        <v>0</v>
      </c>
      <c r="AB209" s="9">
        <f>G209+I209+K209+M209+O209+Q209+S209+U209+W209+Z209</f>
        <v>30.469000000000001</v>
      </c>
      <c r="AC209" s="9">
        <f t="shared" ref="AC209:AC240" si="93">$E209*AB209</f>
        <v>1242289685.25</v>
      </c>
      <c r="AE209" s="20">
        <f>AB209-O209-S209</f>
        <v>21.469000000000001</v>
      </c>
      <c r="AF209">
        <f>AE209/AB209</f>
        <v>0.70461780826413734</v>
      </c>
      <c r="AH209" s="20">
        <f t="shared" si="85"/>
        <v>0</v>
      </c>
    </row>
    <row r="210" spans="1:34" x14ac:dyDescent="0.2">
      <c r="B210"/>
      <c r="C210" s="19"/>
      <c r="D210" s="19"/>
      <c r="E210" s="14"/>
      <c r="F210" s="14"/>
      <c r="G210" s="9"/>
      <c r="H210" s="9"/>
      <c r="I210" s="18"/>
      <c r="J210" s="9">
        <f t="shared" si="86"/>
        <v>0</v>
      </c>
      <c r="K210" s="18"/>
      <c r="L210" s="18">
        <f t="shared" si="87"/>
        <v>0</v>
      </c>
      <c r="M210" s="18"/>
      <c r="N210" s="9">
        <f t="shared" si="88"/>
        <v>0</v>
      </c>
      <c r="O210" s="18"/>
      <c r="P210" s="18">
        <f t="shared" si="84"/>
        <v>0</v>
      </c>
      <c r="Q210" s="18"/>
      <c r="R210" s="2">
        <f t="shared" si="89"/>
        <v>0</v>
      </c>
      <c r="S210" s="18"/>
      <c r="T210" s="18">
        <f t="shared" si="90"/>
        <v>0</v>
      </c>
      <c r="U210" s="9"/>
      <c r="V210" s="9">
        <f t="shared" si="91"/>
        <v>0</v>
      </c>
      <c r="W210" s="9"/>
      <c r="X210" s="9">
        <f>$E209*W210</f>
        <v>0</v>
      </c>
      <c r="Y210" s="9"/>
      <c r="Z210" s="9"/>
      <c r="AA210" s="9">
        <f t="shared" si="92"/>
        <v>0</v>
      </c>
      <c r="AB210" s="9"/>
      <c r="AC210" s="9">
        <f t="shared" si="93"/>
        <v>0</v>
      </c>
      <c r="AE210" s="20"/>
      <c r="AH210" s="20">
        <f t="shared" si="85"/>
        <v>0</v>
      </c>
    </row>
    <row r="211" spans="1:34" x14ac:dyDescent="0.2">
      <c r="A211" t="s">
        <v>413</v>
      </c>
      <c r="B211" s="6" t="s">
        <v>395</v>
      </c>
      <c r="C211" s="5" t="s">
        <v>414</v>
      </c>
      <c r="D211" s="5"/>
      <c r="E211" s="43">
        <v>34487800</v>
      </c>
      <c r="F211" s="43"/>
      <c r="G211" s="9"/>
      <c r="H211" s="9"/>
      <c r="I211" s="18"/>
      <c r="J211" s="9">
        <f t="shared" si="86"/>
        <v>0</v>
      </c>
      <c r="K211" s="18"/>
      <c r="L211" s="18">
        <f t="shared" si="87"/>
        <v>0</v>
      </c>
      <c r="M211" s="18"/>
      <c r="N211" s="9">
        <f t="shared" si="88"/>
        <v>0</v>
      </c>
      <c r="O211" s="18"/>
      <c r="P211" s="18">
        <f t="shared" si="84"/>
        <v>0</v>
      </c>
      <c r="Q211" s="18"/>
      <c r="R211" s="2">
        <f t="shared" si="89"/>
        <v>0</v>
      </c>
      <c r="S211" s="18"/>
      <c r="T211" s="18">
        <f t="shared" si="90"/>
        <v>0</v>
      </c>
      <c r="U211" s="9"/>
      <c r="V211" s="9">
        <f t="shared" si="91"/>
        <v>0</v>
      </c>
      <c r="W211" s="9"/>
      <c r="X211" s="9">
        <f>$E210*W211</f>
        <v>0</v>
      </c>
      <c r="Y211" s="9"/>
      <c r="Z211" s="9"/>
      <c r="AA211" s="9">
        <f t="shared" si="92"/>
        <v>0</v>
      </c>
      <c r="AB211" s="9"/>
      <c r="AC211" s="9">
        <f t="shared" si="93"/>
        <v>0</v>
      </c>
      <c r="AE211" s="20"/>
      <c r="AH211" s="20">
        <f t="shared" si="85"/>
        <v>0</v>
      </c>
    </row>
    <row r="212" spans="1:34" x14ac:dyDescent="0.2">
      <c r="A212" t="s">
        <v>413</v>
      </c>
      <c r="B212" s="6"/>
      <c r="C212" s="19" t="s">
        <v>412</v>
      </c>
      <c r="D212" s="19"/>
      <c r="E212" s="31">
        <f>SUM(E211)</f>
        <v>34487800</v>
      </c>
      <c r="F212" s="31">
        <f>E212</f>
        <v>34487800</v>
      </c>
      <c r="G212" s="9">
        <v>8.4329999999999998</v>
      </c>
      <c r="H212" s="9">
        <f>G212*E212</f>
        <v>290835617.39999998</v>
      </c>
      <c r="I212" s="18">
        <v>0</v>
      </c>
      <c r="J212" s="9">
        <f t="shared" si="86"/>
        <v>0</v>
      </c>
      <c r="K212" s="18">
        <v>0</v>
      </c>
      <c r="L212" s="18">
        <f t="shared" si="87"/>
        <v>0</v>
      </c>
      <c r="M212" s="18">
        <v>0</v>
      </c>
      <c r="N212" s="9">
        <f t="shared" si="88"/>
        <v>0</v>
      </c>
      <c r="O212" s="18">
        <v>0</v>
      </c>
      <c r="P212" s="18">
        <f t="shared" si="84"/>
        <v>0</v>
      </c>
      <c r="Q212" s="18">
        <v>2.246</v>
      </c>
      <c r="R212" s="2">
        <f t="shared" si="89"/>
        <v>77459.598799999992</v>
      </c>
      <c r="S212" s="18">
        <v>24</v>
      </c>
      <c r="T212" s="18">
        <f t="shared" si="90"/>
        <v>827707200</v>
      </c>
      <c r="U212" s="9">
        <v>0</v>
      </c>
      <c r="V212" s="9">
        <f t="shared" si="91"/>
        <v>0</v>
      </c>
      <c r="W212" s="9">
        <v>0</v>
      </c>
      <c r="X212" s="9">
        <f t="shared" ref="X212:X221" si="94">$E212*W212</f>
        <v>0</v>
      </c>
      <c r="Y212" s="9">
        <v>0</v>
      </c>
      <c r="Z212" s="9">
        <v>0</v>
      </c>
      <c r="AA212" s="9">
        <f t="shared" si="92"/>
        <v>0</v>
      </c>
      <c r="AB212" s="9">
        <f>G212+I212+K212+M212+O212+Q212+S212+U212+W212+Z212</f>
        <v>34.679000000000002</v>
      </c>
      <c r="AC212" s="9">
        <f t="shared" si="93"/>
        <v>1196002416.2</v>
      </c>
      <c r="AE212" s="20">
        <f>AB212-O212-S212</f>
        <v>10.679000000000002</v>
      </c>
      <c r="AF212">
        <f>AE212/AB212</f>
        <v>0.30793852187202636</v>
      </c>
      <c r="AH212" s="20">
        <f t="shared" si="85"/>
        <v>0</v>
      </c>
    </row>
    <row r="213" spans="1:34" x14ac:dyDescent="0.2">
      <c r="B213" s="6"/>
      <c r="C213" s="19"/>
      <c r="D213" s="19"/>
      <c r="E213" s="14"/>
      <c r="F213" s="14"/>
      <c r="G213" s="9"/>
      <c r="H213" s="9"/>
      <c r="I213" s="18"/>
      <c r="J213" s="9">
        <f t="shared" si="86"/>
        <v>0</v>
      </c>
      <c r="K213" s="18"/>
      <c r="L213" s="18">
        <f t="shared" si="87"/>
        <v>0</v>
      </c>
      <c r="M213" s="18"/>
      <c r="N213" s="9">
        <f t="shared" si="88"/>
        <v>0</v>
      </c>
      <c r="O213" s="18"/>
      <c r="P213" s="18">
        <f t="shared" si="84"/>
        <v>0</v>
      </c>
      <c r="Q213" s="18"/>
      <c r="R213" s="2">
        <f t="shared" si="89"/>
        <v>0</v>
      </c>
      <c r="S213" s="18"/>
      <c r="T213" s="18">
        <f t="shared" si="90"/>
        <v>0</v>
      </c>
      <c r="U213" s="9"/>
      <c r="V213" s="9">
        <f t="shared" si="91"/>
        <v>0</v>
      </c>
      <c r="W213" s="9"/>
      <c r="X213" s="9">
        <f t="shared" si="94"/>
        <v>0</v>
      </c>
      <c r="Y213" s="9"/>
      <c r="Z213" s="9"/>
      <c r="AA213" s="9">
        <f t="shared" si="92"/>
        <v>0</v>
      </c>
      <c r="AB213" s="9"/>
      <c r="AC213" s="9">
        <f t="shared" si="93"/>
        <v>0</v>
      </c>
      <c r="AE213" s="20"/>
      <c r="AH213" s="20">
        <f t="shared" si="85"/>
        <v>0</v>
      </c>
    </row>
    <row r="214" spans="1:34" x14ac:dyDescent="0.2">
      <c r="A214" t="s">
        <v>410</v>
      </c>
      <c r="B214" s="6" t="s">
        <v>395</v>
      </c>
      <c r="C214" s="5" t="s">
        <v>411</v>
      </c>
      <c r="D214" s="5"/>
      <c r="E214" s="43">
        <v>466454720</v>
      </c>
      <c r="F214" s="43"/>
      <c r="G214" s="9"/>
      <c r="H214" s="9"/>
      <c r="I214" s="18"/>
      <c r="J214" s="9">
        <f t="shared" si="86"/>
        <v>0</v>
      </c>
      <c r="K214" s="18"/>
      <c r="L214" s="18">
        <f t="shared" si="87"/>
        <v>0</v>
      </c>
      <c r="M214" s="18"/>
      <c r="N214" s="9">
        <f t="shared" si="88"/>
        <v>0</v>
      </c>
      <c r="O214" s="18"/>
      <c r="P214" s="18">
        <f t="shared" si="84"/>
        <v>0</v>
      </c>
      <c r="Q214" s="18"/>
      <c r="R214" s="2">
        <f t="shared" si="89"/>
        <v>0</v>
      </c>
      <c r="S214" s="18"/>
      <c r="T214" s="18">
        <f t="shared" si="90"/>
        <v>0</v>
      </c>
      <c r="U214" s="9"/>
      <c r="V214" s="9">
        <f t="shared" si="91"/>
        <v>0</v>
      </c>
      <c r="W214" s="9"/>
      <c r="X214" s="9">
        <f t="shared" si="94"/>
        <v>0</v>
      </c>
      <c r="Y214" s="9"/>
      <c r="Z214" s="9"/>
      <c r="AA214" s="9">
        <f t="shared" si="92"/>
        <v>0</v>
      </c>
      <c r="AB214" s="9"/>
      <c r="AC214" s="9">
        <f t="shared" si="93"/>
        <v>0</v>
      </c>
      <c r="AE214" s="20"/>
      <c r="AH214" s="20">
        <f t="shared" si="85"/>
        <v>0</v>
      </c>
    </row>
    <row r="215" spans="1:34" x14ac:dyDescent="0.2">
      <c r="A215" t="s">
        <v>410</v>
      </c>
      <c r="B215"/>
      <c r="C215" s="19" t="s">
        <v>409</v>
      </c>
      <c r="D215" s="19"/>
      <c r="E215" s="31">
        <f>SUM(E214)</f>
        <v>466454720</v>
      </c>
      <c r="F215" s="31">
        <f>E215</f>
        <v>466454720</v>
      </c>
      <c r="G215" s="9">
        <v>23.164000000000001</v>
      </c>
      <c r="H215" s="9">
        <f>G215*E215</f>
        <v>10804957134.08</v>
      </c>
      <c r="I215" s="18">
        <v>0</v>
      </c>
      <c r="J215" s="9">
        <f t="shared" si="86"/>
        <v>0</v>
      </c>
      <c r="K215" s="18">
        <v>0</v>
      </c>
      <c r="L215" s="18">
        <f t="shared" si="87"/>
        <v>0</v>
      </c>
      <c r="M215" s="18">
        <v>0</v>
      </c>
      <c r="N215" s="9">
        <f t="shared" si="88"/>
        <v>0</v>
      </c>
      <c r="O215" s="18">
        <v>8.5749999999999993</v>
      </c>
      <c r="P215" s="18">
        <f t="shared" si="84"/>
        <v>3999849223.9999995</v>
      </c>
      <c r="Q215" s="18">
        <v>0.33400000000000002</v>
      </c>
      <c r="R215" s="2">
        <f t="shared" si="89"/>
        <v>155795.87648000001</v>
      </c>
      <c r="S215" s="18">
        <v>14.331</v>
      </c>
      <c r="T215" s="18">
        <f t="shared" si="90"/>
        <v>6684762592.3199997</v>
      </c>
      <c r="U215" s="9">
        <v>0</v>
      </c>
      <c r="V215" s="9">
        <f t="shared" si="91"/>
        <v>0</v>
      </c>
      <c r="W215" s="9">
        <v>0</v>
      </c>
      <c r="X215" s="9">
        <f t="shared" si="94"/>
        <v>0</v>
      </c>
      <c r="Y215" s="9">
        <v>0</v>
      </c>
      <c r="Z215" s="9">
        <v>0</v>
      </c>
      <c r="AA215" s="9">
        <f t="shared" si="92"/>
        <v>0</v>
      </c>
      <c r="AB215" s="9">
        <f>G215+I215+K215+M215+O215+Q215+S215+U215+W215+Z215</f>
        <v>46.403999999999996</v>
      </c>
      <c r="AC215" s="9">
        <f t="shared" si="93"/>
        <v>21645364826.879997</v>
      </c>
      <c r="AE215" s="20">
        <f>AB215-O215-S215</f>
        <v>23.497999999999994</v>
      </c>
      <c r="AF215">
        <f>AE215/AB215</f>
        <v>0.50637876045168506</v>
      </c>
      <c r="AH215" s="20">
        <f t="shared" si="85"/>
        <v>8.5749999999999993</v>
      </c>
    </row>
    <row r="216" spans="1:34" x14ac:dyDescent="0.2">
      <c r="B216"/>
      <c r="C216" s="19"/>
      <c r="D216" s="19"/>
      <c r="E216" s="14"/>
      <c r="F216" s="14"/>
      <c r="G216" s="9"/>
      <c r="H216" s="9"/>
      <c r="I216" s="18"/>
      <c r="J216" s="9">
        <f t="shared" si="86"/>
        <v>0</v>
      </c>
      <c r="K216" s="18"/>
      <c r="L216" s="18">
        <f t="shared" si="87"/>
        <v>0</v>
      </c>
      <c r="M216" s="18"/>
      <c r="N216" s="9">
        <f t="shared" si="88"/>
        <v>0</v>
      </c>
      <c r="O216" s="18"/>
      <c r="P216" s="18">
        <f t="shared" si="84"/>
        <v>0</v>
      </c>
      <c r="Q216" s="18"/>
      <c r="R216" s="2">
        <f t="shared" si="89"/>
        <v>0</v>
      </c>
      <c r="S216" s="18"/>
      <c r="T216" s="18">
        <f t="shared" si="90"/>
        <v>0</v>
      </c>
      <c r="U216" s="9"/>
      <c r="V216" s="9">
        <f t="shared" si="91"/>
        <v>0</v>
      </c>
      <c r="W216" s="9"/>
      <c r="X216" s="9">
        <f t="shared" si="94"/>
        <v>0</v>
      </c>
      <c r="Y216" s="9"/>
      <c r="Z216" s="9"/>
      <c r="AA216" s="9">
        <f t="shared" si="92"/>
        <v>0</v>
      </c>
      <c r="AB216" s="9"/>
      <c r="AC216" s="9">
        <f t="shared" si="93"/>
        <v>0</v>
      </c>
      <c r="AE216" s="20"/>
      <c r="AH216" s="20">
        <f t="shared" si="85"/>
        <v>0</v>
      </c>
    </row>
    <row r="217" spans="1:34" x14ac:dyDescent="0.2">
      <c r="A217" t="s">
        <v>407</v>
      </c>
      <c r="B217" s="6" t="s">
        <v>395</v>
      </c>
      <c r="C217" s="28" t="s">
        <v>408</v>
      </c>
      <c r="D217" s="5"/>
      <c r="E217" s="43">
        <v>783104780</v>
      </c>
      <c r="F217" s="43"/>
      <c r="G217" s="9"/>
      <c r="H217" s="9"/>
      <c r="I217" s="18"/>
      <c r="J217" s="9">
        <f t="shared" si="86"/>
        <v>0</v>
      </c>
      <c r="K217" s="18"/>
      <c r="L217" s="18">
        <f t="shared" si="87"/>
        <v>0</v>
      </c>
      <c r="M217" s="18"/>
      <c r="N217" s="9">
        <f t="shared" si="88"/>
        <v>0</v>
      </c>
      <c r="O217" s="18"/>
      <c r="P217" s="18">
        <f t="shared" si="84"/>
        <v>0</v>
      </c>
      <c r="Q217" s="18"/>
      <c r="R217" s="2">
        <f t="shared" si="89"/>
        <v>0</v>
      </c>
      <c r="S217" s="18"/>
      <c r="T217" s="18">
        <f t="shared" si="90"/>
        <v>0</v>
      </c>
      <c r="U217" s="9"/>
      <c r="V217" s="9">
        <f t="shared" si="91"/>
        <v>0</v>
      </c>
      <c r="W217" s="9"/>
      <c r="X217" s="9">
        <f t="shared" si="94"/>
        <v>0</v>
      </c>
      <c r="Y217" s="9"/>
      <c r="Z217" s="9"/>
      <c r="AA217" s="9">
        <f t="shared" si="92"/>
        <v>0</v>
      </c>
      <c r="AB217" s="9"/>
      <c r="AC217" s="9">
        <f t="shared" si="93"/>
        <v>0</v>
      </c>
      <c r="AE217" s="20"/>
      <c r="AH217" s="20">
        <f t="shared" si="85"/>
        <v>0</v>
      </c>
    </row>
    <row r="218" spans="1:34" x14ac:dyDescent="0.2">
      <c r="A218" t="s">
        <v>407</v>
      </c>
      <c r="B218" s="6"/>
      <c r="C218" s="19" t="s">
        <v>406</v>
      </c>
      <c r="D218" s="19"/>
      <c r="E218" s="31">
        <f>SUM(E217)</f>
        <v>783104780</v>
      </c>
      <c r="F218" s="31">
        <f>E218</f>
        <v>783104780</v>
      </c>
      <c r="G218" s="9">
        <v>24.459</v>
      </c>
      <c r="H218" s="9">
        <f>G218*E218</f>
        <v>19153959814.02</v>
      </c>
      <c r="I218" s="18">
        <v>0</v>
      </c>
      <c r="J218" s="9">
        <f t="shared" si="86"/>
        <v>0</v>
      </c>
      <c r="K218" s="18">
        <v>0</v>
      </c>
      <c r="L218" s="18">
        <f t="shared" si="87"/>
        <v>0</v>
      </c>
      <c r="M218" s="18">
        <v>0</v>
      </c>
      <c r="N218" s="9">
        <f t="shared" si="88"/>
        <v>0</v>
      </c>
      <c r="O218" s="18">
        <v>13.756</v>
      </c>
      <c r="P218" s="18">
        <f t="shared" si="84"/>
        <v>10772389353.68</v>
      </c>
      <c r="Q218" s="18">
        <v>0.222</v>
      </c>
      <c r="R218" s="2">
        <f t="shared" si="89"/>
        <v>173849.26115999999</v>
      </c>
      <c r="S218" s="18">
        <v>5.98</v>
      </c>
      <c r="T218" s="18">
        <f t="shared" si="90"/>
        <v>4682966584.4000006</v>
      </c>
      <c r="U218" s="9">
        <v>0</v>
      </c>
      <c r="V218" s="9">
        <f t="shared" si="91"/>
        <v>0</v>
      </c>
      <c r="W218" s="9">
        <v>0</v>
      </c>
      <c r="X218" s="9">
        <f t="shared" si="94"/>
        <v>0</v>
      </c>
      <c r="Y218" s="9">
        <v>0</v>
      </c>
      <c r="Z218" s="9">
        <v>0</v>
      </c>
      <c r="AA218" s="9">
        <f t="shared" si="92"/>
        <v>0</v>
      </c>
      <c r="AB218" s="9">
        <f>G218+I218+K218+M218+O218+Q218+S218+U218+W218+Z218</f>
        <v>44.417000000000002</v>
      </c>
      <c r="AC218" s="9">
        <f t="shared" si="93"/>
        <v>34783165013.260002</v>
      </c>
      <c r="AE218" s="20">
        <f>AB218-O218-S218</f>
        <v>24.681000000000001</v>
      </c>
      <c r="AF218">
        <f>AE218/AB218</f>
        <v>0.55566562352252513</v>
      </c>
      <c r="AH218" s="20">
        <f t="shared" si="85"/>
        <v>13.756</v>
      </c>
    </row>
    <row r="219" spans="1:34" x14ac:dyDescent="0.2">
      <c r="B219" s="6"/>
      <c r="C219" s="19"/>
      <c r="D219" s="19"/>
      <c r="E219" s="14"/>
      <c r="F219" s="14"/>
      <c r="G219" s="9"/>
      <c r="H219" s="9"/>
      <c r="I219" s="18"/>
      <c r="J219" s="9">
        <f t="shared" si="86"/>
        <v>0</v>
      </c>
      <c r="K219" s="18"/>
      <c r="L219" s="18">
        <f t="shared" si="87"/>
        <v>0</v>
      </c>
      <c r="M219" s="18"/>
      <c r="N219" s="9">
        <f t="shared" si="88"/>
        <v>0</v>
      </c>
      <c r="O219" s="18"/>
      <c r="P219" s="18">
        <f t="shared" si="84"/>
        <v>0</v>
      </c>
      <c r="Q219" s="18"/>
      <c r="R219" s="2">
        <f t="shared" si="89"/>
        <v>0</v>
      </c>
      <c r="S219" s="18"/>
      <c r="T219" s="18">
        <f t="shared" si="90"/>
        <v>0</v>
      </c>
      <c r="U219" s="9"/>
      <c r="V219" s="9">
        <f t="shared" si="91"/>
        <v>0</v>
      </c>
      <c r="W219" s="9"/>
      <c r="X219" s="9">
        <f t="shared" si="94"/>
        <v>0</v>
      </c>
      <c r="Y219" s="9"/>
      <c r="Z219" s="9"/>
      <c r="AA219" s="9">
        <f t="shared" si="92"/>
        <v>0</v>
      </c>
      <c r="AB219" s="9"/>
      <c r="AC219" s="9">
        <f t="shared" si="93"/>
        <v>0</v>
      </c>
      <c r="AE219" s="20"/>
      <c r="AH219" s="20">
        <f t="shared" si="85"/>
        <v>0</v>
      </c>
    </row>
    <row r="220" spans="1:34" x14ac:dyDescent="0.2">
      <c r="A220" s="44" t="s">
        <v>404</v>
      </c>
      <c r="B220" s="42" t="s">
        <v>395</v>
      </c>
      <c r="C220" s="42" t="s">
        <v>405</v>
      </c>
      <c r="D220" s="5"/>
      <c r="E220" s="40">
        <v>2172640</v>
      </c>
      <c r="F220" s="40"/>
      <c r="G220" s="9"/>
      <c r="H220" s="9"/>
      <c r="I220" s="18"/>
      <c r="J220" s="9">
        <f t="shared" si="86"/>
        <v>0</v>
      </c>
      <c r="K220" s="18"/>
      <c r="L220" s="18">
        <f t="shared" si="87"/>
        <v>0</v>
      </c>
      <c r="M220" s="18"/>
      <c r="N220" s="9">
        <f t="shared" si="88"/>
        <v>0</v>
      </c>
      <c r="O220" s="18"/>
      <c r="P220" s="18">
        <f t="shared" si="84"/>
        <v>0</v>
      </c>
      <c r="Q220" s="18"/>
      <c r="R220" s="2">
        <f t="shared" si="89"/>
        <v>0</v>
      </c>
      <c r="S220" s="18"/>
      <c r="T220" s="18">
        <f t="shared" si="90"/>
        <v>0</v>
      </c>
      <c r="U220" s="9"/>
      <c r="V220" s="9">
        <f t="shared" si="91"/>
        <v>0</v>
      </c>
      <c r="W220" s="9"/>
      <c r="X220" s="9">
        <f t="shared" si="94"/>
        <v>0</v>
      </c>
      <c r="Y220" s="9"/>
      <c r="Z220" s="9"/>
      <c r="AA220" s="9">
        <f t="shared" si="92"/>
        <v>0</v>
      </c>
      <c r="AB220" s="9"/>
      <c r="AC220" s="9">
        <f t="shared" si="93"/>
        <v>0</v>
      </c>
      <c r="AE220" s="20"/>
      <c r="AH220" s="20">
        <f t="shared" si="85"/>
        <v>0</v>
      </c>
    </row>
    <row r="221" spans="1:34" x14ac:dyDescent="0.2">
      <c r="A221" s="44" t="s">
        <v>404</v>
      </c>
      <c r="B221" s="6" t="s">
        <v>146</v>
      </c>
      <c r="C221" s="42" t="s">
        <v>405</v>
      </c>
      <c r="D221" s="5"/>
      <c r="E221" s="40">
        <v>356993</v>
      </c>
      <c r="F221" s="40"/>
      <c r="G221" s="9"/>
      <c r="H221" s="9"/>
      <c r="I221" s="18"/>
      <c r="J221" s="9">
        <f t="shared" si="86"/>
        <v>0</v>
      </c>
      <c r="K221" s="18"/>
      <c r="L221" s="18">
        <f t="shared" si="87"/>
        <v>0</v>
      </c>
      <c r="M221" s="18"/>
      <c r="N221" s="9">
        <f t="shared" si="88"/>
        <v>0</v>
      </c>
      <c r="O221" s="18"/>
      <c r="P221" s="18">
        <f t="shared" ref="P221:P252" si="95">O221*E221</f>
        <v>0</v>
      </c>
      <c r="Q221" s="18"/>
      <c r="R221" s="2">
        <f t="shared" si="89"/>
        <v>0</v>
      </c>
      <c r="S221" s="18"/>
      <c r="T221" s="18">
        <f t="shared" si="90"/>
        <v>0</v>
      </c>
      <c r="U221" s="9"/>
      <c r="V221" s="9">
        <f t="shared" si="91"/>
        <v>0</v>
      </c>
      <c r="W221" s="9"/>
      <c r="X221" s="9">
        <f t="shared" si="94"/>
        <v>0</v>
      </c>
      <c r="Y221" s="9"/>
      <c r="Z221" s="9"/>
      <c r="AA221" s="9">
        <f t="shared" si="92"/>
        <v>0</v>
      </c>
      <c r="AB221" s="9"/>
      <c r="AC221" s="9">
        <f t="shared" si="93"/>
        <v>0</v>
      </c>
      <c r="AE221" s="20"/>
      <c r="AH221" s="20">
        <f t="shared" si="85"/>
        <v>0</v>
      </c>
    </row>
    <row r="222" spans="1:34" x14ac:dyDescent="0.2">
      <c r="A222" s="44" t="s">
        <v>404</v>
      </c>
      <c r="B222" s="6" t="s">
        <v>271</v>
      </c>
      <c r="C222" s="42" t="s">
        <v>405</v>
      </c>
      <c r="D222" s="5"/>
      <c r="E222" s="40">
        <v>1854314</v>
      </c>
      <c r="F222" s="40"/>
      <c r="G222" s="9"/>
      <c r="H222" s="9"/>
      <c r="I222" s="18"/>
      <c r="J222" s="9">
        <f t="shared" si="86"/>
        <v>0</v>
      </c>
      <c r="K222" s="18"/>
      <c r="L222" s="18">
        <f t="shared" si="87"/>
        <v>0</v>
      </c>
      <c r="M222" s="18"/>
      <c r="N222" s="9">
        <f t="shared" si="88"/>
        <v>0</v>
      </c>
      <c r="O222" s="18"/>
      <c r="P222" s="18">
        <f t="shared" si="95"/>
        <v>0</v>
      </c>
      <c r="Q222" s="18"/>
      <c r="R222" s="2">
        <f t="shared" si="89"/>
        <v>0</v>
      </c>
      <c r="S222" s="18"/>
      <c r="T222" s="18">
        <f t="shared" si="90"/>
        <v>0</v>
      </c>
      <c r="U222" s="9"/>
      <c r="V222" s="9">
        <f t="shared" si="91"/>
        <v>0</v>
      </c>
      <c r="W222" s="9"/>
      <c r="X222" s="9">
        <f t="shared" ref="X222:X230" si="96">$E220*W222</f>
        <v>0</v>
      </c>
      <c r="Y222" s="9"/>
      <c r="Z222" s="9"/>
      <c r="AA222" s="9">
        <f t="shared" si="92"/>
        <v>0</v>
      </c>
      <c r="AB222" s="9"/>
      <c r="AC222" s="9">
        <f t="shared" si="93"/>
        <v>0</v>
      </c>
      <c r="AE222" s="20"/>
      <c r="AH222" s="20">
        <f t="shared" si="85"/>
        <v>0</v>
      </c>
    </row>
    <row r="223" spans="1:34" x14ac:dyDescent="0.2">
      <c r="A223" s="44" t="s">
        <v>404</v>
      </c>
      <c r="B223"/>
      <c r="C223" s="41" t="s">
        <v>403</v>
      </c>
      <c r="D223" s="19"/>
      <c r="E223" s="31">
        <f>SUM(E220:E222)</f>
        <v>4383947</v>
      </c>
      <c r="F223" s="31">
        <f>E223</f>
        <v>4383947</v>
      </c>
      <c r="G223" s="9">
        <v>27</v>
      </c>
      <c r="H223" s="9">
        <f>G223*E223</f>
        <v>118366569</v>
      </c>
      <c r="I223" s="18">
        <v>0</v>
      </c>
      <c r="J223" s="9">
        <f t="shared" si="86"/>
        <v>0</v>
      </c>
      <c r="K223" s="18">
        <v>0</v>
      </c>
      <c r="L223" s="18">
        <f t="shared" si="87"/>
        <v>0</v>
      </c>
      <c r="M223" s="18">
        <v>0</v>
      </c>
      <c r="N223" s="9">
        <f t="shared" si="88"/>
        <v>0</v>
      </c>
      <c r="O223" s="18">
        <v>0</v>
      </c>
      <c r="P223" s="18">
        <f t="shared" si="95"/>
        <v>0</v>
      </c>
      <c r="Q223" s="18">
        <v>1E-3</v>
      </c>
      <c r="R223" s="2">
        <f t="shared" si="89"/>
        <v>4.383947</v>
      </c>
      <c r="S223" s="18">
        <v>9.5009999999999994</v>
      </c>
      <c r="T223" s="18">
        <f t="shared" si="90"/>
        <v>41651880.446999997</v>
      </c>
      <c r="U223" s="9">
        <v>0</v>
      </c>
      <c r="V223" s="9">
        <f t="shared" si="91"/>
        <v>0</v>
      </c>
      <c r="W223" s="9">
        <v>0</v>
      </c>
      <c r="X223" s="9">
        <f t="shared" si="96"/>
        <v>0</v>
      </c>
      <c r="Y223" s="9">
        <v>0</v>
      </c>
      <c r="Z223" s="9">
        <v>0</v>
      </c>
      <c r="AA223" s="9">
        <f t="shared" si="92"/>
        <v>0</v>
      </c>
      <c r="AB223" s="9">
        <f>G223+I223+K223+M223+O223+Q223+S223+U223+W223+Z223</f>
        <v>36.502000000000002</v>
      </c>
      <c r="AC223" s="9">
        <f t="shared" si="93"/>
        <v>160022833.39400002</v>
      </c>
      <c r="AE223" s="20">
        <f>AB223-O223-S223</f>
        <v>27.001000000000005</v>
      </c>
      <c r="AF223">
        <f>AE223/AB223</f>
        <v>0.73971289244424976</v>
      </c>
      <c r="AH223" s="20">
        <f t="shared" si="85"/>
        <v>0</v>
      </c>
    </row>
    <row r="224" spans="1:34" x14ac:dyDescent="0.2">
      <c r="B224"/>
      <c r="C224" s="19"/>
      <c r="D224" s="19"/>
      <c r="E224" s="14"/>
      <c r="F224" s="14"/>
      <c r="G224" s="9"/>
      <c r="H224" s="9"/>
      <c r="I224" s="18"/>
      <c r="J224" s="9">
        <f t="shared" si="86"/>
        <v>0</v>
      </c>
      <c r="K224" s="18"/>
      <c r="L224" s="18">
        <f t="shared" si="87"/>
        <v>0</v>
      </c>
      <c r="M224" s="18"/>
      <c r="N224" s="9">
        <f t="shared" si="88"/>
        <v>0</v>
      </c>
      <c r="O224" s="18"/>
      <c r="P224" s="18">
        <f t="shared" si="95"/>
        <v>0</v>
      </c>
      <c r="Q224" s="18"/>
      <c r="R224" s="2">
        <f t="shared" si="89"/>
        <v>0</v>
      </c>
      <c r="S224" s="18"/>
      <c r="T224" s="18">
        <f t="shared" si="90"/>
        <v>0</v>
      </c>
      <c r="U224" s="9"/>
      <c r="V224" s="9">
        <f t="shared" si="91"/>
        <v>0</v>
      </c>
      <c r="W224" s="9"/>
      <c r="X224" s="9">
        <f t="shared" si="96"/>
        <v>0</v>
      </c>
      <c r="Y224" s="9"/>
      <c r="Z224" s="9"/>
      <c r="AA224" s="9">
        <f t="shared" si="92"/>
        <v>0</v>
      </c>
      <c r="AB224" s="9"/>
      <c r="AC224" s="9">
        <f t="shared" si="93"/>
        <v>0</v>
      </c>
      <c r="AE224" s="20"/>
      <c r="AH224" s="20">
        <f t="shared" si="85"/>
        <v>0</v>
      </c>
    </row>
    <row r="225" spans="1:34" x14ac:dyDescent="0.2">
      <c r="A225" s="52" t="s">
        <v>401</v>
      </c>
      <c r="B225" s="23" t="s">
        <v>395</v>
      </c>
      <c r="C225" s="50" t="s">
        <v>402</v>
      </c>
      <c r="D225" s="28"/>
      <c r="E225" s="40">
        <v>14580680</v>
      </c>
      <c r="F225" s="40"/>
      <c r="G225" s="9"/>
      <c r="H225" s="9"/>
      <c r="I225" s="18"/>
      <c r="J225" s="9">
        <f t="shared" si="86"/>
        <v>0</v>
      </c>
      <c r="K225" s="18"/>
      <c r="L225" s="18">
        <f t="shared" si="87"/>
        <v>0</v>
      </c>
      <c r="M225" s="18"/>
      <c r="N225" s="9">
        <f t="shared" si="88"/>
        <v>0</v>
      </c>
      <c r="O225" s="18"/>
      <c r="P225" s="18">
        <f t="shared" si="95"/>
        <v>0</v>
      </c>
      <c r="Q225" s="18"/>
      <c r="R225" s="2">
        <f t="shared" si="89"/>
        <v>0</v>
      </c>
      <c r="S225" s="18"/>
      <c r="T225" s="18">
        <f t="shared" si="90"/>
        <v>0</v>
      </c>
      <c r="U225" s="9"/>
      <c r="V225" s="9">
        <f t="shared" si="91"/>
        <v>0</v>
      </c>
      <c r="W225" s="9"/>
      <c r="X225" s="9">
        <f t="shared" si="96"/>
        <v>0</v>
      </c>
      <c r="Y225" s="9"/>
      <c r="Z225" s="9"/>
      <c r="AA225" s="9">
        <f t="shared" si="92"/>
        <v>0</v>
      </c>
      <c r="AB225" s="9"/>
      <c r="AC225" s="9">
        <f t="shared" si="93"/>
        <v>0</v>
      </c>
      <c r="AE225" s="20"/>
      <c r="AH225" s="20">
        <f t="shared" si="85"/>
        <v>0</v>
      </c>
    </row>
    <row r="226" spans="1:34" x14ac:dyDescent="0.2">
      <c r="A226" s="47" t="s">
        <v>401</v>
      </c>
      <c r="B226" s="6" t="s">
        <v>271</v>
      </c>
      <c r="C226" s="42" t="s">
        <v>402</v>
      </c>
      <c r="D226" s="5"/>
      <c r="E226" s="40">
        <v>3983889</v>
      </c>
      <c r="F226" s="40"/>
      <c r="G226" s="9"/>
      <c r="H226" s="9"/>
      <c r="I226" s="18"/>
      <c r="J226" s="9">
        <f t="shared" si="86"/>
        <v>0</v>
      </c>
      <c r="K226" s="18"/>
      <c r="L226" s="18">
        <f t="shared" si="87"/>
        <v>0</v>
      </c>
      <c r="M226" s="18"/>
      <c r="N226" s="9">
        <f t="shared" si="88"/>
        <v>0</v>
      </c>
      <c r="O226" s="18"/>
      <c r="P226" s="18">
        <f t="shared" si="95"/>
        <v>0</v>
      </c>
      <c r="Q226" s="18"/>
      <c r="R226" s="2">
        <f t="shared" si="89"/>
        <v>0</v>
      </c>
      <c r="S226" s="18"/>
      <c r="T226" s="18">
        <f t="shared" si="90"/>
        <v>0</v>
      </c>
      <c r="U226" s="9"/>
      <c r="V226" s="9">
        <f t="shared" si="91"/>
        <v>0</v>
      </c>
      <c r="W226" s="9"/>
      <c r="X226" s="9">
        <f t="shared" si="96"/>
        <v>0</v>
      </c>
      <c r="Y226" s="9"/>
      <c r="Z226" s="9"/>
      <c r="AA226" s="9">
        <f t="shared" si="92"/>
        <v>0</v>
      </c>
      <c r="AB226" s="9"/>
      <c r="AC226" s="9">
        <f t="shared" si="93"/>
        <v>0</v>
      </c>
      <c r="AE226" s="20"/>
      <c r="AH226" s="20">
        <f t="shared" si="85"/>
        <v>0</v>
      </c>
    </row>
    <row r="227" spans="1:34" x14ac:dyDescent="0.2">
      <c r="A227" s="47" t="s">
        <v>401</v>
      </c>
      <c r="B227" s="6" t="s">
        <v>275</v>
      </c>
      <c r="C227" s="42" t="s">
        <v>402</v>
      </c>
      <c r="D227" s="5"/>
      <c r="E227" s="40">
        <v>1054818</v>
      </c>
      <c r="F227" s="40"/>
      <c r="G227" s="9"/>
      <c r="H227" s="9"/>
      <c r="I227" s="18"/>
      <c r="J227" s="9">
        <f t="shared" si="86"/>
        <v>0</v>
      </c>
      <c r="K227" s="18"/>
      <c r="L227" s="18">
        <f t="shared" si="87"/>
        <v>0</v>
      </c>
      <c r="M227" s="18"/>
      <c r="N227" s="9">
        <f t="shared" si="88"/>
        <v>0</v>
      </c>
      <c r="O227" s="18"/>
      <c r="P227" s="18">
        <f t="shared" si="95"/>
        <v>0</v>
      </c>
      <c r="Q227" s="18"/>
      <c r="R227" s="2">
        <f t="shared" si="89"/>
        <v>0</v>
      </c>
      <c r="S227" s="18"/>
      <c r="T227" s="18">
        <f t="shared" si="90"/>
        <v>0</v>
      </c>
      <c r="U227" s="9"/>
      <c r="V227" s="9">
        <f t="shared" si="91"/>
        <v>0</v>
      </c>
      <c r="W227" s="9"/>
      <c r="X227" s="9">
        <f t="shared" si="96"/>
        <v>0</v>
      </c>
      <c r="Y227" s="9"/>
      <c r="Z227" s="9"/>
      <c r="AA227" s="9">
        <f t="shared" si="92"/>
        <v>0</v>
      </c>
      <c r="AB227" s="9"/>
      <c r="AC227" s="9">
        <f t="shared" si="93"/>
        <v>0</v>
      </c>
      <c r="AE227" s="20"/>
      <c r="AH227" s="20">
        <f t="shared" si="85"/>
        <v>0</v>
      </c>
    </row>
    <row r="228" spans="1:34" x14ac:dyDescent="0.2">
      <c r="A228" s="52" t="s">
        <v>401</v>
      </c>
      <c r="B228" s="6"/>
      <c r="C228" s="41" t="s">
        <v>400</v>
      </c>
      <c r="D228" s="19"/>
      <c r="E228" s="31">
        <f>SUM(E225:E227)</f>
        <v>19619387</v>
      </c>
      <c r="F228" s="31">
        <f>E228</f>
        <v>19619387</v>
      </c>
      <c r="G228" s="9">
        <v>20.834</v>
      </c>
      <c r="H228" s="9">
        <f>G228*E228</f>
        <v>408750308.75800002</v>
      </c>
      <c r="I228" s="18">
        <v>0</v>
      </c>
      <c r="J228" s="9">
        <f t="shared" si="86"/>
        <v>0</v>
      </c>
      <c r="K228" s="18">
        <v>2.0680000000000001</v>
      </c>
      <c r="L228" s="18">
        <f t="shared" si="87"/>
        <v>40572892.316</v>
      </c>
      <c r="M228" s="18">
        <v>0</v>
      </c>
      <c r="N228" s="9">
        <f t="shared" si="88"/>
        <v>0</v>
      </c>
      <c r="O228" s="18">
        <v>0</v>
      </c>
      <c r="P228" s="18">
        <f t="shared" si="95"/>
        <v>0</v>
      </c>
      <c r="Q228" s="29">
        <v>2.4E-2</v>
      </c>
      <c r="R228" s="2">
        <f t="shared" si="89"/>
        <v>470.86528800000002</v>
      </c>
      <c r="S228" s="18">
        <v>5.3769999999999998</v>
      </c>
      <c r="T228" s="18">
        <f t="shared" si="90"/>
        <v>105493443.89899999</v>
      </c>
      <c r="U228" s="9">
        <v>0</v>
      </c>
      <c r="V228" s="9">
        <f t="shared" si="91"/>
        <v>0</v>
      </c>
      <c r="W228" s="9">
        <v>0</v>
      </c>
      <c r="X228" s="9">
        <f t="shared" si="96"/>
        <v>0</v>
      </c>
      <c r="Y228" s="9">
        <v>0</v>
      </c>
      <c r="Z228" s="9">
        <v>0</v>
      </c>
      <c r="AA228" s="9">
        <f t="shared" si="92"/>
        <v>0</v>
      </c>
      <c r="AB228" s="9">
        <f>G228+I228+K228+M228+O228+Q228+S228+U228+W228+Z228</f>
        <v>28.303000000000001</v>
      </c>
      <c r="AC228" s="9">
        <f t="shared" si="93"/>
        <v>555287510.26100004</v>
      </c>
      <c r="AE228" s="20">
        <f>AB228-O228-S228</f>
        <v>22.926000000000002</v>
      </c>
      <c r="AF228">
        <f>AE228/AB228</f>
        <v>0.81002013920785787</v>
      </c>
      <c r="AH228" s="20">
        <f t="shared" si="85"/>
        <v>2.0680000000000001</v>
      </c>
    </row>
    <row r="229" spans="1:34" x14ac:dyDescent="0.2">
      <c r="B229" s="6"/>
      <c r="C229" s="19"/>
      <c r="D229" s="19"/>
      <c r="E229" s="14"/>
      <c r="F229" s="14"/>
      <c r="G229" s="9"/>
      <c r="H229" s="9"/>
      <c r="I229" s="18"/>
      <c r="J229" s="9">
        <f t="shared" si="86"/>
        <v>0</v>
      </c>
      <c r="K229" s="18"/>
      <c r="L229" s="18">
        <f t="shared" si="87"/>
        <v>0</v>
      </c>
      <c r="M229" s="18"/>
      <c r="N229" s="9">
        <f t="shared" si="88"/>
        <v>0</v>
      </c>
      <c r="O229" s="18"/>
      <c r="P229" s="18">
        <f t="shared" si="95"/>
        <v>0</v>
      </c>
      <c r="Q229" s="18"/>
      <c r="R229" s="2">
        <f t="shared" si="89"/>
        <v>0</v>
      </c>
      <c r="S229" s="18"/>
      <c r="T229" s="18">
        <f t="shared" si="90"/>
        <v>0</v>
      </c>
      <c r="U229" s="9"/>
      <c r="V229" s="9">
        <f t="shared" si="91"/>
        <v>0</v>
      </c>
      <c r="W229" s="9"/>
      <c r="X229" s="9">
        <f t="shared" si="96"/>
        <v>0</v>
      </c>
      <c r="Y229" s="9"/>
      <c r="Z229" s="9"/>
      <c r="AA229" s="9">
        <f t="shared" si="92"/>
        <v>0</v>
      </c>
      <c r="AB229" s="9"/>
      <c r="AC229" s="9">
        <f t="shared" si="93"/>
        <v>0</v>
      </c>
      <c r="AE229" s="20"/>
      <c r="AH229" s="20">
        <f t="shared" si="85"/>
        <v>0</v>
      </c>
    </row>
    <row r="230" spans="1:34" x14ac:dyDescent="0.2">
      <c r="A230" t="s">
        <v>398</v>
      </c>
      <c r="B230" s="6" t="s">
        <v>391</v>
      </c>
      <c r="C230" s="28" t="s">
        <v>399</v>
      </c>
      <c r="D230" s="5"/>
      <c r="E230" s="43">
        <v>231719231</v>
      </c>
      <c r="F230" s="43"/>
      <c r="G230" s="9"/>
      <c r="H230" s="9"/>
      <c r="I230" s="18"/>
      <c r="J230" s="9">
        <f t="shared" si="86"/>
        <v>0</v>
      </c>
      <c r="K230" s="18"/>
      <c r="L230" s="18">
        <f t="shared" si="87"/>
        <v>0</v>
      </c>
      <c r="M230" s="18"/>
      <c r="N230" s="9">
        <f t="shared" si="88"/>
        <v>0</v>
      </c>
      <c r="O230" s="18"/>
      <c r="P230" s="18">
        <f t="shared" si="95"/>
        <v>0</v>
      </c>
      <c r="Q230" s="18"/>
      <c r="R230" s="2">
        <f t="shared" si="89"/>
        <v>0</v>
      </c>
      <c r="S230" s="18"/>
      <c r="T230" s="18">
        <f t="shared" si="90"/>
        <v>0</v>
      </c>
      <c r="U230" s="9"/>
      <c r="V230" s="9">
        <f t="shared" si="91"/>
        <v>0</v>
      </c>
      <c r="W230" s="9"/>
      <c r="X230" s="9">
        <f t="shared" si="96"/>
        <v>0</v>
      </c>
      <c r="Y230" s="9"/>
      <c r="Z230" s="9"/>
      <c r="AA230" s="9">
        <f t="shared" si="92"/>
        <v>0</v>
      </c>
      <c r="AB230" s="9"/>
      <c r="AC230" s="9">
        <f t="shared" si="93"/>
        <v>0</v>
      </c>
      <c r="AE230" s="20"/>
      <c r="AH230" s="20">
        <f t="shared" si="85"/>
        <v>0</v>
      </c>
    </row>
    <row r="231" spans="1:34" x14ac:dyDescent="0.2">
      <c r="A231" t="s">
        <v>398</v>
      </c>
      <c r="B231"/>
      <c r="C231" s="19" t="s">
        <v>397</v>
      </c>
      <c r="D231" s="19"/>
      <c r="E231" s="31">
        <f>SUM(E230)</f>
        <v>231719231</v>
      </c>
      <c r="F231" s="31">
        <f>E231</f>
        <v>231719231</v>
      </c>
      <c r="G231" s="9">
        <v>27</v>
      </c>
      <c r="H231" s="9">
        <f>G231*E231</f>
        <v>6256419237</v>
      </c>
      <c r="I231" s="18">
        <v>0</v>
      </c>
      <c r="J231" s="9">
        <f t="shared" si="86"/>
        <v>0</v>
      </c>
      <c r="K231" s="18">
        <v>0</v>
      </c>
      <c r="L231" s="18">
        <f t="shared" si="87"/>
        <v>0</v>
      </c>
      <c r="M231" s="18">
        <v>0</v>
      </c>
      <c r="N231" s="9">
        <f t="shared" si="88"/>
        <v>0</v>
      </c>
      <c r="O231" s="18">
        <v>0</v>
      </c>
      <c r="P231" s="18">
        <f t="shared" si="95"/>
        <v>0</v>
      </c>
      <c r="Q231" s="18">
        <v>0.19</v>
      </c>
      <c r="R231" s="2">
        <f t="shared" si="89"/>
        <v>44026.653890000001</v>
      </c>
      <c r="S231" s="18">
        <v>7.9649999999999999</v>
      </c>
      <c r="T231" s="18">
        <f t="shared" si="90"/>
        <v>1845643674.915</v>
      </c>
      <c r="U231" s="9">
        <v>0</v>
      </c>
      <c r="V231" s="9">
        <f t="shared" si="91"/>
        <v>0</v>
      </c>
      <c r="W231" s="9">
        <v>0</v>
      </c>
      <c r="X231" s="9">
        <f>$E231*W231</f>
        <v>0</v>
      </c>
      <c r="Y231" s="9">
        <v>0</v>
      </c>
      <c r="Z231" s="9">
        <v>0</v>
      </c>
      <c r="AA231" s="9">
        <f t="shared" si="92"/>
        <v>0</v>
      </c>
      <c r="AB231" s="9">
        <f>G231+I231+K231+M231+O231+Q231+S231+U231+W231+Z231</f>
        <v>35.155000000000001</v>
      </c>
      <c r="AC231" s="9">
        <f t="shared" si="93"/>
        <v>8146089565.8050003</v>
      </c>
      <c r="AE231" s="20">
        <f>AB231-O231-S231</f>
        <v>27.19</v>
      </c>
      <c r="AF231">
        <f>AE231/AB231</f>
        <v>0.77343194424690653</v>
      </c>
      <c r="AH231" s="20">
        <f t="shared" si="85"/>
        <v>0</v>
      </c>
    </row>
    <row r="232" spans="1:34" x14ac:dyDescent="0.2">
      <c r="B232"/>
      <c r="C232" s="19"/>
      <c r="D232" s="19"/>
      <c r="E232" s="14"/>
      <c r="F232" s="14"/>
      <c r="G232" s="9"/>
      <c r="H232" s="9"/>
      <c r="I232" s="18"/>
      <c r="J232" s="9">
        <f t="shared" si="86"/>
        <v>0</v>
      </c>
      <c r="K232" s="18"/>
      <c r="L232" s="18">
        <f t="shared" si="87"/>
        <v>0</v>
      </c>
      <c r="M232" s="18"/>
      <c r="N232" s="9">
        <f t="shared" si="88"/>
        <v>0</v>
      </c>
      <c r="O232" s="18"/>
      <c r="P232" s="18">
        <f t="shared" si="95"/>
        <v>0</v>
      </c>
      <c r="Q232" s="18"/>
      <c r="R232" s="2">
        <f t="shared" si="89"/>
        <v>0</v>
      </c>
      <c r="S232" s="18"/>
      <c r="T232" s="18">
        <f t="shared" si="90"/>
        <v>0</v>
      </c>
      <c r="U232" s="9"/>
      <c r="V232" s="9">
        <f t="shared" si="91"/>
        <v>0</v>
      </c>
      <c r="W232" s="9"/>
      <c r="X232" s="9">
        <f>$E232*W232</f>
        <v>0</v>
      </c>
      <c r="Y232" s="9"/>
      <c r="Z232" s="9"/>
      <c r="AA232" s="9">
        <f t="shared" si="92"/>
        <v>0</v>
      </c>
      <c r="AB232" s="9"/>
      <c r="AC232" s="9">
        <f t="shared" si="93"/>
        <v>0</v>
      </c>
      <c r="AE232" s="20"/>
      <c r="AH232" s="20">
        <f t="shared" si="85"/>
        <v>0</v>
      </c>
    </row>
    <row r="233" spans="1:34" x14ac:dyDescent="0.2">
      <c r="A233" s="44" t="s">
        <v>393</v>
      </c>
      <c r="B233" s="23" t="s">
        <v>391</v>
      </c>
      <c r="C233" s="5" t="s">
        <v>394</v>
      </c>
      <c r="D233" s="5"/>
      <c r="E233" s="40">
        <v>135854592</v>
      </c>
      <c r="F233" s="40"/>
      <c r="G233" s="9"/>
      <c r="H233" s="9"/>
      <c r="I233" s="18"/>
      <c r="J233" s="9">
        <f t="shared" si="86"/>
        <v>0</v>
      </c>
      <c r="K233" s="18"/>
      <c r="L233" s="18">
        <f t="shared" si="87"/>
        <v>0</v>
      </c>
      <c r="M233" s="18"/>
      <c r="N233" s="9">
        <f t="shared" si="88"/>
        <v>0</v>
      </c>
      <c r="O233" s="18"/>
      <c r="P233" s="18">
        <f t="shared" si="95"/>
        <v>0</v>
      </c>
      <c r="Q233" s="18"/>
      <c r="R233" s="2">
        <f t="shared" si="89"/>
        <v>0</v>
      </c>
      <c r="S233" s="18"/>
      <c r="T233" s="18">
        <f t="shared" si="90"/>
        <v>0</v>
      </c>
      <c r="U233" s="9"/>
      <c r="V233" s="9">
        <f t="shared" si="91"/>
        <v>0</v>
      </c>
      <c r="W233" s="9"/>
      <c r="X233" s="9">
        <f>$E233*W233</f>
        <v>0</v>
      </c>
      <c r="Y233" s="9"/>
      <c r="Z233" s="9"/>
      <c r="AA233" s="9">
        <f t="shared" si="92"/>
        <v>0</v>
      </c>
      <c r="AB233" s="9"/>
      <c r="AC233" s="9">
        <f t="shared" si="93"/>
        <v>0</v>
      </c>
      <c r="AE233" s="20"/>
      <c r="AH233" s="20">
        <f t="shared" si="85"/>
        <v>0</v>
      </c>
    </row>
    <row r="234" spans="1:34" x14ac:dyDescent="0.2">
      <c r="A234" s="44" t="s">
        <v>393</v>
      </c>
      <c r="B234" s="6" t="s">
        <v>396</v>
      </c>
      <c r="C234" s="5" t="s">
        <v>394</v>
      </c>
      <c r="D234" s="5"/>
      <c r="E234" s="40">
        <v>3166790</v>
      </c>
      <c r="F234" s="40"/>
      <c r="G234" s="9"/>
      <c r="H234" s="9"/>
      <c r="I234" s="18"/>
      <c r="J234" s="9">
        <f t="shared" si="86"/>
        <v>0</v>
      </c>
      <c r="K234" s="18"/>
      <c r="L234" s="18">
        <f t="shared" si="87"/>
        <v>0</v>
      </c>
      <c r="M234" s="18"/>
      <c r="N234" s="9">
        <f t="shared" si="88"/>
        <v>0</v>
      </c>
      <c r="O234" s="18"/>
      <c r="P234" s="18">
        <f t="shared" si="95"/>
        <v>0</v>
      </c>
      <c r="Q234" s="18"/>
      <c r="R234" s="2">
        <f t="shared" si="89"/>
        <v>0</v>
      </c>
      <c r="S234" s="18"/>
      <c r="T234" s="18">
        <f t="shared" si="90"/>
        <v>0</v>
      </c>
      <c r="U234" s="9"/>
      <c r="V234" s="9">
        <f t="shared" si="91"/>
        <v>0</v>
      </c>
      <c r="W234" s="9"/>
      <c r="X234" s="9">
        <f>$E234*W234</f>
        <v>0</v>
      </c>
      <c r="Y234" s="9"/>
      <c r="Z234" s="9"/>
      <c r="AA234" s="9">
        <f t="shared" si="92"/>
        <v>0</v>
      </c>
      <c r="AB234" s="9"/>
      <c r="AC234" s="9">
        <f t="shared" si="93"/>
        <v>0</v>
      </c>
      <c r="AE234" s="20"/>
      <c r="AH234" s="20">
        <f t="shared" si="85"/>
        <v>0</v>
      </c>
    </row>
    <row r="235" spans="1:34" x14ac:dyDescent="0.2">
      <c r="A235" s="44" t="s">
        <v>393</v>
      </c>
      <c r="B235" s="6" t="s">
        <v>395</v>
      </c>
      <c r="C235" s="5" t="s">
        <v>394</v>
      </c>
      <c r="D235" s="5"/>
      <c r="E235" s="40">
        <v>6597830</v>
      </c>
      <c r="F235" s="40"/>
      <c r="G235" s="9"/>
      <c r="H235" s="9"/>
      <c r="I235" s="18"/>
      <c r="J235" s="9">
        <f t="shared" si="86"/>
        <v>0</v>
      </c>
      <c r="K235" s="18"/>
      <c r="L235" s="18">
        <f t="shared" si="87"/>
        <v>0</v>
      </c>
      <c r="M235" s="18"/>
      <c r="N235" s="9">
        <f t="shared" si="88"/>
        <v>0</v>
      </c>
      <c r="O235" s="18"/>
      <c r="P235" s="18">
        <f t="shared" si="95"/>
        <v>0</v>
      </c>
      <c r="Q235" s="18"/>
      <c r="R235" s="2">
        <f t="shared" si="89"/>
        <v>0</v>
      </c>
      <c r="S235" s="18"/>
      <c r="T235" s="18">
        <f t="shared" si="90"/>
        <v>0</v>
      </c>
      <c r="U235" s="9"/>
      <c r="V235" s="9">
        <f t="shared" si="91"/>
        <v>0</v>
      </c>
      <c r="W235" s="9"/>
      <c r="X235" s="9">
        <f>$E233*W235</f>
        <v>0</v>
      </c>
      <c r="Y235" s="9"/>
      <c r="Z235" s="9"/>
      <c r="AA235" s="9">
        <f t="shared" si="92"/>
        <v>0</v>
      </c>
      <c r="AB235" s="9"/>
      <c r="AC235" s="9">
        <f t="shared" si="93"/>
        <v>0</v>
      </c>
      <c r="AE235" s="20"/>
      <c r="AH235" s="20">
        <f t="shared" si="85"/>
        <v>0</v>
      </c>
    </row>
    <row r="236" spans="1:34" x14ac:dyDescent="0.2">
      <c r="A236" s="44" t="s">
        <v>393</v>
      </c>
      <c r="B236"/>
      <c r="C236" s="19" t="s">
        <v>392</v>
      </c>
      <c r="D236" s="19"/>
      <c r="E236" s="31">
        <f>SUM(E233:E235)</f>
        <v>145619212</v>
      </c>
      <c r="F236" s="31">
        <f>E236</f>
        <v>145619212</v>
      </c>
      <c r="G236" s="9">
        <v>15.202999999999999</v>
      </c>
      <c r="H236" s="9">
        <f>G236*E236</f>
        <v>2213848880.0359998</v>
      </c>
      <c r="I236" s="18">
        <v>0</v>
      </c>
      <c r="J236" s="9">
        <f t="shared" si="86"/>
        <v>0</v>
      </c>
      <c r="K236" s="18">
        <v>0</v>
      </c>
      <c r="L236" s="18">
        <f t="shared" si="87"/>
        <v>0</v>
      </c>
      <c r="M236" s="18">
        <v>0</v>
      </c>
      <c r="N236" s="9">
        <f t="shared" si="88"/>
        <v>0</v>
      </c>
      <c r="O236" s="18">
        <v>2.4039999999999999</v>
      </c>
      <c r="P236" s="18">
        <f t="shared" si="95"/>
        <v>350068585.648</v>
      </c>
      <c r="Q236" s="18">
        <v>0.57499999999999996</v>
      </c>
      <c r="R236" s="2">
        <f t="shared" si="89"/>
        <v>83731.046899999987</v>
      </c>
      <c r="S236" s="29">
        <v>11.118</v>
      </c>
      <c r="T236" s="18">
        <f t="shared" si="90"/>
        <v>1618994399.016</v>
      </c>
      <c r="U236" s="9">
        <v>0</v>
      </c>
      <c r="V236" s="9">
        <f t="shared" si="91"/>
        <v>0</v>
      </c>
      <c r="W236" s="9">
        <v>0</v>
      </c>
      <c r="X236" s="9">
        <f>$E234*W236</f>
        <v>0</v>
      </c>
      <c r="Y236" s="9">
        <v>0</v>
      </c>
      <c r="Z236" s="9">
        <v>0</v>
      </c>
      <c r="AA236" s="9">
        <f t="shared" si="92"/>
        <v>0</v>
      </c>
      <c r="AB236" s="9">
        <f>G236+I236+K236+M236+O236+Q236+S236+U236+W236+Z236</f>
        <v>29.299999999999997</v>
      </c>
      <c r="AC236" s="9">
        <f t="shared" si="93"/>
        <v>4266642911.5999994</v>
      </c>
      <c r="AE236" s="20">
        <f>AB236-O236-S236</f>
        <v>15.777999999999997</v>
      </c>
      <c r="AF236">
        <f>AE236/AB236</f>
        <v>0.53849829351535827</v>
      </c>
      <c r="AH236" s="20">
        <f t="shared" si="85"/>
        <v>2.4039999999999999</v>
      </c>
    </row>
    <row r="237" spans="1:34" x14ac:dyDescent="0.2">
      <c r="B237"/>
      <c r="C237" s="19"/>
      <c r="D237" s="19"/>
      <c r="E237" s="14"/>
      <c r="F237" s="14"/>
      <c r="G237" s="9"/>
      <c r="H237" s="9"/>
      <c r="I237" s="18"/>
      <c r="J237" s="9">
        <f t="shared" si="86"/>
        <v>0</v>
      </c>
      <c r="K237" s="18"/>
      <c r="L237" s="18">
        <f t="shared" si="87"/>
        <v>0</v>
      </c>
      <c r="M237" s="18"/>
      <c r="N237" s="9">
        <f t="shared" si="88"/>
        <v>0</v>
      </c>
      <c r="O237" s="18"/>
      <c r="P237" s="18">
        <f t="shared" si="95"/>
        <v>0</v>
      </c>
      <c r="Q237" s="18"/>
      <c r="R237" s="2">
        <f t="shared" si="89"/>
        <v>0</v>
      </c>
      <c r="S237" s="18"/>
      <c r="T237" s="18">
        <f t="shared" si="90"/>
        <v>0</v>
      </c>
      <c r="U237" s="9"/>
      <c r="V237" s="9">
        <f t="shared" si="91"/>
        <v>0</v>
      </c>
      <c r="W237" s="9"/>
      <c r="X237" s="9">
        <f>$E235*W237</f>
        <v>0</v>
      </c>
      <c r="Y237" s="9"/>
      <c r="Z237" s="9"/>
      <c r="AA237" s="9">
        <f t="shared" si="92"/>
        <v>0</v>
      </c>
      <c r="AB237" s="9"/>
      <c r="AC237" s="9">
        <f t="shared" si="93"/>
        <v>0</v>
      </c>
      <c r="AE237" s="20"/>
      <c r="AH237" s="20">
        <f t="shared" si="85"/>
        <v>0</v>
      </c>
    </row>
    <row r="238" spans="1:34" x14ac:dyDescent="0.2">
      <c r="A238" t="s">
        <v>389</v>
      </c>
      <c r="B238" s="23" t="s">
        <v>391</v>
      </c>
      <c r="C238" s="5" t="s">
        <v>390</v>
      </c>
      <c r="D238" s="5"/>
      <c r="E238" s="43">
        <v>57687245</v>
      </c>
      <c r="F238" s="43"/>
      <c r="G238" s="9"/>
      <c r="H238" s="9"/>
      <c r="I238" s="18"/>
      <c r="J238" s="9">
        <f t="shared" si="86"/>
        <v>0</v>
      </c>
      <c r="K238" s="18"/>
      <c r="L238" s="18">
        <f t="shared" si="87"/>
        <v>0</v>
      </c>
      <c r="M238" s="18"/>
      <c r="N238" s="9">
        <f t="shared" si="88"/>
        <v>0</v>
      </c>
      <c r="O238" s="18"/>
      <c r="P238" s="18">
        <f t="shared" si="95"/>
        <v>0</v>
      </c>
      <c r="Q238" s="18"/>
      <c r="R238" s="2">
        <f t="shared" si="89"/>
        <v>0</v>
      </c>
      <c r="S238" s="18"/>
      <c r="T238" s="18">
        <f t="shared" si="90"/>
        <v>0</v>
      </c>
      <c r="U238" s="9"/>
      <c r="V238" s="9">
        <f t="shared" si="91"/>
        <v>0</v>
      </c>
      <c r="W238" s="9"/>
      <c r="X238" s="9">
        <f>$E236*W238</f>
        <v>0</v>
      </c>
      <c r="Y238" s="9"/>
      <c r="Z238" s="9"/>
      <c r="AA238" s="9">
        <f t="shared" si="92"/>
        <v>0</v>
      </c>
      <c r="AB238" s="9"/>
      <c r="AC238" s="9">
        <f t="shared" si="93"/>
        <v>0</v>
      </c>
      <c r="AE238" s="20"/>
      <c r="AH238" s="20">
        <f t="shared" si="85"/>
        <v>0</v>
      </c>
    </row>
    <row r="239" spans="1:34" x14ac:dyDescent="0.2">
      <c r="A239" t="s">
        <v>389</v>
      </c>
      <c r="B239" s="6"/>
      <c r="C239" s="19" t="s">
        <v>388</v>
      </c>
      <c r="D239" s="19"/>
      <c r="E239" s="31">
        <f>SUM(E238)</f>
        <v>57687245</v>
      </c>
      <c r="F239" s="31">
        <f>E239</f>
        <v>57687245</v>
      </c>
      <c r="G239" s="9">
        <v>21.702000000000002</v>
      </c>
      <c r="H239" s="9">
        <f>G239*E239</f>
        <v>1251928590.99</v>
      </c>
      <c r="I239" s="18">
        <v>0</v>
      </c>
      <c r="J239" s="9">
        <f t="shared" si="86"/>
        <v>0</v>
      </c>
      <c r="K239" s="18">
        <v>0</v>
      </c>
      <c r="L239" s="18">
        <f t="shared" si="87"/>
        <v>0</v>
      </c>
      <c r="M239" s="18">
        <v>0</v>
      </c>
      <c r="N239" s="9">
        <f t="shared" si="88"/>
        <v>0</v>
      </c>
      <c r="O239" s="18">
        <v>2</v>
      </c>
      <c r="P239" s="18">
        <f t="shared" si="95"/>
        <v>115374490</v>
      </c>
      <c r="Q239" s="18">
        <v>1.4999999999999999E-2</v>
      </c>
      <c r="R239" s="2">
        <f t="shared" si="89"/>
        <v>865.30867499999988</v>
      </c>
      <c r="S239" s="18">
        <v>0</v>
      </c>
      <c r="T239" s="18">
        <f t="shared" si="90"/>
        <v>0</v>
      </c>
      <c r="U239" s="9">
        <v>0</v>
      </c>
      <c r="V239" s="9">
        <f t="shared" si="91"/>
        <v>0</v>
      </c>
      <c r="W239" s="9">
        <v>0</v>
      </c>
      <c r="X239" s="9">
        <f>$E239*W239</f>
        <v>0</v>
      </c>
      <c r="Y239" s="9">
        <v>0</v>
      </c>
      <c r="Z239" s="9">
        <v>0</v>
      </c>
      <c r="AA239" s="9">
        <f t="shared" si="92"/>
        <v>0</v>
      </c>
      <c r="AB239" s="9">
        <f>G239+I239+K239+M239+O239+Q239+S239+U239+W239+Z239</f>
        <v>23.717000000000002</v>
      </c>
      <c r="AC239" s="9">
        <f t="shared" si="93"/>
        <v>1368168389.6650002</v>
      </c>
      <c r="AE239" s="20">
        <f>AB239-O239-S239</f>
        <v>21.717000000000002</v>
      </c>
      <c r="AF239">
        <f>AE239/AB239</f>
        <v>0.91567230256777843</v>
      </c>
      <c r="AH239" s="20">
        <f t="shared" si="85"/>
        <v>2</v>
      </c>
    </row>
    <row r="240" spans="1:34" x14ac:dyDescent="0.2">
      <c r="B240" s="6"/>
      <c r="C240" s="19"/>
      <c r="D240" s="19"/>
      <c r="E240" s="14"/>
      <c r="F240" s="14"/>
      <c r="G240" s="9"/>
      <c r="H240" s="9"/>
      <c r="I240" s="18"/>
      <c r="J240" s="9">
        <f t="shared" si="86"/>
        <v>0</v>
      </c>
      <c r="K240" s="18"/>
      <c r="L240" s="18">
        <f t="shared" si="87"/>
        <v>0</v>
      </c>
      <c r="M240" s="18"/>
      <c r="N240" s="9">
        <f t="shared" si="88"/>
        <v>0</v>
      </c>
      <c r="O240" s="18"/>
      <c r="P240" s="18">
        <f t="shared" si="95"/>
        <v>0</v>
      </c>
      <c r="Q240" s="18"/>
      <c r="R240" s="2">
        <f t="shared" si="89"/>
        <v>0</v>
      </c>
      <c r="S240" s="18"/>
      <c r="T240" s="18">
        <f t="shared" si="90"/>
        <v>0</v>
      </c>
      <c r="U240" s="9"/>
      <c r="V240" s="9">
        <f t="shared" si="91"/>
        <v>0</v>
      </c>
      <c r="W240" s="9"/>
      <c r="X240" s="9">
        <f>$E240*W240</f>
        <v>0</v>
      </c>
      <c r="Y240" s="9"/>
      <c r="Z240" s="9"/>
      <c r="AA240" s="9">
        <f t="shared" si="92"/>
        <v>0</v>
      </c>
      <c r="AB240" s="9"/>
      <c r="AC240" s="9">
        <f t="shared" si="93"/>
        <v>0</v>
      </c>
      <c r="AE240" s="20"/>
      <c r="AH240" s="20">
        <f t="shared" si="85"/>
        <v>0</v>
      </c>
    </row>
    <row r="241" spans="1:34" x14ac:dyDescent="0.2">
      <c r="A241" t="s">
        <v>386</v>
      </c>
      <c r="B241" s="23" t="s">
        <v>255</v>
      </c>
      <c r="C241" s="28" t="s">
        <v>387</v>
      </c>
      <c r="D241" s="5"/>
      <c r="E241" s="51">
        <v>609802810</v>
      </c>
      <c r="F241" s="40"/>
      <c r="G241" s="9"/>
      <c r="H241" s="9"/>
      <c r="I241" s="18"/>
      <c r="J241" s="9">
        <f t="shared" ref="J241:J272" si="97">I241*E241</f>
        <v>0</v>
      </c>
      <c r="K241" s="18"/>
      <c r="L241" s="18">
        <f t="shared" ref="L241:L272" si="98">K241*E241</f>
        <v>0</v>
      </c>
      <c r="M241" s="18"/>
      <c r="N241" s="9">
        <f t="shared" ref="N241:N272" si="99">$E241*M241</f>
        <v>0</v>
      </c>
      <c r="O241" s="18"/>
      <c r="P241" s="18">
        <f t="shared" si="95"/>
        <v>0</v>
      </c>
      <c r="Q241" s="18"/>
      <c r="R241" s="2">
        <f t="shared" si="89"/>
        <v>0</v>
      </c>
      <c r="S241" s="18"/>
      <c r="T241" s="18">
        <f t="shared" ref="T241:T272" si="100">S241*E241</f>
        <v>0</v>
      </c>
      <c r="U241" s="9"/>
      <c r="V241" s="9">
        <f t="shared" ref="V241:V272" si="101">$E241*U241</f>
        <v>0</v>
      </c>
      <c r="W241" s="9"/>
      <c r="X241" s="9">
        <f>$E241*W241</f>
        <v>0</v>
      </c>
      <c r="Y241" s="9"/>
      <c r="Z241" s="9"/>
      <c r="AA241" s="9">
        <f t="shared" ref="AA241:AA272" si="102">$E241*Z241</f>
        <v>0</v>
      </c>
      <c r="AB241" s="9"/>
      <c r="AC241" s="9">
        <f t="shared" ref="AC241:AC272" si="103">$E241*AB241</f>
        <v>0</v>
      </c>
      <c r="AE241" s="20"/>
      <c r="AH241" s="20">
        <f t="shared" si="85"/>
        <v>0</v>
      </c>
    </row>
    <row r="242" spans="1:34" x14ac:dyDescent="0.2">
      <c r="A242" t="s">
        <v>386</v>
      </c>
      <c r="B242" s="6" t="s">
        <v>167</v>
      </c>
      <c r="C242" s="5" t="s">
        <v>387</v>
      </c>
      <c r="D242" s="5"/>
      <c r="E242" s="51">
        <v>207723680</v>
      </c>
      <c r="F242" s="40"/>
      <c r="G242" s="9"/>
      <c r="H242" s="9"/>
      <c r="I242" s="18"/>
      <c r="J242" s="9">
        <f t="shared" si="97"/>
        <v>0</v>
      </c>
      <c r="K242" s="18"/>
      <c r="L242" s="18">
        <f t="shared" si="98"/>
        <v>0</v>
      </c>
      <c r="M242" s="18"/>
      <c r="N242" s="9">
        <f t="shared" si="99"/>
        <v>0</v>
      </c>
      <c r="O242" s="18"/>
      <c r="P242" s="18">
        <f t="shared" si="95"/>
        <v>0</v>
      </c>
      <c r="Q242" s="18"/>
      <c r="R242" s="2">
        <f t="shared" si="89"/>
        <v>0</v>
      </c>
      <c r="S242" s="18"/>
      <c r="T242" s="18">
        <f t="shared" si="100"/>
        <v>0</v>
      </c>
      <c r="U242" s="9"/>
      <c r="V242" s="9">
        <f t="shared" si="101"/>
        <v>0</v>
      </c>
      <c r="W242" s="9"/>
      <c r="X242" s="9">
        <f>$E242*W242</f>
        <v>0</v>
      </c>
      <c r="Y242" s="9"/>
      <c r="Z242" s="9"/>
      <c r="AA242" s="9">
        <f t="shared" si="102"/>
        <v>0</v>
      </c>
      <c r="AB242" s="9"/>
      <c r="AC242" s="9">
        <f t="shared" si="103"/>
        <v>0</v>
      </c>
      <c r="AE242" s="20"/>
      <c r="AH242" s="20">
        <f t="shared" si="85"/>
        <v>0</v>
      </c>
    </row>
    <row r="243" spans="1:34" x14ac:dyDescent="0.2">
      <c r="A243" t="s">
        <v>386</v>
      </c>
      <c r="B243" s="6" t="s">
        <v>374</v>
      </c>
      <c r="C243" s="5" t="s">
        <v>387</v>
      </c>
      <c r="D243" s="5"/>
      <c r="E243" s="51">
        <v>210135350</v>
      </c>
      <c r="F243" s="40"/>
      <c r="G243" s="9"/>
      <c r="H243" s="9"/>
      <c r="I243" s="18"/>
      <c r="J243" s="9">
        <f t="shared" si="97"/>
        <v>0</v>
      </c>
      <c r="K243" s="18"/>
      <c r="L243" s="18">
        <f t="shared" si="98"/>
        <v>0</v>
      </c>
      <c r="M243" s="18"/>
      <c r="N243" s="9">
        <f t="shared" si="99"/>
        <v>0</v>
      </c>
      <c r="O243" s="18"/>
      <c r="P243" s="18">
        <f t="shared" si="95"/>
        <v>0</v>
      </c>
      <c r="Q243" s="18"/>
      <c r="R243" s="2">
        <f t="shared" si="89"/>
        <v>0</v>
      </c>
      <c r="S243" s="18"/>
      <c r="T243" s="18">
        <f t="shared" si="100"/>
        <v>0</v>
      </c>
      <c r="U243" s="9"/>
      <c r="V243" s="9">
        <f t="shared" si="101"/>
        <v>0</v>
      </c>
      <c r="W243" s="9"/>
      <c r="X243" s="9">
        <f>$E241*W243</f>
        <v>0</v>
      </c>
      <c r="Y243" s="9"/>
      <c r="Z243" s="9"/>
      <c r="AA243" s="9">
        <f t="shared" si="102"/>
        <v>0</v>
      </c>
      <c r="AB243" s="9"/>
      <c r="AC243" s="9">
        <f t="shared" si="103"/>
        <v>0</v>
      </c>
      <c r="AE243" s="20"/>
      <c r="AH243" s="20">
        <f t="shared" si="85"/>
        <v>0</v>
      </c>
    </row>
    <row r="244" spans="1:34" x14ac:dyDescent="0.2">
      <c r="A244" t="s">
        <v>386</v>
      </c>
      <c r="B244" s="6"/>
      <c r="C244" s="19" t="s">
        <v>385</v>
      </c>
      <c r="D244" s="19"/>
      <c r="E244" s="31">
        <f>SUM(E241:E243)</f>
        <v>1027661840</v>
      </c>
      <c r="F244" s="31">
        <f>E244</f>
        <v>1027661840</v>
      </c>
      <c r="G244" s="9">
        <v>21.759</v>
      </c>
      <c r="H244" s="9">
        <f>G244*E244</f>
        <v>22360893976.560001</v>
      </c>
      <c r="I244" s="18">
        <v>0</v>
      </c>
      <c r="J244" s="9">
        <f t="shared" si="97"/>
        <v>0</v>
      </c>
      <c r="K244" s="18">
        <v>0</v>
      </c>
      <c r="L244" s="18">
        <f t="shared" si="98"/>
        <v>0</v>
      </c>
      <c r="M244" s="18">
        <v>0</v>
      </c>
      <c r="N244" s="9">
        <f t="shared" si="99"/>
        <v>0</v>
      </c>
      <c r="O244" s="18">
        <v>8.5630000000000006</v>
      </c>
      <c r="P244" s="18">
        <f t="shared" si="95"/>
        <v>8799868335.9200001</v>
      </c>
      <c r="Q244" s="18">
        <v>0.105</v>
      </c>
      <c r="R244" s="2">
        <f t="shared" si="89"/>
        <v>107904.4932</v>
      </c>
      <c r="S244" s="29">
        <v>14.818</v>
      </c>
      <c r="T244" s="18">
        <f t="shared" si="100"/>
        <v>15227893145.119999</v>
      </c>
      <c r="U244" s="9">
        <v>0</v>
      </c>
      <c r="V244" s="9">
        <f t="shared" si="101"/>
        <v>0</v>
      </c>
      <c r="W244" s="9">
        <v>0</v>
      </c>
      <c r="X244" s="9">
        <f>$E242*W244</f>
        <v>0</v>
      </c>
      <c r="Y244" s="9">
        <v>0</v>
      </c>
      <c r="Z244" s="9">
        <v>0</v>
      </c>
      <c r="AA244" s="9">
        <f t="shared" si="102"/>
        <v>0</v>
      </c>
      <c r="AB244" s="9">
        <f>G244+I244+K244+M244+O244+Q244+S244+U244+W244+Z244</f>
        <v>45.245000000000005</v>
      </c>
      <c r="AC244" s="9">
        <f t="shared" si="103"/>
        <v>46496559950.800003</v>
      </c>
      <c r="AE244" s="20">
        <f>AB244-O244-S244</f>
        <v>21.864000000000004</v>
      </c>
      <c r="AF244">
        <f>AE244/AB244</f>
        <v>0.48323571665377396</v>
      </c>
      <c r="AH244" s="20">
        <f t="shared" si="85"/>
        <v>8.5630000000000006</v>
      </c>
    </row>
    <row r="245" spans="1:34" x14ac:dyDescent="0.2">
      <c r="B245" s="6"/>
      <c r="C245" s="19"/>
      <c r="D245" s="19"/>
      <c r="E245" s="14"/>
      <c r="F245" s="14"/>
      <c r="G245" s="9"/>
      <c r="H245" s="9"/>
      <c r="I245" s="18"/>
      <c r="J245" s="9">
        <f t="shared" si="97"/>
        <v>0</v>
      </c>
      <c r="K245" s="18"/>
      <c r="L245" s="18">
        <f t="shared" si="98"/>
        <v>0</v>
      </c>
      <c r="M245" s="18"/>
      <c r="N245" s="9">
        <f t="shared" si="99"/>
        <v>0</v>
      </c>
      <c r="O245" s="18"/>
      <c r="P245" s="18">
        <f t="shared" si="95"/>
        <v>0</v>
      </c>
      <c r="Q245" s="18"/>
      <c r="R245" s="2">
        <f t="shared" si="89"/>
        <v>0</v>
      </c>
      <c r="S245" s="18"/>
      <c r="T245" s="18">
        <f t="shared" si="100"/>
        <v>0</v>
      </c>
      <c r="U245" s="9"/>
      <c r="V245" s="9">
        <f t="shared" si="101"/>
        <v>0</v>
      </c>
      <c r="W245" s="9"/>
      <c r="X245" s="9">
        <f>$E243*W245</f>
        <v>0</v>
      </c>
      <c r="Y245" s="9"/>
      <c r="Z245" s="9"/>
      <c r="AA245" s="9">
        <f t="shared" si="102"/>
        <v>0</v>
      </c>
      <c r="AB245" s="9"/>
      <c r="AC245" s="9">
        <f t="shared" si="103"/>
        <v>0</v>
      </c>
      <c r="AE245" s="20"/>
      <c r="AH245" s="20">
        <f t="shared" si="85"/>
        <v>0</v>
      </c>
    </row>
    <row r="246" spans="1:34" x14ac:dyDescent="0.2">
      <c r="A246" t="s">
        <v>383</v>
      </c>
      <c r="B246" s="6" t="s">
        <v>255</v>
      </c>
      <c r="C246" s="5" t="s">
        <v>384</v>
      </c>
      <c r="D246" s="5"/>
      <c r="E246" s="43">
        <v>735967230</v>
      </c>
      <c r="F246" s="43"/>
      <c r="G246" s="9"/>
      <c r="H246" s="9"/>
      <c r="I246" s="18"/>
      <c r="J246" s="9">
        <f t="shared" si="97"/>
        <v>0</v>
      </c>
      <c r="K246" s="18"/>
      <c r="L246" s="18">
        <f t="shared" si="98"/>
        <v>0</v>
      </c>
      <c r="M246" s="18"/>
      <c r="N246" s="9">
        <f t="shared" si="99"/>
        <v>0</v>
      </c>
      <c r="O246" s="18"/>
      <c r="P246" s="18">
        <f t="shared" si="95"/>
        <v>0</v>
      </c>
      <c r="Q246" s="18"/>
      <c r="R246" s="2">
        <f t="shared" si="89"/>
        <v>0</v>
      </c>
      <c r="S246" s="18"/>
      <c r="T246" s="18">
        <f t="shared" si="100"/>
        <v>0</v>
      </c>
      <c r="U246" s="9"/>
      <c r="V246" s="9">
        <f t="shared" si="101"/>
        <v>0</v>
      </c>
      <c r="W246" s="9"/>
      <c r="X246" s="9">
        <f>$E244*W246</f>
        <v>0</v>
      </c>
      <c r="Y246" s="9"/>
      <c r="Z246" s="9"/>
      <c r="AA246" s="9">
        <f t="shared" si="102"/>
        <v>0</v>
      </c>
      <c r="AB246" s="9"/>
      <c r="AC246" s="9">
        <f t="shared" si="103"/>
        <v>0</v>
      </c>
      <c r="AE246" s="20"/>
      <c r="AH246" s="20">
        <f t="shared" si="85"/>
        <v>0</v>
      </c>
    </row>
    <row r="247" spans="1:34" x14ac:dyDescent="0.2">
      <c r="A247" t="s">
        <v>383</v>
      </c>
      <c r="B247"/>
      <c r="C247" s="19" t="s">
        <v>382</v>
      </c>
      <c r="D247" s="19"/>
      <c r="E247" s="31">
        <f>SUM(E246)</f>
        <v>735967230</v>
      </c>
      <c r="F247" s="31">
        <f>E247</f>
        <v>735967230</v>
      </c>
      <c r="G247" s="9">
        <v>4.7</v>
      </c>
      <c r="H247" s="9">
        <f>G247*E247</f>
        <v>3459045981</v>
      </c>
      <c r="I247" s="18">
        <v>0</v>
      </c>
      <c r="J247" s="9">
        <f t="shared" si="97"/>
        <v>0</v>
      </c>
      <c r="K247" s="18">
        <v>0</v>
      </c>
      <c r="L247" s="18">
        <f t="shared" si="98"/>
        <v>0</v>
      </c>
      <c r="M247" s="18">
        <v>0</v>
      </c>
      <c r="N247" s="9">
        <f t="shared" si="99"/>
        <v>0</v>
      </c>
      <c r="O247" s="18">
        <v>5.843</v>
      </c>
      <c r="P247" s="18">
        <f t="shared" si="95"/>
        <v>4300256524.8900003</v>
      </c>
      <c r="Q247" s="18">
        <v>1.4E-2</v>
      </c>
      <c r="R247" s="2">
        <f t="shared" si="89"/>
        <v>10303.541220000001</v>
      </c>
      <c r="S247" s="18">
        <v>9.2479999999999993</v>
      </c>
      <c r="T247" s="18">
        <f t="shared" si="100"/>
        <v>6806224943.04</v>
      </c>
      <c r="U247" s="9">
        <v>0</v>
      </c>
      <c r="V247" s="9">
        <f t="shared" si="101"/>
        <v>0</v>
      </c>
      <c r="W247" s="9">
        <v>0</v>
      </c>
      <c r="X247" s="9">
        <f t="shared" ref="X247:X256" si="104">$E247*W247</f>
        <v>0</v>
      </c>
      <c r="Y247" s="9">
        <v>0</v>
      </c>
      <c r="Z247" s="9">
        <v>0</v>
      </c>
      <c r="AA247" s="9">
        <f t="shared" si="102"/>
        <v>0</v>
      </c>
      <c r="AB247" s="9">
        <f>G247+I247+K247+M247+O247+Q247+S247+U247+W247+Z247</f>
        <v>19.805</v>
      </c>
      <c r="AC247" s="9">
        <f t="shared" si="103"/>
        <v>14575830990.15</v>
      </c>
      <c r="AE247" s="20">
        <f>AB247-O247-S247</f>
        <v>4.7140000000000004</v>
      </c>
      <c r="AF247">
        <f>AE247/AB247</f>
        <v>0.23802070184296897</v>
      </c>
      <c r="AH247" s="20">
        <f t="shared" si="85"/>
        <v>5.843</v>
      </c>
    </row>
    <row r="248" spans="1:34" x14ac:dyDescent="0.2">
      <c r="B248"/>
      <c r="C248" s="19"/>
      <c r="D248" s="19"/>
      <c r="E248" s="14"/>
      <c r="F248" s="14"/>
      <c r="G248" s="9"/>
      <c r="H248" s="9"/>
      <c r="I248" s="18"/>
      <c r="J248" s="9">
        <f t="shared" si="97"/>
        <v>0</v>
      </c>
      <c r="K248" s="18"/>
      <c r="L248" s="18">
        <f t="shared" si="98"/>
        <v>0</v>
      </c>
      <c r="M248" s="18"/>
      <c r="N248" s="9">
        <f t="shared" si="99"/>
        <v>0</v>
      </c>
      <c r="O248" s="18"/>
      <c r="P248" s="18">
        <f t="shared" si="95"/>
        <v>0</v>
      </c>
      <c r="Q248" s="18"/>
      <c r="R248" s="2">
        <f t="shared" si="89"/>
        <v>0</v>
      </c>
      <c r="S248" s="18"/>
      <c r="T248" s="18">
        <f t="shared" si="100"/>
        <v>0</v>
      </c>
      <c r="U248" s="9"/>
      <c r="V248" s="9">
        <f t="shared" si="101"/>
        <v>0</v>
      </c>
      <c r="W248" s="9"/>
      <c r="X248" s="9">
        <f t="shared" si="104"/>
        <v>0</v>
      </c>
      <c r="Y248" s="9"/>
      <c r="Z248" s="9"/>
      <c r="AA248" s="9">
        <f t="shared" si="102"/>
        <v>0</v>
      </c>
      <c r="AB248" s="9"/>
      <c r="AC248" s="9">
        <f t="shared" si="103"/>
        <v>0</v>
      </c>
      <c r="AE248" s="20"/>
      <c r="AH248" s="20">
        <f t="shared" si="85"/>
        <v>0</v>
      </c>
    </row>
    <row r="249" spans="1:34" x14ac:dyDescent="0.2">
      <c r="A249" t="s">
        <v>380</v>
      </c>
      <c r="B249" s="6" t="s">
        <v>255</v>
      </c>
      <c r="C249" s="28" t="s">
        <v>381</v>
      </c>
      <c r="D249" s="5"/>
      <c r="E249" s="43">
        <v>642354910</v>
      </c>
      <c r="F249" s="43"/>
      <c r="G249" s="9"/>
      <c r="H249" s="9"/>
      <c r="I249" s="18"/>
      <c r="J249" s="9">
        <f t="shared" si="97"/>
        <v>0</v>
      </c>
      <c r="K249" s="18"/>
      <c r="L249" s="18">
        <f t="shared" si="98"/>
        <v>0</v>
      </c>
      <c r="M249" s="18"/>
      <c r="N249" s="9">
        <f t="shared" si="99"/>
        <v>0</v>
      </c>
      <c r="O249" s="18"/>
      <c r="P249" s="18">
        <f t="shared" si="95"/>
        <v>0</v>
      </c>
      <c r="Q249" s="18"/>
      <c r="R249" s="2">
        <f t="shared" si="89"/>
        <v>0</v>
      </c>
      <c r="S249" s="18"/>
      <c r="T249" s="18">
        <f t="shared" si="100"/>
        <v>0</v>
      </c>
      <c r="U249" s="9"/>
      <c r="V249" s="9">
        <f t="shared" si="101"/>
        <v>0</v>
      </c>
      <c r="W249" s="9"/>
      <c r="X249" s="9">
        <f t="shared" si="104"/>
        <v>0</v>
      </c>
      <c r="Y249" s="9"/>
      <c r="Z249" s="9"/>
      <c r="AA249" s="9">
        <f t="shared" si="102"/>
        <v>0</v>
      </c>
      <c r="AB249" s="9"/>
      <c r="AC249" s="9">
        <f t="shared" si="103"/>
        <v>0</v>
      </c>
      <c r="AE249" s="20"/>
      <c r="AH249" s="20">
        <f t="shared" si="85"/>
        <v>0</v>
      </c>
    </row>
    <row r="250" spans="1:34" x14ac:dyDescent="0.2">
      <c r="A250" t="s">
        <v>380</v>
      </c>
      <c r="B250" s="6"/>
      <c r="C250" s="19" t="s">
        <v>379</v>
      </c>
      <c r="D250" s="19"/>
      <c r="E250" s="31">
        <f>SUM(E249)</f>
        <v>642354910</v>
      </c>
      <c r="F250" s="31">
        <f>E250</f>
        <v>642354910</v>
      </c>
      <c r="G250" s="9">
        <v>2.2309999999999999</v>
      </c>
      <c r="H250" s="9">
        <f>G250*E250</f>
        <v>1433093804.2099998</v>
      </c>
      <c r="I250" s="18">
        <v>0</v>
      </c>
      <c r="J250" s="9">
        <f t="shared" si="97"/>
        <v>0</v>
      </c>
      <c r="K250" s="18">
        <v>0</v>
      </c>
      <c r="L250" s="18">
        <f t="shared" si="98"/>
        <v>0</v>
      </c>
      <c r="M250" s="18">
        <v>0</v>
      </c>
      <c r="N250" s="9">
        <f t="shared" si="99"/>
        <v>0</v>
      </c>
      <c r="O250" s="18">
        <v>3.3740000000000001</v>
      </c>
      <c r="P250" s="18">
        <f t="shared" si="95"/>
        <v>2167305466.3400002</v>
      </c>
      <c r="Q250" s="29">
        <v>1.6E-2</v>
      </c>
      <c r="R250" s="2">
        <f t="shared" si="89"/>
        <v>10277.67856</v>
      </c>
      <c r="S250" s="18">
        <v>8.6289999999999996</v>
      </c>
      <c r="T250" s="18">
        <f t="shared" si="100"/>
        <v>5542880518.3899994</v>
      </c>
      <c r="U250" s="9">
        <v>0</v>
      </c>
      <c r="V250" s="9">
        <f t="shared" si="101"/>
        <v>0</v>
      </c>
      <c r="W250" s="9">
        <v>0</v>
      </c>
      <c r="X250" s="9">
        <f t="shared" si="104"/>
        <v>0</v>
      </c>
      <c r="Y250" s="9">
        <v>0</v>
      </c>
      <c r="Z250" s="9">
        <v>0</v>
      </c>
      <c r="AA250" s="9">
        <f t="shared" si="102"/>
        <v>0</v>
      </c>
      <c r="AB250" s="9">
        <f>G250+I250+K250+M250+O250+Q250+S250+U250+W250+Z250</f>
        <v>14.25</v>
      </c>
      <c r="AC250" s="9">
        <f t="shared" si="103"/>
        <v>9153557467.5</v>
      </c>
      <c r="AE250" s="20">
        <f>AB250-O250-S250</f>
        <v>2.2469999999999999</v>
      </c>
      <c r="AF250">
        <f>AE250/AB250</f>
        <v>0.15768421052631579</v>
      </c>
      <c r="AH250" s="20">
        <f t="shared" si="85"/>
        <v>3.3740000000000001</v>
      </c>
    </row>
    <row r="251" spans="1:34" x14ac:dyDescent="0.2">
      <c r="B251" s="6"/>
      <c r="C251" s="19"/>
      <c r="D251" s="19"/>
      <c r="E251" s="14"/>
      <c r="F251" s="14"/>
      <c r="G251" s="9"/>
      <c r="H251" s="9"/>
      <c r="I251" s="18"/>
      <c r="J251" s="9">
        <f t="shared" si="97"/>
        <v>0</v>
      </c>
      <c r="K251" s="18"/>
      <c r="L251" s="18">
        <f t="shared" si="98"/>
        <v>0</v>
      </c>
      <c r="M251" s="18"/>
      <c r="N251" s="9">
        <f t="shared" si="99"/>
        <v>0</v>
      </c>
      <c r="O251" s="18"/>
      <c r="P251" s="18">
        <f t="shared" si="95"/>
        <v>0</v>
      </c>
      <c r="Q251" s="18"/>
      <c r="R251" s="2">
        <f t="shared" si="89"/>
        <v>0</v>
      </c>
      <c r="S251" s="18"/>
      <c r="T251" s="18">
        <f t="shared" si="100"/>
        <v>0</v>
      </c>
      <c r="U251" s="9"/>
      <c r="V251" s="9">
        <f t="shared" si="101"/>
        <v>0</v>
      </c>
      <c r="W251" s="9"/>
      <c r="X251" s="9">
        <f t="shared" si="104"/>
        <v>0</v>
      </c>
      <c r="Y251" s="9"/>
      <c r="Z251" s="9"/>
      <c r="AA251" s="9">
        <f t="shared" si="102"/>
        <v>0</v>
      </c>
      <c r="AB251" s="9"/>
      <c r="AC251" s="9">
        <f t="shared" si="103"/>
        <v>0</v>
      </c>
      <c r="AE251" s="20"/>
      <c r="AH251" s="20">
        <f t="shared" si="85"/>
        <v>0</v>
      </c>
    </row>
    <row r="252" spans="1:34" x14ac:dyDescent="0.2">
      <c r="A252" s="25" t="s">
        <v>376</v>
      </c>
      <c r="B252" s="23" t="s">
        <v>378</v>
      </c>
      <c r="C252" s="28" t="s">
        <v>377</v>
      </c>
      <c r="D252" s="28"/>
      <c r="E252" s="46">
        <v>309944298</v>
      </c>
      <c r="F252" s="43"/>
      <c r="G252" s="9"/>
      <c r="H252" s="9"/>
      <c r="I252" s="18"/>
      <c r="J252" s="9">
        <f t="shared" si="97"/>
        <v>0</v>
      </c>
      <c r="K252" s="18"/>
      <c r="L252" s="18">
        <f t="shared" si="98"/>
        <v>0</v>
      </c>
      <c r="M252" s="18"/>
      <c r="N252" s="9">
        <f t="shared" si="99"/>
        <v>0</v>
      </c>
      <c r="O252" s="18"/>
      <c r="P252" s="18">
        <f t="shared" si="95"/>
        <v>0</v>
      </c>
      <c r="Q252" s="18"/>
      <c r="R252" s="2">
        <f t="shared" si="89"/>
        <v>0</v>
      </c>
      <c r="S252" s="18"/>
      <c r="T252" s="18">
        <f t="shared" si="100"/>
        <v>0</v>
      </c>
      <c r="U252" s="9"/>
      <c r="V252" s="9">
        <f t="shared" si="101"/>
        <v>0</v>
      </c>
      <c r="W252" s="9"/>
      <c r="X252" s="9">
        <f t="shared" si="104"/>
        <v>0</v>
      </c>
      <c r="Y252" s="9"/>
      <c r="Z252" s="9"/>
      <c r="AA252" s="9">
        <f t="shared" si="102"/>
        <v>0</v>
      </c>
      <c r="AB252" s="9"/>
      <c r="AC252" s="9">
        <f t="shared" si="103"/>
        <v>0</v>
      </c>
      <c r="AE252" s="20"/>
      <c r="AH252" s="20">
        <f t="shared" si="85"/>
        <v>0</v>
      </c>
    </row>
    <row r="253" spans="1:34" x14ac:dyDescent="0.2">
      <c r="A253" t="s">
        <v>376</v>
      </c>
      <c r="B253"/>
      <c r="C253" s="19" t="s">
        <v>375</v>
      </c>
      <c r="D253" s="19"/>
      <c r="E253" s="31">
        <f>SUM(E252)</f>
        <v>309944298</v>
      </c>
      <c r="F253" s="31">
        <f>E253</f>
        <v>309944298</v>
      </c>
      <c r="G253" s="9">
        <v>4.0750000000000002</v>
      </c>
      <c r="H253" s="9">
        <f>G253*E253</f>
        <v>1263023014.3500001</v>
      </c>
      <c r="I253" s="18">
        <v>0</v>
      </c>
      <c r="J253" s="9">
        <f t="shared" si="97"/>
        <v>0</v>
      </c>
      <c r="K253" s="18">
        <v>0</v>
      </c>
      <c r="L253" s="18">
        <f t="shared" si="98"/>
        <v>0</v>
      </c>
      <c r="M253" s="18">
        <v>0</v>
      </c>
      <c r="N253" s="9">
        <f t="shared" si="99"/>
        <v>0</v>
      </c>
      <c r="O253" s="18">
        <v>3.1629999999999998</v>
      </c>
      <c r="P253" s="18">
        <f t="shared" ref="P253:P279" si="105">O253*E253</f>
        <v>980353814.574</v>
      </c>
      <c r="Q253" s="18">
        <v>5.0000000000000001E-3</v>
      </c>
      <c r="R253" s="2">
        <f t="shared" si="89"/>
        <v>1549.7214899999999</v>
      </c>
      <c r="S253" s="18">
        <v>0</v>
      </c>
      <c r="T253" s="18">
        <f t="shared" si="100"/>
        <v>0</v>
      </c>
      <c r="U253" s="9">
        <v>0.46400000000000002</v>
      </c>
      <c r="V253" s="9">
        <f t="shared" si="101"/>
        <v>143814154.27200001</v>
      </c>
      <c r="W253" s="9">
        <v>0</v>
      </c>
      <c r="X253" s="9">
        <f t="shared" si="104"/>
        <v>0</v>
      </c>
      <c r="Y253" s="9">
        <v>0</v>
      </c>
      <c r="Z253" s="9">
        <v>0</v>
      </c>
      <c r="AA253" s="9">
        <f t="shared" si="102"/>
        <v>0</v>
      </c>
      <c r="AB253" s="9">
        <f>G253+I253+K253+M253+O253+Q253+S253+U253+W253+Z253</f>
        <v>7.7069999999999999</v>
      </c>
      <c r="AC253" s="9">
        <f t="shared" si="103"/>
        <v>2388740704.6859999</v>
      </c>
      <c r="AE253" s="20">
        <f>AB253-O253-S253</f>
        <v>4.5440000000000005</v>
      </c>
      <c r="AF253">
        <f>AE253/AB253</f>
        <v>0.58959387569741806</v>
      </c>
      <c r="AH253" s="20">
        <f t="shared" si="85"/>
        <v>3.1629999999999998</v>
      </c>
    </row>
    <row r="254" spans="1:34" x14ac:dyDescent="0.2">
      <c r="B254"/>
      <c r="C254" s="19"/>
      <c r="D254" s="19"/>
      <c r="E254" s="14"/>
      <c r="F254" s="14"/>
      <c r="G254" s="9"/>
      <c r="H254" s="9"/>
      <c r="I254" s="18"/>
      <c r="J254" s="9">
        <f t="shared" si="97"/>
        <v>0</v>
      </c>
      <c r="K254" s="18"/>
      <c r="L254" s="18">
        <f t="shared" si="98"/>
        <v>0</v>
      </c>
      <c r="M254" s="18"/>
      <c r="N254" s="9">
        <f t="shared" si="99"/>
        <v>0</v>
      </c>
      <c r="O254" s="18"/>
      <c r="P254" s="18">
        <f t="shared" si="105"/>
        <v>0</v>
      </c>
      <c r="Q254" s="18"/>
      <c r="R254" s="2">
        <f t="shared" si="89"/>
        <v>0</v>
      </c>
      <c r="S254" s="18"/>
      <c r="T254" s="18">
        <f t="shared" si="100"/>
        <v>0</v>
      </c>
      <c r="U254" s="9"/>
      <c r="V254" s="9">
        <f t="shared" si="101"/>
        <v>0</v>
      </c>
      <c r="W254" s="9"/>
      <c r="X254" s="9">
        <f t="shared" si="104"/>
        <v>0</v>
      </c>
      <c r="Y254" s="9"/>
      <c r="Z254" s="9"/>
      <c r="AA254" s="9">
        <f t="shared" si="102"/>
        <v>0</v>
      </c>
      <c r="AB254" s="9"/>
      <c r="AC254" s="9">
        <f t="shared" si="103"/>
        <v>0</v>
      </c>
      <c r="AE254" s="20"/>
      <c r="AH254" s="20">
        <f t="shared" si="85"/>
        <v>0</v>
      </c>
    </row>
    <row r="255" spans="1:34" x14ac:dyDescent="0.2">
      <c r="A255" t="s">
        <v>372</v>
      </c>
      <c r="B255" s="6" t="s">
        <v>370</v>
      </c>
      <c r="C255" s="5" t="s">
        <v>373</v>
      </c>
      <c r="D255" s="5"/>
      <c r="E255" s="40">
        <v>136834940</v>
      </c>
      <c r="F255" s="40"/>
      <c r="G255" s="9"/>
      <c r="H255" s="9"/>
      <c r="I255" s="18"/>
      <c r="J255" s="9">
        <f t="shared" si="97"/>
        <v>0</v>
      </c>
      <c r="K255" s="18"/>
      <c r="L255" s="18">
        <f t="shared" si="98"/>
        <v>0</v>
      </c>
      <c r="M255" s="18"/>
      <c r="N255" s="9">
        <f t="shared" si="99"/>
        <v>0</v>
      </c>
      <c r="O255" s="18"/>
      <c r="P255" s="18">
        <f t="shared" si="105"/>
        <v>0</v>
      </c>
      <c r="Q255" s="18"/>
      <c r="R255" s="2">
        <f t="shared" si="89"/>
        <v>0</v>
      </c>
      <c r="S255" s="18"/>
      <c r="T255" s="18">
        <f t="shared" si="100"/>
        <v>0</v>
      </c>
      <c r="U255" s="9"/>
      <c r="V255" s="9">
        <f t="shared" si="101"/>
        <v>0</v>
      </c>
      <c r="W255" s="9"/>
      <c r="X255" s="9">
        <f t="shared" si="104"/>
        <v>0</v>
      </c>
      <c r="Y255" s="9"/>
      <c r="Z255" s="9"/>
      <c r="AA255" s="9">
        <f t="shared" si="102"/>
        <v>0</v>
      </c>
      <c r="AB255" s="9"/>
      <c r="AC255" s="9">
        <f t="shared" si="103"/>
        <v>0</v>
      </c>
      <c r="AE255" s="20"/>
      <c r="AH255" s="20">
        <f t="shared" si="85"/>
        <v>0</v>
      </c>
    </row>
    <row r="256" spans="1:34" x14ac:dyDescent="0.2">
      <c r="A256" t="s">
        <v>372</v>
      </c>
      <c r="B256" s="6" t="s">
        <v>84</v>
      </c>
      <c r="C256" s="5" t="s">
        <v>373</v>
      </c>
      <c r="D256" s="5"/>
      <c r="E256" s="40">
        <v>7818910</v>
      </c>
      <c r="F256" s="40"/>
      <c r="G256" s="9"/>
      <c r="H256" s="9"/>
      <c r="I256" s="18"/>
      <c r="J256" s="9">
        <f t="shared" si="97"/>
        <v>0</v>
      </c>
      <c r="K256" s="18"/>
      <c r="L256" s="18">
        <f t="shared" si="98"/>
        <v>0</v>
      </c>
      <c r="M256" s="18"/>
      <c r="N256" s="9">
        <f t="shared" si="99"/>
        <v>0</v>
      </c>
      <c r="O256" s="18"/>
      <c r="P256" s="18">
        <f t="shared" si="105"/>
        <v>0</v>
      </c>
      <c r="Q256" s="18"/>
      <c r="R256" s="2">
        <f t="shared" si="89"/>
        <v>0</v>
      </c>
      <c r="S256" s="18"/>
      <c r="T256" s="18">
        <f t="shared" si="100"/>
        <v>0</v>
      </c>
      <c r="U256" s="9"/>
      <c r="V256" s="9">
        <f t="shared" si="101"/>
        <v>0</v>
      </c>
      <c r="W256" s="9"/>
      <c r="X256" s="9">
        <f t="shared" si="104"/>
        <v>0</v>
      </c>
      <c r="Y256" s="9"/>
      <c r="Z256" s="9"/>
      <c r="AA256" s="9">
        <f t="shared" si="102"/>
        <v>0</v>
      </c>
      <c r="AB256" s="9"/>
      <c r="AC256" s="9">
        <f t="shared" si="103"/>
        <v>0</v>
      </c>
      <c r="AE256" s="20"/>
      <c r="AH256" s="20">
        <f t="shared" si="85"/>
        <v>0</v>
      </c>
    </row>
    <row r="257" spans="1:34" x14ac:dyDescent="0.2">
      <c r="A257" t="s">
        <v>372</v>
      </c>
      <c r="B257" s="6" t="s">
        <v>374</v>
      </c>
      <c r="C257" s="5" t="s">
        <v>373</v>
      </c>
      <c r="D257" s="5"/>
      <c r="E257" s="40">
        <v>734320</v>
      </c>
      <c r="F257" s="40"/>
      <c r="G257" s="9"/>
      <c r="H257" s="9"/>
      <c r="I257" s="18"/>
      <c r="J257" s="9">
        <f t="shared" si="97"/>
        <v>0</v>
      </c>
      <c r="K257" s="18"/>
      <c r="L257" s="18">
        <f t="shared" si="98"/>
        <v>0</v>
      </c>
      <c r="M257" s="18"/>
      <c r="N257" s="9">
        <f t="shared" si="99"/>
        <v>0</v>
      </c>
      <c r="O257" s="18"/>
      <c r="P257" s="18">
        <f t="shared" si="105"/>
        <v>0</v>
      </c>
      <c r="Q257" s="18"/>
      <c r="R257" s="2">
        <f t="shared" si="89"/>
        <v>0</v>
      </c>
      <c r="S257" s="18"/>
      <c r="T257" s="18">
        <f t="shared" si="100"/>
        <v>0</v>
      </c>
      <c r="U257" s="9"/>
      <c r="V257" s="9">
        <f t="shared" si="101"/>
        <v>0</v>
      </c>
      <c r="W257" s="9"/>
      <c r="X257" s="9">
        <f>$E255*W257</f>
        <v>0</v>
      </c>
      <c r="Y257" s="9"/>
      <c r="Z257" s="9"/>
      <c r="AA257" s="9">
        <f t="shared" si="102"/>
        <v>0</v>
      </c>
      <c r="AB257" s="9"/>
      <c r="AC257" s="9">
        <f t="shared" si="103"/>
        <v>0</v>
      </c>
      <c r="AE257" s="20"/>
      <c r="AH257" s="20">
        <f t="shared" si="85"/>
        <v>0</v>
      </c>
    </row>
    <row r="258" spans="1:34" x14ac:dyDescent="0.2">
      <c r="A258" t="s">
        <v>372</v>
      </c>
      <c r="B258" s="6"/>
      <c r="C258" s="19" t="s">
        <v>371</v>
      </c>
      <c r="D258" s="19"/>
      <c r="E258" s="31">
        <f>SUM(E255:E257)</f>
        <v>145388170</v>
      </c>
      <c r="F258" s="31">
        <f>E258</f>
        <v>145388170</v>
      </c>
      <c r="G258" s="9">
        <v>13.811</v>
      </c>
      <c r="H258" s="9">
        <f>G258*E258</f>
        <v>2007956015.8699999</v>
      </c>
      <c r="I258" s="18">
        <v>0</v>
      </c>
      <c r="J258" s="9">
        <f t="shared" si="97"/>
        <v>0</v>
      </c>
      <c r="K258" s="18">
        <v>0</v>
      </c>
      <c r="L258" s="18">
        <f t="shared" si="98"/>
        <v>0</v>
      </c>
      <c r="M258" s="18">
        <v>0</v>
      </c>
      <c r="N258" s="9">
        <f t="shared" si="99"/>
        <v>0</v>
      </c>
      <c r="O258" s="18">
        <v>3.7829999999999999</v>
      </c>
      <c r="P258" s="18">
        <f t="shared" si="105"/>
        <v>550003447.11000001</v>
      </c>
      <c r="Q258" s="18">
        <v>0.03</v>
      </c>
      <c r="R258" s="2">
        <f t="shared" si="89"/>
        <v>4361.6450999999997</v>
      </c>
      <c r="S258" s="18">
        <v>5.7949999999999999</v>
      </c>
      <c r="T258" s="18">
        <f t="shared" si="100"/>
        <v>842524445.14999998</v>
      </c>
      <c r="U258" s="9">
        <v>0</v>
      </c>
      <c r="V258" s="9">
        <f t="shared" si="101"/>
        <v>0</v>
      </c>
      <c r="W258" s="9">
        <v>0</v>
      </c>
      <c r="X258" s="9">
        <f>$E256*W258</f>
        <v>0</v>
      </c>
      <c r="Y258" s="9">
        <v>0</v>
      </c>
      <c r="Z258" s="9">
        <v>0</v>
      </c>
      <c r="AA258" s="9">
        <f t="shared" si="102"/>
        <v>0</v>
      </c>
      <c r="AB258" s="9">
        <f>G258+I258+K258+M258+O258+Q258+S258+U258+W258+Z258</f>
        <v>23.419000000000004</v>
      </c>
      <c r="AC258" s="9">
        <f t="shared" si="103"/>
        <v>3404845553.2300005</v>
      </c>
      <c r="AE258" s="20">
        <f>AB258-O258-S258</f>
        <v>13.841000000000003</v>
      </c>
      <c r="AF258">
        <f>AE258/AB258</f>
        <v>0.59101584183782396</v>
      </c>
      <c r="AH258" s="20">
        <f t="shared" si="85"/>
        <v>3.7829999999999999</v>
      </c>
    </row>
    <row r="259" spans="1:34" x14ac:dyDescent="0.2">
      <c r="B259" s="6"/>
      <c r="C259" s="19"/>
      <c r="D259" s="19"/>
      <c r="E259" s="14"/>
      <c r="F259" s="14"/>
      <c r="G259" s="9"/>
      <c r="H259" s="9"/>
      <c r="I259" s="18"/>
      <c r="J259" s="9">
        <f t="shared" si="97"/>
        <v>0</v>
      </c>
      <c r="K259" s="18"/>
      <c r="L259" s="18">
        <f t="shared" si="98"/>
        <v>0</v>
      </c>
      <c r="M259" s="18"/>
      <c r="N259" s="9">
        <f t="shared" si="99"/>
        <v>0</v>
      </c>
      <c r="O259" s="18"/>
      <c r="P259" s="18">
        <f t="shared" si="105"/>
        <v>0</v>
      </c>
      <c r="Q259" s="18"/>
      <c r="R259" s="2">
        <f t="shared" si="89"/>
        <v>0</v>
      </c>
      <c r="S259" s="18"/>
      <c r="T259" s="18">
        <f t="shared" si="100"/>
        <v>0</v>
      </c>
      <c r="U259" s="9"/>
      <c r="V259" s="9">
        <f t="shared" si="101"/>
        <v>0</v>
      </c>
      <c r="W259" s="9"/>
      <c r="X259" s="9">
        <f>$E257*W259</f>
        <v>0</v>
      </c>
      <c r="Y259" s="9"/>
      <c r="Z259" s="9"/>
      <c r="AA259" s="9">
        <f t="shared" si="102"/>
        <v>0</v>
      </c>
      <c r="AB259" s="9"/>
      <c r="AC259" s="9">
        <f t="shared" si="103"/>
        <v>0</v>
      </c>
      <c r="AE259" s="20"/>
      <c r="AH259" s="20">
        <f t="shared" si="85"/>
        <v>0</v>
      </c>
    </row>
    <row r="260" spans="1:34" x14ac:dyDescent="0.2">
      <c r="A260" t="s">
        <v>368</v>
      </c>
      <c r="B260" s="6" t="s">
        <v>370</v>
      </c>
      <c r="C260" s="5" t="s">
        <v>369</v>
      </c>
      <c r="D260" s="5"/>
      <c r="E260" s="43">
        <v>524201600</v>
      </c>
      <c r="F260" s="43"/>
      <c r="G260" s="9"/>
      <c r="H260" s="9"/>
      <c r="I260" s="18"/>
      <c r="J260" s="9">
        <f t="shared" si="97"/>
        <v>0</v>
      </c>
      <c r="K260" s="18"/>
      <c r="L260" s="18">
        <f t="shared" si="98"/>
        <v>0</v>
      </c>
      <c r="M260" s="18"/>
      <c r="N260" s="9">
        <f t="shared" si="99"/>
        <v>0</v>
      </c>
      <c r="O260" s="18"/>
      <c r="P260" s="18">
        <f t="shared" si="105"/>
        <v>0</v>
      </c>
      <c r="Q260" s="18"/>
      <c r="R260" s="2">
        <f t="shared" si="89"/>
        <v>0</v>
      </c>
      <c r="S260" s="18"/>
      <c r="T260" s="18">
        <f t="shared" si="100"/>
        <v>0</v>
      </c>
      <c r="U260" s="9"/>
      <c r="V260" s="9">
        <f t="shared" si="101"/>
        <v>0</v>
      </c>
      <c r="W260" s="9"/>
      <c r="X260" s="9">
        <f>$E258*W260</f>
        <v>0</v>
      </c>
      <c r="Y260" s="9"/>
      <c r="Z260" s="9"/>
      <c r="AA260" s="9">
        <f t="shared" si="102"/>
        <v>0</v>
      </c>
      <c r="AB260" s="9"/>
      <c r="AC260" s="9">
        <f t="shared" si="103"/>
        <v>0</v>
      </c>
      <c r="AE260" s="20"/>
      <c r="AH260" s="20">
        <f t="shared" si="85"/>
        <v>0</v>
      </c>
    </row>
    <row r="261" spans="1:34" x14ac:dyDescent="0.2">
      <c r="A261" t="s">
        <v>368</v>
      </c>
      <c r="B261" s="6"/>
      <c r="C261" s="19" t="s">
        <v>367</v>
      </c>
      <c r="D261" s="19"/>
      <c r="E261" s="31">
        <f>SUM(E260)</f>
        <v>524201600</v>
      </c>
      <c r="F261" s="31">
        <f>E261</f>
        <v>524201600</v>
      </c>
      <c r="G261" s="9">
        <v>11.775</v>
      </c>
      <c r="H261" s="9">
        <f>G261*E261</f>
        <v>6172473840</v>
      </c>
      <c r="I261" s="18">
        <v>0</v>
      </c>
      <c r="J261" s="9">
        <f t="shared" si="97"/>
        <v>0</v>
      </c>
      <c r="K261" s="18">
        <v>1.496</v>
      </c>
      <c r="L261" s="18">
        <f t="shared" si="98"/>
        <v>784205593.60000002</v>
      </c>
      <c r="M261" s="18">
        <v>0</v>
      </c>
      <c r="N261" s="9">
        <f t="shared" si="99"/>
        <v>0</v>
      </c>
      <c r="O261" s="18">
        <v>2.5369999999999999</v>
      </c>
      <c r="P261" s="18">
        <f t="shared" si="105"/>
        <v>1329899459.2</v>
      </c>
      <c r="Q261" s="18">
        <v>1.0999999999999999E-2</v>
      </c>
      <c r="R261" s="2">
        <f t="shared" si="89"/>
        <v>5766.2175999999999</v>
      </c>
      <c r="S261" s="18">
        <v>5.6</v>
      </c>
      <c r="T261" s="18">
        <f t="shared" si="100"/>
        <v>2935528960</v>
      </c>
      <c r="U261" s="9">
        <v>0.51900000000000002</v>
      </c>
      <c r="V261" s="9">
        <f t="shared" si="101"/>
        <v>272060630.40000004</v>
      </c>
      <c r="W261" s="9">
        <v>0</v>
      </c>
      <c r="X261" s="9">
        <f>$E261*W261</f>
        <v>0</v>
      </c>
      <c r="Y261" s="9">
        <v>0</v>
      </c>
      <c r="Z261" s="9">
        <v>0</v>
      </c>
      <c r="AA261" s="9">
        <f t="shared" si="102"/>
        <v>0</v>
      </c>
      <c r="AB261" s="9">
        <f>G261+I261+K261+M261+O261+Q261+S261+U261+W261+Z261</f>
        <v>21.937999999999995</v>
      </c>
      <c r="AC261" s="9">
        <f t="shared" si="103"/>
        <v>11499934700.799997</v>
      </c>
      <c r="AE261" s="20">
        <f>AB261-O261-S261</f>
        <v>13.800999999999997</v>
      </c>
      <c r="AF261">
        <f>AE261/AB261</f>
        <v>0.62909107484729687</v>
      </c>
      <c r="AH261" s="20">
        <f t="shared" si="85"/>
        <v>4.0329999999999995</v>
      </c>
    </row>
    <row r="262" spans="1:34" x14ac:dyDescent="0.2">
      <c r="B262" s="6"/>
      <c r="C262" s="19"/>
      <c r="D262" s="19"/>
      <c r="E262" s="14"/>
      <c r="F262" s="14"/>
      <c r="G262" s="9"/>
      <c r="H262" s="9"/>
      <c r="I262" s="18"/>
      <c r="J262" s="9">
        <f t="shared" si="97"/>
        <v>0</v>
      </c>
      <c r="K262" s="18"/>
      <c r="L262" s="18">
        <f t="shared" si="98"/>
        <v>0</v>
      </c>
      <c r="M262" s="18"/>
      <c r="N262" s="9">
        <f t="shared" si="99"/>
        <v>0</v>
      </c>
      <c r="O262" s="18"/>
      <c r="P262" s="18">
        <f t="shared" si="105"/>
        <v>0</v>
      </c>
      <c r="Q262" s="18"/>
      <c r="R262" s="2">
        <f t="shared" si="89"/>
        <v>0</v>
      </c>
      <c r="S262" s="18"/>
      <c r="T262" s="18">
        <f t="shared" si="100"/>
        <v>0</v>
      </c>
      <c r="U262" s="9"/>
      <c r="V262" s="9">
        <f t="shared" si="101"/>
        <v>0</v>
      </c>
      <c r="W262" s="9"/>
      <c r="X262" s="9">
        <f>$E262*W262</f>
        <v>0</v>
      </c>
      <c r="Y262" s="9"/>
      <c r="Z262" s="9"/>
      <c r="AA262" s="9">
        <f t="shared" si="102"/>
        <v>0</v>
      </c>
      <c r="AB262" s="9"/>
      <c r="AC262" s="9">
        <f t="shared" si="103"/>
        <v>0</v>
      </c>
      <c r="AE262" s="20"/>
      <c r="AH262" s="20">
        <f t="shared" si="85"/>
        <v>0</v>
      </c>
    </row>
    <row r="263" spans="1:34" x14ac:dyDescent="0.2">
      <c r="A263" t="s">
        <v>365</v>
      </c>
      <c r="B263" s="6" t="s">
        <v>226</v>
      </c>
      <c r="C263" s="5" t="s">
        <v>366</v>
      </c>
      <c r="D263" s="5"/>
      <c r="E263" s="40">
        <v>510750300</v>
      </c>
      <c r="F263" s="40"/>
      <c r="G263" s="9"/>
      <c r="H263" s="9"/>
      <c r="I263" s="18"/>
      <c r="J263" s="9">
        <f t="shared" si="97"/>
        <v>0</v>
      </c>
      <c r="K263" s="18"/>
      <c r="L263" s="18">
        <f t="shared" si="98"/>
        <v>0</v>
      </c>
      <c r="M263" s="18"/>
      <c r="N263" s="9">
        <f t="shared" si="99"/>
        <v>0</v>
      </c>
      <c r="O263" s="18"/>
      <c r="P263" s="18">
        <f t="shared" si="105"/>
        <v>0</v>
      </c>
      <c r="Q263" s="18"/>
      <c r="R263" s="2">
        <f t="shared" si="89"/>
        <v>0</v>
      </c>
      <c r="S263" s="18"/>
      <c r="T263" s="18">
        <f t="shared" si="100"/>
        <v>0</v>
      </c>
      <c r="U263" s="9"/>
      <c r="V263" s="9">
        <f t="shared" si="101"/>
        <v>0</v>
      </c>
      <c r="W263" s="9"/>
      <c r="X263" s="9">
        <f>$E263*W263</f>
        <v>0</v>
      </c>
      <c r="Y263" s="9"/>
      <c r="Z263" s="9"/>
      <c r="AA263" s="9">
        <f t="shared" si="102"/>
        <v>0</v>
      </c>
      <c r="AB263" s="9"/>
      <c r="AC263" s="9">
        <f t="shared" si="103"/>
        <v>0</v>
      </c>
      <c r="AE263" s="20"/>
      <c r="AH263" s="20">
        <f t="shared" si="85"/>
        <v>0</v>
      </c>
    </row>
    <row r="264" spans="1:34" x14ac:dyDescent="0.2">
      <c r="A264" t="s">
        <v>365</v>
      </c>
      <c r="B264" s="6" t="s">
        <v>110</v>
      </c>
      <c r="C264" s="5" t="s">
        <v>366</v>
      </c>
      <c r="D264" s="5"/>
      <c r="E264" s="40">
        <v>3486042</v>
      </c>
      <c r="F264" s="40"/>
      <c r="G264" s="9"/>
      <c r="H264" s="9"/>
      <c r="I264" s="18"/>
      <c r="J264" s="9">
        <f t="shared" si="97"/>
        <v>0</v>
      </c>
      <c r="K264" s="18"/>
      <c r="L264" s="18">
        <f t="shared" si="98"/>
        <v>0</v>
      </c>
      <c r="M264" s="18"/>
      <c r="N264" s="9">
        <f t="shared" si="99"/>
        <v>0</v>
      </c>
      <c r="O264" s="18"/>
      <c r="P264" s="18">
        <f t="shared" si="105"/>
        <v>0</v>
      </c>
      <c r="Q264" s="18"/>
      <c r="R264" s="2">
        <f t="shared" si="89"/>
        <v>0</v>
      </c>
      <c r="S264" s="18"/>
      <c r="T264" s="18">
        <f t="shared" si="100"/>
        <v>0</v>
      </c>
      <c r="U264" s="9"/>
      <c r="V264" s="9">
        <f t="shared" si="101"/>
        <v>0</v>
      </c>
      <c r="W264" s="9"/>
      <c r="X264" s="9">
        <f>$E263*W264</f>
        <v>0</v>
      </c>
      <c r="Y264" s="9"/>
      <c r="Z264" s="9"/>
      <c r="AA264" s="9">
        <f t="shared" si="102"/>
        <v>0</v>
      </c>
      <c r="AB264" s="9"/>
      <c r="AC264" s="9">
        <f t="shared" si="103"/>
        <v>0</v>
      </c>
      <c r="AE264" s="20"/>
      <c r="AH264" s="20">
        <f t="shared" ref="AH264:AH327" si="106">K264+M264+O264</f>
        <v>0</v>
      </c>
    </row>
    <row r="265" spans="1:34" x14ac:dyDescent="0.2">
      <c r="A265" t="s">
        <v>365</v>
      </c>
      <c r="B265" s="6"/>
      <c r="C265" s="19" t="s">
        <v>364</v>
      </c>
      <c r="D265" s="19"/>
      <c r="E265" s="31">
        <f>SUM(E263:E264)</f>
        <v>514236342</v>
      </c>
      <c r="F265" s="31">
        <f>E265</f>
        <v>514236342</v>
      </c>
      <c r="G265" s="9">
        <v>15.5</v>
      </c>
      <c r="H265" s="9">
        <f>G265*E265</f>
        <v>7970663301</v>
      </c>
      <c r="I265" s="18">
        <v>0</v>
      </c>
      <c r="J265" s="9">
        <f t="shared" si="97"/>
        <v>0</v>
      </c>
      <c r="K265" s="18">
        <v>0</v>
      </c>
      <c r="L265" s="18">
        <f t="shared" si="98"/>
        <v>0</v>
      </c>
      <c r="M265" s="18">
        <v>0</v>
      </c>
      <c r="N265" s="9">
        <f t="shared" si="99"/>
        <v>0</v>
      </c>
      <c r="O265" s="18">
        <v>7.3230000000000004</v>
      </c>
      <c r="P265" s="18">
        <f t="shared" si="105"/>
        <v>3765752732.4660001</v>
      </c>
      <c r="Q265" s="18">
        <v>0.313</v>
      </c>
      <c r="R265" s="2">
        <f t="shared" si="89"/>
        <v>160955.97504600001</v>
      </c>
      <c r="S265" s="18">
        <v>8.2420000000000009</v>
      </c>
      <c r="T265" s="18">
        <f t="shared" si="100"/>
        <v>4238335930.7640004</v>
      </c>
      <c r="U265" s="9">
        <v>0</v>
      </c>
      <c r="V265" s="9">
        <f t="shared" si="101"/>
        <v>0</v>
      </c>
      <c r="W265" s="9">
        <v>0</v>
      </c>
      <c r="X265" s="9">
        <f>$E264*W265</f>
        <v>0</v>
      </c>
      <c r="Y265" s="9">
        <v>0</v>
      </c>
      <c r="Z265" s="9">
        <v>0</v>
      </c>
      <c r="AA265" s="9">
        <f t="shared" si="102"/>
        <v>0</v>
      </c>
      <c r="AB265" s="9">
        <f>G265+I265+K265+M265+O265+Q265+S265+U265+W265+Z265</f>
        <v>31.378</v>
      </c>
      <c r="AC265" s="9">
        <f t="shared" si="103"/>
        <v>16135707939.276001</v>
      </c>
      <c r="AE265" s="20">
        <f>AB265-O265-S265</f>
        <v>15.812999999999999</v>
      </c>
      <c r="AF265">
        <f>AE265/AB265</f>
        <v>0.50395181337242645</v>
      </c>
      <c r="AH265" s="20">
        <f t="shared" si="106"/>
        <v>7.3230000000000004</v>
      </c>
    </row>
    <row r="266" spans="1:34" x14ac:dyDescent="0.2">
      <c r="B266" s="6"/>
      <c r="C266" s="19"/>
      <c r="D266" s="19"/>
      <c r="E266" s="14"/>
      <c r="F266" s="14"/>
      <c r="G266" s="9"/>
      <c r="H266" s="9"/>
      <c r="I266" s="18"/>
      <c r="J266" s="9">
        <f t="shared" si="97"/>
        <v>0</v>
      </c>
      <c r="K266" s="18"/>
      <c r="L266" s="18">
        <f t="shared" si="98"/>
        <v>0</v>
      </c>
      <c r="M266" s="18"/>
      <c r="N266" s="9">
        <f t="shared" si="99"/>
        <v>0</v>
      </c>
      <c r="O266" s="18"/>
      <c r="P266" s="18">
        <f t="shared" si="105"/>
        <v>0</v>
      </c>
      <c r="Q266" s="18"/>
      <c r="R266" s="2">
        <f t="shared" si="89"/>
        <v>0</v>
      </c>
      <c r="S266" s="18"/>
      <c r="T266" s="18">
        <f t="shared" si="100"/>
        <v>0</v>
      </c>
      <c r="U266" s="9"/>
      <c r="V266" s="9">
        <f t="shared" si="101"/>
        <v>0</v>
      </c>
      <c r="W266" s="9"/>
      <c r="X266" s="9">
        <f>$E265*W266</f>
        <v>0</v>
      </c>
      <c r="Y266" s="9"/>
      <c r="Z266" s="9"/>
      <c r="AA266" s="9">
        <f t="shared" si="102"/>
        <v>0</v>
      </c>
      <c r="AB266" s="9"/>
      <c r="AC266" s="9">
        <f t="shared" si="103"/>
        <v>0</v>
      </c>
      <c r="AE266" s="20"/>
      <c r="AH266" s="20">
        <f t="shared" si="106"/>
        <v>0</v>
      </c>
    </row>
    <row r="267" spans="1:34" x14ac:dyDescent="0.2">
      <c r="A267" t="s">
        <v>361</v>
      </c>
      <c r="B267" s="6" t="s">
        <v>363</v>
      </c>
      <c r="C267" s="5" t="s">
        <v>362</v>
      </c>
      <c r="D267" s="5"/>
      <c r="E267" s="43">
        <v>62267170</v>
      </c>
      <c r="F267" s="43"/>
      <c r="G267" s="9"/>
      <c r="H267" s="9"/>
      <c r="I267" s="18"/>
      <c r="J267" s="9">
        <f t="shared" si="97"/>
        <v>0</v>
      </c>
      <c r="K267" s="18"/>
      <c r="L267" s="18">
        <f t="shared" si="98"/>
        <v>0</v>
      </c>
      <c r="M267" s="18"/>
      <c r="N267" s="9">
        <f t="shared" si="99"/>
        <v>0</v>
      </c>
      <c r="O267" s="18"/>
      <c r="P267" s="18">
        <f t="shared" si="105"/>
        <v>0</v>
      </c>
      <c r="Q267" s="18"/>
      <c r="R267" s="2">
        <f t="shared" si="89"/>
        <v>0</v>
      </c>
      <c r="S267" s="18"/>
      <c r="T267" s="18">
        <f t="shared" si="100"/>
        <v>0</v>
      </c>
      <c r="U267" s="9"/>
      <c r="V267" s="9">
        <f t="shared" si="101"/>
        <v>0</v>
      </c>
      <c r="W267" s="9"/>
      <c r="X267" s="9">
        <f>$E266*W267</f>
        <v>0</v>
      </c>
      <c r="Y267" s="9"/>
      <c r="Z267" s="9"/>
      <c r="AA267" s="9">
        <f t="shared" si="102"/>
        <v>0</v>
      </c>
      <c r="AB267" s="9"/>
      <c r="AC267" s="9">
        <f t="shared" si="103"/>
        <v>0</v>
      </c>
      <c r="AE267" s="20"/>
      <c r="AH267" s="20">
        <f t="shared" si="106"/>
        <v>0</v>
      </c>
    </row>
    <row r="268" spans="1:34" x14ac:dyDescent="0.2">
      <c r="A268" t="s">
        <v>361</v>
      </c>
      <c r="B268" s="6"/>
      <c r="C268" s="19" t="s">
        <v>360</v>
      </c>
      <c r="D268" s="19"/>
      <c r="E268" s="31">
        <f>SUM(E267)</f>
        <v>62267170</v>
      </c>
      <c r="F268" s="31">
        <f>E268</f>
        <v>62267170</v>
      </c>
      <c r="G268" s="9">
        <v>16.599</v>
      </c>
      <c r="H268" s="9">
        <f>G268*E268</f>
        <v>1033572754.83</v>
      </c>
      <c r="I268" s="18">
        <v>0</v>
      </c>
      <c r="J268" s="9">
        <f t="shared" si="97"/>
        <v>0</v>
      </c>
      <c r="K268" s="18">
        <v>0</v>
      </c>
      <c r="L268" s="18">
        <f t="shared" si="98"/>
        <v>0</v>
      </c>
      <c r="M268" s="18">
        <v>0</v>
      </c>
      <c r="N268" s="9">
        <f t="shared" si="99"/>
        <v>0</v>
      </c>
      <c r="O268" s="18">
        <v>0</v>
      </c>
      <c r="P268" s="18">
        <f t="shared" si="105"/>
        <v>0</v>
      </c>
      <c r="Q268" s="18">
        <v>0</v>
      </c>
      <c r="R268" s="2">
        <f t="shared" si="89"/>
        <v>0</v>
      </c>
      <c r="S268" s="18">
        <v>1.49</v>
      </c>
      <c r="T268" s="18">
        <f t="shared" si="100"/>
        <v>92778083.299999997</v>
      </c>
      <c r="U268" s="9">
        <v>0</v>
      </c>
      <c r="V268" s="9">
        <f t="shared" si="101"/>
        <v>0</v>
      </c>
      <c r="W268" s="9">
        <v>0</v>
      </c>
      <c r="X268" s="9">
        <f t="shared" ref="X268:X289" si="107">$E268*W268</f>
        <v>0</v>
      </c>
      <c r="Y268" s="9">
        <v>0</v>
      </c>
      <c r="Z268" s="9">
        <v>0</v>
      </c>
      <c r="AA268" s="9">
        <f t="shared" si="102"/>
        <v>0</v>
      </c>
      <c r="AB268" s="9">
        <f>G268+I268+K268+M268+O268+Q268+S268+U268+W268+Z268</f>
        <v>18.088999999999999</v>
      </c>
      <c r="AC268" s="9">
        <f t="shared" si="103"/>
        <v>1126350838.1299999</v>
      </c>
      <c r="AE268" s="20">
        <f>AB268-O268-S268</f>
        <v>16.599</v>
      </c>
      <c r="AF268">
        <f>AE268/AB268</f>
        <v>0.91762949859030363</v>
      </c>
      <c r="AH268" s="20">
        <f t="shared" si="106"/>
        <v>0</v>
      </c>
    </row>
    <row r="269" spans="1:34" x14ac:dyDescent="0.2">
      <c r="B269" s="6"/>
      <c r="C269" s="19"/>
      <c r="D269" s="19"/>
      <c r="E269" s="14"/>
      <c r="F269" s="14"/>
      <c r="G269" s="9"/>
      <c r="H269" s="9"/>
      <c r="I269" s="18"/>
      <c r="J269" s="9">
        <f t="shared" si="97"/>
        <v>0</v>
      </c>
      <c r="K269" s="18"/>
      <c r="L269" s="18">
        <f t="shared" si="98"/>
        <v>0</v>
      </c>
      <c r="M269" s="18"/>
      <c r="N269" s="9">
        <f t="shared" si="99"/>
        <v>0</v>
      </c>
      <c r="O269" s="18"/>
      <c r="P269" s="18">
        <f t="shared" si="105"/>
        <v>0</v>
      </c>
      <c r="Q269" s="18"/>
      <c r="R269" s="2">
        <f t="shared" si="89"/>
        <v>0</v>
      </c>
      <c r="S269" s="18"/>
      <c r="T269" s="18">
        <f t="shared" si="100"/>
        <v>0</v>
      </c>
      <c r="U269" s="9"/>
      <c r="V269" s="9">
        <f t="shared" si="101"/>
        <v>0</v>
      </c>
      <c r="W269" s="9"/>
      <c r="X269" s="9">
        <f t="shared" si="107"/>
        <v>0</v>
      </c>
      <c r="Y269" s="9"/>
      <c r="Z269" s="9"/>
      <c r="AA269" s="9">
        <f t="shared" si="102"/>
        <v>0</v>
      </c>
      <c r="AB269" s="9"/>
      <c r="AC269" s="9">
        <f t="shared" si="103"/>
        <v>0</v>
      </c>
      <c r="AE269" s="20"/>
      <c r="AH269" s="20">
        <f t="shared" si="106"/>
        <v>0</v>
      </c>
    </row>
    <row r="270" spans="1:34" x14ac:dyDescent="0.2">
      <c r="A270" t="s">
        <v>358</v>
      </c>
      <c r="B270" s="23" t="s">
        <v>356</v>
      </c>
      <c r="C270" s="28" t="s">
        <v>359</v>
      </c>
      <c r="D270" s="5"/>
      <c r="E270" s="43">
        <v>88802494</v>
      </c>
      <c r="F270" s="43"/>
      <c r="G270" s="9"/>
      <c r="H270" s="9"/>
      <c r="I270" s="18"/>
      <c r="J270" s="9">
        <f t="shared" si="97"/>
        <v>0</v>
      </c>
      <c r="K270" s="18"/>
      <c r="L270" s="18">
        <f t="shared" si="98"/>
        <v>0</v>
      </c>
      <c r="M270" s="18"/>
      <c r="N270" s="9">
        <f t="shared" si="99"/>
        <v>0</v>
      </c>
      <c r="O270" s="18"/>
      <c r="P270" s="18">
        <f t="shared" si="105"/>
        <v>0</v>
      </c>
      <c r="Q270" s="18"/>
      <c r="R270" s="2">
        <f t="shared" si="89"/>
        <v>0</v>
      </c>
      <c r="S270" s="18"/>
      <c r="T270" s="18">
        <f t="shared" si="100"/>
        <v>0</v>
      </c>
      <c r="U270" s="9"/>
      <c r="V270" s="9">
        <f t="shared" si="101"/>
        <v>0</v>
      </c>
      <c r="W270" s="9"/>
      <c r="X270" s="9">
        <f t="shared" si="107"/>
        <v>0</v>
      </c>
      <c r="Y270" s="9"/>
      <c r="Z270" s="9"/>
      <c r="AA270" s="9">
        <f t="shared" si="102"/>
        <v>0</v>
      </c>
      <c r="AB270" s="9"/>
      <c r="AC270" s="9">
        <f t="shared" si="103"/>
        <v>0</v>
      </c>
      <c r="AE270" s="20"/>
      <c r="AH270" s="20">
        <f t="shared" si="106"/>
        <v>0</v>
      </c>
    </row>
    <row r="271" spans="1:34" x14ac:dyDescent="0.2">
      <c r="A271" t="s">
        <v>358</v>
      </c>
      <c r="B271" s="6"/>
      <c r="C271" s="19" t="s">
        <v>357</v>
      </c>
      <c r="D271" s="19"/>
      <c r="E271" s="31">
        <f>SUM(E270)</f>
        <v>88802494</v>
      </c>
      <c r="F271" s="31">
        <f>E271</f>
        <v>88802494</v>
      </c>
      <c r="G271" s="9">
        <v>23.780999999999999</v>
      </c>
      <c r="H271" s="9">
        <f>G271*E271</f>
        <v>2111812109.8139999</v>
      </c>
      <c r="I271" s="18">
        <v>0</v>
      </c>
      <c r="J271" s="9">
        <f t="shared" si="97"/>
        <v>0</v>
      </c>
      <c r="K271" s="18">
        <v>0</v>
      </c>
      <c r="L271" s="18">
        <f t="shared" si="98"/>
        <v>0</v>
      </c>
      <c r="M271" s="18">
        <v>0</v>
      </c>
      <c r="N271" s="9">
        <f t="shared" si="99"/>
        <v>0</v>
      </c>
      <c r="O271" s="18">
        <v>3.6259999999999999</v>
      </c>
      <c r="P271" s="18">
        <f t="shared" si="105"/>
        <v>321997843.24400002</v>
      </c>
      <c r="Q271" s="18">
        <v>2.1999999999999999E-2</v>
      </c>
      <c r="R271" s="2">
        <f t="shared" si="89"/>
        <v>1953.6548679999999</v>
      </c>
      <c r="S271" s="29">
        <v>4.7</v>
      </c>
      <c r="T271" s="18">
        <f t="shared" si="100"/>
        <v>417371721.80000001</v>
      </c>
      <c r="U271" s="9">
        <v>0</v>
      </c>
      <c r="V271" s="9">
        <f t="shared" si="101"/>
        <v>0</v>
      </c>
      <c r="W271" s="9">
        <v>0</v>
      </c>
      <c r="X271" s="9">
        <f t="shared" si="107"/>
        <v>0</v>
      </c>
      <c r="Y271" s="9">
        <v>0</v>
      </c>
      <c r="Z271" s="9">
        <v>0</v>
      </c>
      <c r="AA271" s="9">
        <f t="shared" si="102"/>
        <v>0</v>
      </c>
      <c r="AB271" s="9">
        <f>G271+I271+K271+M271+O271+Q271+S271+U271+W271+Z271</f>
        <v>32.128999999999998</v>
      </c>
      <c r="AC271" s="9">
        <f t="shared" si="103"/>
        <v>2853135329.7259998</v>
      </c>
      <c r="AE271" s="20">
        <f>AB271-O271-S271</f>
        <v>23.802999999999997</v>
      </c>
      <c r="AF271">
        <f>AE271/AB271</f>
        <v>0.74085716953531078</v>
      </c>
      <c r="AH271" s="20">
        <f t="shared" si="106"/>
        <v>3.6259999999999999</v>
      </c>
    </row>
    <row r="272" spans="1:34" x14ac:dyDescent="0.2">
      <c r="B272" s="23"/>
      <c r="C272" s="22"/>
      <c r="D272" s="22"/>
      <c r="E272" s="36"/>
      <c r="F272" s="36"/>
      <c r="G272" s="33"/>
      <c r="H272" s="9"/>
      <c r="I272" s="18"/>
      <c r="J272" s="9">
        <f t="shared" si="97"/>
        <v>0</v>
      </c>
      <c r="K272" s="18"/>
      <c r="L272" s="18">
        <f t="shared" si="98"/>
        <v>0</v>
      </c>
      <c r="M272" s="18"/>
      <c r="N272" s="9">
        <f t="shared" si="99"/>
        <v>0</v>
      </c>
      <c r="O272" s="18"/>
      <c r="P272" s="18">
        <f t="shared" si="105"/>
        <v>0</v>
      </c>
      <c r="Q272" s="18"/>
      <c r="R272" s="2">
        <f t="shared" si="89"/>
        <v>0</v>
      </c>
      <c r="S272" s="18"/>
      <c r="T272" s="18">
        <f t="shared" si="100"/>
        <v>0</v>
      </c>
      <c r="U272" s="9"/>
      <c r="V272" s="9">
        <f t="shared" si="101"/>
        <v>0</v>
      </c>
      <c r="W272" s="9"/>
      <c r="X272" s="9">
        <f t="shared" si="107"/>
        <v>0</v>
      </c>
      <c r="Y272" s="9"/>
      <c r="Z272" s="9"/>
      <c r="AA272" s="9">
        <f t="shared" si="102"/>
        <v>0</v>
      </c>
      <c r="AB272" s="9"/>
      <c r="AC272" s="9">
        <f t="shared" si="103"/>
        <v>0</v>
      </c>
      <c r="AE272" s="20"/>
      <c r="AH272" s="20">
        <f t="shared" si="106"/>
        <v>0</v>
      </c>
    </row>
    <row r="273" spans="1:34" x14ac:dyDescent="0.2">
      <c r="A273" t="s">
        <v>354</v>
      </c>
      <c r="B273" s="23" t="s">
        <v>356</v>
      </c>
      <c r="C273" s="28" t="s">
        <v>355</v>
      </c>
      <c r="D273" s="28"/>
      <c r="E273" s="46">
        <v>35874742</v>
      </c>
      <c r="F273" s="46"/>
      <c r="G273" s="33"/>
      <c r="H273" s="9"/>
      <c r="I273" s="18"/>
      <c r="J273" s="9">
        <f t="shared" ref="J273:J279" si="108">I273*E273</f>
        <v>0</v>
      </c>
      <c r="K273" s="18"/>
      <c r="L273" s="18">
        <f t="shared" ref="L273:L279" si="109">K273*E273</f>
        <v>0</v>
      </c>
      <c r="M273" s="18"/>
      <c r="N273" s="9">
        <f t="shared" ref="N273:N279" si="110">$E273*M273</f>
        <v>0</v>
      </c>
      <c r="O273" s="18"/>
      <c r="P273" s="18">
        <f t="shared" si="105"/>
        <v>0</v>
      </c>
      <c r="Q273" s="18"/>
      <c r="R273" s="2">
        <f t="shared" ref="R273:R336" si="111">Q273*E273/1000</f>
        <v>0</v>
      </c>
      <c r="S273" s="18"/>
      <c r="T273" s="18">
        <f t="shared" ref="T273:T279" si="112">S273*E273</f>
        <v>0</v>
      </c>
      <c r="U273" s="9"/>
      <c r="V273" s="9">
        <f t="shared" ref="V273:V279" si="113">$E273*U273</f>
        <v>0</v>
      </c>
      <c r="W273" s="9"/>
      <c r="X273" s="9">
        <f t="shared" si="107"/>
        <v>0</v>
      </c>
      <c r="Y273" s="9"/>
      <c r="Z273" s="9"/>
      <c r="AA273" s="9">
        <f t="shared" ref="AA273:AA279" si="114">$E273*Z273</f>
        <v>0</v>
      </c>
      <c r="AB273" s="9"/>
      <c r="AC273" s="9">
        <f t="shared" ref="AC273:AC279" si="115">$E273*AB273</f>
        <v>0</v>
      </c>
      <c r="AE273" s="20"/>
      <c r="AH273" s="20">
        <f t="shared" si="106"/>
        <v>0</v>
      </c>
    </row>
    <row r="274" spans="1:34" x14ac:dyDescent="0.2">
      <c r="A274" t="s">
        <v>354</v>
      </c>
      <c r="B274" s="23"/>
      <c r="C274" s="22" t="s">
        <v>353</v>
      </c>
      <c r="D274" s="22"/>
      <c r="E274" s="38">
        <f>SUM(E273)</f>
        <v>35874742</v>
      </c>
      <c r="F274" s="38">
        <f>E274</f>
        <v>35874742</v>
      </c>
      <c r="G274" s="33">
        <v>26.312000000000001</v>
      </c>
      <c r="H274" s="9">
        <f>G274*E274</f>
        <v>943936211.50400007</v>
      </c>
      <c r="I274" s="18">
        <v>0</v>
      </c>
      <c r="J274" s="9">
        <f t="shared" si="108"/>
        <v>0</v>
      </c>
      <c r="K274" s="18">
        <v>0</v>
      </c>
      <c r="L274" s="18">
        <f t="shared" si="109"/>
        <v>0</v>
      </c>
      <c r="M274" s="18">
        <v>0</v>
      </c>
      <c r="N274" s="9">
        <f t="shared" si="110"/>
        <v>0</v>
      </c>
      <c r="O274" s="18">
        <v>0</v>
      </c>
      <c r="P274" s="18">
        <f t="shared" si="105"/>
        <v>0</v>
      </c>
      <c r="Q274" s="18">
        <v>6.8000000000000005E-2</v>
      </c>
      <c r="R274" s="2">
        <f t="shared" si="111"/>
        <v>2439.4824560000002</v>
      </c>
      <c r="S274" s="29">
        <v>2.2599999999999998</v>
      </c>
      <c r="T274" s="18">
        <f t="shared" si="112"/>
        <v>81076916.919999987</v>
      </c>
      <c r="U274" s="9">
        <v>0</v>
      </c>
      <c r="V274" s="9">
        <f t="shared" si="113"/>
        <v>0</v>
      </c>
      <c r="W274" s="9">
        <v>0</v>
      </c>
      <c r="X274" s="9">
        <f t="shared" si="107"/>
        <v>0</v>
      </c>
      <c r="Y274" s="9">
        <v>0</v>
      </c>
      <c r="Z274" s="9">
        <v>0</v>
      </c>
      <c r="AA274" s="9">
        <f t="shared" si="114"/>
        <v>0</v>
      </c>
      <c r="AB274" s="9">
        <f>G274+I274+K274+M274+O274+Q274+S274+U274+W274+Z274</f>
        <v>28.64</v>
      </c>
      <c r="AC274" s="9">
        <f t="shared" si="115"/>
        <v>1027452610.88</v>
      </c>
      <c r="AE274" s="20">
        <f>AB274-O274-S274</f>
        <v>26.380000000000003</v>
      </c>
      <c r="AF274">
        <f>AE274/AB274</f>
        <v>0.92108938547486041</v>
      </c>
      <c r="AH274" s="20">
        <f t="shared" si="106"/>
        <v>0</v>
      </c>
    </row>
    <row r="275" spans="1:34" x14ac:dyDescent="0.2">
      <c r="B275" s="6"/>
      <c r="C275" s="19"/>
      <c r="D275" s="19"/>
      <c r="E275" s="14"/>
      <c r="F275" s="14"/>
      <c r="G275" s="9"/>
      <c r="H275" s="9"/>
      <c r="I275" s="18"/>
      <c r="J275" s="9">
        <f t="shared" si="108"/>
        <v>0</v>
      </c>
      <c r="K275" s="18"/>
      <c r="L275" s="18">
        <f t="shared" si="109"/>
        <v>0</v>
      </c>
      <c r="M275" s="18"/>
      <c r="N275" s="9">
        <f t="shared" si="110"/>
        <v>0</v>
      </c>
      <c r="O275" s="18"/>
      <c r="P275" s="18">
        <f t="shared" si="105"/>
        <v>0</v>
      </c>
      <c r="Q275" s="18"/>
      <c r="R275" s="2">
        <f t="shared" si="111"/>
        <v>0</v>
      </c>
      <c r="S275" s="18"/>
      <c r="T275" s="18">
        <f t="shared" si="112"/>
        <v>0</v>
      </c>
      <c r="U275" s="9"/>
      <c r="V275" s="9">
        <f t="shared" si="113"/>
        <v>0</v>
      </c>
      <c r="W275" s="9"/>
      <c r="X275" s="9">
        <f t="shared" si="107"/>
        <v>0</v>
      </c>
      <c r="Y275" s="9"/>
      <c r="Z275" s="9"/>
      <c r="AA275" s="9">
        <f t="shared" si="114"/>
        <v>0</v>
      </c>
      <c r="AB275" s="9"/>
      <c r="AC275" s="9">
        <f t="shared" si="115"/>
        <v>0</v>
      </c>
      <c r="AE275" s="20"/>
      <c r="AH275" s="20">
        <f t="shared" si="106"/>
        <v>0</v>
      </c>
    </row>
    <row r="276" spans="1:34" x14ac:dyDescent="0.2">
      <c r="A276" t="s">
        <v>350</v>
      </c>
      <c r="B276" s="23" t="s">
        <v>352</v>
      </c>
      <c r="C276" s="5" t="s">
        <v>351</v>
      </c>
      <c r="D276" s="5"/>
      <c r="E276" s="43">
        <v>45978060</v>
      </c>
      <c r="F276" s="43"/>
      <c r="G276" s="9"/>
      <c r="H276" s="9"/>
      <c r="I276" s="18"/>
      <c r="J276" s="9">
        <f t="shared" si="108"/>
        <v>0</v>
      </c>
      <c r="K276" s="18"/>
      <c r="L276" s="18">
        <f t="shared" si="109"/>
        <v>0</v>
      </c>
      <c r="M276" s="18"/>
      <c r="N276" s="9">
        <f t="shared" si="110"/>
        <v>0</v>
      </c>
      <c r="O276" s="18"/>
      <c r="P276" s="18">
        <f t="shared" si="105"/>
        <v>0</v>
      </c>
      <c r="Q276" s="18"/>
      <c r="R276" s="2">
        <f t="shared" si="111"/>
        <v>0</v>
      </c>
      <c r="S276" s="18"/>
      <c r="T276" s="18">
        <f t="shared" si="112"/>
        <v>0</v>
      </c>
      <c r="U276" s="9"/>
      <c r="V276" s="9">
        <f t="shared" si="113"/>
        <v>0</v>
      </c>
      <c r="W276" s="9"/>
      <c r="X276" s="9">
        <f t="shared" si="107"/>
        <v>0</v>
      </c>
      <c r="Y276" s="9"/>
      <c r="Z276" s="9"/>
      <c r="AA276" s="9">
        <f t="shared" si="114"/>
        <v>0</v>
      </c>
      <c r="AB276" s="9"/>
      <c r="AC276" s="9">
        <f t="shared" si="115"/>
        <v>0</v>
      </c>
      <c r="AE276" s="20"/>
      <c r="AH276" s="20">
        <f t="shared" si="106"/>
        <v>0</v>
      </c>
    </row>
    <row r="277" spans="1:34" x14ac:dyDescent="0.2">
      <c r="A277" t="s">
        <v>350</v>
      </c>
      <c r="B277" s="6"/>
      <c r="C277" s="19" t="s">
        <v>349</v>
      </c>
      <c r="D277" s="19"/>
      <c r="E277" s="31">
        <f>SUM(E276)</f>
        <v>45978060</v>
      </c>
      <c r="F277" s="31">
        <f>E277</f>
        <v>45978060</v>
      </c>
      <c r="G277" s="9">
        <v>23.041</v>
      </c>
      <c r="H277" s="9">
        <f>G277*E277</f>
        <v>1059380480.46</v>
      </c>
      <c r="I277" s="18">
        <v>0</v>
      </c>
      <c r="J277" s="9">
        <f t="shared" si="108"/>
        <v>0</v>
      </c>
      <c r="K277" s="18">
        <v>0</v>
      </c>
      <c r="L277" s="18">
        <f t="shared" si="109"/>
        <v>0</v>
      </c>
      <c r="M277" s="18">
        <v>0</v>
      </c>
      <c r="N277" s="9">
        <f t="shared" si="110"/>
        <v>0</v>
      </c>
      <c r="O277" s="18">
        <v>0</v>
      </c>
      <c r="P277" s="18">
        <f t="shared" si="105"/>
        <v>0</v>
      </c>
      <c r="Q277" s="18">
        <v>1.9E-2</v>
      </c>
      <c r="R277" s="2">
        <f t="shared" si="111"/>
        <v>873.58313999999996</v>
      </c>
      <c r="S277" s="18">
        <v>0</v>
      </c>
      <c r="T277" s="18">
        <f t="shared" si="112"/>
        <v>0</v>
      </c>
      <c r="U277" s="9">
        <v>0</v>
      </c>
      <c r="V277" s="9">
        <f t="shared" si="113"/>
        <v>0</v>
      </c>
      <c r="W277" s="9">
        <v>0</v>
      </c>
      <c r="X277" s="9">
        <f t="shared" si="107"/>
        <v>0</v>
      </c>
      <c r="Y277" s="9">
        <v>0</v>
      </c>
      <c r="Z277" s="9">
        <v>0</v>
      </c>
      <c r="AA277" s="9">
        <f t="shared" si="114"/>
        <v>0</v>
      </c>
      <c r="AB277" s="9">
        <f>G277+I277+K277+M277+O277+Q277+S277+U277+W277+Z277</f>
        <v>23.06</v>
      </c>
      <c r="AC277" s="9">
        <f t="shared" si="115"/>
        <v>1060254063.5999999</v>
      </c>
      <c r="AE277" s="20">
        <f>AB277-O277-S277</f>
        <v>23.06</v>
      </c>
      <c r="AF277">
        <f>AE277/AB277</f>
        <v>1</v>
      </c>
      <c r="AH277" s="20">
        <f t="shared" si="106"/>
        <v>0</v>
      </c>
    </row>
    <row r="278" spans="1:34" x14ac:dyDescent="0.2">
      <c r="B278" s="6"/>
      <c r="C278" s="19"/>
      <c r="D278" s="19"/>
      <c r="E278" s="14"/>
      <c r="F278" s="14"/>
      <c r="G278" s="9"/>
      <c r="H278" s="9"/>
      <c r="I278" s="18"/>
      <c r="J278" s="9">
        <f t="shared" si="108"/>
        <v>0</v>
      </c>
      <c r="K278" s="18"/>
      <c r="L278" s="18">
        <f t="shared" si="109"/>
        <v>0</v>
      </c>
      <c r="M278" s="18"/>
      <c r="N278" s="9">
        <f t="shared" si="110"/>
        <v>0</v>
      </c>
      <c r="O278" s="18"/>
      <c r="P278" s="18">
        <f t="shared" si="105"/>
        <v>0</v>
      </c>
      <c r="Q278" s="18"/>
      <c r="R278" s="2">
        <f t="shared" si="111"/>
        <v>0</v>
      </c>
      <c r="S278" s="18"/>
      <c r="T278" s="18">
        <f t="shared" si="112"/>
        <v>0</v>
      </c>
      <c r="U278" s="9"/>
      <c r="V278" s="9">
        <f t="shared" si="113"/>
        <v>0</v>
      </c>
      <c r="W278" s="9"/>
      <c r="X278" s="9">
        <f t="shared" si="107"/>
        <v>0</v>
      </c>
      <c r="Y278" s="9"/>
      <c r="Z278" s="9"/>
      <c r="AA278" s="9">
        <f t="shared" si="114"/>
        <v>0</v>
      </c>
      <c r="AB278" s="9"/>
      <c r="AC278" s="9">
        <f t="shared" si="115"/>
        <v>0</v>
      </c>
      <c r="AE278" s="20"/>
      <c r="AH278" s="20">
        <f t="shared" si="106"/>
        <v>0</v>
      </c>
    </row>
    <row r="279" spans="1:34" x14ac:dyDescent="0.2">
      <c r="A279" s="47" t="s">
        <v>346</v>
      </c>
      <c r="B279" s="6" t="s">
        <v>348</v>
      </c>
      <c r="C279" s="5" t="s">
        <v>347</v>
      </c>
      <c r="D279" s="5"/>
      <c r="E279" s="43">
        <v>8096166241</v>
      </c>
      <c r="F279" s="43"/>
      <c r="G279" s="9"/>
      <c r="H279" s="9"/>
      <c r="I279" s="18"/>
      <c r="J279" s="9">
        <f t="shared" si="108"/>
        <v>0</v>
      </c>
      <c r="K279" s="18"/>
      <c r="L279" s="18">
        <f t="shared" si="109"/>
        <v>0</v>
      </c>
      <c r="M279" s="18"/>
      <c r="N279" s="9">
        <f t="shared" si="110"/>
        <v>0</v>
      </c>
      <c r="O279" s="18"/>
      <c r="P279" s="18">
        <f t="shared" si="105"/>
        <v>0</v>
      </c>
      <c r="Q279" s="18"/>
      <c r="R279" s="2">
        <f t="shared" si="111"/>
        <v>0</v>
      </c>
      <c r="S279" s="18"/>
      <c r="T279" s="18">
        <f t="shared" si="112"/>
        <v>0</v>
      </c>
      <c r="U279" s="9"/>
      <c r="V279" s="9">
        <f t="shared" si="113"/>
        <v>0</v>
      </c>
      <c r="W279" s="9"/>
      <c r="X279" s="9">
        <f t="shared" si="107"/>
        <v>0</v>
      </c>
      <c r="Y279" s="9"/>
      <c r="Z279" s="9"/>
      <c r="AA279" s="9">
        <f t="shared" si="114"/>
        <v>0</v>
      </c>
      <c r="AB279" s="9"/>
      <c r="AC279" s="9">
        <f t="shared" si="115"/>
        <v>0</v>
      </c>
      <c r="AE279" s="20"/>
      <c r="AH279" s="20">
        <f t="shared" si="106"/>
        <v>0</v>
      </c>
    </row>
    <row r="280" spans="1:34" x14ac:dyDescent="0.2">
      <c r="A280" s="47" t="s">
        <v>346</v>
      </c>
      <c r="B280" s="6" t="s">
        <v>34</v>
      </c>
      <c r="C280" s="5" t="s">
        <v>347</v>
      </c>
      <c r="D280" s="5"/>
      <c r="E280" s="43">
        <v>112100450</v>
      </c>
      <c r="F280" s="43"/>
      <c r="G280" s="9"/>
      <c r="H280" s="9"/>
      <c r="I280" s="18"/>
      <c r="J280" s="9"/>
      <c r="K280" s="18"/>
      <c r="L280" s="18"/>
      <c r="M280" s="18"/>
      <c r="N280" s="9"/>
      <c r="O280" s="18"/>
      <c r="P280" s="18"/>
      <c r="Q280" s="18"/>
      <c r="R280" s="2">
        <f t="shared" si="111"/>
        <v>0</v>
      </c>
      <c r="S280" s="18"/>
      <c r="T280" s="18"/>
      <c r="U280" s="9"/>
      <c r="V280" s="9">
        <v>0</v>
      </c>
      <c r="W280" s="9"/>
      <c r="X280" s="9">
        <f t="shared" si="107"/>
        <v>0</v>
      </c>
      <c r="Y280" s="9"/>
      <c r="Z280" s="9"/>
      <c r="AA280" s="9"/>
      <c r="AB280" s="9"/>
      <c r="AC280" s="9"/>
      <c r="AE280" s="20"/>
      <c r="AH280" s="20">
        <f t="shared" si="106"/>
        <v>0</v>
      </c>
    </row>
    <row r="281" spans="1:34" x14ac:dyDescent="0.2">
      <c r="A281" s="47" t="s">
        <v>346</v>
      </c>
      <c r="B281" s="6"/>
      <c r="C281" s="19" t="s">
        <v>345</v>
      </c>
      <c r="D281" s="19"/>
      <c r="E281" s="31">
        <f>SUM(E279:E280)</f>
        <v>8208266691</v>
      </c>
      <c r="F281" s="31">
        <f>E281</f>
        <v>8208266691</v>
      </c>
      <c r="G281" s="9">
        <v>26.251999999999999</v>
      </c>
      <c r="H281" s="9">
        <f>G281*E281</f>
        <v>215483417172.13199</v>
      </c>
      <c r="I281" s="18">
        <v>0</v>
      </c>
      <c r="J281" s="9">
        <f t="shared" ref="J281:J312" si="116">I281*E281</f>
        <v>0</v>
      </c>
      <c r="K281" s="18">
        <v>0</v>
      </c>
      <c r="L281" s="18">
        <f t="shared" ref="L281:L312" si="117">K281*E281</f>
        <v>0</v>
      </c>
      <c r="M281" s="18">
        <v>0</v>
      </c>
      <c r="N281" s="9">
        <f t="shared" ref="N281:N312" si="118">$E281*M281</f>
        <v>0</v>
      </c>
      <c r="O281" s="18">
        <v>13.803000000000001</v>
      </c>
      <c r="P281" s="18">
        <f t="shared" ref="P281:P312" si="119">O281*E281</f>
        <v>113298705135.873</v>
      </c>
      <c r="Q281" s="18">
        <v>0.13600000000000001</v>
      </c>
      <c r="R281" s="2">
        <f t="shared" si="111"/>
        <v>1116324.2699760001</v>
      </c>
      <c r="S281" s="18">
        <v>5.75</v>
      </c>
      <c r="T281" s="18">
        <f t="shared" ref="T281:T344" si="120">S281*E281</f>
        <v>47197533473.25</v>
      </c>
      <c r="U281" s="9">
        <v>0</v>
      </c>
      <c r="V281" s="9">
        <f t="shared" ref="V281:V344" si="121">$E281*U281</f>
        <v>0</v>
      </c>
      <c r="W281" s="9">
        <v>0</v>
      </c>
      <c r="X281" s="9">
        <f t="shared" si="107"/>
        <v>0</v>
      </c>
      <c r="Y281" s="9">
        <v>0</v>
      </c>
      <c r="Z281" s="9">
        <v>0</v>
      </c>
      <c r="AA281" s="9">
        <f t="shared" ref="AA281:AA344" si="122">$E281*Z281</f>
        <v>0</v>
      </c>
      <c r="AB281" s="9">
        <f>G281+I281+K281+M281+O281+Q281+S281+U281+W281+Z281</f>
        <v>45.941000000000003</v>
      </c>
      <c r="AC281" s="9">
        <f t="shared" ref="AC281:AC344" si="123">$E281*AB281</f>
        <v>377095980051.23102</v>
      </c>
      <c r="AE281" s="20">
        <f>AB281-O281-S281</f>
        <v>26.388000000000005</v>
      </c>
      <c r="AF281">
        <f>AE281/AB281</f>
        <v>0.57438889009816951</v>
      </c>
      <c r="AH281" s="20">
        <f t="shared" si="106"/>
        <v>13.803000000000001</v>
      </c>
    </row>
    <row r="282" spans="1:34" x14ac:dyDescent="0.2">
      <c r="B282" s="6"/>
      <c r="C282" s="19"/>
      <c r="D282" s="19"/>
      <c r="E282" s="14"/>
      <c r="F282" s="14"/>
      <c r="G282" s="9"/>
      <c r="H282" s="9"/>
      <c r="I282" s="18"/>
      <c r="J282" s="9">
        <f t="shared" si="116"/>
        <v>0</v>
      </c>
      <c r="K282" s="18"/>
      <c r="L282" s="18">
        <f t="shared" si="117"/>
        <v>0</v>
      </c>
      <c r="M282" s="18"/>
      <c r="N282" s="9">
        <f t="shared" si="118"/>
        <v>0</v>
      </c>
      <c r="O282" s="18"/>
      <c r="P282" s="18">
        <f t="shared" si="119"/>
        <v>0</v>
      </c>
      <c r="Q282" s="18"/>
      <c r="R282" s="2">
        <f t="shared" si="111"/>
        <v>0</v>
      </c>
      <c r="S282" s="18"/>
      <c r="T282" s="18">
        <f t="shared" si="120"/>
        <v>0</v>
      </c>
      <c r="U282" s="9"/>
      <c r="V282" s="9">
        <f t="shared" si="121"/>
        <v>0</v>
      </c>
      <c r="W282" s="9"/>
      <c r="X282" s="9">
        <f t="shared" si="107"/>
        <v>0</v>
      </c>
      <c r="Y282" s="9"/>
      <c r="Z282" s="9"/>
      <c r="AA282" s="9">
        <f t="shared" si="122"/>
        <v>0</v>
      </c>
      <c r="AB282" s="9"/>
      <c r="AC282" s="9">
        <f t="shared" si="123"/>
        <v>0</v>
      </c>
      <c r="AE282" s="20"/>
      <c r="AH282" s="20">
        <f t="shared" si="106"/>
        <v>0</v>
      </c>
    </row>
    <row r="283" spans="1:34" x14ac:dyDescent="0.2">
      <c r="A283" t="s">
        <v>343</v>
      </c>
      <c r="B283" s="6" t="s">
        <v>341</v>
      </c>
      <c r="C283" s="5" t="s">
        <v>344</v>
      </c>
      <c r="D283" s="5"/>
      <c r="E283" s="43">
        <v>21550210</v>
      </c>
      <c r="F283" s="43"/>
      <c r="G283" s="9"/>
      <c r="H283" s="9"/>
      <c r="I283" s="18"/>
      <c r="J283" s="9">
        <f t="shared" si="116"/>
        <v>0</v>
      </c>
      <c r="K283" s="18"/>
      <c r="L283" s="18">
        <f t="shared" si="117"/>
        <v>0</v>
      </c>
      <c r="M283" s="18"/>
      <c r="N283" s="9">
        <f t="shared" si="118"/>
        <v>0</v>
      </c>
      <c r="O283" s="18"/>
      <c r="P283" s="18">
        <f t="shared" si="119"/>
        <v>0</v>
      </c>
      <c r="Q283" s="18"/>
      <c r="R283" s="2">
        <f t="shared" si="111"/>
        <v>0</v>
      </c>
      <c r="S283" s="18"/>
      <c r="T283" s="18">
        <f t="shared" si="120"/>
        <v>0</v>
      </c>
      <c r="U283" s="9"/>
      <c r="V283" s="9">
        <f t="shared" si="121"/>
        <v>0</v>
      </c>
      <c r="W283" s="9"/>
      <c r="X283" s="9">
        <f t="shared" si="107"/>
        <v>0</v>
      </c>
      <c r="Y283" s="9"/>
      <c r="Z283" s="9"/>
      <c r="AA283" s="9">
        <f t="shared" si="122"/>
        <v>0</v>
      </c>
      <c r="AB283" s="9"/>
      <c r="AC283" s="9">
        <f t="shared" si="123"/>
        <v>0</v>
      </c>
      <c r="AE283" s="20"/>
      <c r="AH283" s="20">
        <f t="shared" si="106"/>
        <v>0</v>
      </c>
    </row>
    <row r="284" spans="1:34" x14ac:dyDescent="0.2">
      <c r="A284" t="s">
        <v>343</v>
      </c>
      <c r="B284" s="6"/>
      <c r="C284" s="19" t="s">
        <v>342</v>
      </c>
      <c r="D284" s="19"/>
      <c r="E284" s="31">
        <f>SUM(E283)</f>
        <v>21550210</v>
      </c>
      <c r="F284" s="31">
        <f>E284</f>
        <v>21550210</v>
      </c>
      <c r="G284" s="9">
        <v>22.199000000000002</v>
      </c>
      <c r="H284" s="9">
        <f>G284*E284</f>
        <v>478393111.79000002</v>
      </c>
      <c r="I284" s="18">
        <v>0</v>
      </c>
      <c r="J284" s="9">
        <f t="shared" si="116"/>
        <v>0</v>
      </c>
      <c r="K284" s="18">
        <v>0</v>
      </c>
      <c r="L284" s="18">
        <f t="shared" si="117"/>
        <v>0</v>
      </c>
      <c r="M284" s="18">
        <v>0</v>
      </c>
      <c r="N284" s="9">
        <f t="shared" si="118"/>
        <v>0</v>
      </c>
      <c r="O284" s="18">
        <v>0</v>
      </c>
      <c r="P284" s="18">
        <f t="shared" si="119"/>
        <v>0</v>
      </c>
      <c r="Q284" s="18">
        <v>0.187</v>
      </c>
      <c r="R284" s="2">
        <f t="shared" si="111"/>
        <v>4029.8892700000001</v>
      </c>
      <c r="S284" s="18">
        <v>0</v>
      </c>
      <c r="T284" s="18">
        <f t="shared" si="120"/>
        <v>0</v>
      </c>
      <c r="U284" s="9">
        <v>0</v>
      </c>
      <c r="V284" s="9">
        <f t="shared" si="121"/>
        <v>0</v>
      </c>
      <c r="W284" s="9">
        <v>0</v>
      </c>
      <c r="X284" s="9">
        <f t="shared" si="107"/>
        <v>0</v>
      </c>
      <c r="Y284" s="9">
        <v>0</v>
      </c>
      <c r="Z284" s="9">
        <v>0</v>
      </c>
      <c r="AA284" s="9">
        <f t="shared" si="122"/>
        <v>0</v>
      </c>
      <c r="AB284" s="9">
        <f>G284+I284+K284+M284+O284+Q284+S284+U284+W284+Z284</f>
        <v>22.386000000000003</v>
      </c>
      <c r="AC284" s="9">
        <f t="shared" si="123"/>
        <v>482423001.06000006</v>
      </c>
      <c r="AE284" s="20">
        <f>AB284-O284-S284</f>
        <v>22.386000000000003</v>
      </c>
      <c r="AF284">
        <f>AE284/AB284</f>
        <v>1</v>
      </c>
      <c r="AH284" s="20">
        <f t="shared" si="106"/>
        <v>0</v>
      </c>
    </row>
    <row r="285" spans="1:34" x14ac:dyDescent="0.2">
      <c r="B285" s="6"/>
      <c r="C285" s="19"/>
      <c r="D285" s="19"/>
      <c r="E285" s="14"/>
      <c r="F285" s="14"/>
      <c r="G285" s="9"/>
      <c r="H285" s="9"/>
      <c r="I285" s="18"/>
      <c r="J285" s="9">
        <f t="shared" si="116"/>
        <v>0</v>
      </c>
      <c r="K285" s="18"/>
      <c r="L285" s="18">
        <f t="shared" si="117"/>
        <v>0</v>
      </c>
      <c r="M285" s="18"/>
      <c r="N285" s="9">
        <f t="shared" si="118"/>
        <v>0</v>
      </c>
      <c r="O285" s="18"/>
      <c r="P285" s="18">
        <f t="shared" si="119"/>
        <v>0</v>
      </c>
      <c r="Q285" s="18"/>
      <c r="R285" s="2">
        <f t="shared" si="111"/>
        <v>0</v>
      </c>
      <c r="S285" s="18"/>
      <c r="T285" s="18">
        <f t="shared" si="120"/>
        <v>0</v>
      </c>
      <c r="U285" s="9"/>
      <c r="V285" s="9">
        <f t="shared" si="121"/>
        <v>0</v>
      </c>
      <c r="W285" s="9"/>
      <c r="X285" s="9">
        <f t="shared" si="107"/>
        <v>0</v>
      </c>
      <c r="Y285" s="9"/>
      <c r="Z285" s="9"/>
      <c r="AA285" s="9">
        <f t="shared" si="122"/>
        <v>0</v>
      </c>
      <c r="AB285" s="9"/>
      <c r="AC285" s="9">
        <f t="shared" si="123"/>
        <v>0</v>
      </c>
      <c r="AE285" s="20"/>
      <c r="AH285" s="20">
        <f t="shared" si="106"/>
        <v>0</v>
      </c>
    </row>
    <row r="286" spans="1:34" x14ac:dyDescent="0.2">
      <c r="A286" t="s">
        <v>339</v>
      </c>
      <c r="B286" s="6" t="s">
        <v>341</v>
      </c>
      <c r="C286" s="5" t="s">
        <v>340</v>
      </c>
      <c r="D286" s="5"/>
      <c r="E286" s="43">
        <v>16610480</v>
      </c>
      <c r="F286" s="43"/>
      <c r="G286" s="9"/>
      <c r="H286" s="9"/>
      <c r="I286" s="18"/>
      <c r="J286" s="9">
        <f t="shared" si="116"/>
        <v>0</v>
      </c>
      <c r="K286" s="18"/>
      <c r="L286" s="18">
        <f t="shared" si="117"/>
        <v>0</v>
      </c>
      <c r="M286" s="18"/>
      <c r="N286" s="9">
        <f t="shared" si="118"/>
        <v>0</v>
      </c>
      <c r="O286" s="18"/>
      <c r="P286" s="18">
        <f t="shared" si="119"/>
        <v>0</v>
      </c>
      <c r="Q286" s="18"/>
      <c r="R286" s="2">
        <f t="shared" si="111"/>
        <v>0</v>
      </c>
      <c r="S286" s="18"/>
      <c r="T286" s="18">
        <f t="shared" si="120"/>
        <v>0</v>
      </c>
      <c r="U286" s="9"/>
      <c r="V286" s="9">
        <f t="shared" si="121"/>
        <v>0</v>
      </c>
      <c r="W286" s="9"/>
      <c r="X286" s="9">
        <f t="shared" si="107"/>
        <v>0</v>
      </c>
      <c r="Y286" s="9"/>
      <c r="Z286" s="9"/>
      <c r="AA286" s="9">
        <f t="shared" si="122"/>
        <v>0</v>
      </c>
      <c r="AB286" s="9"/>
      <c r="AC286" s="9">
        <f t="shared" si="123"/>
        <v>0</v>
      </c>
      <c r="AE286" s="20"/>
      <c r="AH286" s="20">
        <f t="shared" si="106"/>
        <v>0</v>
      </c>
    </row>
    <row r="287" spans="1:34" x14ac:dyDescent="0.2">
      <c r="A287" t="s">
        <v>339</v>
      </c>
      <c r="B287" s="6"/>
      <c r="C287" s="19" t="s">
        <v>338</v>
      </c>
      <c r="D287" s="19"/>
      <c r="E287" s="31">
        <f>SUM(E286)</f>
        <v>16610480</v>
      </c>
      <c r="F287" s="31">
        <f>E287</f>
        <v>16610480</v>
      </c>
      <c r="G287" s="9">
        <v>19.52</v>
      </c>
      <c r="H287" s="9">
        <f>G287*E287</f>
        <v>324236569.59999996</v>
      </c>
      <c r="I287" s="18">
        <v>0</v>
      </c>
      <c r="J287" s="9">
        <f t="shared" si="116"/>
        <v>0</v>
      </c>
      <c r="K287" s="18">
        <v>3.198</v>
      </c>
      <c r="L287" s="18">
        <f t="shared" si="117"/>
        <v>53120315.039999999</v>
      </c>
      <c r="M287" s="18">
        <v>0</v>
      </c>
      <c r="N287" s="9">
        <f t="shared" si="118"/>
        <v>0</v>
      </c>
      <c r="O287" s="18">
        <v>0.68700000000000006</v>
      </c>
      <c r="P287" s="18">
        <f t="shared" si="119"/>
        <v>11411399.760000002</v>
      </c>
      <c r="Q287" s="18">
        <v>0</v>
      </c>
      <c r="R287" s="2">
        <f t="shared" si="111"/>
        <v>0</v>
      </c>
      <c r="S287" s="18">
        <v>0</v>
      </c>
      <c r="T287" s="18">
        <f t="shared" si="120"/>
        <v>0</v>
      </c>
      <c r="U287" s="9">
        <v>0</v>
      </c>
      <c r="V287" s="9">
        <f t="shared" si="121"/>
        <v>0</v>
      </c>
      <c r="W287" s="9">
        <v>0</v>
      </c>
      <c r="X287" s="9">
        <f t="shared" si="107"/>
        <v>0</v>
      </c>
      <c r="Y287" s="9">
        <v>0</v>
      </c>
      <c r="Z287" s="9">
        <v>0</v>
      </c>
      <c r="AA287" s="9">
        <f t="shared" si="122"/>
        <v>0</v>
      </c>
      <c r="AB287" s="9">
        <f>G287+I287+K287+M287+O287+Q287+S287+U287+W287+Z287</f>
        <v>23.405000000000001</v>
      </c>
      <c r="AC287" s="9">
        <f t="shared" si="123"/>
        <v>388768284.40000004</v>
      </c>
      <c r="AE287" s="20">
        <f>AB287-O287-S287</f>
        <v>22.718</v>
      </c>
      <c r="AF287">
        <f>AE287/AB287</f>
        <v>0.97064729758598589</v>
      </c>
      <c r="AH287" s="20">
        <f t="shared" si="106"/>
        <v>3.8849999999999998</v>
      </c>
    </row>
    <row r="288" spans="1:34" x14ac:dyDescent="0.2">
      <c r="B288" s="6"/>
      <c r="C288" s="19"/>
      <c r="D288" s="19"/>
      <c r="E288" s="14"/>
      <c r="F288" s="14"/>
      <c r="G288" s="9"/>
      <c r="H288" s="9"/>
      <c r="I288" s="18"/>
      <c r="J288" s="9">
        <f t="shared" si="116"/>
        <v>0</v>
      </c>
      <c r="K288" s="18"/>
      <c r="L288" s="18">
        <f t="shared" si="117"/>
        <v>0</v>
      </c>
      <c r="M288" s="18"/>
      <c r="N288" s="9">
        <f t="shared" si="118"/>
        <v>0</v>
      </c>
      <c r="O288" s="18"/>
      <c r="P288" s="18">
        <f t="shared" si="119"/>
        <v>0</v>
      </c>
      <c r="Q288" s="18"/>
      <c r="R288" s="2">
        <f t="shared" si="111"/>
        <v>0</v>
      </c>
      <c r="S288" s="18"/>
      <c r="T288" s="18">
        <f t="shared" si="120"/>
        <v>0</v>
      </c>
      <c r="U288" s="9"/>
      <c r="V288" s="9">
        <f t="shared" si="121"/>
        <v>0</v>
      </c>
      <c r="W288" s="9"/>
      <c r="X288" s="9">
        <f t="shared" si="107"/>
        <v>0</v>
      </c>
      <c r="Y288" s="9"/>
      <c r="Z288" s="9"/>
      <c r="AA288" s="9">
        <f t="shared" si="122"/>
        <v>0</v>
      </c>
      <c r="AB288" s="9"/>
      <c r="AC288" s="9">
        <f t="shared" si="123"/>
        <v>0</v>
      </c>
      <c r="AE288" s="20"/>
      <c r="AH288" s="20">
        <f t="shared" si="106"/>
        <v>0</v>
      </c>
    </row>
    <row r="289" spans="1:34" s="25" customFormat="1" x14ac:dyDescent="0.2">
      <c r="A289" s="25" t="s">
        <v>336</v>
      </c>
      <c r="B289" s="23" t="s">
        <v>5</v>
      </c>
      <c r="C289" s="28" t="s">
        <v>337</v>
      </c>
      <c r="D289" s="28"/>
      <c r="E289" s="34">
        <v>14451351</v>
      </c>
      <c r="F289" s="34"/>
      <c r="G289" s="33"/>
      <c r="H289" s="33"/>
      <c r="I289" s="29"/>
      <c r="J289" s="33">
        <f t="shared" si="116"/>
        <v>0</v>
      </c>
      <c r="K289" s="29"/>
      <c r="L289" s="29">
        <f t="shared" si="117"/>
        <v>0</v>
      </c>
      <c r="M289" s="29"/>
      <c r="N289" s="33">
        <f t="shared" si="118"/>
        <v>0</v>
      </c>
      <c r="O289" s="29"/>
      <c r="P289" s="29">
        <f t="shared" si="119"/>
        <v>0</v>
      </c>
      <c r="Q289" s="29"/>
      <c r="R289" s="30">
        <f t="shared" si="111"/>
        <v>0</v>
      </c>
      <c r="S289" s="29"/>
      <c r="T289" s="29">
        <f t="shared" si="120"/>
        <v>0</v>
      </c>
      <c r="U289" s="33"/>
      <c r="V289" s="33">
        <f t="shared" si="121"/>
        <v>0</v>
      </c>
      <c r="W289" s="33"/>
      <c r="X289" s="9">
        <f t="shared" si="107"/>
        <v>0</v>
      </c>
      <c r="Y289" s="33"/>
      <c r="Z289" s="33"/>
      <c r="AA289" s="33">
        <f t="shared" si="122"/>
        <v>0</v>
      </c>
      <c r="AB289" s="33"/>
      <c r="AC289" s="33">
        <f t="shared" si="123"/>
        <v>0</v>
      </c>
      <c r="AE289" s="26"/>
      <c r="AH289" s="20">
        <f t="shared" si="106"/>
        <v>0</v>
      </c>
    </row>
    <row r="290" spans="1:34" s="25" customFormat="1" x14ac:dyDescent="0.2">
      <c r="A290" t="s">
        <v>336</v>
      </c>
      <c r="B290" s="23" t="s">
        <v>271</v>
      </c>
      <c r="C290" s="28" t="s">
        <v>337</v>
      </c>
      <c r="D290" s="28"/>
      <c r="E290" s="34">
        <v>13390054</v>
      </c>
      <c r="F290" s="34"/>
      <c r="G290" s="33"/>
      <c r="H290" s="33"/>
      <c r="I290" s="29"/>
      <c r="J290" s="33">
        <f t="shared" si="116"/>
        <v>0</v>
      </c>
      <c r="K290" s="29"/>
      <c r="L290" s="29">
        <f t="shared" si="117"/>
        <v>0</v>
      </c>
      <c r="M290" s="29"/>
      <c r="N290" s="33">
        <f t="shared" si="118"/>
        <v>0</v>
      </c>
      <c r="O290" s="29"/>
      <c r="P290" s="29">
        <f t="shared" si="119"/>
        <v>0</v>
      </c>
      <c r="Q290" s="29"/>
      <c r="R290" s="30">
        <f t="shared" si="111"/>
        <v>0</v>
      </c>
      <c r="S290" s="29"/>
      <c r="T290" s="29">
        <f t="shared" si="120"/>
        <v>0</v>
      </c>
      <c r="U290" s="33"/>
      <c r="V290" s="33">
        <f t="shared" si="121"/>
        <v>0</v>
      </c>
      <c r="W290" s="33"/>
      <c r="X290" s="33">
        <f>$E289*W290</f>
        <v>0</v>
      </c>
      <c r="Y290" s="33"/>
      <c r="Z290" s="33"/>
      <c r="AA290" s="33">
        <f t="shared" si="122"/>
        <v>0</v>
      </c>
      <c r="AB290" s="33"/>
      <c r="AC290" s="33">
        <f t="shared" si="123"/>
        <v>0</v>
      </c>
      <c r="AE290" s="26"/>
      <c r="AH290" s="20">
        <f t="shared" si="106"/>
        <v>0</v>
      </c>
    </row>
    <row r="291" spans="1:34" s="25" customFormat="1" x14ac:dyDescent="0.2">
      <c r="A291" t="s">
        <v>336</v>
      </c>
      <c r="B291" s="23"/>
      <c r="C291" s="22" t="s">
        <v>335</v>
      </c>
      <c r="D291" s="22"/>
      <c r="E291" s="38">
        <f>SUM(E289:E290)</f>
        <v>27841405</v>
      </c>
      <c r="F291" s="38">
        <f>E291</f>
        <v>27841405</v>
      </c>
      <c r="G291" s="33">
        <v>27</v>
      </c>
      <c r="H291" s="33">
        <f>G291*E291</f>
        <v>751717935</v>
      </c>
      <c r="I291" s="29">
        <v>0</v>
      </c>
      <c r="J291" s="33">
        <f t="shared" si="116"/>
        <v>0</v>
      </c>
      <c r="K291" s="29">
        <v>0</v>
      </c>
      <c r="L291" s="29">
        <f t="shared" si="117"/>
        <v>0</v>
      </c>
      <c r="M291" s="29">
        <v>0</v>
      </c>
      <c r="N291" s="33">
        <f t="shared" si="118"/>
        <v>0</v>
      </c>
      <c r="O291" s="29">
        <v>0</v>
      </c>
      <c r="P291" s="29">
        <f t="shared" si="119"/>
        <v>0</v>
      </c>
      <c r="Q291" s="29">
        <v>8.4000000000000005E-2</v>
      </c>
      <c r="R291" s="30">
        <f t="shared" si="111"/>
        <v>2338.6780199999998</v>
      </c>
      <c r="S291" s="29">
        <v>7.8</v>
      </c>
      <c r="T291" s="29">
        <f t="shared" si="120"/>
        <v>217162959</v>
      </c>
      <c r="U291" s="33">
        <v>0</v>
      </c>
      <c r="V291" s="33">
        <f t="shared" si="121"/>
        <v>0</v>
      </c>
      <c r="W291" s="33">
        <v>0</v>
      </c>
      <c r="X291" s="33">
        <f>$E290*W291</f>
        <v>0</v>
      </c>
      <c r="Y291" s="33">
        <v>0</v>
      </c>
      <c r="Z291" s="33">
        <v>0</v>
      </c>
      <c r="AA291" s="33">
        <f t="shared" si="122"/>
        <v>0</v>
      </c>
      <c r="AB291" s="33">
        <f>G291+I291+K291+M291+O291+Q291+S291+U291+W291+Z291</f>
        <v>34.884</v>
      </c>
      <c r="AC291" s="33">
        <f t="shared" si="123"/>
        <v>971219572.01999998</v>
      </c>
      <c r="AE291" s="26">
        <f>AB291-O291-S291</f>
        <v>27.084</v>
      </c>
      <c r="AF291" s="25">
        <f>AE291/AB291</f>
        <v>0.77640178878568966</v>
      </c>
      <c r="AH291" s="20">
        <f t="shared" si="106"/>
        <v>0</v>
      </c>
    </row>
    <row r="292" spans="1:34" s="25" customFormat="1" x14ac:dyDescent="0.2">
      <c r="A292"/>
      <c r="B292" s="23"/>
      <c r="C292" s="22"/>
      <c r="D292" s="22"/>
      <c r="E292" s="36"/>
      <c r="F292" s="36"/>
      <c r="G292" s="33"/>
      <c r="H292" s="33"/>
      <c r="I292" s="29"/>
      <c r="J292" s="33">
        <f t="shared" si="116"/>
        <v>0</v>
      </c>
      <c r="K292" s="29"/>
      <c r="L292" s="29">
        <f t="shared" si="117"/>
        <v>0</v>
      </c>
      <c r="M292" s="29"/>
      <c r="N292" s="33">
        <f t="shared" si="118"/>
        <v>0</v>
      </c>
      <c r="O292" s="29"/>
      <c r="P292" s="29">
        <f t="shared" si="119"/>
        <v>0</v>
      </c>
      <c r="Q292" s="29"/>
      <c r="R292" s="30">
        <f t="shared" si="111"/>
        <v>0</v>
      </c>
      <c r="S292" s="29"/>
      <c r="T292" s="29">
        <f t="shared" si="120"/>
        <v>0</v>
      </c>
      <c r="U292" s="33"/>
      <c r="V292" s="33">
        <f t="shared" si="121"/>
        <v>0</v>
      </c>
      <c r="W292" s="33"/>
      <c r="X292" s="33">
        <f>$E291*W292</f>
        <v>0</v>
      </c>
      <c r="Y292" s="33"/>
      <c r="Z292" s="33"/>
      <c r="AA292" s="33">
        <f t="shared" si="122"/>
        <v>0</v>
      </c>
      <c r="AB292" s="33"/>
      <c r="AC292" s="33">
        <f t="shared" si="123"/>
        <v>0</v>
      </c>
      <c r="AE292" s="26"/>
      <c r="AH292" s="20">
        <f t="shared" si="106"/>
        <v>0</v>
      </c>
    </row>
    <row r="293" spans="1:34" s="25" customFormat="1" x14ac:dyDescent="0.2">
      <c r="A293" s="44" t="s">
        <v>333</v>
      </c>
      <c r="B293" s="23" t="s">
        <v>5</v>
      </c>
      <c r="C293" s="42" t="s">
        <v>334</v>
      </c>
      <c r="D293" s="28"/>
      <c r="E293" s="46">
        <v>20163768</v>
      </c>
      <c r="F293" s="46"/>
      <c r="G293" s="33"/>
      <c r="H293" s="33"/>
      <c r="I293" s="29"/>
      <c r="J293" s="33">
        <f t="shared" si="116"/>
        <v>0</v>
      </c>
      <c r="K293" s="29"/>
      <c r="L293" s="29">
        <f t="shared" si="117"/>
        <v>0</v>
      </c>
      <c r="M293" s="29"/>
      <c r="N293" s="33">
        <f t="shared" si="118"/>
        <v>0</v>
      </c>
      <c r="O293" s="29"/>
      <c r="P293" s="29">
        <f t="shared" si="119"/>
        <v>0</v>
      </c>
      <c r="Q293" s="29"/>
      <c r="R293" s="30">
        <f t="shared" si="111"/>
        <v>0</v>
      </c>
      <c r="S293" s="29"/>
      <c r="T293" s="29">
        <f t="shared" si="120"/>
        <v>0</v>
      </c>
      <c r="U293" s="33"/>
      <c r="V293" s="33">
        <f t="shared" si="121"/>
        <v>0</v>
      </c>
      <c r="W293" s="33"/>
      <c r="X293" s="33">
        <f>$E292*W293</f>
        <v>0</v>
      </c>
      <c r="Y293" s="33"/>
      <c r="Z293" s="33"/>
      <c r="AA293" s="33">
        <f t="shared" si="122"/>
        <v>0</v>
      </c>
      <c r="AB293" s="33"/>
      <c r="AC293" s="33">
        <f t="shared" si="123"/>
        <v>0</v>
      </c>
      <c r="AE293" s="26"/>
      <c r="AH293" s="20">
        <f t="shared" si="106"/>
        <v>0</v>
      </c>
    </row>
    <row r="294" spans="1:34" s="25" customFormat="1" x14ac:dyDescent="0.2">
      <c r="A294" s="44" t="s">
        <v>333</v>
      </c>
      <c r="B294" s="23"/>
      <c r="C294" s="48" t="s">
        <v>332</v>
      </c>
      <c r="D294" s="22"/>
      <c r="E294" s="38">
        <f>SUM(E293)</f>
        <v>20163768</v>
      </c>
      <c r="F294" s="38">
        <f>E294</f>
        <v>20163768</v>
      </c>
      <c r="G294" s="33">
        <v>22.463000000000001</v>
      </c>
      <c r="H294" s="33">
        <f>G294*E294</f>
        <v>452938720.58399999</v>
      </c>
      <c r="I294" s="29">
        <v>0</v>
      </c>
      <c r="J294" s="33">
        <f t="shared" si="116"/>
        <v>0</v>
      </c>
      <c r="K294" s="29">
        <v>6.9109999999999996</v>
      </c>
      <c r="L294" s="29">
        <f t="shared" si="117"/>
        <v>139351800.648</v>
      </c>
      <c r="M294" s="29">
        <v>0</v>
      </c>
      <c r="N294" s="33">
        <f t="shared" si="118"/>
        <v>0</v>
      </c>
      <c r="O294" s="29">
        <v>0</v>
      </c>
      <c r="P294" s="29">
        <f t="shared" si="119"/>
        <v>0</v>
      </c>
      <c r="Q294" s="29">
        <v>0.151</v>
      </c>
      <c r="R294" s="30">
        <f t="shared" si="111"/>
        <v>3044.7289679999999</v>
      </c>
      <c r="S294" s="29">
        <v>9.7430000000000003</v>
      </c>
      <c r="T294" s="29">
        <f t="shared" si="120"/>
        <v>196455591.62400001</v>
      </c>
      <c r="U294" s="33">
        <v>0</v>
      </c>
      <c r="V294" s="33">
        <f t="shared" si="121"/>
        <v>0</v>
      </c>
      <c r="W294" s="33">
        <v>0</v>
      </c>
      <c r="X294" s="33">
        <f t="shared" ref="X294:X302" si="124">$E294*W294</f>
        <v>0</v>
      </c>
      <c r="Y294" s="33">
        <v>0</v>
      </c>
      <c r="Z294" s="33">
        <v>0</v>
      </c>
      <c r="AA294" s="33">
        <f t="shared" si="122"/>
        <v>0</v>
      </c>
      <c r="AB294" s="33">
        <f>G294+I294+K294+M294+O294+Q294+S294+U294+W294+Z294</f>
        <v>39.268000000000001</v>
      </c>
      <c r="AC294" s="33">
        <f t="shared" si="123"/>
        <v>791790841.824</v>
      </c>
      <c r="AE294" s="26">
        <f>AB294-O294-S294</f>
        <v>29.524999999999999</v>
      </c>
      <c r="AF294" s="25">
        <f>AE294/AB294</f>
        <v>0.75188448609554848</v>
      </c>
      <c r="AH294" s="20">
        <f t="shared" si="106"/>
        <v>6.9109999999999996</v>
      </c>
    </row>
    <row r="295" spans="1:34" s="25" customFormat="1" x14ac:dyDescent="0.2">
      <c r="A295"/>
      <c r="B295" s="23"/>
      <c r="C295" s="22"/>
      <c r="D295" s="22"/>
      <c r="E295" s="36"/>
      <c r="F295" s="36"/>
      <c r="G295" s="33"/>
      <c r="H295" s="33"/>
      <c r="I295" s="29"/>
      <c r="J295" s="33">
        <f t="shared" si="116"/>
        <v>0</v>
      </c>
      <c r="K295" s="29"/>
      <c r="L295" s="29">
        <f t="shared" si="117"/>
        <v>0</v>
      </c>
      <c r="M295" s="29"/>
      <c r="N295" s="33">
        <f t="shared" si="118"/>
        <v>0</v>
      </c>
      <c r="O295" s="29"/>
      <c r="P295" s="29">
        <f t="shared" si="119"/>
        <v>0</v>
      </c>
      <c r="Q295" s="29"/>
      <c r="R295" s="30">
        <f t="shared" si="111"/>
        <v>0</v>
      </c>
      <c r="S295" s="29"/>
      <c r="T295" s="29">
        <f t="shared" si="120"/>
        <v>0</v>
      </c>
      <c r="U295" s="33"/>
      <c r="V295" s="33">
        <f t="shared" si="121"/>
        <v>0</v>
      </c>
      <c r="W295" s="33"/>
      <c r="X295" s="33">
        <f t="shared" si="124"/>
        <v>0</v>
      </c>
      <c r="Y295" s="33"/>
      <c r="Z295" s="33"/>
      <c r="AA295" s="33">
        <f t="shared" si="122"/>
        <v>0</v>
      </c>
      <c r="AB295" s="33"/>
      <c r="AC295" s="33">
        <f t="shared" si="123"/>
        <v>0</v>
      </c>
      <c r="AE295" s="26"/>
      <c r="AH295" s="20">
        <f t="shared" si="106"/>
        <v>0</v>
      </c>
    </row>
    <row r="296" spans="1:34" s="25" customFormat="1" x14ac:dyDescent="0.2">
      <c r="A296" t="s">
        <v>330</v>
      </c>
      <c r="B296" s="23" t="s">
        <v>5</v>
      </c>
      <c r="C296" s="28" t="s">
        <v>331</v>
      </c>
      <c r="D296" s="28"/>
      <c r="E296" s="46">
        <v>18458809</v>
      </c>
      <c r="F296" s="46"/>
      <c r="G296" s="33"/>
      <c r="H296" s="33"/>
      <c r="I296" s="29"/>
      <c r="J296" s="33">
        <f t="shared" si="116"/>
        <v>0</v>
      </c>
      <c r="K296" s="29"/>
      <c r="L296" s="29">
        <f t="shared" si="117"/>
        <v>0</v>
      </c>
      <c r="M296" s="29"/>
      <c r="N296" s="33">
        <f t="shared" si="118"/>
        <v>0</v>
      </c>
      <c r="O296" s="29"/>
      <c r="P296" s="29">
        <f t="shared" si="119"/>
        <v>0</v>
      </c>
      <c r="Q296" s="29"/>
      <c r="R296" s="30">
        <f t="shared" si="111"/>
        <v>0</v>
      </c>
      <c r="S296" s="29"/>
      <c r="T296" s="29">
        <f t="shared" si="120"/>
        <v>0</v>
      </c>
      <c r="U296" s="33"/>
      <c r="V296" s="33">
        <f t="shared" si="121"/>
        <v>0</v>
      </c>
      <c r="W296" s="33"/>
      <c r="X296" s="33">
        <f t="shared" si="124"/>
        <v>0</v>
      </c>
      <c r="Y296" s="33"/>
      <c r="Z296" s="33"/>
      <c r="AA296" s="33">
        <f t="shared" si="122"/>
        <v>0</v>
      </c>
      <c r="AB296" s="33"/>
      <c r="AC296" s="33">
        <f t="shared" si="123"/>
        <v>0</v>
      </c>
      <c r="AE296" s="26"/>
      <c r="AH296" s="20">
        <f t="shared" si="106"/>
        <v>0</v>
      </c>
    </row>
    <row r="297" spans="1:34" s="25" customFormat="1" x14ac:dyDescent="0.2">
      <c r="A297" t="s">
        <v>330</v>
      </c>
      <c r="B297" s="23"/>
      <c r="C297" s="22" t="s">
        <v>329</v>
      </c>
      <c r="D297" s="22"/>
      <c r="E297" s="38">
        <f>SUM(E296)</f>
        <v>18458809</v>
      </c>
      <c r="F297" s="38">
        <f>E297</f>
        <v>18458809</v>
      </c>
      <c r="G297" s="33">
        <v>27</v>
      </c>
      <c r="H297" s="33">
        <f>G297*E297</f>
        <v>498387843</v>
      </c>
      <c r="I297" s="29">
        <v>0</v>
      </c>
      <c r="J297" s="33">
        <f t="shared" si="116"/>
        <v>0</v>
      </c>
      <c r="K297" s="29">
        <v>0</v>
      </c>
      <c r="L297" s="29">
        <f t="shared" si="117"/>
        <v>0</v>
      </c>
      <c r="M297" s="29">
        <v>0</v>
      </c>
      <c r="N297" s="33">
        <f t="shared" si="118"/>
        <v>0</v>
      </c>
      <c r="O297" s="29">
        <v>7.5</v>
      </c>
      <c r="P297" s="29">
        <f t="shared" si="119"/>
        <v>138441067.5</v>
      </c>
      <c r="Q297" s="29">
        <v>2.9000000000000001E-2</v>
      </c>
      <c r="R297" s="30">
        <f t="shared" si="111"/>
        <v>535.30546100000004</v>
      </c>
      <c r="S297" s="29">
        <v>0</v>
      </c>
      <c r="T297" s="29">
        <f t="shared" si="120"/>
        <v>0</v>
      </c>
      <c r="U297" s="33">
        <v>0</v>
      </c>
      <c r="V297" s="33">
        <f t="shared" si="121"/>
        <v>0</v>
      </c>
      <c r="W297" s="33">
        <v>0</v>
      </c>
      <c r="X297" s="33">
        <f t="shared" si="124"/>
        <v>0</v>
      </c>
      <c r="Y297" s="33">
        <v>0</v>
      </c>
      <c r="Z297" s="33">
        <v>0</v>
      </c>
      <c r="AA297" s="33">
        <f t="shared" si="122"/>
        <v>0</v>
      </c>
      <c r="AB297" s="33">
        <f>G297+I297+K297+M297+O297+Q297+S297+U297+W297+Z297</f>
        <v>34.529000000000003</v>
      </c>
      <c r="AC297" s="33">
        <f t="shared" si="123"/>
        <v>637364215.96100008</v>
      </c>
      <c r="AE297" s="26">
        <f>AB297-O297-S297</f>
        <v>27.029000000000003</v>
      </c>
      <c r="AF297" s="25">
        <f>AE297/AB297</f>
        <v>0.78279127689768024</v>
      </c>
      <c r="AH297" s="20">
        <f t="shared" si="106"/>
        <v>7.5</v>
      </c>
    </row>
    <row r="298" spans="1:34" s="25" customFormat="1" x14ac:dyDescent="0.2">
      <c r="A298"/>
      <c r="B298" s="23"/>
      <c r="C298" s="22"/>
      <c r="D298" s="22"/>
      <c r="E298" s="36"/>
      <c r="F298" s="36"/>
      <c r="G298" s="33"/>
      <c r="H298" s="33"/>
      <c r="I298" s="29"/>
      <c r="J298" s="33">
        <f t="shared" si="116"/>
        <v>0</v>
      </c>
      <c r="K298" s="29"/>
      <c r="L298" s="29">
        <f t="shared" si="117"/>
        <v>0</v>
      </c>
      <c r="M298" s="29"/>
      <c r="N298" s="33">
        <f t="shared" si="118"/>
        <v>0</v>
      </c>
      <c r="O298" s="29"/>
      <c r="P298" s="29">
        <f t="shared" si="119"/>
        <v>0</v>
      </c>
      <c r="Q298" s="29"/>
      <c r="R298" s="30">
        <f t="shared" si="111"/>
        <v>0</v>
      </c>
      <c r="S298" s="29"/>
      <c r="T298" s="29">
        <f t="shared" si="120"/>
        <v>0</v>
      </c>
      <c r="U298" s="33"/>
      <c r="V298" s="33">
        <f t="shared" si="121"/>
        <v>0</v>
      </c>
      <c r="W298" s="33"/>
      <c r="X298" s="33">
        <f t="shared" si="124"/>
        <v>0</v>
      </c>
      <c r="Y298" s="33"/>
      <c r="Z298" s="33"/>
      <c r="AA298" s="33">
        <f t="shared" si="122"/>
        <v>0</v>
      </c>
      <c r="AB298" s="33"/>
      <c r="AC298" s="33">
        <f t="shared" si="123"/>
        <v>0</v>
      </c>
      <c r="AE298" s="26"/>
      <c r="AH298" s="20">
        <f t="shared" si="106"/>
        <v>0</v>
      </c>
    </row>
    <row r="299" spans="1:34" s="25" customFormat="1" x14ac:dyDescent="0.2">
      <c r="A299" t="s">
        <v>327</v>
      </c>
      <c r="B299" s="23" t="s">
        <v>5</v>
      </c>
      <c r="C299" s="28" t="s">
        <v>328</v>
      </c>
      <c r="D299" s="28"/>
      <c r="E299" s="46">
        <v>16410590</v>
      </c>
      <c r="F299" s="46"/>
      <c r="G299" s="33"/>
      <c r="H299" s="33"/>
      <c r="I299" s="29"/>
      <c r="J299" s="33">
        <f t="shared" si="116"/>
        <v>0</v>
      </c>
      <c r="K299" s="29"/>
      <c r="L299" s="29">
        <f t="shared" si="117"/>
        <v>0</v>
      </c>
      <c r="M299" s="29"/>
      <c r="N299" s="33">
        <f t="shared" si="118"/>
        <v>0</v>
      </c>
      <c r="O299" s="29"/>
      <c r="P299" s="29">
        <f t="shared" si="119"/>
        <v>0</v>
      </c>
      <c r="Q299" s="29"/>
      <c r="R299" s="30">
        <f t="shared" si="111"/>
        <v>0</v>
      </c>
      <c r="S299" s="29"/>
      <c r="T299" s="29">
        <f t="shared" si="120"/>
        <v>0</v>
      </c>
      <c r="U299" s="33"/>
      <c r="V299" s="33">
        <f t="shared" si="121"/>
        <v>0</v>
      </c>
      <c r="W299" s="33"/>
      <c r="X299" s="33">
        <f t="shared" si="124"/>
        <v>0</v>
      </c>
      <c r="Y299" s="33"/>
      <c r="Z299" s="33"/>
      <c r="AA299" s="33">
        <f t="shared" si="122"/>
        <v>0</v>
      </c>
      <c r="AB299" s="33"/>
      <c r="AC299" s="33">
        <f t="shared" si="123"/>
        <v>0</v>
      </c>
      <c r="AE299" s="26"/>
      <c r="AH299" s="20">
        <f t="shared" si="106"/>
        <v>0</v>
      </c>
    </row>
    <row r="300" spans="1:34" s="25" customFormat="1" x14ac:dyDescent="0.2">
      <c r="A300" t="s">
        <v>327</v>
      </c>
      <c r="B300" s="23"/>
      <c r="C300" s="22" t="s">
        <v>326</v>
      </c>
      <c r="D300" s="22"/>
      <c r="E300" s="38">
        <f>SUM(E299)</f>
        <v>16410590</v>
      </c>
      <c r="F300" s="38">
        <f>E300</f>
        <v>16410590</v>
      </c>
      <c r="G300" s="33">
        <v>22.187999999999999</v>
      </c>
      <c r="H300" s="33">
        <f>G300*E300</f>
        <v>364118170.91999996</v>
      </c>
      <c r="I300" s="29">
        <v>0</v>
      </c>
      <c r="J300" s="33">
        <f t="shared" si="116"/>
        <v>0</v>
      </c>
      <c r="K300" s="29">
        <v>0</v>
      </c>
      <c r="L300" s="29">
        <f t="shared" si="117"/>
        <v>0</v>
      </c>
      <c r="M300" s="29">
        <v>0</v>
      </c>
      <c r="N300" s="33">
        <f t="shared" si="118"/>
        <v>0</v>
      </c>
      <c r="O300" s="29">
        <v>0</v>
      </c>
      <c r="P300" s="29">
        <f t="shared" si="119"/>
        <v>0</v>
      </c>
      <c r="Q300" s="29">
        <v>3.0000000000000001E-3</v>
      </c>
      <c r="R300" s="30">
        <f t="shared" si="111"/>
        <v>49.231770000000004</v>
      </c>
      <c r="S300" s="29">
        <v>0</v>
      </c>
      <c r="T300" s="29">
        <f t="shared" si="120"/>
        <v>0</v>
      </c>
      <c r="U300" s="33">
        <v>0</v>
      </c>
      <c r="V300" s="33">
        <f t="shared" si="121"/>
        <v>0</v>
      </c>
      <c r="W300" s="33">
        <v>0</v>
      </c>
      <c r="X300" s="33">
        <f t="shared" si="124"/>
        <v>0</v>
      </c>
      <c r="Y300" s="33">
        <v>0</v>
      </c>
      <c r="Z300" s="33">
        <v>0</v>
      </c>
      <c r="AA300" s="33">
        <f t="shared" si="122"/>
        <v>0</v>
      </c>
      <c r="AB300" s="33">
        <f>G300+I300+K300+M300+O300+Q300+S300+U300+W300+Z300</f>
        <v>22.190999999999999</v>
      </c>
      <c r="AC300" s="33">
        <f t="shared" si="123"/>
        <v>364167402.69</v>
      </c>
      <c r="AE300" s="26">
        <f>AB300-O300-S300</f>
        <v>22.190999999999999</v>
      </c>
      <c r="AF300" s="25">
        <f>AE300/AB300</f>
        <v>1</v>
      </c>
      <c r="AH300" s="20">
        <f t="shared" si="106"/>
        <v>0</v>
      </c>
    </row>
    <row r="301" spans="1:34" s="25" customFormat="1" x14ac:dyDescent="0.2">
      <c r="A301"/>
      <c r="B301" s="23"/>
      <c r="C301" s="22"/>
      <c r="D301" s="22"/>
      <c r="E301" s="36"/>
      <c r="F301" s="36"/>
      <c r="G301" s="33"/>
      <c r="H301" s="33"/>
      <c r="I301" s="29"/>
      <c r="J301" s="33">
        <f t="shared" si="116"/>
        <v>0</v>
      </c>
      <c r="K301" s="29"/>
      <c r="L301" s="29">
        <f t="shared" si="117"/>
        <v>0</v>
      </c>
      <c r="M301" s="29"/>
      <c r="N301" s="33">
        <f t="shared" si="118"/>
        <v>0</v>
      </c>
      <c r="O301" s="29"/>
      <c r="P301" s="29">
        <f t="shared" si="119"/>
        <v>0</v>
      </c>
      <c r="Q301" s="29"/>
      <c r="R301" s="30">
        <f t="shared" si="111"/>
        <v>0</v>
      </c>
      <c r="S301" s="29"/>
      <c r="T301" s="29">
        <f t="shared" si="120"/>
        <v>0</v>
      </c>
      <c r="U301" s="33"/>
      <c r="V301" s="33">
        <f t="shared" si="121"/>
        <v>0</v>
      </c>
      <c r="W301" s="33"/>
      <c r="X301" s="33">
        <f t="shared" si="124"/>
        <v>0</v>
      </c>
      <c r="Y301" s="33"/>
      <c r="Z301" s="33"/>
      <c r="AA301" s="33">
        <f t="shared" si="122"/>
        <v>0</v>
      </c>
      <c r="AB301" s="33"/>
      <c r="AC301" s="33">
        <f t="shared" si="123"/>
        <v>0</v>
      </c>
      <c r="AE301" s="26"/>
      <c r="AH301" s="20">
        <f t="shared" si="106"/>
        <v>0</v>
      </c>
    </row>
    <row r="302" spans="1:34" s="25" customFormat="1" x14ac:dyDescent="0.2">
      <c r="A302" t="s">
        <v>324</v>
      </c>
      <c r="B302" s="23" t="s">
        <v>5</v>
      </c>
      <c r="C302" s="28" t="s">
        <v>325</v>
      </c>
      <c r="D302" s="28"/>
      <c r="E302" s="34">
        <v>89583912</v>
      </c>
      <c r="F302" s="34"/>
      <c r="G302" s="33"/>
      <c r="H302" s="33"/>
      <c r="I302" s="29"/>
      <c r="J302" s="33">
        <f t="shared" si="116"/>
        <v>0</v>
      </c>
      <c r="K302" s="29"/>
      <c r="L302" s="29">
        <f t="shared" si="117"/>
        <v>0</v>
      </c>
      <c r="M302" s="29"/>
      <c r="N302" s="33">
        <f t="shared" si="118"/>
        <v>0</v>
      </c>
      <c r="O302" s="29"/>
      <c r="P302" s="29">
        <f t="shared" si="119"/>
        <v>0</v>
      </c>
      <c r="Q302" s="29"/>
      <c r="R302" s="30">
        <f t="shared" si="111"/>
        <v>0</v>
      </c>
      <c r="S302" s="29"/>
      <c r="T302" s="29">
        <f t="shared" si="120"/>
        <v>0</v>
      </c>
      <c r="U302" s="33"/>
      <c r="V302" s="33">
        <f t="shared" si="121"/>
        <v>0</v>
      </c>
      <c r="W302" s="33"/>
      <c r="X302" s="9">
        <f t="shared" si="124"/>
        <v>0</v>
      </c>
      <c r="Y302" s="33"/>
      <c r="Z302" s="33"/>
      <c r="AA302" s="33">
        <f t="shared" si="122"/>
        <v>0</v>
      </c>
      <c r="AB302" s="33"/>
      <c r="AC302" s="33">
        <f t="shared" si="123"/>
        <v>0</v>
      </c>
      <c r="AE302" s="26"/>
      <c r="AH302" s="20">
        <f t="shared" si="106"/>
        <v>0</v>
      </c>
    </row>
    <row r="303" spans="1:34" s="25" customFormat="1" x14ac:dyDescent="0.2">
      <c r="A303" t="s">
        <v>324</v>
      </c>
      <c r="B303" s="23" t="s">
        <v>6</v>
      </c>
      <c r="C303" s="28" t="s">
        <v>325</v>
      </c>
      <c r="D303" s="28"/>
      <c r="E303" s="34">
        <v>99080</v>
      </c>
      <c r="F303" s="34"/>
      <c r="G303" s="33"/>
      <c r="H303" s="33"/>
      <c r="I303" s="29"/>
      <c r="J303" s="33">
        <f t="shared" si="116"/>
        <v>0</v>
      </c>
      <c r="K303" s="29"/>
      <c r="L303" s="29">
        <f t="shared" si="117"/>
        <v>0</v>
      </c>
      <c r="M303" s="29"/>
      <c r="N303" s="33">
        <f t="shared" si="118"/>
        <v>0</v>
      </c>
      <c r="O303" s="29"/>
      <c r="P303" s="29">
        <f t="shared" si="119"/>
        <v>0</v>
      </c>
      <c r="Q303" s="29"/>
      <c r="R303" s="30">
        <f t="shared" si="111"/>
        <v>0</v>
      </c>
      <c r="S303" s="29"/>
      <c r="T303" s="29">
        <f t="shared" si="120"/>
        <v>0</v>
      </c>
      <c r="U303" s="33"/>
      <c r="V303" s="33">
        <f t="shared" si="121"/>
        <v>0</v>
      </c>
      <c r="W303" s="33"/>
      <c r="X303" s="33">
        <f>$E302*W303</f>
        <v>0</v>
      </c>
      <c r="Y303" s="33"/>
      <c r="Z303" s="33"/>
      <c r="AA303" s="33">
        <f t="shared" si="122"/>
        <v>0</v>
      </c>
      <c r="AB303" s="33"/>
      <c r="AC303" s="33">
        <f t="shared" si="123"/>
        <v>0</v>
      </c>
      <c r="AE303" s="26"/>
      <c r="AH303" s="20">
        <f t="shared" si="106"/>
        <v>0</v>
      </c>
    </row>
    <row r="304" spans="1:34" s="25" customFormat="1" x14ac:dyDescent="0.2">
      <c r="A304" t="s">
        <v>324</v>
      </c>
      <c r="B304" s="23"/>
      <c r="C304" s="22" t="s">
        <v>323</v>
      </c>
      <c r="D304" s="22"/>
      <c r="E304" s="38">
        <f>SUM(E302:E303)</f>
        <v>89682992</v>
      </c>
      <c r="F304" s="38">
        <f>E304</f>
        <v>89682992</v>
      </c>
      <c r="G304" s="33">
        <v>24.18</v>
      </c>
      <c r="H304" s="33">
        <f>G304*E304</f>
        <v>2168534746.5599999</v>
      </c>
      <c r="I304" s="29">
        <v>0</v>
      </c>
      <c r="J304" s="33">
        <f t="shared" si="116"/>
        <v>0</v>
      </c>
      <c r="K304" s="29">
        <v>0</v>
      </c>
      <c r="L304" s="29">
        <f t="shared" si="117"/>
        <v>0</v>
      </c>
      <c r="M304" s="29">
        <v>0</v>
      </c>
      <c r="N304" s="33">
        <f t="shared" si="118"/>
        <v>0</v>
      </c>
      <c r="O304" s="29">
        <v>3.5150000000000001</v>
      </c>
      <c r="P304" s="29">
        <f t="shared" si="119"/>
        <v>315235716.88</v>
      </c>
      <c r="Q304" s="29">
        <v>8.0000000000000002E-3</v>
      </c>
      <c r="R304" s="30">
        <f t="shared" si="111"/>
        <v>717.46393599999999</v>
      </c>
      <c r="S304" s="29">
        <v>0</v>
      </c>
      <c r="T304" s="29">
        <f t="shared" si="120"/>
        <v>0</v>
      </c>
      <c r="U304" s="33">
        <v>0</v>
      </c>
      <c r="V304" s="33">
        <f t="shared" si="121"/>
        <v>0</v>
      </c>
      <c r="W304" s="33">
        <v>0</v>
      </c>
      <c r="X304" s="33">
        <f>$E303*W304</f>
        <v>0</v>
      </c>
      <c r="Y304" s="33">
        <v>0</v>
      </c>
      <c r="Z304" s="33">
        <v>0</v>
      </c>
      <c r="AA304" s="33">
        <f t="shared" si="122"/>
        <v>0</v>
      </c>
      <c r="AB304" s="33">
        <f>G304+I304+K304+M304+O304+Q304+S304+U304+W304+Z304</f>
        <v>27.702999999999999</v>
      </c>
      <c r="AC304" s="33">
        <f t="shared" si="123"/>
        <v>2484487927.3759999</v>
      </c>
      <c r="AE304" s="26">
        <f>AB304-O304-S304</f>
        <v>24.187999999999999</v>
      </c>
      <c r="AF304" s="25">
        <f>AE304/AB304</f>
        <v>0.87311843482655305</v>
      </c>
      <c r="AH304" s="20">
        <f t="shared" si="106"/>
        <v>3.5150000000000001</v>
      </c>
    </row>
    <row r="305" spans="1:34" s="25" customFormat="1" x14ac:dyDescent="0.2">
      <c r="A305"/>
      <c r="B305" s="23"/>
      <c r="C305" s="22"/>
      <c r="D305" s="22"/>
      <c r="E305" s="36"/>
      <c r="F305" s="36"/>
      <c r="G305" s="33"/>
      <c r="H305" s="33"/>
      <c r="I305" s="29"/>
      <c r="J305" s="33">
        <f t="shared" si="116"/>
        <v>0</v>
      </c>
      <c r="K305" s="29"/>
      <c r="L305" s="29">
        <f t="shared" si="117"/>
        <v>0</v>
      </c>
      <c r="M305" s="29"/>
      <c r="N305" s="33">
        <f t="shared" si="118"/>
        <v>0</v>
      </c>
      <c r="O305" s="29"/>
      <c r="P305" s="29">
        <f t="shared" si="119"/>
        <v>0</v>
      </c>
      <c r="Q305" s="29"/>
      <c r="R305" s="30">
        <f t="shared" si="111"/>
        <v>0</v>
      </c>
      <c r="S305" s="29"/>
      <c r="T305" s="29">
        <f t="shared" si="120"/>
        <v>0</v>
      </c>
      <c r="U305" s="33"/>
      <c r="V305" s="33">
        <f t="shared" si="121"/>
        <v>0</v>
      </c>
      <c r="W305" s="33"/>
      <c r="X305" s="33">
        <f>$E304*W305</f>
        <v>0</v>
      </c>
      <c r="Y305" s="33"/>
      <c r="Z305" s="33"/>
      <c r="AA305" s="33">
        <f t="shared" si="122"/>
        <v>0</v>
      </c>
      <c r="AB305" s="33"/>
      <c r="AC305" s="33">
        <f t="shared" si="123"/>
        <v>0</v>
      </c>
      <c r="AE305" s="26"/>
      <c r="AH305" s="20">
        <f t="shared" si="106"/>
        <v>0</v>
      </c>
    </row>
    <row r="306" spans="1:34" x14ac:dyDescent="0.2">
      <c r="A306" s="44" t="s">
        <v>320</v>
      </c>
      <c r="B306" s="6" t="s">
        <v>322</v>
      </c>
      <c r="C306" s="5" t="s">
        <v>321</v>
      </c>
      <c r="D306" s="5"/>
      <c r="E306" s="43">
        <v>210959630</v>
      </c>
      <c r="F306" s="43"/>
      <c r="G306" s="9"/>
      <c r="H306" s="9"/>
      <c r="I306" s="18"/>
      <c r="J306" s="9">
        <f t="shared" si="116"/>
        <v>0</v>
      </c>
      <c r="K306" s="18"/>
      <c r="L306" s="18">
        <f t="shared" si="117"/>
        <v>0</v>
      </c>
      <c r="M306" s="18"/>
      <c r="N306" s="9">
        <f t="shared" si="118"/>
        <v>0</v>
      </c>
      <c r="O306" s="18"/>
      <c r="P306" s="18">
        <f t="shared" si="119"/>
        <v>0</v>
      </c>
      <c r="Q306" s="18"/>
      <c r="R306" s="2">
        <f t="shared" si="111"/>
        <v>0</v>
      </c>
      <c r="S306" s="18"/>
      <c r="T306" s="18">
        <f t="shared" si="120"/>
        <v>0</v>
      </c>
      <c r="U306" s="9"/>
      <c r="V306" s="9">
        <f t="shared" si="121"/>
        <v>0</v>
      </c>
      <c r="W306" s="9"/>
      <c r="X306" s="9">
        <f>$E305*W306</f>
        <v>0</v>
      </c>
      <c r="Y306" s="9"/>
      <c r="Z306" s="9"/>
      <c r="AA306" s="9">
        <f t="shared" si="122"/>
        <v>0</v>
      </c>
      <c r="AB306" s="9"/>
      <c r="AC306" s="9">
        <f t="shared" si="123"/>
        <v>0</v>
      </c>
      <c r="AE306" s="20"/>
      <c r="AH306" s="20">
        <f t="shared" si="106"/>
        <v>0</v>
      </c>
    </row>
    <row r="307" spans="1:34" x14ac:dyDescent="0.2">
      <c r="A307" s="44" t="s">
        <v>320</v>
      </c>
      <c r="B307" s="6"/>
      <c r="C307" s="19" t="s">
        <v>319</v>
      </c>
      <c r="D307" s="19"/>
      <c r="E307" s="31">
        <f>SUM(E306)</f>
        <v>210959630</v>
      </c>
      <c r="F307" s="31">
        <f>E307</f>
        <v>210959630</v>
      </c>
      <c r="G307" s="9">
        <v>23.469000000000001</v>
      </c>
      <c r="H307" s="9">
        <f>G307*E307</f>
        <v>4951011556.4700003</v>
      </c>
      <c r="I307" s="18">
        <v>0</v>
      </c>
      <c r="J307" s="9">
        <f t="shared" si="116"/>
        <v>0</v>
      </c>
      <c r="K307" s="18">
        <v>0</v>
      </c>
      <c r="L307" s="18">
        <f t="shared" si="117"/>
        <v>0</v>
      </c>
      <c r="M307" s="18">
        <v>0</v>
      </c>
      <c r="N307" s="9">
        <f t="shared" si="118"/>
        <v>0</v>
      </c>
      <c r="O307" s="18">
        <v>3.165</v>
      </c>
      <c r="P307" s="18">
        <f t="shared" si="119"/>
        <v>667687228.95000005</v>
      </c>
      <c r="Q307" s="18">
        <v>2.4E-2</v>
      </c>
      <c r="R307" s="2">
        <f t="shared" si="111"/>
        <v>5063.0311200000006</v>
      </c>
      <c r="S307" s="18">
        <v>3.7410000000000001</v>
      </c>
      <c r="T307" s="18">
        <f t="shared" si="120"/>
        <v>789199975.83000004</v>
      </c>
      <c r="U307" s="9">
        <v>0</v>
      </c>
      <c r="V307" s="9">
        <f t="shared" si="121"/>
        <v>0</v>
      </c>
      <c r="W307" s="9">
        <v>0</v>
      </c>
      <c r="X307" s="9">
        <f t="shared" ref="X307:X312" si="125">$E307*W307</f>
        <v>0</v>
      </c>
      <c r="Y307" s="9">
        <v>0</v>
      </c>
      <c r="Z307" s="9">
        <v>0</v>
      </c>
      <c r="AA307" s="9">
        <f t="shared" si="122"/>
        <v>0</v>
      </c>
      <c r="AB307" s="9">
        <f>G307+I307+K307+M307+O307+Q307+S307+U307+W307+Z307</f>
        <v>30.399000000000001</v>
      </c>
      <c r="AC307" s="9">
        <f t="shared" si="123"/>
        <v>6412961792.3699999</v>
      </c>
      <c r="AE307" s="20">
        <f>AB307-O307-S307</f>
        <v>23.493000000000002</v>
      </c>
      <c r="AF307">
        <f>AE307/AB307</f>
        <v>0.772821474390605</v>
      </c>
      <c r="AH307" s="20">
        <f t="shared" si="106"/>
        <v>3.165</v>
      </c>
    </row>
    <row r="308" spans="1:34" x14ac:dyDescent="0.2">
      <c r="B308" s="6"/>
      <c r="C308" s="19"/>
      <c r="D308" s="19"/>
      <c r="E308" s="14"/>
      <c r="F308" s="14"/>
      <c r="G308" s="9"/>
      <c r="H308" s="9"/>
      <c r="I308" s="18"/>
      <c r="J308" s="9">
        <f t="shared" si="116"/>
        <v>0</v>
      </c>
      <c r="K308" s="18"/>
      <c r="L308" s="18">
        <f t="shared" si="117"/>
        <v>0</v>
      </c>
      <c r="M308" s="18"/>
      <c r="N308" s="9">
        <f t="shared" si="118"/>
        <v>0</v>
      </c>
      <c r="O308" s="18"/>
      <c r="P308" s="18">
        <f t="shared" si="119"/>
        <v>0</v>
      </c>
      <c r="Q308" s="18"/>
      <c r="R308" s="2">
        <f t="shared" si="111"/>
        <v>0</v>
      </c>
      <c r="S308" s="18"/>
      <c r="T308" s="18">
        <f t="shared" si="120"/>
        <v>0</v>
      </c>
      <c r="U308" s="9"/>
      <c r="V308" s="9">
        <f t="shared" si="121"/>
        <v>0</v>
      </c>
      <c r="W308" s="9"/>
      <c r="X308" s="9">
        <f t="shared" si="125"/>
        <v>0</v>
      </c>
      <c r="Y308" s="9"/>
      <c r="Z308" s="9"/>
      <c r="AA308" s="9">
        <f t="shared" si="122"/>
        <v>0</v>
      </c>
      <c r="AB308" s="9"/>
      <c r="AC308" s="9">
        <f t="shared" si="123"/>
        <v>0</v>
      </c>
      <c r="AE308" s="20"/>
      <c r="AH308" s="20">
        <f t="shared" si="106"/>
        <v>0</v>
      </c>
    </row>
    <row r="309" spans="1:34" x14ac:dyDescent="0.2">
      <c r="A309" t="s">
        <v>317</v>
      </c>
      <c r="B309" s="6" t="s">
        <v>312</v>
      </c>
      <c r="C309" s="5" t="s">
        <v>318</v>
      </c>
      <c r="D309" s="5"/>
      <c r="E309" s="43">
        <v>1326636540</v>
      </c>
      <c r="F309" s="43"/>
      <c r="G309" s="9"/>
      <c r="H309" s="9"/>
      <c r="I309" s="18"/>
      <c r="J309" s="9">
        <f t="shared" si="116"/>
        <v>0</v>
      </c>
      <c r="K309" s="18"/>
      <c r="L309" s="18">
        <f t="shared" si="117"/>
        <v>0</v>
      </c>
      <c r="M309" s="18"/>
      <c r="N309" s="9">
        <f t="shared" si="118"/>
        <v>0</v>
      </c>
      <c r="O309" s="18"/>
      <c r="P309" s="18">
        <f t="shared" si="119"/>
        <v>0</v>
      </c>
      <c r="Q309" s="18"/>
      <c r="R309" s="2">
        <f t="shared" si="111"/>
        <v>0</v>
      </c>
      <c r="S309" s="18"/>
      <c r="T309" s="18">
        <f t="shared" si="120"/>
        <v>0</v>
      </c>
      <c r="U309" s="9"/>
      <c r="V309" s="9">
        <f t="shared" si="121"/>
        <v>0</v>
      </c>
      <c r="W309" s="9"/>
      <c r="X309" s="9">
        <f t="shared" si="125"/>
        <v>0</v>
      </c>
      <c r="Y309" s="9"/>
      <c r="Z309" s="9"/>
      <c r="AA309" s="9">
        <f t="shared" si="122"/>
        <v>0</v>
      </c>
      <c r="AB309" s="9"/>
      <c r="AC309" s="9">
        <f t="shared" si="123"/>
        <v>0</v>
      </c>
      <c r="AE309" s="20"/>
      <c r="AH309" s="20">
        <f t="shared" si="106"/>
        <v>0</v>
      </c>
    </row>
    <row r="310" spans="1:34" x14ac:dyDescent="0.2">
      <c r="A310" t="s">
        <v>317</v>
      </c>
      <c r="B310" s="6"/>
      <c r="C310" s="19" t="s">
        <v>316</v>
      </c>
      <c r="D310" s="19"/>
      <c r="E310" s="31">
        <f>SUM(E309)</f>
        <v>1326636540</v>
      </c>
      <c r="F310" s="31">
        <f>E310</f>
        <v>1326636540</v>
      </c>
      <c r="G310" s="9">
        <v>6.601</v>
      </c>
      <c r="H310" s="9">
        <f>G310*E310</f>
        <v>8757127800.5400009</v>
      </c>
      <c r="I310" s="18">
        <v>0</v>
      </c>
      <c r="J310" s="9">
        <f t="shared" si="116"/>
        <v>0</v>
      </c>
      <c r="K310" s="18">
        <v>1.7589999999999999</v>
      </c>
      <c r="L310" s="18">
        <f t="shared" si="117"/>
        <v>2333553673.8599997</v>
      </c>
      <c r="M310" s="18">
        <v>0</v>
      </c>
      <c r="N310" s="9">
        <f t="shared" si="118"/>
        <v>0</v>
      </c>
      <c r="O310" s="18">
        <v>5.742</v>
      </c>
      <c r="P310" s="18">
        <f t="shared" si="119"/>
        <v>7617547012.6800003</v>
      </c>
      <c r="Q310" s="18">
        <v>1.736E-2</v>
      </c>
      <c r="R310" s="2">
        <f t="shared" si="111"/>
        <v>23030.410334400003</v>
      </c>
      <c r="S310" s="18">
        <v>5.7549999999999999</v>
      </c>
      <c r="T310" s="18">
        <f t="shared" si="120"/>
        <v>7634793287.6999998</v>
      </c>
      <c r="U310" s="9">
        <v>0</v>
      </c>
      <c r="V310" s="9">
        <f t="shared" si="121"/>
        <v>0</v>
      </c>
      <c r="W310" s="9">
        <v>0</v>
      </c>
      <c r="X310" s="9">
        <f t="shared" si="125"/>
        <v>0</v>
      </c>
      <c r="Y310" s="9">
        <v>0</v>
      </c>
      <c r="Z310" s="9">
        <v>0</v>
      </c>
      <c r="AA310" s="9">
        <f t="shared" si="122"/>
        <v>0</v>
      </c>
      <c r="AB310" s="9">
        <f>G310+I310+K310+M310+O310+Q310+S310+U310+W310+Z310</f>
        <v>19.874359999999999</v>
      </c>
      <c r="AC310" s="9">
        <f t="shared" si="123"/>
        <v>26366052185.114399</v>
      </c>
      <c r="AE310" s="20">
        <f>AB310-O310-S310</f>
        <v>8.3773599999999995</v>
      </c>
      <c r="AF310">
        <f>AE310/AB310</f>
        <v>0.42151596328133334</v>
      </c>
      <c r="AH310" s="20">
        <f t="shared" si="106"/>
        <v>7.5009999999999994</v>
      </c>
    </row>
    <row r="311" spans="1:34" x14ac:dyDescent="0.2">
      <c r="B311" s="6"/>
      <c r="C311" s="19"/>
      <c r="D311" s="19"/>
      <c r="E311" s="14"/>
      <c r="F311" s="14"/>
      <c r="G311" s="9"/>
      <c r="H311" s="9"/>
      <c r="I311" s="18"/>
      <c r="J311" s="9">
        <f t="shared" si="116"/>
        <v>0</v>
      </c>
      <c r="K311" s="18"/>
      <c r="L311" s="18">
        <f t="shared" si="117"/>
        <v>0</v>
      </c>
      <c r="M311" s="18"/>
      <c r="N311" s="9">
        <f t="shared" si="118"/>
        <v>0</v>
      </c>
      <c r="O311" s="18"/>
      <c r="P311" s="18">
        <f t="shared" si="119"/>
        <v>0</v>
      </c>
      <c r="Q311" s="18"/>
      <c r="R311" s="2">
        <f t="shared" si="111"/>
        <v>0</v>
      </c>
      <c r="S311" s="18"/>
      <c r="T311" s="18">
        <f t="shared" si="120"/>
        <v>0</v>
      </c>
      <c r="U311" s="9"/>
      <c r="V311" s="9">
        <f t="shared" si="121"/>
        <v>0</v>
      </c>
      <c r="W311" s="9"/>
      <c r="X311" s="9">
        <f t="shared" si="125"/>
        <v>0</v>
      </c>
      <c r="Y311" s="9"/>
      <c r="Z311" s="9"/>
      <c r="AA311" s="9">
        <f t="shared" si="122"/>
        <v>0</v>
      </c>
      <c r="AB311" s="9"/>
      <c r="AC311" s="9">
        <f t="shared" si="123"/>
        <v>0</v>
      </c>
      <c r="AE311" s="20"/>
      <c r="AH311" s="20">
        <f t="shared" si="106"/>
        <v>0</v>
      </c>
    </row>
    <row r="312" spans="1:34" x14ac:dyDescent="0.2">
      <c r="A312" s="44" t="s">
        <v>314</v>
      </c>
      <c r="B312" s="6" t="s">
        <v>312</v>
      </c>
      <c r="C312" s="5" t="s">
        <v>315</v>
      </c>
      <c r="D312" s="5"/>
      <c r="E312" s="40">
        <v>220740250</v>
      </c>
      <c r="F312" s="40"/>
      <c r="G312" s="9"/>
      <c r="H312" s="9"/>
      <c r="I312" s="18"/>
      <c r="J312" s="9">
        <f t="shared" si="116"/>
        <v>0</v>
      </c>
      <c r="K312" s="18"/>
      <c r="L312" s="18">
        <f t="shared" si="117"/>
        <v>0</v>
      </c>
      <c r="M312" s="18"/>
      <c r="N312" s="9">
        <f t="shared" si="118"/>
        <v>0</v>
      </c>
      <c r="O312" s="18"/>
      <c r="P312" s="18">
        <f t="shared" si="119"/>
        <v>0</v>
      </c>
      <c r="Q312" s="18"/>
      <c r="R312" s="2">
        <f t="shared" si="111"/>
        <v>0</v>
      </c>
      <c r="S312" s="18"/>
      <c r="T312" s="18">
        <f t="shared" si="120"/>
        <v>0</v>
      </c>
      <c r="U312" s="9"/>
      <c r="V312" s="9">
        <f t="shared" si="121"/>
        <v>0</v>
      </c>
      <c r="W312" s="9"/>
      <c r="X312" s="9">
        <f t="shared" si="125"/>
        <v>0</v>
      </c>
      <c r="Y312" s="9"/>
      <c r="Z312" s="9"/>
      <c r="AA312" s="9">
        <f t="shared" si="122"/>
        <v>0</v>
      </c>
      <c r="AB312" s="9"/>
      <c r="AC312" s="9">
        <f t="shared" si="123"/>
        <v>0</v>
      </c>
      <c r="AE312" s="20"/>
      <c r="AH312" s="20">
        <f t="shared" si="106"/>
        <v>0</v>
      </c>
    </row>
    <row r="313" spans="1:34" x14ac:dyDescent="0.2">
      <c r="A313" s="44" t="s">
        <v>314</v>
      </c>
      <c r="B313" s="6" t="s">
        <v>311</v>
      </c>
      <c r="C313" s="5" t="s">
        <v>315</v>
      </c>
      <c r="D313" s="5"/>
      <c r="E313" s="40">
        <v>663050</v>
      </c>
      <c r="F313" s="40"/>
      <c r="G313" s="9"/>
      <c r="H313" s="9"/>
      <c r="I313" s="18"/>
      <c r="J313" s="9">
        <f t="shared" ref="J313:J344" si="126">I313*E313</f>
        <v>0</v>
      </c>
      <c r="K313" s="18"/>
      <c r="L313" s="18">
        <f t="shared" ref="L313:L344" si="127">K313*E313</f>
        <v>0</v>
      </c>
      <c r="M313" s="18"/>
      <c r="N313" s="9">
        <f t="shared" ref="N313:N344" si="128">$E313*M313</f>
        <v>0</v>
      </c>
      <c r="O313" s="18"/>
      <c r="P313" s="18">
        <f t="shared" ref="P313:P344" si="129">O313*E313</f>
        <v>0</v>
      </c>
      <c r="Q313" s="18"/>
      <c r="R313" s="2">
        <f t="shared" si="111"/>
        <v>0</v>
      </c>
      <c r="S313" s="18"/>
      <c r="T313" s="18">
        <f t="shared" si="120"/>
        <v>0</v>
      </c>
      <c r="U313" s="9"/>
      <c r="V313" s="9">
        <f t="shared" si="121"/>
        <v>0</v>
      </c>
      <c r="W313" s="9"/>
      <c r="X313" s="9">
        <f t="shared" ref="X313:X320" si="130">$E312*W313</f>
        <v>0</v>
      </c>
      <c r="Y313" s="9"/>
      <c r="Z313" s="9"/>
      <c r="AA313" s="9">
        <f t="shared" si="122"/>
        <v>0</v>
      </c>
      <c r="AB313" s="9"/>
      <c r="AC313" s="9">
        <f t="shared" si="123"/>
        <v>0</v>
      </c>
      <c r="AE313" s="20"/>
      <c r="AH313" s="20">
        <f t="shared" si="106"/>
        <v>0</v>
      </c>
    </row>
    <row r="314" spans="1:34" x14ac:dyDescent="0.2">
      <c r="A314" s="44" t="s">
        <v>314</v>
      </c>
      <c r="B314" s="6"/>
      <c r="C314" s="19" t="s">
        <v>313</v>
      </c>
      <c r="D314" s="19"/>
      <c r="E314" s="31">
        <f>SUM(E312:E313)</f>
        <v>221403300</v>
      </c>
      <c r="F314" s="31">
        <f>E314</f>
        <v>221403300</v>
      </c>
      <c r="G314" s="9">
        <v>8.2289999999999992</v>
      </c>
      <c r="H314" s="9">
        <f>G314*E314</f>
        <v>1821927755.6999998</v>
      </c>
      <c r="I314" s="18">
        <v>0</v>
      </c>
      <c r="J314" s="9">
        <f t="shared" si="126"/>
        <v>0</v>
      </c>
      <c r="K314" s="18">
        <v>0.155</v>
      </c>
      <c r="L314" s="18">
        <f t="shared" si="127"/>
        <v>34317511.5</v>
      </c>
      <c r="M314" s="18">
        <v>0</v>
      </c>
      <c r="N314" s="9">
        <f t="shared" si="128"/>
        <v>0</v>
      </c>
      <c r="O314" s="18">
        <v>9.1989999999999998</v>
      </c>
      <c r="P314" s="18">
        <f t="shared" si="129"/>
        <v>2036688956.7</v>
      </c>
      <c r="Q314" s="18">
        <v>0.05</v>
      </c>
      <c r="R314" s="2">
        <f t="shared" si="111"/>
        <v>11070.165000000001</v>
      </c>
      <c r="S314" s="18">
        <v>14.845000000000001</v>
      </c>
      <c r="T314" s="18">
        <f t="shared" si="120"/>
        <v>3286731988.5</v>
      </c>
      <c r="U314" s="9">
        <v>0</v>
      </c>
      <c r="V314" s="9">
        <f t="shared" si="121"/>
        <v>0</v>
      </c>
      <c r="W314" s="9">
        <v>0</v>
      </c>
      <c r="X314" s="9">
        <f t="shared" si="130"/>
        <v>0</v>
      </c>
      <c r="Y314" s="9">
        <v>0</v>
      </c>
      <c r="Z314" s="9">
        <v>0</v>
      </c>
      <c r="AA314" s="9">
        <f t="shared" si="122"/>
        <v>0</v>
      </c>
      <c r="AB314" s="9">
        <f>G314+I314+K314+M314+O314+Q314+S314+U314+W314+Z314</f>
        <v>32.478000000000002</v>
      </c>
      <c r="AC314" s="9">
        <f t="shared" si="123"/>
        <v>7190736377.4000006</v>
      </c>
      <c r="AE314" s="20">
        <f>AB314-O314-S314</f>
        <v>8.4340000000000028</v>
      </c>
      <c r="AF314">
        <f>AE314/AB314</f>
        <v>0.25968347804667785</v>
      </c>
      <c r="AH314" s="20">
        <f t="shared" si="106"/>
        <v>9.3539999999999992</v>
      </c>
    </row>
    <row r="315" spans="1:34" x14ac:dyDescent="0.2">
      <c r="B315" s="6"/>
      <c r="C315" s="19"/>
      <c r="D315" s="19"/>
      <c r="E315" s="14"/>
      <c r="F315" s="14"/>
      <c r="G315" s="9"/>
      <c r="H315" s="9"/>
      <c r="I315" s="18"/>
      <c r="J315" s="9">
        <f t="shared" si="126"/>
        <v>0</v>
      </c>
      <c r="K315" s="18"/>
      <c r="L315" s="18">
        <f t="shared" si="127"/>
        <v>0</v>
      </c>
      <c r="M315" s="18"/>
      <c r="N315" s="9">
        <f t="shared" si="128"/>
        <v>0</v>
      </c>
      <c r="O315" s="18"/>
      <c r="P315" s="18">
        <f t="shared" si="129"/>
        <v>0</v>
      </c>
      <c r="Q315" s="18"/>
      <c r="R315" s="2">
        <f t="shared" si="111"/>
        <v>0</v>
      </c>
      <c r="S315" s="18"/>
      <c r="T315" s="18">
        <f t="shared" si="120"/>
        <v>0</v>
      </c>
      <c r="U315" s="9"/>
      <c r="V315" s="9">
        <f t="shared" si="121"/>
        <v>0</v>
      </c>
      <c r="W315" s="9"/>
      <c r="X315" s="9">
        <f t="shared" si="130"/>
        <v>0</v>
      </c>
      <c r="Y315" s="9"/>
      <c r="Z315" s="9"/>
      <c r="AA315" s="9">
        <f t="shared" si="122"/>
        <v>0</v>
      </c>
      <c r="AB315" s="9"/>
      <c r="AC315" s="9">
        <f t="shared" si="123"/>
        <v>0</v>
      </c>
      <c r="AE315" s="20"/>
      <c r="AH315" s="20">
        <f t="shared" si="106"/>
        <v>0</v>
      </c>
    </row>
    <row r="316" spans="1:34" x14ac:dyDescent="0.2">
      <c r="A316" t="s">
        <v>309</v>
      </c>
      <c r="B316" s="6" t="s">
        <v>312</v>
      </c>
      <c r="C316" s="5" t="s">
        <v>310</v>
      </c>
      <c r="D316" s="5"/>
      <c r="E316" s="40">
        <v>268141880</v>
      </c>
      <c r="F316" s="40"/>
      <c r="G316" s="9"/>
      <c r="H316" s="9"/>
      <c r="I316" s="18"/>
      <c r="J316" s="9">
        <f t="shared" si="126"/>
        <v>0</v>
      </c>
      <c r="K316" s="18"/>
      <c r="L316" s="18">
        <f t="shared" si="127"/>
        <v>0</v>
      </c>
      <c r="M316" s="18"/>
      <c r="N316" s="9">
        <f t="shared" si="128"/>
        <v>0</v>
      </c>
      <c r="O316" s="18"/>
      <c r="P316" s="18">
        <f t="shared" si="129"/>
        <v>0</v>
      </c>
      <c r="Q316" s="18"/>
      <c r="R316" s="2">
        <f t="shared" si="111"/>
        <v>0</v>
      </c>
      <c r="S316" s="18"/>
      <c r="T316" s="18">
        <f t="shared" si="120"/>
        <v>0</v>
      </c>
      <c r="U316" s="9"/>
      <c r="V316" s="9">
        <f t="shared" si="121"/>
        <v>0</v>
      </c>
      <c r="W316" s="9"/>
      <c r="X316" s="9">
        <f t="shared" si="130"/>
        <v>0</v>
      </c>
      <c r="Y316" s="9"/>
      <c r="Z316" s="9"/>
      <c r="AA316" s="9">
        <f t="shared" si="122"/>
        <v>0</v>
      </c>
      <c r="AB316" s="9"/>
      <c r="AC316" s="9">
        <f t="shared" si="123"/>
        <v>0</v>
      </c>
      <c r="AE316" s="20"/>
      <c r="AH316" s="20">
        <f t="shared" si="106"/>
        <v>0</v>
      </c>
    </row>
    <row r="317" spans="1:34" x14ac:dyDescent="0.2">
      <c r="A317" t="s">
        <v>309</v>
      </c>
      <c r="B317" s="6" t="s">
        <v>311</v>
      </c>
      <c r="C317" s="5" t="s">
        <v>310</v>
      </c>
      <c r="D317" s="5"/>
      <c r="E317" s="40">
        <v>24754200</v>
      </c>
      <c r="F317" s="40"/>
      <c r="G317" s="9"/>
      <c r="H317" s="9"/>
      <c r="I317" s="18"/>
      <c r="J317" s="9">
        <f t="shared" si="126"/>
        <v>0</v>
      </c>
      <c r="K317" s="18"/>
      <c r="L317" s="18">
        <f t="shared" si="127"/>
        <v>0</v>
      </c>
      <c r="M317" s="18"/>
      <c r="N317" s="9">
        <f t="shared" si="128"/>
        <v>0</v>
      </c>
      <c r="O317" s="18"/>
      <c r="P317" s="18">
        <f t="shared" si="129"/>
        <v>0</v>
      </c>
      <c r="Q317" s="18"/>
      <c r="R317" s="2">
        <f t="shared" si="111"/>
        <v>0</v>
      </c>
      <c r="S317" s="18"/>
      <c r="T317" s="18">
        <f t="shared" si="120"/>
        <v>0</v>
      </c>
      <c r="U317" s="9"/>
      <c r="V317" s="9">
        <f t="shared" si="121"/>
        <v>0</v>
      </c>
      <c r="W317" s="9"/>
      <c r="X317" s="9">
        <f t="shared" si="130"/>
        <v>0</v>
      </c>
      <c r="Y317" s="9"/>
      <c r="Z317" s="9"/>
      <c r="AA317" s="9">
        <f t="shared" si="122"/>
        <v>0</v>
      </c>
      <c r="AB317" s="9"/>
      <c r="AC317" s="9">
        <f t="shared" si="123"/>
        <v>0</v>
      </c>
      <c r="AE317" s="20"/>
      <c r="AH317" s="20">
        <f t="shared" si="106"/>
        <v>0</v>
      </c>
    </row>
    <row r="318" spans="1:34" x14ac:dyDescent="0.2">
      <c r="A318" t="s">
        <v>309</v>
      </c>
      <c r="B318" s="6"/>
      <c r="C318" s="19" t="s">
        <v>308</v>
      </c>
      <c r="D318" s="19"/>
      <c r="E318" s="31">
        <f>SUM(E316:E317)</f>
        <v>292896080</v>
      </c>
      <c r="F318" s="31">
        <f>E318</f>
        <v>292896080</v>
      </c>
      <c r="G318" s="9">
        <v>2.274</v>
      </c>
      <c r="H318" s="9">
        <f>G318*E318</f>
        <v>666045685.91999996</v>
      </c>
      <c r="I318" s="18">
        <v>0</v>
      </c>
      <c r="J318" s="9">
        <f t="shared" si="126"/>
        <v>0</v>
      </c>
      <c r="K318" s="18">
        <v>0</v>
      </c>
      <c r="L318" s="18">
        <f t="shared" si="127"/>
        <v>0</v>
      </c>
      <c r="M318" s="18">
        <v>0</v>
      </c>
      <c r="N318" s="9">
        <f t="shared" si="128"/>
        <v>0</v>
      </c>
      <c r="O318" s="18">
        <v>3.7570000000000001</v>
      </c>
      <c r="P318" s="18">
        <f t="shared" si="129"/>
        <v>1100410572.5599999</v>
      </c>
      <c r="Q318" s="18">
        <v>4.0000000000000001E-3</v>
      </c>
      <c r="R318" s="2">
        <f t="shared" si="111"/>
        <v>1171.5843200000002</v>
      </c>
      <c r="S318" s="18">
        <v>9.5</v>
      </c>
      <c r="T318" s="18">
        <f t="shared" si="120"/>
        <v>2782512760</v>
      </c>
      <c r="U318" s="9">
        <v>0</v>
      </c>
      <c r="V318" s="9">
        <f t="shared" si="121"/>
        <v>0</v>
      </c>
      <c r="W318" s="9">
        <v>0</v>
      </c>
      <c r="X318" s="9">
        <f t="shared" si="130"/>
        <v>0</v>
      </c>
      <c r="Y318" s="9">
        <v>0</v>
      </c>
      <c r="Z318" s="9">
        <v>0</v>
      </c>
      <c r="AA318" s="9">
        <f t="shared" si="122"/>
        <v>0</v>
      </c>
      <c r="AB318" s="9">
        <f>G318+I318+K318+M318+O318+Q318+S318+U318+W318+Z318</f>
        <v>15.535</v>
      </c>
      <c r="AC318" s="9">
        <f t="shared" si="123"/>
        <v>4550140602.8000002</v>
      </c>
      <c r="AE318" s="20">
        <f>AB318-O318-S318</f>
        <v>2.2780000000000005</v>
      </c>
      <c r="AF318">
        <f>AE318/AB318</f>
        <v>0.14663662697135504</v>
      </c>
      <c r="AH318" s="20">
        <f t="shared" si="106"/>
        <v>3.7570000000000001</v>
      </c>
    </row>
    <row r="319" spans="1:34" x14ac:dyDescent="0.2">
      <c r="B319" s="6"/>
      <c r="C319" s="19"/>
      <c r="D319" s="19"/>
      <c r="E319" s="14"/>
      <c r="F319" s="14"/>
      <c r="G319" s="9"/>
      <c r="H319" s="9"/>
      <c r="I319" s="18"/>
      <c r="J319" s="9">
        <f t="shared" si="126"/>
        <v>0</v>
      </c>
      <c r="K319" s="18"/>
      <c r="L319" s="18">
        <f t="shared" si="127"/>
        <v>0</v>
      </c>
      <c r="M319" s="18"/>
      <c r="N319" s="9">
        <f t="shared" si="128"/>
        <v>0</v>
      </c>
      <c r="O319" s="18"/>
      <c r="P319" s="18">
        <f t="shared" si="129"/>
        <v>0</v>
      </c>
      <c r="Q319" s="18"/>
      <c r="R319" s="2">
        <f t="shared" si="111"/>
        <v>0</v>
      </c>
      <c r="S319" s="18"/>
      <c r="T319" s="18">
        <f t="shared" si="120"/>
        <v>0</v>
      </c>
      <c r="U319" s="9"/>
      <c r="V319" s="9">
        <f t="shared" si="121"/>
        <v>0</v>
      </c>
      <c r="W319" s="9"/>
      <c r="X319" s="9">
        <f t="shared" si="130"/>
        <v>0</v>
      </c>
      <c r="Y319" s="9"/>
      <c r="Z319" s="9"/>
      <c r="AA319" s="9">
        <f t="shared" si="122"/>
        <v>0</v>
      </c>
      <c r="AB319" s="9"/>
      <c r="AC319" s="9">
        <f t="shared" si="123"/>
        <v>0</v>
      </c>
      <c r="AE319" s="20"/>
      <c r="AH319" s="20">
        <f t="shared" si="106"/>
        <v>0</v>
      </c>
    </row>
    <row r="320" spans="1:34" x14ac:dyDescent="0.2">
      <c r="A320" s="25" t="s">
        <v>306</v>
      </c>
      <c r="B320" s="23" t="s">
        <v>44</v>
      </c>
      <c r="C320" s="28" t="s">
        <v>307</v>
      </c>
      <c r="D320" s="5"/>
      <c r="E320" s="46">
        <v>2925316397</v>
      </c>
      <c r="F320" s="43"/>
      <c r="G320" s="9"/>
      <c r="H320" s="9"/>
      <c r="I320" s="18"/>
      <c r="J320" s="9">
        <f t="shared" si="126"/>
        <v>0</v>
      </c>
      <c r="K320" s="18"/>
      <c r="L320" s="18">
        <f t="shared" si="127"/>
        <v>0</v>
      </c>
      <c r="M320" s="18"/>
      <c r="N320" s="9">
        <f t="shared" si="128"/>
        <v>0</v>
      </c>
      <c r="O320" s="18"/>
      <c r="P320" s="18">
        <f t="shared" si="129"/>
        <v>0</v>
      </c>
      <c r="Q320" s="18"/>
      <c r="R320" s="2">
        <f t="shared" si="111"/>
        <v>0</v>
      </c>
      <c r="S320" s="18"/>
      <c r="T320" s="18">
        <f t="shared" si="120"/>
        <v>0</v>
      </c>
      <c r="U320" s="9"/>
      <c r="V320" s="9">
        <f t="shared" si="121"/>
        <v>0</v>
      </c>
      <c r="W320" s="9"/>
      <c r="X320" s="9">
        <f t="shared" si="130"/>
        <v>0</v>
      </c>
      <c r="Y320" s="9"/>
      <c r="Z320" s="9"/>
      <c r="AA320" s="9">
        <f t="shared" si="122"/>
        <v>0</v>
      </c>
      <c r="AB320" s="9"/>
      <c r="AC320" s="9">
        <f t="shared" si="123"/>
        <v>0</v>
      </c>
      <c r="AE320" s="20"/>
      <c r="AH320" s="20">
        <f t="shared" si="106"/>
        <v>0</v>
      </c>
    </row>
    <row r="321" spans="1:34" x14ac:dyDescent="0.2">
      <c r="A321" t="s">
        <v>306</v>
      </c>
      <c r="B321" s="6"/>
      <c r="C321" s="19" t="s">
        <v>305</v>
      </c>
      <c r="D321" s="19"/>
      <c r="E321" s="38">
        <f>SUM(E320)</f>
        <v>2925316397</v>
      </c>
      <c r="F321" s="31">
        <f>E321</f>
        <v>2925316397</v>
      </c>
      <c r="G321" s="9">
        <v>27</v>
      </c>
      <c r="H321" s="9">
        <f>G321*E321</f>
        <v>78983542719</v>
      </c>
      <c r="I321" s="18">
        <v>0</v>
      </c>
      <c r="J321" s="9">
        <f t="shared" si="126"/>
        <v>0</v>
      </c>
      <c r="K321" s="18">
        <v>0</v>
      </c>
      <c r="L321" s="18">
        <f t="shared" si="127"/>
        <v>0</v>
      </c>
      <c r="M321" s="18">
        <v>0</v>
      </c>
      <c r="N321" s="9">
        <f t="shared" si="128"/>
        <v>0</v>
      </c>
      <c r="O321" s="29">
        <v>11.967000000000001</v>
      </c>
      <c r="P321" s="18">
        <f t="shared" si="129"/>
        <v>35007261322.899002</v>
      </c>
      <c r="Q321" s="18">
        <v>0.59399999999999997</v>
      </c>
      <c r="R321" s="2">
        <f t="shared" si="111"/>
        <v>1737637.939818</v>
      </c>
      <c r="S321" s="18">
        <v>13.069000000000001</v>
      </c>
      <c r="T321" s="18">
        <f t="shared" si="120"/>
        <v>38230959992.393005</v>
      </c>
      <c r="U321" s="9">
        <v>0</v>
      </c>
      <c r="V321" s="9">
        <f t="shared" si="121"/>
        <v>0</v>
      </c>
      <c r="W321" s="9">
        <v>0</v>
      </c>
      <c r="X321" s="9">
        <f>$E321*W321</f>
        <v>0</v>
      </c>
      <c r="Y321" s="9">
        <v>0</v>
      </c>
      <c r="Z321" s="9">
        <v>0</v>
      </c>
      <c r="AA321" s="9">
        <f t="shared" si="122"/>
        <v>0</v>
      </c>
      <c r="AB321" s="9">
        <f>G321+I321+K321+M321+O321+Q321+S321+U321+W321+Z321</f>
        <v>52.63</v>
      </c>
      <c r="AC321" s="9">
        <f t="shared" si="123"/>
        <v>153959401974.11002</v>
      </c>
      <c r="AE321" s="20">
        <f>AB321-O321-S321</f>
        <v>27.594000000000001</v>
      </c>
      <c r="AF321">
        <f>AE321/AB321</f>
        <v>0.52430172905187156</v>
      </c>
      <c r="AH321" s="20">
        <f t="shared" si="106"/>
        <v>11.967000000000001</v>
      </c>
    </row>
    <row r="322" spans="1:34" x14ac:dyDescent="0.2">
      <c r="B322" s="6"/>
      <c r="C322" s="19"/>
      <c r="D322" s="19"/>
      <c r="E322" s="36"/>
      <c r="F322" s="14"/>
      <c r="G322" s="9"/>
      <c r="H322" s="9"/>
      <c r="I322" s="18"/>
      <c r="J322" s="9">
        <f t="shared" si="126"/>
        <v>0</v>
      </c>
      <c r="K322" s="18"/>
      <c r="L322" s="18">
        <f t="shared" si="127"/>
        <v>0</v>
      </c>
      <c r="M322" s="18"/>
      <c r="N322" s="9">
        <f t="shared" si="128"/>
        <v>0</v>
      </c>
      <c r="O322" s="18"/>
      <c r="P322" s="18">
        <f t="shared" si="129"/>
        <v>0</v>
      </c>
      <c r="Q322" s="18"/>
      <c r="R322" s="2">
        <f t="shared" si="111"/>
        <v>0</v>
      </c>
      <c r="S322" s="18"/>
      <c r="T322" s="18">
        <f t="shared" si="120"/>
        <v>0</v>
      </c>
      <c r="U322" s="9"/>
      <c r="V322" s="9">
        <f t="shared" si="121"/>
        <v>0</v>
      </c>
      <c r="W322" s="9"/>
      <c r="X322" s="9">
        <f>$E322*W322</f>
        <v>0</v>
      </c>
      <c r="Y322" s="9"/>
      <c r="Z322" s="9"/>
      <c r="AA322" s="9">
        <f t="shared" si="122"/>
        <v>0</v>
      </c>
      <c r="AB322" s="9"/>
      <c r="AC322" s="9">
        <f t="shared" si="123"/>
        <v>0</v>
      </c>
      <c r="AE322" s="20"/>
      <c r="AH322" s="20">
        <f t="shared" si="106"/>
        <v>0</v>
      </c>
    </row>
    <row r="323" spans="1:34" x14ac:dyDescent="0.2">
      <c r="A323" t="s">
        <v>303</v>
      </c>
      <c r="B323" s="6" t="s">
        <v>44</v>
      </c>
      <c r="C323" s="5" t="s">
        <v>304</v>
      </c>
      <c r="D323" s="5"/>
      <c r="E323" s="34">
        <v>1538001709</v>
      </c>
      <c r="F323" s="40"/>
      <c r="G323" s="9"/>
      <c r="H323" s="9"/>
      <c r="I323" s="18"/>
      <c r="J323" s="9">
        <f t="shared" si="126"/>
        <v>0</v>
      </c>
      <c r="K323" s="18"/>
      <c r="L323" s="18">
        <f t="shared" si="127"/>
        <v>0</v>
      </c>
      <c r="M323" s="18"/>
      <c r="N323" s="9">
        <f t="shared" si="128"/>
        <v>0</v>
      </c>
      <c r="O323" s="18"/>
      <c r="P323" s="18">
        <f t="shared" si="129"/>
        <v>0</v>
      </c>
      <c r="Q323" s="18"/>
      <c r="R323" s="2">
        <f t="shared" si="111"/>
        <v>0</v>
      </c>
      <c r="S323" s="18"/>
      <c r="T323" s="18">
        <f t="shared" si="120"/>
        <v>0</v>
      </c>
      <c r="U323" s="9"/>
      <c r="V323" s="9">
        <f t="shared" si="121"/>
        <v>0</v>
      </c>
      <c r="W323" s="9"/>
      <c r="X323" s="9">
        <f>$E323*W323</f>
        <v>0</v>
      </c>
      <c r="Y323" s="9"/>
      <c r="Z323" s="9"/>
      <c r="AA323" s="9">
        <f t="shared" si="122"/>
        <v>0</v>
      </c>
      <c r="AB323" s="9"/>
      <c r="AC323" s="9">
        <f t="shared" si="123"/>
        <v>0</v>
      </c>
      <c r="AE323" s="20"/>
      <c r="AH323" s="20">
        <f t="shared" si="106"/>
        <v>0</v>
      </c>
    </row>
    <row r="324" spans="1:34" x14ac:dyDescent="0.2">
      <c r="A324" t="s">
        <v>303</v>
      </c>
      <c r="B324" s="6" t="s">
        <v>19</v>
      </c>
      <c r="C324" s="5" t="s">
        <v>304</v>
      </c>
      <c r="D324" s="5"/>
      <c r="E324" s="34">
        <v>35755870</v>
      </c>
      <c r="F324" s="40"/>
      <c r="G324" s="9"/>
      <c r="H324" s="9"/>
      <c r="I324" s="18"/>
      <c r="J324" s="9">
        <f t="shared" si="126"/>
        <v>0</v>
      </c>
      <c r="K324" s="18"/>
      <c r="L324" s="18">
        <f t="shared" si="127"/>
        <v>0</v>
      </c>
      <c r="M324" s="18"/>
      <c r="N324" s="9">
        <f t="shared" si="128"/>
        <v>0</v>
      </c>
      <c r="O324" s="18"/>
      <c r="P324" s="18">
        <f t="shared" si="129"/>
        <v>0</v>
      </c>
      <c r="Q324" s="18"/>
      <c r="R324" s="2">
        <f t="shared" si="111"/>
        <v>0</v>
      </c>
      <c r="S324" s="18"/>
      <c r="T324" s="18">
        <f t="shared" si="120"/>
        <v>0</v>
      </c>
      <c r="U324" s="9"/>
      <c r="V324" s="9">
        <f t="shared" si="121"/>
        <v>0</v>
      </c>
      <c r="W324" s="9"/>
      <c r="X324" s="9">
        <f>$E324*W324</f>
        <v>0</v>
      </c>
      <c r="Y324" s="9"/>
      <c r="Z324" s="9"/>
      <c r="AA324" s="9">
        <f t="shared" si="122"/>
        <v>0</v>
      </c>
      <c r="AB324" s="9"/>
      <c r="AC324" s="9">
        <f t="shared" si="123"/>
        <v>0</v>
      </c>
      <c r="AE324" s="20"/>
      <c r="AH324" s="20">
        <f t="shared" si="106"/>
        <v>0</v>
      </c>
    </row>
    <row r="325" spans="1:34" x14ac:dyDescent="0.2">
      <c r="A325" t="s">
        <v>303</v>
      </c>
      <c r="B325" s="6" t="s">
        <v>301</v>
      </c>
      <c r="C325" s="5" t="s">
        <v>304</v>
      </c>
      <c r="D325" s="5"/>
      <c r="E325" s="34">
        <v>3895710</v>
      </c>
      <c r="F325" s="40"/>
      <c r="G325" s="9"/>
      <c r="H325" s="9"/>
      <c r="I325" s="18"/>
      <c r="J325" s="9">
        <f t="shared" si="126"/>
        <v>0</v>
      </c>
      <c r="K325" s="18"/>
      <c r="L325" s="18">
        <f t="shared" si="127"/>
        <v>0</v>
      </c>
      <c r="M325" s="18"/>
      <c r="N325" s="9">
        <f t="shared" si="128"/>
        <v>0</v>
      </c>
      <c r="O325" s="18"/>
      <c r="P325" s="18">
        <f t="shared" si="129"/>
        <v>0</v>
      </c>
      <c r="Q325" s="18"/>
      <c r="R325" s="2">
        <f t="shared" si="111"/>
        <v>0</v>
      </c>
      <c r="S325" s="18"/>
      <c r="T325" s="18">
        <f t="shared" si="120"/>
        <v>0</v>
      </c>
      <c r="U325" s="9"/>
      <c r="V325" s="9">
        <f t="shared" si="121"/>
        <v>0</v>
      </c>
      <c r="W325" s="9"/>
      <c r="X325" s="9">
        <f>$E323*W325</f>
        <v>0</v>
      </c>
      <c r="Y325" s="9"/>
      <c r="Z325" s="9"/>
      <c r="AA325" s="9">
        <f t="shared" si="122"/>
        <v>0</v>
      </c>
      <c r="AB325" s="9"/>
      <c r="AC325" s="9">
        <f t="shared" si="123"/>
        <v>0</v>
      </c>
      <c r="AE325" s="20"/>
      <c r="AH325" s="20">
        <f t="shared" si="106"/>
        <v>0</v>
      </c>
    </row>
    <row r="326" spans="1:34" x14ac:dyDescent="0.2">
      <c r="A326" t="s">
        <v>303</v>
      </c>
      <c r="B326" s="6"/>
      <c r="C326" s="19" t="s">
        <v>302</v>
      </c>
      <c r="D326" s="19"/>
      <c r="E326" s="38">
        <f>SUM(E323:E325)</f>
        <v>1577653289</v>
      </c>
      <c r="F326" s="31">
        <f>E326</f>
        <v>1577653289</v>
      </c>
      <c r="G326" s="9">
        <v>22.36</v>
      </c>
      <c r="H326" s="9">
        <f>G326*E326</f>
        <v>35276327542.040001</v>
      </c>
      <c r="I326" s="18">
        <v>0</v>
      </c>
      <c r="J326" s="9">
        <f t="shared" si="126"/>
        <v>0</v>
      </c>
      <c r="K326" s="18">
        <v>0</v>
      </c>
      <c r="L326" s="18">
        <f t="shared" si="127"/>
        <v>0</v>
      </c>
      <c r="M326" s="18">
        <v>0</v>
      </c>
      <c r="N326" s="9">
        <f t="shared" si="128"/>
        <v>0</v>
      </c>
      <c r="O326" s="18">
        <v>8.8979999999999997</v>
      </c>
      <c r="P326" s="18">
        <f t="shared" si="129"/>
        <v>14037958965.521999</v>
      </c>
      <c r="Q326" s="18">
        <v>0.23899999999999999</v>
      </c>
      <c r="R326" s="2">
        <f t="shared" si="111"/>
        <v>377059.13607099996</v>
      </c>
      <c r="S326" s="18">
        <v>6.8520000000000003</v>
      </c>
      <c r="T326" s="18">
        <f t="shared" si="120"/>
        <v>10810080336.228001</v>
      </c>
      <c r="U326" s="9">
        <v>0</v>
      </c>
      <c r="V326" s="9">
        <f t="shared" si="121"/>
        <v>0</v>
      </c>
      <c r="W326" s="9">
        <v>0</v>
      </c>
      <c r="X326" s="9">
        <f>$E324*W326</f>
        <v>0</v>
      </c>
      <c r="Y326" s="9">
        <v>0</v>
      </c>
      <c r="Z326" s="9">
        <v>0</v>
      </c>
      <c r="AA326" s="9">
        <f t="shared" si="122"/>
        <v>0</v>
      </c>
      <c r="AB326" s="9">
        <f>G326+I326+K326+M326+O326+Q326+S326+U326+W326+Z326</f>
        <v>38.349000000000004</v>
      </c>
      <c r="AC326" s="9">
        <f t="shared" si="123"/>
        <v>60501425979.861008</v>
      </c>
      <c r="AE326" s="20">
        <f>AB326-O326-S326</f>
        <v>22.599000000000004</v>
      </c>
      <c r="AF326">
        <f>AE326/AB326</f>
        <v>0.58929828678713925</v>
      </c>
      <c r="AH326" s="20">
        <f t="shared" si="106"/>
        <v>8.8979999999999997</v>
      </c>
    </row>
    <row r="327" spans="1:34" x14ac:dyDescent="0.2">
      <c r="B327" s="6"/>
      <c r="C327" s="19"/>
      <c r="D327" s="19"/>
      <c r="E327" s="36"/>
      <c r="F327" s="14"/>
      <c r="G327" s="9"/>
      <c r="H327" s="9"/>
      <c r="I327" s="18"/>
      <c r="J327" s="9">
        <f t="shared" si="126"/>
        <v>0</v>
      </c>
      <c r="K327" s="18"/>
      <c r="L327" s="18">
        <f t="shared" si="127"/>
        <v>0</v>
      </c>
      <c r="M327" s="18"/>
      <c r="N327" s="9">
        <f t="shared" si="128"/>
        <v>0</v>
      </c>
      <c r="O327" s="18"/>
      <c r="P327" s="18">
        <f t="shared" si="129"/>
        <v>0</v>
      </c>
      <c r="Q327" s="18"/>
      <c r="R327" s="2">
        <f t="shared" si="111"/>
        <v>0</v>
      </c>
      <c r="S327" s="18"/>
      <c r="T327" s="18">
        <f t="shared" si="120"/>
        <v>0</v>
      </c>
      <c r="U327" s="9"/>
      <c r="V327" s="9">
        <f t="shared" si="121"/>
        <v>0</v>
      </c>
      <c r="W327" s="9"/>
      <c r="X327" s="9">
        <f>$E325*W327</f>
        <v>0</v>
      </c>
      <c r="Y327" s="9"/>
      <c r="Z327" s="9"/>
      <c r="AA327" s="9">
        <f t="shared" si="122"/>
        <v>0</v>
      </c>
      <c r="AB327" s="9"/>
      <c r="AC327" s="9">
        <f t="shared" si="123"/>
        <v>0</v>
      </c>
      <c r="AE327" s="20"/>
      <c r="AH327" s="20">
        <f t="shared" si="106"/>
        <v>0</v>
      </c>
    </row>
    <row r="328" spans="1:34" x14ac:dyDescent="0.2">
      <c r="A328" s="44" t="s">
        <v>299</v>
      </c>
      <c r="B328" s="23" t="s">
        <v>44</v>
      </c>
      <c r="C328" s="28" t="s">
        <v>300</v>
      </c>
      <c r="D328" s="28"/>
      <c r="E328" s="34">
        <v>338993648</v>
      </c>
      <c r="F328" s="40"/>
      <c r="G328" s="9"/>
      <c r="H328" s="9"/>
      <c r="I328" s="18"/>
      <c r="J328" s="9">
        <f t="shared" si="126"/>
        <v>0</v>
      </c>
      <c r="K328" s="18"/>
      <c r="L328" s="18">
        <f t="shared" si="127"/>
        <v>0</v>
      </c>
      <c r="M328" s="18"/>
      <c r="N328" s="9">
        <f t="shared" si="128"/>
        <v>0</v>
      </c>
      <c r="O328" s="18"/>
      <c r="P328" s="18">
        <f t="shared" si="129"/>
        <v>0</v>
      </c>
      <c r="Q328" s="18"/>
      <c r="R328" s="2">
        <f t="shared" si="111"/>
        <v>0</v>
      </c>
      <c r="S328" s="18"/>
      <c r="T328" s="18">
        <f t="shared" si="120"/>
        <v>0</v>
      </c>
      <c r="U328" s="9"/>
      <c r="V328" s="9">
        <f t="shared" si="121"/>
        <v>0</v>
      </c>
      <c r="W328" s="9"/>
      <c r="X328" s="9">
        <f>$E326*W328</f>
        <v>0</v>
      </c>
      <c r="Y328" s="9"/>
      <c r="Z328" s="9"/>
      <c r="AA328" s="9">
        <f t="shared" si="122"/>
        <v>0</v>
      </c>
      <c r="AB328" s="9"/>
      <c r="AC328" s="9">
        <f t="shared" si="123"/>
        <v>0</v>
      </c>
      <c r="AE328" s="20"/>
      <c r="AH328" s="20">
        <f t="shared" ref="AH328:AH391" si="131">K328+M328+O328</f>
        <v>0</v>
      </c>
    </row>
    <row r="329" spans="1:34" x14ac:dyDescent="0.2">
      <c r="A329" s="44" t="s">
        <v>299</v>
      </c>
      <c r="B329" s="23" t="s">
        <v>301</v>
      </c>
      <c r="C329" s="28" t="s">
        <v>300</v>
      </c>
      <c r="D329" s="28"/>
      <c r="E329" s="34">
        <v>25160811</v>
      </c>
      <c r="F329" s="40"/>
      <c r="G329" s="9"/>
      <c r="H329" s="9"/>
      <c r="I329" s="18"/>
      <c r="J329" s="9">
        <f t="shared" si="126"/>
        <v>0</v>
      </c>
      <c r="K329" s="18"/>
      <c r="L329" s="18">
        <f t="shared" si="127"/>
        <v>0</v>
      </c>
      <c r="M329" s="18"/>
      <c r="N329" s="9">
        <f t="shared" si="128"/>
        <v>0</v>
      </c>
      <c r="O329" s="18"/>
      <c r="P329" s="18">
        <f t="shared" si="129"/>
        <v>0</v>
      </c>
      <c r="Q329" s="18"/>
      <c r="R329" s="2">
        <f t="shared" si="111"/>
        <v>0</v>
      </c>
      <c r="S329" s="18"/>
      <c r="T329" s="18">
        <f t="shared" si="120"/>
        <v>0</v>
      </c>
      <c r="U329" s="9"/>
      <c r="V329" s="9">
        <f t="shared" si="121"/>
        <v>0</v>
      </c>
      <c r="W329" s="9"/>
      <c r="X329" s="9">
        <f>$E327*W329</f>
        <v>0</v>
      </c>
      <c r="Y329" s="9"/>
      <c r="Z329" s="9"/>
      <c r="AA329" s="9">
        <f t="shared" si="122"/>
        <v>0</v>
      </c>
      <c r="AB329" s="9"/>
      <c r="AC329" s="9">
        <f t="shared" si="123"/>
        <v>0</v>
      </c>
      <c r="AE329" s="20"/>
      <c r="AH329" s="20">
        <f t="shared" si="131"/>
        <v>0</v>
      </c>
    </row>
    <row r="330" spans="1:34" x14ac:dyDescent="0.2">
      <c r="A330" s="44" t="s">
        <v>299</v>
      </c>
      <c r="B330" s="23"/>
      <c r="C330" s="22" t="s">
        <v>298</v>
      </c>
      <c r="D330" s="22"/>
      <c r="E330" s="38">
        <f>SUM(E328:E329)</f>
        <v>364154459</v>
      </c>
      <c r="F330" s="31">
        <f>E330</f>
        <v>364154459</v>
      </c>
      <c r="G330" s="9">
        <v>20.548999999999999</v>
      </c>
      <c r="H330" s="9">
        <f>G330*E330</f>
        <v>7483009977.9910002</v>
      </c>
      <c r="I330" s="18">
        <v>0</v>
      </c>
      <c r="J330" s="9">
        <f t="shared" si="126"/>
        <v>0</v>
      </c>
      <c r="K330" s="18">
        <v>0</v>
      </c>
      <c r="L330" s="18">
        <f t="shared" si="127"/>
        <v>0</v>
      </c>
      <c r="M330" s="18">
        <v>0</v>
      </c>
      <c r="N330" s="9">
        <f t="shared" si="128"/>
        <v>0</v>
      </c>
      <c r="O330" s="18">
        <v>5.2750000000000004</v>
      </c>
      <c r="P330" s="18">
        <f t="shared" si="129"/>
        <v>1920914771.2250001</v>
      </c>
      <c r="Q330" s="18">
        <v>0.114</v>
      </c>
      <c r="R330" s="2">
        <f t="shared" si="111"/>
        <v>41513.608326000001</v>
      </c>
      <c r="S330" s="29">
        <v>4.625</v>
      </c>
      <c r="T330" s="18">
        <f t="shared" si="120"/>
        <v>1684214372.875</v>
      </c>
      <c r="U330" s="9">
        <v>0</v>
      </c>
      <c r="V330" s="9">
        <f t="shared" si="121"/>
        <v>0</v>
      </c>
      <c r="W330" s="9">
        <v>0</v>
      </c>
      <c r="X330" s="9">
        <f>$E329*W330</f>
        <v>0</v>
      </c>
      <c r="Y330" s="9">
        <v>0</v>
      </c>
      <c r="Z330" s="9">
        <v>0</v>
      </c>
      <c r="AA330" s="9">
        <f t="shared" si="122"/>
        <v>0</v>
      </c>
      <c r="AB330" s="9">
        <f>G330+I330+K330+M330+O330+Q330+S330+U330+W330+Z330</f>
        <v>30.562999999999999</v>
      </c>
      <c r="AC330" s="9">
        <f t="shared" si="123"/>
        <v>11129652730.417</v>
      </c>
      <c r="AE330" s="20">
        <f>AB330-O330-S330</f>
        <v>20.662999999999997</v>
      </c>
      <c r="AF330">
        <f>AE330/AB330</f>
        <v>0.67607891895429106</v>
      </c>
      <c r="AH330" s="20">
        <f t="shared" si="131"/>
        <v>5.2750000000000004</v>
      </c>
    </row>
    <row r="331" spans="1:34" x14ac:dyDescent="0.2">
      <c r="B331" s="6"/>
      <c r="C331" s="19"/>
      <c r="D331" s="19"/>
      <c r="E331" s="14"/>
      <c r="F331" s="14"/>
      <c r="G331" s="9"/>
      <c r="H331" s="9"/>
      <c r="I331" s="18"/>
      <c r="J331" s="9">
        <f t="shared" si="126"/>
        <v>0</v>
      </c>
      <c r="K331" s="18"/>
      <c r="L331" s="18">
        <f t="shared" si="127"/>
        <v>0</v>
      </c>
      <c r="M331" s="18"/>
      <c r="N331" s="9">
        <f t="shared" si="128"/>
        <v>0</v>
      </c>
      <c r="O331" s="18"/>
      <c r="P331" s="18">
        <f t="shared" si="129"/>
        <v>0</v>
      </c>
      <c r="Q331" s="18"/>
      <c r="R331" s="2">
        <f t="shared" si="111"/>
        <v>0</v>
      </c>
      <c r="S331" s="18"/>
      <c r="T331" s="18">
        <f t="shared" si="120"/>
        <v>0</v>
      </c>
      <c r="U331" s="9"/>
      <c r="V331" s="9">
        <f t="shared" si="121"/>
        <v>0</v>
      </c>
      <c r="W331" s="9"/>
      <c r="X331" s="9">
        <f>$E330*W331</f>
        <v>0</v>
      </c>
      <c r="Y331" s="9"/>
      <c r="Z331" s="9"/>
      <c r="AA331" s="9">
        <f t="shared" si="122"/>
        <v>0</v>
      </c>
      <c r="AB331" s="9"/>
      <c r="AC331" s="9">
        <f t="shared" si="123"/>
        <v>0</v>
      </c>
      <c r="AE331" s="20"/>
      <c r="AH331" s="20">
        <f t="shared" si="131"/>
        <v>0</v>
      </c>
    </row>
    <row r="332" spans="1:34" x14ac:dyDescent="0.2">
      <c r="A332" t="s">
        <v>296</v>
      </c>
      <c r="B332" s="6" t="s">
        <v>282</v>
      </c>
      <c r="C332" s="5" t="s">
        <v>297</v>
      </c>
      <c r="D332" s="5"/>
      <c r="E332" s="43">
        <v>108118870</v>
      </c>
      <c r="F332" s="43"/>
      <c r="G332" s="9"/>
      <c r="H332" s="9"/>
      <c r="I332" s="18"/>
      <c r="J332" s="9">
        <f t="shared" si="126"/>
        <v>0</v>
      </c>
      <c r="K332" s="18"/>
      <c r="L332" s="18">
        <f t="shared" si="127"/>
        <v>0</v>
      </c>
      <c r="M332" s="18"/>
      <c r="N332" s="9">
        <f t="shared" si="128"/>
        <v>0</v>
      </c>
      <c r="O332" s="18"/>
      <c r="P332" s="18">
        <f t="shared" si="129"/>
        <v>0</v>
      </c>
      <c r="Q332" s="18"/>
      <c r="R332" s="2">
        <f t="shared" si="111"/>
        <v>0</v>
      </c>
      <c r="S332" s="18"/>
      <c r="T332" s="18">
        <f t="shared" si="120"/>
        <v>0</v>
      </c>
      <c r="U332" s="9"/>
      <c r="V332" s="9">
        <f t="shared" si="121"/>
        <v>0</v>
      </c>
      <c r="W332" s="9"/>
      <c r="X332" s="9">
        <f>$E331*W332</f>
        <v>0</v>
      </c>
      <c r="Y332" s="9"/>
      <c r="Z332" s="9"/>
      <c r="AA332" s="9">
        <f t="shared" si="122"/>
        <v>0</v>
      </c>
      <c r="AB332" s="9"/>
      <c r="AC332" s="9">
        <f t="shared" si="123"/>
        <v>0</v>
      </c>
      <c r="AE332" s="20"/>
      <c r="AH332" s="20">
        <f t="shared" si="131"/>
        <v>0</v>
      </c>
    </row>
    <row r="333" spans="1:34" x14ac:dyDescent="0.2">
      <c r="A333" t="s">
        <v>296</v>
      </c>
      <c r="B333" s="6"/>
      <c r="C333" s="19" t="s">
        <v>295</v>
      </c>
      <c r="D333" s="19"/>
      <c r="E333" s="31">
        <f>SUM(E332)</f>
        <v>108118870</v>
      </c>
      <c r="F333" s="31">
        <f>E333</f>
        <v>108118870</v>
      </c>
      <c r="G333" s="9">
        <v>12.427</v>
      </c>
      <c r="H333" s="9">
        <f>G333*E333</f>
        <v>1343593197.49</v>
      </c>
      <c r="I333" s="18">
        <v>0</v>
      </c>
      <c r="J333" s="9">
        <f t="shared" si="126"/>
        <v>0</v>
      </c>
      <c r="K333" s="18">
        <v>0</v>
      </c>
      <c r="L333" s="18">
        <f t="shared" si="127"/>
        <v>0</v>
      </c>
      <c r="M333" s="18">
        <v>0</v>
      </c>
      <c r="N333" s="9">
        <f t="shared" si="128"/>
        <v>0</v>
      </c>
      <c r="O333" s="18">
        <v>0</v>
      </c>
      <c r="P333" s="18">
        <f t="shared" si="129"/>
        <v>0</v>
      </c>
      <c r="Q333" s="18">
        <v>0.13400000000000001</v>
      </c>
      <c r="R333" s="2">
        <f t="shared" si="111"/>
        <v>14487.92858</v>
      </c>
      <c r="S333" s="29">
        <v>4.9939999999999998</v>
      </c>
      <c r="T333" s="18">
        <f t="shared" si="120"/>
        <v>539945636.77999997</v>
      </c>
      <c r="U333" s="9">
        <v>0</v>
      </c>
      <c r="V333" s="9">
        <f t="shared" si="121"/>
        <v>0</v>
      </c>
      <c r="W333" s="9">
        <v>0</v>
      </c>
      <c r="X333" s="9">
        <f t="shared" ref="X333:X353" si="132">$E333*W333</f>
        <v>0</v>
      </c>
      <c r="Y333" s="9">
        <v>0</v>
      </c>
      <c r="Z333" s="9">
        <v>0</v>
      </c>
      <c r="AA333" s="9">
        <f t="shared" si="122"/>
        <v>0</v>
      </c>
      <c r="AB333" s="9">
        <f>G333+I333+K333+M333+O333+Q333+S333+U333+W333+Z333</f>
        <v>17.555</v>
      </c>
      <c r="AC333" s="9">
        <f t="shared" si="123"/>
        <v>1898026762.8499999</v>
      </c>
      <c r="AE333" s="20">
        <f>AB333-O333-S333</f>
        <v>12.561</v>
      </c>
      <c r="AF333">
        <f>AE333/AB333</f>
        <v>0.71552264312161773</v>
      </c>
      <c r="AH333" s="20">
        <f t="shared" si="131"/>
        <v>0</v>
      </c>
    </row>
    <row r="334" spans="1:34" x14ac:dyDescent="0.2">
      <c r="B334" s="6"/>
      <c r="C334" s="19"/>
      <c r="D334" s="19"/>
      <c r="E334" s="14"/>
      <c r="F334" s="14"/>
      <c r="G334" s="9"/>
      <c r="H334" s="9"/>
      <c r="I334" s="18"/>
      <c r="J334" s="9">
        <f t="shared" si="126"/>
        <v>0</v>
      </c>
      <c r="K334" s="18"/>
      <c r="L334" s="18">
        <f t="shared" si="127"/>
        <v>0</v>
      </c>
      <c r="M334" s="18"/>
      <c r="N334" s="9">
        <f t="shared" si="128"/>
        <v>0</v>
      </c>
      <c r="O334" s="18"/>
      <c r="P334" s="18">
        <f t="shared" si="129"/>
        <v>0</v>
      </c>
      <c r="Q334" s="18"/>
      <c r="R334" s="2">
        <f t="shared" si="111"/>
        <v>0</v>
      </c>
      <c r="S334" s="18"/>
      <c r="T334" s="18">
        <f t="shared" si="120"/>
        <v>0</v>
      </c>
      <c r="U334" s="9"/>
      <c r="V334" s="9">
        <f t="shared" si="121"/>
        <v>0</v>
      </c>
      <c r="W334" s="9"/>
      <c r="X334" s="9">
        <f t="shared" si="132"/>
        <v>0</v>
      </c>
      <c r="Y334" s="9"/>
      <c r="Z334" s="9"/>
      <c r="AA334" s="9">
        <f t="shared" si="122"/>
        <v>0</v>
      </c>
      <c r="AB334" s="9"/>
      <c r="AC334" s="9">
        <f t="shared" si="123"/>
        <v>0</v>
      </c>
      <c r="AE334" s="20"/>
      <c r="AH334" s="20">
        <f t="shared" si="131"/>
        <v>0</v>
      </c>
    </row>
    <row r="335" spans="1:34" x14ac:dyDescent="0.2">
      <c r="A335" t="s">
        <v>293</v>
      </c>
      <c r="B335" s="23" t="s">
        <v>282</v>
      </c>
      <c r="C335" s="5" t="s">
        <v>294</v>
      </c>
      <c r="D335" s="5"/>
      <c r="E335" s="43">
        <v>117311070</v>
      </c>
      <c r="F335" s="43"/>
      <c r="G335" s="9"/>
      <c r="H335" s="9"/>
      <c r="I335" s="18"/>
      <c r="J335" s="9">
        <f t="shared" si="126"/>
        <v>0</v>
      </c>
      <c r="K335" s="18"/>
      <c r="L335" s="18">
        <f t="shared" si="127"/>
        <v>0</v>
      </c>
      <c r="M335" s="18"/>
      <c r="N335" s="9">
        <f t="shared" si="128"/>
        <v>0</v>
      </c>
      <c r="O335" s="18"/>
      <c r="P335" s="18">
        <f t="shared" si="129"/>
        <v>0</v>
      </c>
      <c r="Q335" s="18"/>
      <c r="R335" s="2">
        <f t="shared" si="111"/>
        <v>0</v>
      </c>
      <c r="S335" s="18"/>
      <c r="T335" s="18">
        <f t="shared" si="120"/>
        <v>0</v>
      </c>
      <c r="U335" s="9"/>
      <c r="V335" s="9">
        <f t="shared" si="121"/>
        <v>0</v>
      </c>
      <c r="W335" s="9"/>
      <c r="X335" s="9">
        <f t="shared" si="132"/>
        <v>0</v>
      </c>
      <c r="Y335" s="9"/>
      <c r="Z335" s="9"/>
      <c r="AA335" s="9">
        <f t="shared" si="122"/>
        <v>0</v>
      </c>
      <c r="AB335" s="9"/>
      <c r="AC335" s="9">
        <f t="shared" si="123"/>
        <v>0</v>
      </c>
      <c r="AE335" s="20"/>
      <c r="AH335" s="20">
        <f t="shared" si="131"/>
        <v>0</v>
      </c>
    </row>
    <row r="336" spans="1:34" x14ac:dyDescent="0.2">
      <c r="A336" t="s">
        <v>293</v>
      </c>
      <c r="B336" s="6"/>
      <c r="C336" s="19" t="s">
        <v>292</v>
      </c>
      <c r="D336" s="19"/>
      <c r="E336" s="31">
        <f>E335</f>
        <v>117311070</v>
      </c>
      <c r="F336" s="31">
        <f>E336</f>
        <v>117311070</v>
      </c>
      <c r="G336" s="9">
        <v>1.68</v>
      </c>
      <c r="H336" s="9">
        <f>G336*E336</f>
        <v>197082597.59999999</v>
      </c>
      <c r="I336" s="18">
        <v>0</v>
      </c>
      <c r="J336" s="9">
        <f t="shared" si="126"/>
        <v>0</v>
      </c>
      <c r="K336" s="18">
        <v>0.67100000000000004</v>
      </c>
      <c r="L336" s="18">
        <f t="shared" si="127"/>
        <v>78715727.969999999</v>
      </c>
      <c r="M336" s="18">
        <v>0</v>
      </c>
      <c r="N336" s="9">
        <f t="shared" si="128"/>
        <v>0</v>
      </c>
      <c r="O336" s="18">
        <v>2.984</v>
      </c>
      <c r="P336" s="18">
        <f t="shared" si="129"/>
        <v>350056232.88</v>
      </c>
      <c r="Q336" s="18">
        <v>0</v>
      </c>
      <c r="R336" s="2">
        <f t="shared" si="111"/>
        <v>0</v>
      </c>
      <c r="S336" s="18">
        <v>11.933999999999999</v>
      </c>
      <c r="T336" s="18">
        <f t="shared" si="120"/>
        <v>1399990309.3799999</v>
      </c>
      <c r="U336" s="9">
        <v>0.877</v>
      </c>
      <c r="V336" s="9">
        <f t="shared" si="121"/>
        <v>102881808.39</v>
      </c>
      <c r="W336" s="9">
        <v>0</v>
      </c>
      <c r="X336" s="9">
        <f t="shared" si="132"/>
        <v>0</v>
      </c>
      <c r="Y336" s="9">
        <v>0</v>
      </c>
      <c r="Z336" s="9">
        <v>0</v>
      </c>
      <c r="AA336" s="9">
        <f t="shared" si="122"/>
        <v>0</v>
      </c>
      <c r="AB336" s="9">
        <f>G336+I336+K336+M336+O336+Q336+S336+U336+W336+Z336</f>
        <v>18.145999999999997</v>
      </c>
      <c r="AC336" s="9">
        <f t="shared" si="123"/>
        <v>2128726676.2199998</v>
      </c>
      <c r="AE336" s="20">
        <f>AB336-O336-S336</f>
        <v>3.227999999999998</v>
      </c>
      <c r="AF336">
        <f>AE336/AB336</f>
        <v>0.17789044417502473</v>
      </c>
      <c r="AH336" s="20">
        <f t="shared" si="131"/>
        <v>3.6550000000000002</v>
      </c>
    </row>
    <row r="337" spans="1:34" x14ac:dyDescent="0.2">
      <c r="B337" s="6"/>
      <c r="C337" s="19"/>
      <c r="D337" s="19"/>
      <c r="E337" s="14"/>
      <c r="F337" s="14"/>
      <c r="G337" s="9"/>
      <c r="H337" s="9"/>
      <c r="I337" s="18"/>
      <c r="J337" s="9">
        <f t="shared" si="126"/>
        <v>0</v>
      </c>
      <c r="K337" s="18"/>
      <c r="L337" s="18">
        <f t="shared" si="127"/>
        <v>0</v>
      </c>
      <c r="M337" s="18"/>
      <c r="N337" s="9">
        <f t="shared" si="128"/>
        <v>0</v>
      </c>
      <c r="O337" s="18"/>
      <c r="P337" s="18">
        <f t="shared" si="129"/>
        <v>0</v>
      </c>
      <c r="Q337" s="18"/>
      <c r="R337" s="2">
        <f t="shared" ref="R337:R400" si="133">Q337*E337/1000</f>
        <v>0</v>
      </c>
      <c r="S337" s="18"/>
      <c r="T337" s="18">
        <f t="shared" si="120"/>
        <v>0</v>
      </c>
      <c r="U337" s="9"/>
      <c r="V337" s="9">
        <f t="shared" si="121"/>
        <v>0</v>
      </c>
      <c r="W337" s="9"/>
      <c r="X337" s="9">
        <f t="shared" si="132"/>
        <v>0</v>
      </c>
      <c r="Y337" s="9"/>
      <c r="Z337" s="9"/>
      <c r="AA337" s="9">
        <f t="shared" si="122"/>
        <v>0</v>
      </c>
      <c r="AB337" s="9"/>
      <c r="AC337" s="9">
        <f t="shared" si="123"/>
        <v>0</v>
      </c>
      <c r="AE337" s="20"/>
      <c r="AH337" s="20">
        <f t="shared" si="131"/>
        <v>0</v>
      </c>
    </row>
    <row r="338" spans="1:34" x14ac:dyDescent="0.2">
      <c r="A338" t="s">
        <v>290</v>
      </c>
      <c r="B338" s="23" t="s">
        <v>282</v>
      </c>
      <c r="C338" s="28" t="s">
        <v>291</v>
      </c>
      <c r="D338" s="5"/>
      <c r="E338" s="43">
        <v>44189180</v>
      </c>
      <c r="F338" s="43"/>
      <c r="G338" s="9"/>
      <c r="H338" s="9"/>
      <c r="I338" s="18"/>
      <c r="J338" s="9">
        <f t="shared" si="126"/>
        <v>0</v>
      </c>
      <c r="K338" s="18"/>
      <c r="L338" s="18">
        <f t="shared" si="127"/>
        <v>0</v>
      </c>
      <c r="M338" s="18"/>
      <c r="N338" s="9">
        <f t="shared" si="128"/>
        <v>0</v>
      </c>
      <c r="O338" s="18"/>
      <c r="P338" s="18">
        <f t="shared" si="129"/>
        <v>0</v>
      </c>
      <c r="Q338" s="18"/>
      <c r="R338" s="2">
        <f t="shared" si="133"/>
        <v>0</v>
      </c>
      <c r="S338" s="18"/>
      <c r="T338" s="18">
        <f t="shared" si="120"/>
        <v>0</v>
      </c>
      <c r="U338" s="9"/>
      <c r="V338" s="9">
        <f t="shared" si="121"/>
        <v>0</v>
      </c>
      <c r="W338" s="9"/>
      <c r="X338" s="9">
        <f t="shared" si="132"/>
        <v>0</v>
      </c>
      <c r="Y338" s="9"/>
      <c r="Z338" s="9"/>
      <c r="AA338" s="9">
        <f t="shared" si="122"/>
        <v>0</v>
      </c>
      <c r="AB338" s="9"/>
      <c r="AC338" s="9">
        <f t="shared" si="123"/>
        <v>0</v>
      </c>
      <c r="AE338" s="20"/>
      <c r="AH338" s="20">
        <f t="shared" si="131"/>
        <v>0</v>
      </c>
    </row>
    <row r="339" spans="1:34" x14ac:dyDescent="0.2">
      <c r="A339" t="s">
        <v>290</v>
      </c>
      <c r="B339" s="6"/>
      <c r="C339" s="19" t="s">
        <v>289</v>
      </c>
      <c r="D339" s="19"/>
      <c r="E339" s="31">
        <f>SUM(E338)</f>
        <v>44189180</v>
      </c>
      <c r="F339" s="31">
        <f>E339</f>
        <v>44189180</v>
      </c>
      <c r="G339" s="9">
        <v>22.658000000000001</v>
      </c>
      <c r="H339" s="9">
        <f>G339*E339</f>
        <v>1001238440.4400001</v>
      </c>
      <c r="I339" s="18">
        <v>0</v>
      </c>
      <c r="J339" s="9">
        <f t="shared" si="126"/>
        <v>0</v>
      </c>
      <c r="K339" s="18">
        <v>0</v>
      </c>
      <c r="L339" s="18">
        <f t="shared" si="127"/>
        <v>0</v>
      </c>
      <c r="M339" s="18">
        <v>0</v>
      </c>
      <c r="N339" s="9">
        <f t="shared" si="128"/>
        <v>0</v>
      </c>
      <c r="O339" s="18">
        <v>0</v>
      </c>
      <c r="P339" s="18">
        <f t="shared" si="129"/>
        <v>0</v>
      </c>
      <c r="Q339" s="18">
        <v>4.2999999999999997E-2</v>
      </c>
      <c r="R339" s="2">
        <f t="shared" si="133"/>
        <v>1900.1347399999997</v>
      </c>
      <c r="S339" s="29">
        <v>0</v>
      </c>
      <c r="T339" s="18">
        <f t="shared" si="120"/>
        <v>0</v>
      </c>
      <c r="U339" s="9">
        <v>0</v>
      </c>
      <c r="V339" s="9">
        <f t="shared" si="121"/>
        <v>0</v>
      </c>
      <c r="W339" s="9">
        <v>0</v>
      </c>
      <c r="X339" s="9">
        <f t="shared" si="132"/>
        <v>0</v>
      </c>
      <c r="Y339" s="9">
        <v>0</v>
      </c>
      <c r="Z339" s="9">
        <v>0</v>
      </c>
      <c r="AA339" s="9">
        <f t="shared" si="122"/>
        <v>0</v>
      </c>
      <c r="AB339" s="9">
        <f>G339+I339+K339+M339+O339+Q339+S339+U339+W339+Z339</f>
        <v>22.701000000000001</v>
      </c>
      <c r="AC339" s="9">
        <f t="shared" si="123"/>
        <v>1003138575.1800001</v>
      </c>
      <c r="AE339" s="20">
        <f>AB339-O339-S339</f>
        <v>22.701000000000001</v>
      </c>
      <c r="AF339">
        <f>AE339/AB339</f>
        <v>1</v>
      </c>
      <c r="AH339" s="20">
        <f t="shared" si="131"/>
        <v>0</v>
      </c>
    </row>
    <row r="340" spans="1:34" x14ac:dyDescent="0.2">
      <c r="B340" s="6"/>
      <c r="C340" s="19"/>
      <c r="D340" s="19"/>
      <c r="E340" s="14"/>
      <c r="F340" s="14"/>
      <c r="G340" s="9"/>
      <c r="H340" s="9"/>
      <c r="I340" s="18"/>
      <c r="J340" s="9">
        <f t="shared" si="126"/>
        <v>0</v>
      </c>
      <c r="K340" s="18"/>
      <c r="L340" s="18">
        <f t="shared" si="127"/>
        <v>0</v>
      </c>
      <c r="M340" s="18"/>
      <c r="N340" s="9">
        <f t="shared" si="128"/>
        <v>0</v>
      </c>
      <c r="O340" s="18"/>
      <c r="P340" s="18">
        <f t="shared" si="129"/>
        <v>0</v>
      </c>
      <c r="Q340" s="18"/>
      <c r="R340" s="2">
        <f t="shared" si="133"/>
        <v>0</v>
      </c>
      <c r="S340" s="18"/>
      <c r="T340" s="18">
        <f t="shared" si="120"/>
        <v>0</v>
      </c>
      <c r="U340" s="9"/>
      <c r="V340" s="9">
        <f t="shared" si="121"/>
        <v>0</v>
      </c>
      <c r="W340" s="9"/>
      <c r="X340" s="9">
        <f t="shared" si="132"/>
        <v>0</v>
      </c>
      <c r="Y340" s="9"/>
      <c r="Z340" s="9"/>
      <c r="AA340" s="9">
        <f t="shared" si="122"/>
        <v>0</v>
      </c>
      <c r="AB340" s="9"/>
      <c r="AC340" s="9">
        <f t="shared" si="123"/>
        <v>0</v>
      </c>
      <c r="AE340" s="20"/>
      <c r="AH340" s="20">
        <f t="shared" si="131"/>
        <v>0</v>
      </c>
    </row>
    <row r="341" spans="1:34" ht="12" customHeight="1" x14ac:dyDescent="0.2">
      <c r="A341" t="s">
        <v>287</v>
      </c>
      <c r="B341" s="6" t="s">
        <v>282</v>
      </c>
      <c r="C341" s="5" t="s">
        <v>288</v>
      </c>
      <c r="D341" s="5"/>
      <c r="E341" s="43">
        <v>27454310</v>
      </c>
      <c r="F341" s="43"/>
      <c r="G341" s="9"/>
      <c r="H341" s="9"/>
      <c r="I341" s="18"/>
      <c r="J341" s="9">
        <f t="shared" si="126"/>
        <v>0</v>
      </c>
      <c r="K341" s="18"/>
      <c r="L341" s="18">
        <f t="shared" si="127"/>
        <v>0</v>
      </c>
      <c r="M341" s="18"/>
      <c r="N341" s="9">
        <f t="shared" si="128"/>
        <v>0</v>
      </c>
      <c r="O341" s="18"/>
      <c r="P341" s="18">
        <f t="shared" si="129"/>
        <v>0</v>
      </c>
      <c r="Q341" s="18"/>
      <c r="R341" s="2">
        <f t="shared" si="133"/>
        <v>0</v>
      </c>
      <c r="S341" s="18"/>
      <c r="T341" s="18">
        <f t="shared" si="120"/>
        <v>0</v>
      </c>
      <c r="U341" s="9"/>
      <c r="V341" s="9">
        <f t="shared" si="121"/>
        <v>0</v>
      </c>
      <c r="W341" s="9"/>
      <c r="X341" s="9">
        <f t="shared" si="132"/>
        <v>0</v>
      </c>
      <c r="Y341" s="9"/>
      <c r="Z341" s="9"/>
      <c r="AA341" s="9">
        <f t="shared" si="122"/>
        <v>0</v>
      </c>
      <c r="AB341" s="9"/>
      <c r="AC341" s="9">
        <f t="shared" si="123"/>
        <v>0</v>
      </c>
      <c r="AE341" s="20"/>
      <c r="AH341" s="20">
        <f t="shared" si="131"/>
        <v>0</v>
      </c>
    </row>
    <row r="342" spans="1:34" x14ac:dyDescent="0.2">
      <c r="A342" t="s">
        <v>287</v>
      </c>
      <c r="B342" s="6"/>
      <c r="C342" s="19" t="s">
        <v>286</v>
      </c>
      <c r="D342" s="19"/>
      <c r="E342" s="31">
        <f>SUM(E341)</f>
        <v>27454310</v>
      </c>
      <c r="F342" s="31">
        <f>E342</f>
        <v>27454310</v>
      </c>
      <c r="G342" s="33">
        <v>8.52</v>
      </c>
      <c r="H342" s="9">
        <f>G342*E342</f>
        <v>233910721.19999999</v>
      </c>
      <c r="I342" s="18">
        <v>0</v>
      </c>
      <c r="J342" s="9">
        <f t="shared" si="126"/>
        <v>0</v>
      </c>
      <c r="K342" s="18">
        <v>1.079</v>
      </c>
      <c r="L342" s="18">
        <f t="shared" si="127"/>
        <v>29623200.489999998</v>
      </c>
      <c r="M342" s="18">
        <v>0</v>
      </c>
      <c r="N342" s="9">
        <f t="shared" si="128"/>
        <v>0</v>
      </c>
      <c r="O342" s="18">
        <v>0</v>
      </c>
      <c r="P342" s="18">
        <f t="shared" si="129"/>
        <v>0</v>
      </c>
      <c r="Q342" s="18">
        <v>2.4E-2</v>
      </c>
      <c r="R342" s="2">
        <f t="shared" si="133"/>
        <v>658.90344000000005</v>
      </c>
      <c r="S342" s="18">
        <v>3.7349999999999999</v>
      </c>
      <c r="T342" s="18">
        <f t="shared" si="120"/>
        <v>102541847.84999999</v>
      </c>
      <c r="U342" s="9">
        <v>0</v>
      </c>
      <c r="V342" s="9">
        <f t="shared" si="121"/>
        <v>0</v>
      </c>
      <c r="W342" s="9">
        <v>0</v>
      </c>
      <c r="X342" s="9">
        <f t="shared" si="132"/>
        <v>0</v>
      </c>
      <c r="Y342" s="9">
        <v>0</v>
      </c>
      <c r="Z342" s="9">
        <v>0</v>
      </c>
      <c r="AA342" s="9">
        <f t="shared" si="122"/>
        <v>0</v>
      </c>
      <c r="AB342" s="9">
        <f>G342+I342+K342+M342+O342+Q342+S342+U342+W342+Z342</f>
        <v>13.357999999999999</v>
      </c>
      <c r="AC342" s="9">
        <f t="shared" si="123"/>
        <v>366734672.97999996</v>
      </c>
      <c r="AE342" s="20">
        <f>AB342-O342-S342</f>
        <v>9.6229999999999993</v>
      </c>
      <c r="AF342">
        <f>AE342/AB342</f>
        <v>0.72039227429255881</v>
      </c>
      <c r="AH342" s="20">
        <f t="shared" si="131"/>
        <v>1.079</v>
      </c>
    </row>
    <row r="343" spans="1:34" x14ac:dyDescent="0.2">
      <c r="B343" s="6"/>
      <c r="C343" s="19"/>
      <c r="D343" s="19"/>
      <c r="E343" s="14"/>
      <c r="F343" s="14"/>
      <c r="G343" s="9"/>
      <c r="H343" s="9"/>
      <c r="I343" s="18"/>
      <c r="J343" s="9">
        <f t="shared" si="126"/>
        <v>0</v>
      </c>
      <c r="K343" s="18"/>
      <c r="L343" s="18">
        <f t="shared" si="127"/>
        <v>0</v>
      </c>
      <c r="M343" s="18"/>
      <c r="N343" s="9">
        <f t="shared" si="128"/>
        <v>0</v>
      </c>
      <c r="O343" s="18"/>
      <c r="P343" s="18">
        <f t="shared" si="129"/>
        <v>0</v>
      </c>
      <c r="Q343" s="18"/>
      <c r="R343" s="2">
        <f t="shared" si="133"/>
        <v>0</v>
      </c>
      <c r="S343" s="18"/>
      <c r="T343" s="18">
        <f t="shared" si="120"/>
        <v>0</v>
      </c>
      <c r="U343" s="9"/>
      <c r="V343" s="9">
        <f t="shared" si="121"/>
        <v>0</v>
      </c>
      <c r="W343" s="9"/>
      <c r="X343" s="9">
        <f t="shared" si="132"/>
        <v>0</v>
      </c>
      <c r="Y343" s="9"/>
      <c r="Z343" s="9"/>
      <c r="AA343" s="9">
        <f t="shared" si="122"/>
        <v>0</v>
      </c>
      <c r="AB343" s="9"/>
      <c r="AC343" s="9">
        <f t="shared" si="123"/>
        <v>0</v>
      </c>
      <c r="AE343" s="20"/>
      <c r="AH343" s="20">
        <f t="shared" si="131"/>
        <v>0</v>
      </c>
    </row>
    <row r="344" spans="1:34" x14ac:dyDescent="0.2">
      <c r="A344" t="s">
        <v>284</v>
      </c>
      <c r="B344" s="6" t="s">
        <v>282</v>
      </c>
      <c r="C344" s="5" t="s">
        <v>285</v>
      </c>
      <c r="D344" s="5"/>
      <c r="E344" s="43">
        <v>15274740</v>
      </c>
      <c r="F344" s="43"/>
      <c r="G344" s="9"/>
      <c r="H344" s="9"/>
      <c r="I344" s="18"/>
      <c r="J344" s="9">
        <f t="shared" si="126"/>
        <v>0</v>
      </c>
      <c r="K344" s="18"/>
      <c r="L344" s="18">
        <f t="shared" si="127"/>
        <v>0</v>
      </c>
      <c r="M344" s="18"/>
      <c r="N344" s="9">
        <f t="shared" si="128"/>
        <v>0</v>
      </c>
      <c r="O344" s="18"/>
      <c r="P344" s="18">
        <f t="shared" si="129"/>
        <v>0</v>
      </c>
      <c r="Q344" s="18"/>
      <c r="R344" s="2">
        <f t="shared" si="133"/>
        <v>0</v>
      </c>
      <c r="S344" s="18"/>
      <c r="T344" s="18">
        <f t="shared" si="120"/>
        <v>0</v>
      </c>
      <c r="U344" s="9"/>
      <c r="V344" s="9">
        <f t="shared" si="121"/>
        <v>0</v>
      </c>
      <c r="W344" s="9"/>
      <c r="X344" s="9">
        <f t="shared" si="132"/>
        <v>0</v>
      </c>
      <c r="Y344" s="9"/>
      <c r="Z344" s="9"/>
      <c r="AA344" s="9">
        <f t="shared" si="122"/>
        <v>0</v>
      </c>
      <c r="AB344" s="9"/>
      <c r="AC344" s="9">
        <f t="shared" si="123"/>
        <v>0</v>
      </c>
      <c r="AE344" s="20"/>
      <c r="AH344" s="20">
        <f t="shared" si="131"/>
        <v>0</v>
      </c>
    </row>
    <row r="345" spans="1:34" x14ac:dyDescent="0.2">
      <c r="A345" t="s">
        <v>284</v>
      </c>
      <c r="B345" s="6"/>
      <c r="C345" s="19" t="s">
        <v>283</v>
      </c>
      <c r="D345" s="19"/>
      <c r="E345" s="31">
        <f>SUM(E344)</f>
        <v>15274740</v>
      </c>
      <c r="F345" s="31">
        <f>E345</f>
        <v>15274740</v>
      </c>
      <c r="G345" s="9">
        <v>19.616</v>
      </c>
      <c r="H345" s="9">
        <f>G345*E345</f>
        <v>299629299.83999997</v>
      </c>
      <c r="I345" s="18">
        <v>0</v>
      </c>
      <c r="J345" s="9">
        <f t="shared" ref="J345:J351" si="134">I345*E345</f>
        <v>0</v>
      </c>
      <c r="K345" s="18">
        <v>0</v>
      </c>
      <c r="L345" s="18">
        <f t="shared" ref="L345:L351" si="135">K345*E345</f>
        <v>0</v>
      </c>
      <c r="M345" s="18">
        <v>0</v>
      </c>
      <c r="N345" s="9">
        <f t="shared" ref="N345:N351" si="136">$E345*M345</f>
        <v>0</v>
      </c>
      <c r="O345" s="18">
        <v>13.420999999999999</v>
      </c>
      <c r="P345" s="18">
        <f t="shared" ref="P345:P351" si="137">O345*E345</f>
        <v>205002285.53999999</v>
      </c>
      <c r="Q345" s="18">
        <v>2.4E-2</v>
      </c>
      <c r="R345" s="2">
        <f t="shared" si="133"/>
        <v>366.59376000000003</v>
      </c>
      <c r="S345" s="18">
        <v>0</v>
      </c>
      <c r="T345" s="18">
        <f t="shared" ref="T345:T408" si="138">S345*E345</f>
        <v>0</v>
      </c>
      <c r="U345" s="9">
        <v>0</v>
      </c>
      <c r="V345" s="9">
        <f t="shared" ref="V345:V408" si="139">$E345*U345</f>
        <v>0</v>
      </c>
      <c r="W345" s="9">
        <v>0</v>
      </c>
      <c r="X345" s="9">
        <f t="shared" si="132"/>
        <v>0</v>
      </c>
      <c r="Y345" s="9">
        <v>0</v>
      </c>
      <c r="Z345" s="9">
        <v>0</v>
      </c>
      <c r="AA345" s="9">
        <f t="shared" ref="AA345:AA408" si="140">$E345*Z345</f>
        <v>0</v>
      </c>
      <c r="AB345" s="9">
        <f>G345+I345+K345+M345+O345+Q345+S345+U345+W345+Z345</f>
        <v>33.061</v>
      </c>
      <c r="AC345" s="9">
        <f t="shared" ref="AC345:AC408" si="141">$E345*AB345</f>
        <v>504998179.13999999</v>
      </c>
      <c r="AE345" s="20">
        <f>AB345-O345-S345</f>
        <v>19.64</v>
      </c>
      <c r="AF345">
        <f>AE345/AB345</f>
        <v>0.59405341641208675</v>
      </c>
      <c r="AH345" s="20">
        <f t="shared" si="131"/>
        <v>13.420999999999999</v>
      </c>
    </row>
    <row r="346" spans="1:34" x14ac:dyDescent="0.2">
      <c r="B346" s="6"/>
      <c r="C346" s="19"/>
      <c r="D346" s="19"/>
      <c r="E346" s="14"/>
      <c r="F346" s="14"/>
      <c r="G346" s="9"/>
      <c r="H346" s="9"/>
      <c r="I346" s="18"/>
      <c r="J346" s="9">
        <f t="shared" si="134"/>
        <v>0</v>
      </c>
      <c r="K346" s="18"/>
      <c r="L346" s="18">
        <f t="shared" si="135"/>
        <v>0</v>
      </c>
      <c r="M346" s="18"/>
      <c r="N346" s="9">
        <f t="shared" si="136"/>
        <v>0</v>
      </c>
      <c r="O346" s="18"/>
      <c r="P346" s="18">
        <f t="shared" si="137"/>
        <v>0</v>
      </c>
      <c r="Q346" s="18"/>
      <c r="R346" s="2">
        <f t="shared" si="133"/>
        <v>0</v>
      </c>
      <c r="S346" s="18"/>
      <c r="T346" s="18">
        <f t="shared" si="138"/>
        <v>0</v>
      </c>
      <c r="U346" s="9"/>
      <c r="V346" s="9">
        <f t="shared" si="139"/>
        <v>0</v>
      </c>
      <c r="W346" s="9"/>
      <c r="X346" s="9">
        <f t="shared" si="132"/>
        <v>0</v>
      </c>
      <c r="Y346" s="9"/>
      <c r="Z346" s="9"/>
      <c r="AA346" s="9">
        <f t="shared" si="140"/>
        <v>0</v>
      </c>
      <c r="AB346" s="9"/>
      <c r="AC346" s="9">
        <f t="shared" si="141"/>
        <v>0</v>
      </c>
      <c r="AE346" s="20"/>
      <c r="AH346" s="20">
        <f t="shared" si="131"/>
        <v>0</v>
      </c>
    </row>
    <row r="347" spans="1:34" x14ac:dyDescent="0.2">
      <c r="A347" t="s">
        <v>280</v>
      </c>
      <c r="B347" s="6" t="s">
        <v>282</v>
      </c>
      <c r="C347" s="5" t="s">
        <v>281</v>
      </c>
      <c r="D347" s="5"/>
      <c r="E347" s="43">
        <v>16666830</v>
      </c>
      <c r="F347" s="43"/>
      <c r="G347" s="9"/>
      <c r="H347" s="9"/>
      <c r="I347" s="18"/>
      <c r="J347" s="9">
        <f t="shared" si="134"/>
        <v>0</v>
      </c>
      <c r="K347" s="18"/>
      <c r="L347" s="18">
        <f t="shared" si="135"/>
        <v>0</v>
      </c>
      <c r="M347" s="18"/>
      <c r="N347" s="9">
        <f t="shared" si="136"/>
        <v>0</v>
      </c>
      <c r="O347" s="18"/>
      <c r="P347" s="18">
        <f t="shared" si="137"/>
        <v>0</v>
      </c>
      <c r="Q347" s="18"/>
      <c r="R347" s="2">
        <f t="shared" si="133"/>
        <v>0</v>
      </c>
      <c r="S347" s="18"/>
      <c r="T347" s="18">
        <f t="shared" si="138"/>
        <v>0</v>
      </c>
      <c r="U347" s="9"/>
      <c r="V347" s="9">
        <f t="shared" si="139"/>
        <v>0</v>
      </c>
      <c r="W347" s="9"/>
      <c r="X347" s="9">
        <f t="shared" si="132"/>
        <v>0</v>
      </c>
      <c r="Y347" s="9"/>
      <c r="Z347" s="9"/>
      <c r="AA347" s="9">
        <f t="shared" si="140"/>
        <v>0</v>
      </c>
      <c r="AB347" s="9"/>
      <c r="AC347" s="9">
        <f t="shared" si="141"/>
        <v>0</v>
      </c>
      <c r="AE347" s="20"/>
      <c r="AH347" s="20">
        <f t="shared" si="131"/>
        <v>0</v>
      </c>
    </row>
    <row r="348" spans="1:34" x14ac:dyDescent="0.2">
      <c r="A348" t="s">
        <v>280</v>
      </c>
      <c r="B348" s="6"/>
      <c r="C348" s="19" t="s">
        <v>279</v>
      </c>
      <c r="D348" s="19"/>
      <c r="E348" s="31">
        <f>SUM(E347)</f>
        <v>16666830</v>
      </c>
      <c r="F348" s="31">
        <f>E348</f>
        <v>16666830</v>
      </c>
      <c r="G348" s="9">
        <v>10.978999999999999</v>
      </c>
      <c r="H348" s="9">
        <f>G348*E348</f>
        <v>182985126.56999999</v>
      </c>
      <c r="I348" s="18">
        <v>0</v>
      </c>
      <c r="J348" s="9">
        <f t="shared" si="134"/>
        <v>0</v>
      </c>
      <c r="K348" s="18">
        <v>1.677</v>
      </c>
      <c r="L348" s="18">
        <f t="shared" si="135"/>
        <v>27950273.91</v>
      </c>
      <c r="M348" s="18">
        <v>0</v>
      </c>
      <c r="N348" s="9">
        <f t="shared" si="136"/>
        <v>0</v>
      </c>
      <c r="O348" s="18">
        <v>10.157</v>
      </c>
      <c r="P348" s="18">
        <f t="shared" si="137"/>
        <v>169284992.31</v>
      </c>
      <c r="Q348" s="18">
        <v>2.8000000000000001E-2</v>
      </c>
      <c r="R348" s="2">
        <f t="shared" si="133"/>
        <v>466.67124000000001</v>
      </c>
      <c r="S348" s="18">
        <v>13.1</v>
      </c>
      <c r="T348" s="18">
        <f t="shared" si="138"/>
        <v>218335473</v>
      </c>
      <c r="U348" s="9">
        <v>0</v>
      </c>
      <c r="V348" s="9">
        <f t="shared" si="139"/>
        <v>0</v>
      </c>
      <c r="W348" s="9">
        <v>0</v>
      </c>
      <c r="X348" s="9">
        <f t="shared" si="132"/>
        <v>0</v>
      </c>
      <c r="Y348" s="9">
        <v>0</v>
      </c>
      <c r="Z348" s="9">
        <v>0</v>
      </c>
      <c r="AA348" s="9">
        <f t="shared" si="140"/>
        <v>0</v>
      </c>
      <c r="AB348" s="9">
        <f>G348+I348+K348+M348+O348+Q348+S348+U348+W348+Z348</f>
        <v>35.940999999999995</v>
      </c>
      <c r="AC348" s="9">
        <f t="shared" si="141"/>
        <v>599022537.02999997</v>
      </c>
      <c r="AE348" s="20">
        <f>AB348-O348-S348</f>
        <v>12.683999999999996</v>
      </c>
      <c r="AF348">
        <f>AE348/AB348</f>
        <v>0.35291171642413949</v>
      </c>
      <c r="AH348" s="20">
        <f t="shared" si="131"/>
        <v>11.834</v>
      </c>
    </row>
    <row r="349" spans="1:34" x14ac:dyDescent="0.2">
      <c r="B349" s="6"/>
      <c r="C349" s="19"/>
      <c r="D349" s="19"/>
      <c r="E349" s="14"/>
      <c r="F349" s="14"/>
      <c r="G349" s="9"/>
      <c r="H349" s="9"/>
      <c r="I349" s="18"/>
      <c r="J349" s="9">
        <f t="shared" si="134"/>
        <v>0</v>
      </c>
      <c r="K349" s="18"/>
      <c r="L349" s="18">
        <f t="shared" si="135"/>
        <v>0</v>
      </c>
      <c r="M349" s="18"/>
      <c r="N349" s="9">
        <f t="shared" si="136"/>
        <v>0</v>
      </c>
      <c r="O349" s="18"/>
      <c r="P349" s="18">
        <f t="shared" si="137"/>
        <v>0</v>
      </c>
      <c r="Q349" s="18"/>
      <c r="R349" s="2">
        <f t="shared" si="133"/>
        <v>0</v>
      </c>
      <c r="S349" s="18"/>
      <c r="T349" s="18">
        <f t="shared" si="138"/>
        <v>0</v>
      </c>
      <c r="U349" s="9"/>
      <c r="V349" s="9">
        <f t="shared" si="139"/>
        <v>0</v>
      </c>
      <c r="W349" s="9"/>
      <c r="X349" s="9">
        <f t="shared" si="132"/>
        <v>0</v>
      </c>
      <c r="Y349" s="9"/>
      <c r="Z349" s="9"/>
      <c r="AA349" s="9">
        <f t="shared" si="140"/>
        <v>0</v>
      </c>
      <c r="AB349" s="9"/>
      <c r="AC349" s="9">
        <f t="shared" si="141"/>
        <v>0</v>
      </c>
      <c r="AE349" s="20"/>
      <c r="AH349" s="20">
        <f t="shared" si="131"/>
        <v>0</v>
      </c>
    </row>
    <row r="350" spans="1:34" s="25" customFormat="1" x14ac:dyDescent="0.2">
      <c r="A350" s="49" t="s">
        <v>277</v>
      </c>
      <c r="B350" s="23" t="s">
        <v>271</v>
      </c>
      <c r="C350" s="28" t="s">
        <v>278</v>
      </c>
      <c r="D350" s="28"/>
      <c r="E350" s="46">
        <v>75234940</v>
      </c>
      <c r="F350" s="46"/>
      <c r="G350" s="33"/>
      <c r="H350" s="33"/>
      <c r="I350" s="29"/>
      <c r="J350" s="33">
        <f t="shared" si="134"/>
        <v>0</v>
      </c>
      <c r="K350" s="29"/>
      <c r="L350" s="29">
        <f t="shared" si="135"/>
        <v>0</v>
      </c>
      <c r="M350" s="29"/>
      <c r="N350" s="33">
        <f t="shared" si="136"/>
        <v>0</v>
      </c>
      <c r="O350" s="29"/>
      <c r="P350" s="29">
        <f t="shared" si="137"/>
        <v>0</v>
      </c>
      <c r="Q350" s="29"/>
      <c r="R350" s="30">
        <f t="shared" si="133"/>
        <v>0</v>
      </c>
      <c r="S350" s="29"/>
      <c r="T350" s="29">
        <f t="shared" si="138"/>
        <v>0</v>
      </c>
      <c r="U350" s="33"/>
      <c r="V350" s="33">
        <f t="shared" si="139"/>
        <v>0</v>
      </c>
      <c r="W350" s="33"/>
      <c r="X350" s="33">
        <f t="shared" si="132"/>
        <v>0</v>
      </c>
      <c r="Y350" s="33"/>
      <c r="Z350" s="33"/>
      <c r="AA350" s="33">
        <f t="shared" si="140"/>
        <v>0</v>
      </c>
      <c r="AB350" s="33"/>
      <c r="AC350" s="33">
        <f t="shared" si="141"/>
        <v>0</v>
      </c>
      <c r="AE350" s="26"/>
      <c r="AH350" s="20">
        <f t="shared" si="131"/>
        <v>0</v>
      </c>
    </row>
    <row r="351" spans="1:34" s="25" customFormat="1" x14ac:dyDescent="0.2">
      <c r="A351" s="49" t="s">
        <v>277</v>
      </c>
      <c r="B351" s="23"/>
      <c r="C351" s="22" t="s">
        <v>276</v>
      </c>
      <c r="D351" s="22"/>
      <c r="E351" s="38">
        <f>SUM(E350)</f>
        <v>75234940</v>
      </c>
      <c r="F351" s="38">
        <f>E351</f>
        <v>75234940</v>
      </c>
      <c r="G351" s="33">
        <v>17.087</v>
      </c>
      <c r="H351" s="33">
        <f>G351*E351</f>
        <v>1285539419.78</v>
      </c>
      <c r="I351" s="29">
        <v>0</v>
      </c>
      <c r="J351" s="33">
        <f t="shared" si="134"/>
        <v>0</v>
      </c>
      <c r="K351" s="29">
        <v>0</v>
      </c>
      <c r="L351" s="29">
        <f t="shared" si="135"/>
        <v>0</v>
      </c>
      <c r="M351" s="29">
        <v>0</v>
      </c>
      <c r="N351" s="33">
        <f t="shared" si="136"/>
        <v>0</v>
      </c>
      <c r="O351" s="29">
        <v>0</v>
      </c>
      <c r="P351" s="29">
        <f t="shared" si="137"/>
        <v>0</v>
      </c>
      <c r="Q351" s="29">
        <v>0</v>
      </c>
      <c r="R351" s="30">
        <f t="shared" si="133"/>
        <v>0</v>
      </c>
      <c r="S351" s="29">
        <v>6.6189999999999998</v>
      </c>
      <c r="T351" s="29">
        <f t="shared" si="138"/>
        <v>497980067.85999995</v>
      </c>
      <c r="U351" s="33">
        <v>0</v>
      </c>
      <c r="V351" s="33">
        <f t="shared" si="139"/>
        <v>0</v>
      </c>
      <c r="W351" s="33">
        <v>0</v>
      </c>
      <c r="X351" s="33">
        <f t="shared" si="132"/>
        <v>0</v>
      </c>
      <c r="Y351" s="33">
        <v>0</v>
      </c>
      <c r="Z351" s="33">
        <v>-0.51100000000000001</v>
      </c>
      <c r="AA351" s="33">
        <f t="shared" si="140"/>
        <v>-38445054.340000004</v>
      </c>
      <c r="AB351" s="33">
        <f>G351+I351+K351+M351+O351+Q351+S351+U351+W351+Z351</f>
        <v>23.195</v>
      </c>
      <c r="AC351" s="33">
        <f t="shared" si="141"/>
        <v>1745074433.3</v>
      </c>
      <c r="AE351" s="26">
        <f>AB351-O351-S351</f>
        <v>16.576000000000001</v>
      </c>
      <c r="AF351" s="25">
        <f>AE351/AB351</f>
        <v>0.71463677516706192</v>
      </c>
      <c r="AH351" s="20">
        <f t="shared" si="131"/>
        <v>0</v>
      </c>
    </row>
    <row r="352" spans="1:34" s="25" customFormat="1" x14ac:dyDescent="0.2">
      <c r="B352" s="23"/>
      <c r="C352" s="22"/>
      <c r="D352" s="22"/>
      <c r="E352" s="36"/>
      <c r="F352" s="36"/>
      <c r="G352" s="33"/>
      <c r="H352" s="33"/>
      <c r="I352" s="29"/>
      <c r="J352" s="33"/>
      <c r="K352" s="29"/>
      <c r="L352" s="29"/>
      <c r="M352" s="29"/>
      <c r="N352" s="33"/>
      <c r="O352" s="29"/>
      <c r="P352" s="29"/>
      <c r="Q352" s="29"/>
      <c r="R352" s="30">
        <f t="shared" si="133"/>
        <v>0</v>
      </c>
      <c r="S352" s="29"/>
      <c r="T352" s="29">
        <f t="shared" si="138"/>
        <v>0</v>
      </c>
      <c r="U352" s="33"/>
      <c r="V352" s="33">
        <f t="shared" si="139"/>
        <v>0</v>
      </c>
      <c r="W352" s="33"/>
      <c r="X352" s="33">
        <f t="shared" si="132"/>
        <v>0</v>
      </c>
      <c r="Y352" s="33"/>
      <c r="Z352" s="33"/>
      <c r="AA352" s="33">
        <f t="shared" si="140"/>
        <v>0</v>
      </c>
      <c r="AB352" s="33"/>
      <c r="AC352" s="33">
        <f t="shared" si="141"/>
        <v>0</v>
      </c>
      <c r="AE352" s="26"/>
      <c r="AH352" s="20">
        <f t="shared" si="131"/>
        <v>0</v>
      </c>
    </row>
    <row r="353" spans="1:34" x14ac:dyDescent="0.2">
      <c r="A353" t="s">
        <v>273</v>
      </c>
      <c r="B353" s="6" t="s">
        <v>271</v>
      </c>
      <c r="C353" s="5" t="s">
        <v>274</v>
      </c>
      <c r="D353" s="5"/>
      <c r="E353" s="40">
        <v>63808159</v>
      </c>
      <c r="F353" s="40"/>
      <c r="G353" s="9"/>
      <c r="H353" s="9"/>
      <c r="I353" s="18"/>
      <c r="J353" s="9"/>
      <c r="K353" s="18"/>
      <c r="L353" s="18"/>
      <c r="M353" s="18"/>
      <c r="N353" s="9"/>
      <c r="O353" s="18"/>
      <c r="P353" s="18"/>
      <c r="Q353" s="18"/>
      <c r="R353" s="2">
        <f t="shared" si="133"/>
        <v>0</v>
      </c>
      <c r="S353" s="18"/>
      <c r="T353" s="18">
        <f t="shared" si="138"/>
        <v>0</v>
      </c>
      <c r="U353" s="9"/>
      <c r="V353" s="9">
        <f t="shared" si="139"/>
        <v>0</v>
      </c>
      <c r="W353" s="9"/>
      <c r="X353" s="9">
        <f t="shared" si="132"/>
        <v>0</v>
      </c>
      <c r="Y353" s="9"/>
      <c r="Z353" s="9"/>
      <c r="AA353" s="9">
        <f t="shared" si="140"/>
        <v>0</v>
      </c>
      <c r="AB353" s="9"/>
      <c r="AC353" s="9">
        <f t="shared" si="141"/>
        <v>0</v>
      </c>
      <c r="AE353" s="20"/>
      <c r="AH353" s="20">
        <f t="shared" si="131"/>
        <v>0</v>
      </c>
    </row>
    <row r="354" spans="1:34" x14ac:dyDescent="0.2">
      <c r="A354" t="s">
        <v>273</v>
      </c>
      <c r="B354" s="6" t="s">
        <v>275</v>
      </c>
      <c r="C354" s="5" t="s">
        <v>274</v>
      </c>
      <c r="D354" s="5"/>
      <c r="E354" s="40">
        <v>10323986</v>
      </c>
      <c r="F354" s="40"/>
      <c r="G354" s="9"/>
      <c r="H354" s="9"/>
      <c r="I354" s="18"/>
      <c r="J354" s="9">
        <f t="shared" ref="J354:J372" si="142">I354*E354</f>
        <v>0</v>
      </c>
      <c r="K354" s="18"/>
      <c r="L354" s="18">
        <f t="shared" ref="L354:L417" si="143">K354*E354</f>
        <v>0</v>
      </c>
      <c r="M354" s="18"/>
      <c r="N354" s="9">
        <f t="shared" ref="N354:N417" si="144">$E354*M354</f>
        <v>0</v>
      </c>
      <c r="O354" s="18"/>
      <c r="P354" s="18">
        <f t="shared" ref="P354:P417" si="145">O354*E354</f>
        <v>0</v>
      </c>
      <c r="Q354" s="18"/>
      <c r="R354" s="2">
        <f t="shared" si="133"/>
        <v>0</v>
      </c>
      <c r="S354" s="18"/>
      <c r="T354" s="18">
        <f t="shared" si="138"/>
        <v>0</v>
      </c>
      <c r="U354" s="9"/>
      <c r="V354" s="9">
        <f t="shared" si="139"/>
        <v>0</v>
      </c>
      <c r="W354" s="9"/>
      <c r="X354" s="9">
        <f>$E353*W354</f>
        <v>0</v>
      </c>
      <c r="Y354" s="9"/>
      <c r="Z354" s="9"/>
      <c r="AA354" s="9">
        <f t="shared" si="140"/>
        <v>0</v>
      </c>
      <c r="AB354" s="9"/>
      <c r="AC354" s="9">
        <f t="shared" si="141"/>
        <v>0</v>
      </c>
      <c r="AE354" s="20"/>
      <c r="AH354" s="20">
        <f t="shared" si="131"/>
        <v>0</v>
      </c>
    </row>
    <row r="355" spans="1:34" x14ac:dyDescent="0.2">
      <c r="A355" t="s">
        <v>273</v>
      </c>
      <c r="B355" s="6"/>
      <c r="C355" s="19" t="s">
        <v>272</v>
      </c>
      <c r="D355" s="19"/>
      <c r="E355" s="31">
        <f>SUM(E353:E354)</f>
        <v>74132145</v>
      </c>
      <c r="F355" s="31">
        <f>E355</f>
        <v>74132145</v>
      </c>
      <c r="G355" s="9">
        <v>21.824000000000002</v>
      </c>
      <c r="H355" s="9">
        <f>G355*E355</f>
        <v>1617859932.48</v>
      </c>
      <c r="I355" s="18">
        <v>0</v>
      </c>
      <c r="J355" s="9">
        <f t="shared" si="142"/>
        <v>0</v>
      </c>
      <c r="K355" s="18">
        <v>0</v>
      </c>
      <c r="L355" s="18">
        <f t="shared" si="143"/>
        <v>0</v>
      </c>
      <c r="M355" s="18">
        <v>0</v>
      </c>
      <c r="N355" s="9">
        <f t="shared" si="144"/>
        <v>0</v>
      </c>
      <c r="O355" s="18">
        <v>0</v>
      </c>
      <c r="P355" s="18">
        <f t="shared" si="145"/>
        <v>0</v>
      </c>
      <c r="Q355" s="18">
        <v>0</v>
      </c>
      <c r="R355" s="2">
        <f t="shared" si="133"/>
        <v>0</v>
      </c>
      <c r="S355" s="18">
        <v>2.4750000000000001</v>
      </c>
      <c r="T355" s="18">
        <f t="shared" si="138"/>
        <v>183477058.875</v>
      </c>
      <c r="U355" s="9">
        <v>0</v>
      </c>
      <c r="V355" s="9">
        <f t="shared" si="139"/>
        <v>0</v>
      </c>
      <c r="W355" s="9">
        <v>0</v>
      </c>
      <c r="X355" s="9">
        <f>$E354*W355</f>
        <v>0</v>
      </c>
      <c r="Y355" s="9">
        <v>0</v>
      </c>
      <c r="Z355" s="9">
        <v>0</v>
      </c>
      <c r="AA355" s="9">
        <f t="shared" si="140"/>
        <v>0</v>
      </c>
      <c r="AB355" s="9">
        <f>G355+I355+K355+M355+O355+Q355+S355+U355+W355+Z355</f>
        <v>24.299000000000003</v>
      </c>
      <c r="AC355" s="9">
        <f t="shared" si="141"/>
        <v>1801336991.3550003</v>
      </c>
      <c r="AE355" s="20">
        <f>AB355-O355-S355</f>
        <v>21.824000000000002</v>
      </c>
      <c r="AF355">
        <f>AE355/AB355</f>
        <v>0.89814395654142143</v>
      </c>
      <c r="AH355" s="20">
        <f t="shared" si="131"/>
        <v>0</v>
      </c>
    </row>
    <row r="356" spans="1:34" x14ac:dyDescent="0.2">
      <c r="B356" s="6"/>
      <c r="C356" s="19"/>
      <c r="D356" s="19"/>
      <c r="E356" s="14"/>
      <c r="F356" s="14"/>
      <c r="G356" s="9"/>
      <c r="H356" s="9"/>
      <c r="I356" s="18"/>
      <c r="J356" s="9">
        <f t="shared" si="142"/>
        <v>0</v>
      </c>
      <c r="K356" s="18"/>
      <c r="L356" s="18">
        <f t="shared" si="143"/>
        <v>0</v>
      </c>
      <c r="M356" s="18"/>
      <c r="N356" s="9">
        <f t="shared" si="144"/>
        <v>0</v>
      </c>
      <c r="O356" s="18"/>
      <c r="P356" s="18">
        <f t="shared" si="145"/>
        <v>0</v>
      </c>
      <c r="Q356" s="18"/>
      <c r="R356" s="2">
        <f t="shared" si="133"/>
        <v>0</v>
      </c>
      <c r="S356" s="18"/>
      <c r="T356" s="18">
        <f t="shared" si="138"/>
        <v>0</v>
      </c>
      <c r="U356" s="9"/>
      <c r="V356" s="9">
        <f t="shared" si="139"/>
        <v>0</v>
      </c>
      <c r="W356" s="9"/>
      <c r="X356" s="9">
        <f>$E355*W356</f>
        <v>0</v>
      </c>
      <c r="Y356" s="9"/>
      <c r="Z356" s="9"/>
      <c r="AA356" s="9">
        <f t="shared" si="140"/>
        <v>0</v>
      </c>
      <c r="AB356" s="9"/>
      <c r="AC356" s="9">
        <f t="shared" si="141"/>
        <v>0</v>
      </c>
      <c r="AE356" s="20"/>
      <c r="AH356" s="20">
        <f t="shared" si="131"/>
        <v>0</v>
      </c>
    </row>
    <row r="357" spans="1:34" x14ac:dyDescent="0.2">
      <c r="A357" t="s">
        <v>269</v>
      </c>
      <c r="B357" s="6" t="s">
        <v>271</v>
      </c>
      <c r="C357" s="5" t="s">
        <v>270</v>
      </c>
      <c r="D357" s="5"/>
      <c r="E357" s="43">
        <v>6034792</v>
      </c>
      <c r="F357" s="43"/>
      <c r="G357" s="9"/>
      <c r="H357" s="9"/>
      <c r="I357" s="18"/>
      <c r="J357" s="9">
        <f t="shared" si="142"/>
        <v>0</v>
      </c>
      <c r="K357" s="18"/>
      <c r="L357" s="18">
        <f t="shared" si="143"/>
        <v>0</v>
      </c>
      <c r="M357" s="18"/>
      <c r="N357" s="9">
        <f t="shared" si="144"/>
        <v>0</v>
      </c>
      <c r="O357" s="18"/>
      <c r="P357" s="18">
        <f t="shared" si="145"/>
        <v>0</v>
      </c>
      <c r="Q357" s="18"/>
      <c r="R357" s="2">
        <f t="shared" si="133"/>
        <v>0</v>
      </c>
      <c r="S357" s="18"/>
      <c r="T357" s="18">
        <f t="shared" si="138"/>
        <v>0</v>
      </c>
      <c r="U357" s="9"/>
      <c r="V357" s="9">
        <f t="shared" si="139"/>
        <v>0</v>
      </c>
      <c r="W357" s="9"/>
      <c r="X357" s="9">
        <f>$E356*W357</f>
        <v>0</v>
      </c>
      <c r="Y357" s="9"/>
      <c r="Z357" s="9"/>
      <c r="AA357" s="9">
        <f t="shared" si="140"/>
        <v>0</v>
      </c>
      <c r="AB357" s="9"/>
      <c r="AC357" s="9">
        <f t="shared" si="141"/>
        <v>0</v>
      </c>
      <c r="AE357" s="20"/>
      <c r="AH357" s="20">
        <f t="shared" si="131"/>
        <v>0</v>
      </c>
    </row>
    <row r="358" spans="1:34" x14ac:dyDescent="0.2">
      <c r="A358" t="s">
        <v>269</v>
      </c>
      <c r="B358" s="6"/>
      <c r="C358" s="19" t="s">
        <v>268</v>
      </c>
      <c r="D358" s="19"/>
      <c r="E358" s="31">
        <f>SUM(E357)</f>
        <v>6034792</v>
      </c>
      <c r="F358" s="31">
        <f>E358</f>
        <v>6034792</v>
      </c>
      <c r="G358" s="9">
        <v>27</v>
      </c>
      <c r="H358" s="9">
        <f>G358*E358</f>
        <v>162939384</v>
      </c>
      <c r="I358" s="18">
        <v>0</v>
      </c>
      <c r="J358" s="9">
        <f t="shared" si="142"/>
        <v>0</v>
      </c>
      <c r="K358" s="18">
        <v>0</v>
      </c>
      <c r="L358" s="18">
        <f t="shared" si="143"/>
        <v>0</v>
      </c>
      <c r="M358" s="18">
        <v>0</v>
      </c>
      <c r="N358" s="9">
        <f t="shared" si="144"/>
        <v>0</v>
      </c>
      <c r="O358" s="18">
        <v>0</v>
      </c>
      <c r="P358" s="18">
        <f t="shared" si="145"/>
        <v>0</v>
      </c>
      <c r="Q358" s="18">
        <v>0</v>
      </c>
      <c r="R358" s="2">
        <f t="shared" si="133"/>
        <v>0</v>
      </c>
      <c r="S358" s="18">
        <v>0</v>
      </c>
      <c r="T358" s="18">
        <f t="shared" si="138"/>
        <v>0</v>
      </c>
      <c r="U358" s="9">
        <v>0</v>
      </c>
      <c r="V358" s="9">
        <f t="shared" si="139"/>
        <v>0</v>
      </c>
      <c r="W358" s="9">
        <v>0</v>
      </c>
      <c r="X358" s="9">
        <f t="shared" ref="X358:X367" si="146">$E358*W358</f>
        <v>0</v>
      </c>
      <c r="Y358" s="9">
        <v>0</v>
      </c>
      <c r="Z358" s="9">
        <v>0</v>
      </c>
      <c r="AA358" s="9">
        <f t="shared" si="140"/>
        <v>0</v>
      </c>
      <c r="AB358" s="9">
        <f>G358+I358+K358+M358+O358+Q358+S358+U358+W358+Z358</f>
        <v>27</v>
      </c>
      <c r="AC358" s="9">
        <f t="shared" si="141"/>
        <v>162939384</v>
      </c>
      <c r="AE358" s="20">
        <f>AB358-O358-S358</f>
        <v>27</v>
      </c>
      <c r="AF358">
        <f>AE358/AB358</f>
        <v>1</v>
      </c>
      <c r="AH358" s="20">
        <f t="shared" si="131"/>
        <v>0</v>
      </c>
    </row>
    <row r="359" spans="1:34" x14ac:dyDescent="0.2">
      <c r="B359" s="6"/>
      <c r="C359" s="19"/>
      <c r="D359" s="19"/>
      <c r="E359" s="14"/>
      <c r="F359" s="14"/>
      <c r="G359" s="9"/>
      <c r="H359" s="9"/>
      <c r="I359" s="18"/>
      <c r="J359" s="9">
        <f t="shared" si="142"/>
        <v>0</v>
      </c>
      <c r="K359" s="18"/>
      <c r="L359" s="18">
        <f t="shared" si="143"/>
        <v>0</v>
      </c>
      <c r="M359" s="18"/>
      <c r="N359" s="9">
        <f t="shared" si="144"/>
        <v>0</v>
      </c>
      <c r="O359" s="18"/>
      <c r="P359" s="18">
        <f t="shared" si="145"/>
        <v>0</v>
      </c>
      <c r="Q359" s="18"/>
      <c r="R359" s="2">
        <f t="shared" si="133"/>
        <v>0</v>
      </c>
      <c r="S359" s="18"/>
      <c r="T359" s="18">
        <f t="shared" si="138"/>
        <v>0</v>
      </c>
      <c r="U359" s="9"/>
      <c r="V359" s="9">
        <f t="shared" si="139"/>
        <v>0</v>
      </c>
      <c r="W359" s="9"/>
      <c r="X359" s="9">
        <f t="shared" si="146"/>
        <v>0</v>
      </c>
      <c r="Y359" s="9"/>
      <c r="Z359" s="9"/>
      <c r="AA359" s="9">
        <f t="shared" si="140"/>
        <v>0</v>
      </c>
      <c r="AB359" s="9"/>
      <c r="AC359" s="9">
        <f t="shared" si="141"/>
        <v>0</v>
      </c>
      <c r="AE359" s="20"/>
      <c r="AH359" s="20">
        <f t="shared" si="131"/>
        <v>0</v>
      </c>
    </row>
    <row r="360" spans="1:34" x14ac:dyDescent="0.2">
      <c r="A360" t="s">
        <v>266</v>
      </c>
      <c r="B360" s="6" t="s">
        <v>23</v>
      </c>
      <c r="C360" s="5" t="s">
        <v>267</v>
      </c>
      <c r="D360" s="5"/>
      <c r="E360" s="43">
        <v>195338300</v>
      </c>
      <c r="F360" s="43"/>
      <c r="G360" s="9"/>
      <c r="H360" s="9"/>
      <c r="I360" s="18"/>
      <c r="J360" s="9">
        <f t="shared" si="142"/>
        <v>0</v>
      </c>
      <c r="K360" s="18"/>
      <c r="L360" s="18">
        <f t="shared" si="143"/>
        <v>0</v>
      </c>
      <c r="M360" s="18"/>
      <c r="N360" s="9">
        <f t="shared" si="144"/>
        <v>0</v>
      </c>
      <c r="O360" s="18"/>
      <c r="P360" s="18">
        <f t="shared" si="145"/>
        <v>0</v>
      </c>
      <c r="Q360" s="18"/>
      <c r="R360" s="2">
        <f t="shared" si="133"/>
        <v>0</v>
      </c>
      <c r="S360" s="18"/>
      <c r="T360" s="18">
        <f t="shared" si="138"/>
        <v>0</v>
      </c>
      <c r="U360" s="9"/>
      <c r="V360" s="9">
        <f t="shared" si="139"/>
        <v>0</v>
      </c>
      <c r="W360" s="9"/>
      <c r="X360" s="9">
        <f t="shared" si="146"/>
        <v>0</v>
      </c>
      <c r="Y360" s="9"/>
      <c r="Z360" s="9"/>
      <c r="AA360" s="9">
        <f t="shared" si="140"/>
        <v>0</v>
      </c>
      <c r="AB360" s="9"/>
      <c r="AC360" s="9">
        <f t="shared" si="141"/>
        <v>0</v>
      </c>
      <c r="AE360" s="20"/>
      <c r="AH360" s="20">
        <f t="shared" si="131"/>
        <v>0</v>
      </c>
    </row>
    <row r="361" spans="1:34" x14ac:dyDescent="0.2">
      <c r="A361" t="s">
        <v>266</v>
      </c>
      <c r="B361" s="6"/>
      <c r="C361" s="19" t="s">
        <v>265</v>
      </c>
      <c r="D361" s="19"/>
      <c r="E361" s="31">
        <f>SUM(E360)</f>
        <v>195338300</v>
      </c>
      <c r="F361" s="31">
        <f>E361</f>
        <v>195338300</v>
      </c>
      <c r="G361" s="9">
        <v>26.651</v>
      </c>
      <c r="H361" s="9">
        <f>G361*E361</f>
        <v>5205961033.3000002</v>
      </c>
      <c r="I361" s="18">
        <v>0</v>
      </c>
      <c r="J361" s="9">
        <f t="shared" si="142"/>
        <v>0</v>
      </c>
      <c r="K361" s="18">
        <v>0</v>
      </c>
      <c r="L361" s="18">
        <f t="shared" si="143"/>
        <v>0</v>
      </c>
      <c r="M361" s="18">
        <v>0</v>
      </c>
      <c r="N361" s="9">
        <f t="shared" si="144"/>
        <v>0</v>
      </c>
      <c r="O361" s="18">
        <v>2.56</v>
      </c>
      <c r="P361" s="18">
        <f t="shared" si="145"/>
        <v>500066048</v>
      </c>
      <c r="Q361" s="18">
        <v>1.0999999999999999E-2</v>
      </c>
      <c r="R361" s="2">
        <f t="shared" si="133"/>
        <v>2148.7212999999997</v>
      </c>
      <c r="S361" s="18">
        <v>9.4710000000000001</v>
      </c>
      <c r="T361" s="18">
        <f t="shared" si="138"/>
        <v>1850049039.3</v>
      </c>
      <c r="U361" s="9">
        <v>0</v>
      </c>
      <c r="V361" s="9">
        <f t="shared" si="139"/>
        <v>0</v>
      </c>
      <c r="W361" s="9">
        <v>0</v>
      </c>
      <c r="X361" s="9">
        <f t="shared" si="146"/>
        <v>0</v>
      </c>
      <c r="Y361" s="9">
        <v>0</v>
      </c>
      <c r="Z361" s="9">
        <v>0</v>
      </c>
      <c r="AA361" s="9">
        <f t="shared" si="140"/>
        <v>0</v>
      </c>
      <c r="AB361" s="9">
        <f>G361+I361+K361+M361+O361+Q361+S361+U361+W361+Z361</f>
        <v>38.692999999999998</v>
      </c>
      <c r="AC361" s="9">
        <f t="shared" si="141"/>
        <v>7558224841.8999996</v>
      </c>
      <c r="AE361" s="20">
        <f>AB361-O361-S361</f>
        <v>26.661999999999995</v>
      </c>
      <c r="AF361">
        <f>AE361/AB361</f>
        <v>0.68906520559274276</v>
      </c>
      <c r="AH361" s="20">
        <f t="shared" si="131"/>
        <v>2.56</v>
      </c>
    </row>
    <row r="362" spans="1:34" x14ac:dyDescent="0.2">
      <c r="B362" s="6"/>
      <c r="C362" s="19"/>
      <c r="D362" s="19"/>
      <c r="E362" s="14"/>
      <c r="F362" s="14"/>
      <c r="G362" s="9"/>
      <c r="H362" s="9"/>
      <c r="I362" s="18"/>
      <c r="J362" s="9">
        <f t="shared" si="142"/>
        <v>0</v>
      </c>
      <c r="K362" s="18"/>
      <c r="L362" s="18">
        <f t="shared" si="143"/>
        <v>0</v>
      </c>
      <c r="M362" s="18"/>
      <c r="N362" s="9">
        <f t="shared" si="144"/>
        <v>0</v>
      </c>
      <c r="O362" s="18"/>
      <c r="P362" s="18">
        <f t="shared" si="145"/>
        <v>0</v>
      </c>
      <c r="Q362" s="18"/>
      <c r="R362" s="2">
        <f t="shared" si="133"/>
        <v>0</v>
      </c>
      <c r="S362" s="18"/>
      <c r="T362" s="18">
        <f t="shared" si="138"/>
        <v>0</v>
      </c>
      <c r="U362" s="9"/>
      <c r="V362" s="9">
        <f t="shared" si="139"/>
        <v>0</v>
      </c>
      <c r="W362" s="9"/>
      <c r="X362" s="9">
        <f t="shared" si="146"/>
        <v>0</v>
      </c>
      <c r="Y362" s="9"/>
      <c r="Z362" s="9"/>
      <c r="AA362" s="9">
        <f t="shared" si="140"/>
        <v>0</v>
      </c>
      <c r="AB362" s="9"/>
      <c r="AC362" s="9">
        <f t="shared" si="141"/>
        <v>0</v>
      </c>
      <c r="AE362" s="20"/>
      <c r="AH362" s="20">
        <f t="shared" si="131"/>
        <v>0</v>
      </c>
    </row>
    <row r="363" spans="1:34" x14ac:dyDescent="0.2">
      <c r="A363" t="s">
        <v>263</v>
      </c>
      <c r="B363" s="6" t="s">
        <v>23</v>
      </c>
      <c r="C363" s="5" t="s">
        <v>264</v>
      </c>
      <c r="D363" s="5"/>
      <c r="E363" s="43">
        <v>35677280</v>
      </c>
      <c r="F363" s="43"/>
      <c r="G363" s="9"/>
      <c r="H363" s="9"/>
      <c r="I363" s="18"/>
      <c r="J363" s="9">
        <f t="shared" si="142"/>
        <v>0</v>
      </c>
      <c r="K363" s="18"/>
      <c r="L363" s="18">
        <f t="shared" si="143"/>
        <v>0</v>
      </c>
      <c r="M363" s="18"/>
      <c r="N363" s="9">
        <f t="shared" si="144"/>
        <v>0</v>
      </c>
      <c r="O363" s="18"/>
      <c r="P363" s="18">
        <f t="shared" si="145"/>
        <v>0</v>
      </c>
      <c r="Q363" s="18"/>
      <c r="R363" s="2">
        <f t="shared" si="133"/>
        <v>0</v>
      </c>
      <c r="S363" s="18"/>
      <c r="T363" s="18">
        <f t="shared" si="138"/>
        <v>0</v>
      </c>
      <c r="U363" s="9"/>
      <c r="V363" s="9">
        <f t="shared" si="139"/>
        <v>0</v>
      </c>
      <c r="W363" s="9"/>
      <c r="X363" s="9">
        <f t="shared" si="146"/>
        <v>0</v>
      </c>
      <c r="Y363" s="9"/>
      <c r="Z363" s="9"/>
      <c r="AA363" s="9">
        <f t="shared" si="140"/>
        <v>0</v>
      </c>
      <c r="AB363" s="9"/>
      <c r="AC363" s="9">
        <f t="shared" si="141"/>
        <v>0</v>
      </c>
      <c r="AE363" s="20"/>
      <c r="AH363" s="20">
        <f t="shared" si="131"/>
        <v>0</v>
      </c>
    </row>
    <row r="364" spans="1:34" x14ac:dyDescent="0.2">
      <c r="A364" t="s">
        <v>263</v>
      </c>
      <c r="B364" s="6"/>
      <c r="C364" s="19" t="s">
        <v>262</v>
      </c>
      <c r="D364" s="19"/>
      <c r="E364" s="31">
        <f>SUM(E363)</f>
        <v>35677280</v>
      </c>
      <c r="F364" s="31">
        <f>E364</f>
        <v>35677280</v>
      </c>
      <c r="G364" s="9">
        <v>27</v>
      </c>
      <c r="H364" s="9">
        <f>G364*E364</f>
        <v>963286560</v>
      </c>
      <c r="I364" s="18">
        <v>0</v>
      </c>
      <c r="J364" s="9">
        <f t="shared" si="142"/>
        <v>0</v>
      </c>
      <c r="K364" s="18">
        <v>0.498</v>
      </c>
      <c r="L364" s="18">
        <f t="shared" si="143"/>
        <v>17767285.440000001</v>
      </c>
      <c r="M364" s="18">
        <v>0</v>
      </c>
      <c r="N364" s="9">
        <f t="shared" si="144"/>
        <v>0</v>
      </c>
      <c r="O364" s="18">
        <v>0</v>
      </c>
      <c r="P364" s="18">
        <f t="shared" si="145"/>
        <v>0</v>
      </c>
      <c r="Q364" s="18">
        <v>0</v>
      </c>
      <c r="R364" s="2">
        <f t="shared" si="133"/>
        <v>0</v>
      </c>
      <c r="S364" s="18">
        <v>1.22</v>
      </c>
      <c r="T364" s="18">
        <f t="shared" si="138"/>
        <v>43526281.600000001</v>
      </c>
      <c r="U364" s="9">
        <v>0</v>
      </c>
      <c r="V364" s="9">
        <f t="shared" si="139"/>
        <v>0</v>
      </c>
      <c r="W364" s="9">
        <v>0</v>
      </c>
      <c r="X364" s="9">
        <f t="shared" si="146"/>
        <v>0</v>
      </c>
      <c r="Y364" s="9">
        <v>0</v>
      </c>
      <c r="Z364" s="9">
        <v>0</v>
      </c>
      <c r="AA364" s="9">
        <f t="shared" si="140"/>
        <v>0</v>
      </c>
      <c r="AB364" s="9">
        <f>G364+I364+K364+M364+O364+Q364+S364+U364+W364+Z364</f>
        <v>28.718</v>
      </c>
      <c r="AC364" s="9">
        <f t="shared" si="141"/>
        <v>1024580127.04</v>
      </c>
      <c r="AE364" s="20">
        <f>AB364-O364-S364</f>
        <v>27.498000000000001</v>
      </c>
      <c r="AF364">
        <f>AE364/AB364</f>
        <v>0.95751793300369115</v>
      </c>
      <c r="AH364" s="20">
        <f t="shared" si="131"/>
        <v>0.498</v>
      </c>
    </row>
    <row r="365" spans="1:34" x14ac:dyDescent="0.2">
      <c r="B365" s="6"/>
      <c r="C365" s="19"/>
      <c r="D365" s="19"/>
      <c r="E365" s="14"/>
      <c r="F365" s="14"/>
      <c r="G365" s="9"/>
      <c r="H365" s="9"/>
      <c r="I365" s="18"/>
      <c r="J365" s="9">
        <f t="shared" si="142"/>
        <v>0</v>
      </c>
      <c r="K365" s="18"/>
      <c r="L365" s="18">
        <f t="shared" si="143"/>
        <v>0</v>
      </c>
      <c r="M365" s="18"/>
      <c r="N365" s="9">
        <f t="shared" si="144"/>
        <v>0</v>
      </c>
      <c r="O365" s="18"/>
      <c r="P365" s="18">
        <f t="shared" si="145"/>
        <v>0</v>
      </c>
      <c r="Q365" s="18"/>
      <c r="R365" s="2">
        <f t="shared" si="133"/>
        <v>0</v>
      </c>
      <c r="S365" s="18"/>
      <c r="T365" s="18">
        <f t="shared" si="138"/>
        <v>0</v>
      </c>
      <c r="U365" s="9"/>
      <c r="V365" s="9">
        <f t="shared" si="139"/>
        <v>0</v>
      </c>
      <c r="W365" s="9"/>
      <c r="X365" s="9">
        <f t="shared" si="146"/>
        <v>0</v>
      </c>
      <c r="Y365" s="9"/>
      <c r="Z365" s="9"/>
      <c r="AA365" s="9">
        <f t="shared" si="140"/>
        <v>0</v>
      </c>
      <c r="AB365" s="9"/>
      <c r="AC365" s="9">
        <f t="shared" si="141"/>
        <v>0</v>
      </c>
      <c r="AE365" s="20"/>
      <c r="AH365" s="20">
        <f t="shared" si="131"/>
        <v>0</v>
      </c>
    </row>
    <row r="366" spans="1:34" x14ac:dyDescent="0.2">
      <c r="A366" t="s">
        <v>260</v>
      </c>
      <c r="B366" s="6" t="s">
        <v>23</v>
      </c>
      <c r="C366" s="5" t="s">
        <v>261</v>
      </c>
      <c r="D366" s="5"/>
      <c r="E366" s="40">
        <v>18012220</v>
      </c>
      <c r="F366" s="40"/>
      <c r="G366" s="9"/>
      <c r="H366" s="9"/>
      <c r="I366" s="18"/>
      <c r="J366" s="9">
        <f t="shared" si="142"/>
        <v>0</v>
      </c>
      <c r="K366" s="18"/>
      <c r="L366" s="18">
        <f t="shared" si="143"/>
        <v>0</v>
      </c>
      <c r="M366" s="18"/>
      <c r="N366" s="9">
        <f t="shared" si="144"/>
        <v>0</v>
      </c>
      <c r="O366" s="18"/>
      <c r="P366" s="18">
        <f t="shared" si="145"/>
        <v>0</v>
      </c>
      <c r="Q366" s="18"/>
      <c r="R366" s="2">
        <f t="shared" si="133"/>
        <v>0</v>
      </c>
      <c r="S366" s="18"/>
      <c r="T366" s="18">
        <f t="shared" si="138"/>
        <v>0</v>
      </c>
      <c r="U366" s="9"/>
      <c r="V366" s="9">
        <f t="shared" si="139"/>
        <v>0</v>
      </c>
      <c r="W366" s="9"/>
      <c r="X366" s="9">
        <f t="shared" si="146"/>
        <v>0</v>
      </c>
      <c r="Y366" s="9"/>
      <c r="Z366" s="9"/>
      <c r="AA366" s="9">
        <f t="shared" si="140"/>
        <v>0</v>
      </c>
      <c r="AB366" s="9"/>
      <c r="AC366" s="9">
        <f t="shared" si="141"/>
        <v>0</v>
      </c>
      <c r="AE366" s="20"/>
      <c r="AH366" s="20">
        <f t="shared" si="131"/>
        <v>0</v>
      </c>
    </row>
    <row r="367" spans="1:34" x14ac:dyDescent="0.2">
      <c r="A367" t="s">
        <v>260</v>
      </c>
      <c r="B367" s="6" t="s">
        <v>27</v>
      </c>
      <c r="C367" s="5" t="s">
        <v>261</v>
      </c>
      <c r="D367" s="5"/>
      <c r="E367" s="40">
        <v>796090</v>
      </c>
      <c r="F367" s="40"/>
      <c r="G367" s="9"/>
      <c r="H367" s="9"/>
      <c r="I367" s="18"/>
      <c r="J367" s="9">
        <f t="shared" si="142"/>
        <v>0</v>
      </c>
      <c r="K367" s="18"/>
      <c r="L367" s="18">
        <f t="shared" si="143"/>
        <v>0</v>
      </c>
      <c r="M367" s="18"/>
      <c r="N367" s="9">
        <f t="shared" si="144"/>
        <v>0</v>
      </c>
      <c r="O367" s="18"/>
      <c r="P367" s="18">
        <f t="shared" si="145"/>
        <v>0</v>
      </c>
      <c r="Q367" s="18"/>
      <c r="R367" s="2">
        <f t="shared" si="133"/>
        <v>0</v>
      </c>
      <c r="S367" s="18"/>
      <c r="T367" s="18">
        <f t="shared" si="138"/>
        <v>0</v>
      </c>
      <c r="U367" s="9"/>
      <c r="V367" s="9">
        <f t="shared" si="139"/>
        <v>0</v>
      </c>
      <c r="W367" s="9"/>
      <c r="X367" s="9">
        <f t="shared" si="146"/>
        <v>0</v>
      </c>
      <c r="Y367" s="9"/>
      <c r="Z367" s="9"/>
      <c r="AA367" s="9">
        <f t="shared" si="140"/>
        <v>0</v>
      </c>
      <c r="AB367" s="9"/>
      <c r="AC367" s="9">
        <f t="shared" si="141"/>
        <v>0</v>
      </c>
      <c r="AE367" s="20"/>
      <c r="AH367" s="20">
        <f t="shared" si="131"/>
        <v>0</v>
      </c>
    </row>
    <row r="368" spans="1:34" x14ac:dyDescent="0.2">
      <c r="A368" t="s">
        <v>260</v>
      </c>
      <c r="B368" s="6" t="s">
        <v>61</v>
      </c>
      <c r="C368" s="5" t="s">
        <v>261</v>
      </c>
      <c r="D368" s="5"/>
      <c r="E368" s="40">
        <v>3444691</v>
      </c>
      <c r="F368" s="40"/>
      <c r="G368" s="9"/>
      <c r="H368" s="9"/>
      <c r="I368" s="18"/>
      <c r="J368" s="9">
        <f t="shared" si="142"/>
        <v>0</v>
      </c>
      <c r="K368" s="18"/>
      <c r="L368" s="18">
        <f t="shared" si="143"/>
        <v>0</v>
      </c>
      <c r="M368" s="18"/>
      <c r="N368" s="9">
        <f t="shared" si="144"/>
        <v>0</v>
      </c>
      <c r="O368" s="18"/>
      <c r="P368" s="18">
        <f t="shared" si="145"/>
        <v>0</v>
      </c>
      <c r="Q368" s="18"/>
      <c r="R368" s="2">
        <f t="shared" si="133"/>
        <v>0</v>
      </c>
      <c r="S368" s="18"/>
      <c r="T368" s="18">
        <f t="shared" si="138"/>
        <v>0</v>
      </c>
      <c r="U368" s="9"/>
      <c r="V368" s="9">
        <f t="shared" si="139"/>
        <v>0</v>
      </c>
      <c r="W368" s="9"/>
      <c r="X368" s="9">
        <f>$E366*W368</f>
        <v>0</v>
      </c>
      <c r="Y368" s="9"/>
      <c r="Z368" s="9"/>
      <c r="AA368" s="9">
        <f t="shared" si="140"/>
        <v>0</v>
      </c>
      <c r="AB368" s="9"/>
      <c r="AC368" s="9">
        <f t="shared" si="141"/>
        <v>0</v>
      </c>
      <c r="AE368" s="20"/>
      <c r="AH368" s="20">
        <f t="shared" si="131"/>
        <v>0</v>
      </c>
    </row>
    <row r="369" spans="1:34" x14ac:dyDescent="0.2">
      <c r="A369" t="s">
        <v>260</v>
      </c>
      <c r="B369" s="6"/>
      <c r="C369" s="19" t="s">
        <v>259</v>
      </c>
      <c r="D369" s="19"/>
      <c r="E369" s="31">
        <f>SUM(E366:E368)</f>
        <v>22253001</v>
      </c>
      <c r="F369" s="31">
        <f>E369</f>
        <v>22253001</v>
      </c>
      <c r="G369" s="9">
        <v>27</v>
      </c>
      <c r="H369" s="9">
        <f>G369*E369</f>
        <v>600831027</v>
      </c>
      <c r="I369" s="18">
        <v>0</v>
      </c>
      <c r="J369" s="9">
        <f t="shared" si="142"/>
        <v>0</v>
      </c>
      <c r="K369" s="18">
        <v>0</v>
      </c>
      <c r="L369" s="18">
        <f t="shared" si="143"/>
        <v>0</v>
      </c>
      <c r="M369" s="18">
        <v>0</v>
      </c>
      <c r="N369" s="9">
        <f t="shared" si="144"/>
        <v>0</v>
      </c>
      <c r="O369" s="18">
        <v>0</v>
      </c>
      <c r="P369" s="18">
        <f t="shared" si="145"/>
        <v>0</v>
      </c>
      <c r="Q369" s="18">
        <v>3.1E-2</v>
      </c>
      <c r="R369" s="2">
        <f t="shared" si="133"/>
        <v>689.843031</v>
      </c>
      <c r="S369" s="18">
        <v>7.5129999999999999</v>
      </c>
      <c r="T369" s="18">
        <f t="shared" si="138"/>
        <v>167186796.51300001</v>
      </c>
      <c r="U369" s="9">
        <v>0</v>
      </c>
      <c r="V369" s="9">
        <f t="shared" si="139"/>
        <v>0</v>
      </c>
      <c r="W369" s="9">
        <v>0</v>
      </c>
      <c r="X369" s="9">
        <f>$E367*W369</f>
        <v>0</v>
      </c>
      <c r="Y369" s="9">
        <v>0</v>
      </c>
      <c r="Z369" s="9">
        <v>0</v>
      </c>
      <c r="AA369" s="9">
        <f t="shared" si="140"/>
        <v>0</v>
      </c>
      <c r="AB369" s="9">
        <f>G369+I369+K369+M369+O369+Q369+S369+U369+W369+Z369</f>
        <v>34.543999999999997</v>
      </c>
      <c r="AC369" s="9">
        <f t="shared" si="141"/>
        <v>768707666.54399991</v>
      </c>
      <c r="AE369" s="20">
        <f>AB369-O369-S369</f>
        <v>27.030999999999999</v>
      </c>
      <c r="AF369">
        <f>AE369/AB369</f>
        <v>0.78250926354793893</v>
      </c>
      <c r="AH369" s="20">
        <f t="shared" si="131"/>
        <v>0</v>
      </c>
    </row>
    <row r="370" spans="1:34" x14ac:dyDescent="0.2">
      <c r="B370" s="6"/>
      <c r="C370" s="19"/>
      <c r="D370" s="19"/>
      <c r="E370" s="14"/>
      <c r="F370" s="14"/>
      <c r="G370" s="9"/>
      <c r="H370" s="9"/>
      <c r="I370" s="18"/>
      <c r="J370" s="9">
        <f t="shared" si="142"/>
        <v>0</v>
      </c>
      <c r="K370" s="18"/>
      <c r="L370" s="18">
        <f t="shared" si="143"/>
        <v>0</v>
      </c>
      <c r="M370" s="18"/>
      <c r="N370" s="9">
        <f t="shared" si="144"/>
        <v>0</v>
      </c>
      <c r="O370" s="18"/>
      <c r="P370" s="18">
        <f t="shared" si="145"/>
        <v>0</v>
      </c>
      <c r="Q370" s="18"/>
      <c r="R370" s="2">
        <f t="shared" si="133"/>
        <v>0</v>
      </c>
      <c r="S370" s="18"/>
      <c r="T370" s="18">
        <f t="shared" si="138"/>
        <v>0</v>
      </c>
      <c r="U370" s="9"/>
      <c r="V370" s="9">
        <f t="shared" si="139"/>
        <v>0</v>
      </c>
      <c r="W370" s="9"/>
      <c r="X370" s="9">
        <f>$E368*W370</f>
        <v>0</v>
      </c>
      <c r="Y370" s="9"/>
      <c r="Z370" s="9"/>
      <c r="AA370" s="9">
        <f t="shared" si="140"/>
        <v>0</v>
      </c>
      <c r="AB370" s="9"/>
      <c r="AC370" s="9">
        <f t="shared" si="141"/>
        <v>0</v>
      </c>
      <c r="AE370" s="20"/>
      <c r="AH370" s="20">
        <f t="shared" si="131"/>
        <v>0</v>
      </c>
    </row>
    <row r="371" spans="1:34" x14ac:dyDescent="0.2">
      <c r="A371" t="s">
        <v>257</v>
      </c>
      <c r="B371" s="23" t="s">
        <v>23</v>
      </c>
      <c r="C371" s="28" t="s">
        <v>258</v>
      </c>
      <c r="D371" s="5"/>
      <c r="E371" s="43">
        <v>59162730</v>
      </c>
      <c r="F371" s="43"/>
      <c r="G371" s="9"/>
      <c r="H371" s="9"/>
      <c r="I371" s="18"/>
      <c r="J371" s="9">
        <f t="shared" si="142"/>
        <v>0</v>
      </c>
      <c r="K371" s="18"/>
      <c r="L371" s="18">
        <f t="shared" si="143"/>
        <v>0</v>
      </c>
      <c r="M371" s="18"/>
      <c r="N371" s="9">
        <f t="shared" si="144"/>
        <v>0</v>
      </c>
      <c r="O371" s="18"/>
      <c r="P371" s="18">
        <f t="shared" si="145"/>
        <v>0</v>
      </c>
      <c r="Q371" s="18"/>
      <c r="R371" s="2">
        <f t="shared" si="133"/>
        <v>0</v>
      </c>
      <c r="S371" s="18"/>
      <c r="T371" s="18">
        <f t="shared" si="138"/>
        <v>0</v>
      </c>
      <c r="U371" s="9"/>
      <c r="V371" s="9">
        <f t="shared" si="139"/>
        <v>0</v>
      </c>
      <c r="W371" s="9"/>
      <c r="X371" s="9">
        <f>$E369*W371</f>
        <v>0</v>
      </c>
      <c r="Y371" s="9"/>
      <c r="Z371" s="9"/>
      <c r="AA371" s="9">
        <f t="shared" si="140"/>
        <v>0</v>
      </c>
      <c r="AB371" s="9"/>
      <c r="AC371" s="9">
        <f t="shared" si="141"/>
        <v>0</v>
      </c>
      <c r="AE371" s="20"/>
      <c r="AH371" s="20">
        <f t="shared" si="131"/>
        <v>0</v>
      </c>
    </row>
    <row r="372" spans="1:34" x14ac:dyDescent="0.2">
      <c r="A372" t="s">
        <v>257</v>
      </c>
      <c r="B372" s="6"/>
      <c r="C372" s="19" t="s">
        <v>256</v>
      </c>
      <c r="D372" s="19"/>
      <c r="E372" s="31">
        <f>SUM(E371)</f>
        <v>59162730</v>
      </c>
      <c r="F372" s="31">
        <f>E372</f>
        <v>59162730</v>
      </c>
      <c r="G372" s="9">
        <v>17.417999999999999</v>
      </c>
      <c r="H372" s="9">
        <f>G372*E372</f>
        <v>1030496431.14</v>
      </c>
      <c r="I372" s="18">
        <v>0</v>
      </c>
      <c r="J372" s="9">
        <f t="shared" si="142"/>
        <v>0</v>
      </c>
      <c r="K372" s="18">
        <v>0.60099999999999998</v>
      </c>
      <c r="L372" s="18">
        <f t="shared" si="143"/>
        <v>35556800.729999997</v>
      </c>
      <c r="M372" s="18">
        <v>0</v>
      </c>
      <c r="N372" s="9">
        <f t="shared" si="144"/>
        <v>0</v>
      </c>
      <c r="O372" s="18">
        <v>7.5380000000000003</v>
      </c>
      <c r="P372" s="18">
        <f t="shared" si="145"/>
        <v>445968658.74000001</v>
      </c>
      <c r="Q372" s="18">
        <v>6.0000000000000001E-3</v>
      </c>
      <c r="R372" s="2">
        <f t="shared" si="133"/>
        <v>354.97638000000001</v>
      </c>
      <c r="S372" s="29">
        <v>0</v>
      </c>
      <c r="T372" s="18">
        <f t="shared" si="138"/>
        <v>0</v>
      </c>
      <c r="U372" s="9">
        <v>0</v>
      </c>
      <c r="V372" s="9">
        <f t="shared" si="139"/>
        <v>0</v>
      </c>
      <c r="W372" s="9">
        <v>0</v>
      </c>
      <c r="X372" s="9">
        <f>$E372*W372</f>
        <v>0</v>
      </c>
      <c r="Y372" s="9">
        <v>0</v>
      </c>
      <c r="Z372" s="9">
        <v>0</v>
      </c>
      <c r="AA372" s="9">
        <f t="shared" si="140"/>
        <v>0</v>
      </c>
      <c r="AB372" s="9">
        <f>G372+I372+K372+M372+O372+Q372+S372+U372+W372+Z372</f>
        <v>25.562999999999999</v>
      </c>
      <c r="AC372" s="9">
        <f t="shared" si="141"/>
        <v>1512376866.99</v>
      </c>
      <c r="AE372" s="20">
        <f>AB372-O372-S372</f>
        <v>18.024999999999999</v>
      </c>
      <c r="AF372">
        <f>AE372/AB372</f>
        <v>0.70512068223604429</v>
      </c>
      <c r="AH372" s="20">
        <f t="shared" si="131"/>
        <v>8.1389999999999993</v>
      </c>
    </row>
    <row r="373" spans="1:34" x14ac:dyDescent="0.2">
      <c r="B373" s="6"/>
      <c r="C373" s="19"/>
      <c r="D373" s="19"/>
      <c r="E373" s="14"/>
      <c r="F373" s="14"/>
      <c r="G373" s="9"/>
      <c r="H373" s="9"/>
      <c r="I373" s="18"/>
      <c r="J373" s="9"/>
      <c r="K373" s="18"/>
      <c r="L373" s="18">
        <f t="shared" si="143"/>
        <v>0</v>
      </c>
      <c r="M373" s="18"/>
      <c r="N373" s="9">
        <f t="shared" si="144"/>
        <v>0</v>
      </c>
      <c r="O373" s="18"/>
      <c r="P373" s="18">
        <f t="shared" si="145"/>
        <v>0</v>
      </c>
      <c r="Q373" s="18"/>
      <c r="R373" s="2">
        <f t="shared" si="133"/>
        <v>0</v>
      </c>
      <c r="S373" s="18"/>
      <c r="T373" s="18">
        <f t="shared" si="138"/>
        <v>0</v>
      </c>
      <c r="U373" s="9"/>
      <c r="V373" s="9">
        <f t="shared" si="139"/>
        <v>0</v>
      </c>
      <c r="W373" s="9"/>
      <c r="X373" s="9">
        <f>$E373*W373</f>
        <v>0</v>
      </c>
      <c r="Y373" s="9"/>
      <c r="Z373" s="9"/>
      <c r="AA373" s="9">
        <f t="shared" si="140"/>
        <v>0</v>
      </c>
      <c r="AB373" s="9"/>
      <c r="AC373" s="9">
        <f t="shared" si="141"/>
        <v>0</v>
      </c>
      <c r="AE373" s="20"/>
      <c r="AH373" s="20">
        <f t="shared" si="131"/>
        <v>0</v>
      </c>
    </row>
    <row r="374" spans="1:34" x14ac:dyDescent="0.2">
      <c r="A374" s="44" t="s">
        <v>253</v>
      </c>
      <c r="B374" s="23" t="s">
        <v>255</v>
      </c>
      <c r="C374" s="28" t="s">
        <v>254</v>
      </c>
      <c r="D374" s="5"/>
      <c r="E374" s="40">
        <v>219058060</v>
      </c>
      <c r="F374" s="40"/>
      <c r="G374" s="9"/>
      <c r="H374" s="9"/>
      <c r="I374" s="18"/>
      <c r="J374" s="9">
        <f t="shared" ref="J374:J437" si="147">I374*E374</f>
        <v>0</v>
      </c>
      <c r="K374" s="18"/>
      <c r="L374" s="18">
        <f t="shared" si="143"/>
        <v>0</v>
      </c>
      <c r="M374" s="18"/>
      <c r="N374" s="9">
        <f t="shared" si="144"/>
        <v>0</v>
      </c>
      <c r="O374" s="18"/>
      <c r="P374" s="18">
        <f t="shared" si="145"/>
        <v>0</v>
      </c>
      <c r="Q374" s="18"/>
      <c r="R374" s="2">
        <f t="shared" si="133"/>
        <v>0</v>
      </c>
      <c r="S374" s="18"/>
      <c r="T374" s="18">
        <f t="shared" si="138"/>
        <v>0</v>
      </c>
      <c r="U374" s="9"/>
      <c r="V374" s="9">
        <f t="shared" si="139"/>
        <v>0</v>
      </c>
      <c r="W374" s="9"/>
      <c r="X374" s="9">
        <f>$E374*W374</f>
        <v>0</v>
      </c>
      <c r="Y374" s="9"/>
      <c r="Z374" s="9"/>
      <c r="AA374" s="9">
        <f t="shared" si="140"/>
        <v>0</v>
      </c>
      <c r="AB374" s="9"/>
      <c r="AC374" s="9">
        <f t="shared" si="141"/>
        <v>0</v>
      </c>
      <c r="AE374" s="20"/>
      <c r="AH374" s="20">
        <f t="shared" si="131"/>
        <v>0</v>
      </c>
    </row>
    <row r="375" spans="1:34" x14ac:dyDescent="0.2">
      <c r="A375" s="44" t="s">
        <v>253</v>
      </c>
      <c r="B375" s="23" t="s">
        <v>248</v>
      </c>
      <c r="C375" s="28" t="s">
        <v>254</v>
      </c>
      <c r="D375" s="5"/>
      <c r="E375" s="40">
        <v>45241490</v>
      </c>
      <c r="F375" s="40"/>
      <c r="G375" s="9"/>
      <c r="H375" s="9"/>
      <c r="I375" s="18"/>
      <c r="J375" s="9">
        <f t="shared" si="147"/>
        <v>0</v>
      </c>
      <c r="K375" s="18"/>
      <c r="L375" s="18">
        <f t="shared" si="143"/>
        <v>0</v>
      </c>
      <c r="M375" s="18"/>
      <c r="N375" s="9">
        <f t="shared" si="144"/>
        <v>0</v>
      </c>
      <c r="O375" s="18"/>
      <c r="P375" s="18">
        <f t="shared" si="145"/>
        <v>0</v>
      </c>
      <c r="Q375" s="18"/>
      <c r="R375" s="2">
        <f t="shared" si="133"/>
        <v>0</v>
      </c>
      <c r="S375" s="18"/>
      <c r="T375" s="18">
        <f t="shared" si="138"/>
        <v>0</v>
      </c>
      <c r="U375" s="9"/>
      <c r="V375" s="9">
        <f t="shared" si="139"/>
        <v>0</v>
      </c>
      <c r="W375" s="9"/>
      <c r="X375" s="9">
        <f>$E374*W375</f>
        <v>0</v>
      </c>
      <c r="Y375" s="9"/>
      <c r="Z375" s="9"/>
      <c r="AA375" s="9">
        <f t="shared" si="140"/>
        <v>0</v>
      </c>
      <c r="AB375" s="9"/>
      <c r="AC375" s="9">
        <f t="shared" si="141"/>
        <v>0</v>
      </c>
      <c r="AE375" s="20"/>
      <c r="AH375" s="20">
        <f t="shared" si="131"/>
        <v>0</v>
      </c>
    </row>
    <row r="376" spans="1:34" x14ac:dyDescent="0.2">
      <c r="A376" s="44" t="s">
        <v>253</v>
      </c>
      <c r="B376" s="23"/>
      <c r="C376" s="22" t="s">
        <v>252</v>
      </c>
      <c r="D376" s="19"/>
      <c r="E376" s="31">
        <f>SUM(E374:E375)</f>
        <v>264299550</v>
      </c>
      <c r="F376" s="31">
        <f>E376</f>
        <v>264299550</v>
      </c>
      <c r="G376" s="9">
        <v>3.43</v>
      </c>
      <c r="H376" s="9">
        <f>G376*E376</f>
        <v>906547456.5</v>
      </c>
      <c r="I376" s="18">
        <v>0</v>
      </c>
      <c r="J376" s="9">
        <f t="shared" si="147"/>
        <v>0</v>
      </c>
      <c r="K376" s="18">
        <v>0.02</v>
      </c>
      <c r="L376" s="18">
        <f t="shared" si="143"/>
        <v>5285991</v>
      </c>
      <c r="M376" s="18">
        <v>0</v>
      </c>
      <c r="N376" s="9">
        <f t="shared" si="144"/>
        <v>0</v>
      </c>
      <c r="O376" s="18">
        <v>0</v>
      </c>
      <c r="P376" s="18">
        <f t="shared" si="145"/>
        <v>0</v>
      </c>
      <c r="Q376" s="18">
        <v>1E-3</v>
      </c>
      <c r="R376" s="2">
        <f t="shared" si="133"/>
        <v>264.29955000000001</v>
      </c>
      <c r="S376" s="29">
        <v>5.3159999999999998</v>
      </c>
      <c r="T376" s="18">
        <f t="shared" si="138"/>
        <v>1405016407.8</v>
      </c>
      <c r="U376" s="9">
        <v>0</v>
      </c>
      <c r="V376" s="9">
        <f t="shared" si="139"/>
        <v>0</v>
      </c>
      <c r="W376" s="9">
        <v>0</v>
      </c>
      <c r="X376" s="9">
        <f>$E375*W376</f>
        <v>0</v>
      </c>
      <c r="Y376" s="9">
        <v>0</v>
      </c>
      <c r="Z376" s="9">
        <v>0</v>
      </c>
      <c r="AA376" s="9">
        <f t="shared" si="140"/>
        <v>0</v>
      </c>
      <c r="AB376" s="9">
        <f>G376+I376+K376+M376+O376+Q376+S376+U376+W376+Z376</f>
        <v>8.7669999999999995</v>
      </c>
      <c r="AC376" s="9">
        <f t="shared" si="141"/>
        <v>2317114154.8499999</v>
      </c>
      <c r="AE376" s="20">
        <f>AB376-O376-S376</f>
        <v>3.4509999999999996</v>
      </c>
      <c r="AF376">
        <f>AE376/AB376</f>
        <v>0.39363522299532333</v>
      </c>
      <c r="AH376" s="20">
        <f t="shared" si="131"/>
        <v>0.02</v>
      </c>
    </row>
    <row r="377" spans="1:34" x14ac:dyDescent="0.2">
      <c r="B377" s="6"/>
      <c r="C377" s="19"/>
      <c r="D377" s="19"/>
      <c r="E377" s="14"/>
      <c r="F377" s="14"/>
      <c r="G377" s="9"/>
      <c r="H377" s="9"/>
      <c r="I377" s="18"/>
      <c r="J377" s="9">
        <f t="shared" si="147"/>
        <v>0</v>
      </c>
      <c r="K377" s="18"/>
      <c r="L377" s="18">
        <f t="shared" si="143"/>
        <v>0</v>
      </c>
      <c r="M377" s="18"/>
      <c r="N377" s="9">
        <f t="shared" si="144"/>
        <v>0</v>
      </c>
      <c r="O377" s="18"/>
      <c r="P377" s="18">
        <f t="shared" si="145"/>
        <v>0</v>
      </c>
      <c r="Q377" s="18"/>
      <c r="R377" s="2">
        <f t="shared" si="133"/>
        <v>0</v>
      </c>
      <c r="S377" s="18"/>
      <c r="T377" s="18">
        <f t="shared" si="138"/>
        <v>0</v>
      </c>
      <c r="U377" s="9"/>
      <c r="V377" s="9">
        <f t="shared" si="139"/>
        <v>0</v>
      </c>
      <c r="W377" s="9"/>
      <c r="X377" s="9">
        <f>$E376*W377</f>
        <v>0</v>
      </c>
      <c r="Y377" s="9"/>
      <c r="Z377" s="9"/>
      <c r="AA377" s="9">
        <f t="shared" si="140"/>
        <v>0</v>
      </c>
      <c r="AB377" s="9"/>
      <c r="AC377" s="9">
        <f t="shared" si="141"/>
        <v>0</v>
      </c>
      <c r="AE377" s="20"/>
      <c r="AH377" s="20">
        <f t="shared" si="131"/>
        <v>0</v>
      </c>
    </row>
    <row r="378" spans="1:34" x14ac:dyDescent="0.2">
      <c r="A378" t="s">
        <v>250</v>
      </c>
      <c r="B378" s="6" t="s">
        <v>248</v>
      </c>
      <c r="C378" s="5" t="s">
        <v>251</v>
      </c>
      <c r="D378" s="5"/>
      <c r="E378" s="43">
        <v>113040790</v>
      </c>
      <c r="F378" s="43"/>
      <c r="G378" s="9"/>
      <c r="H378" s="9"/>
      <c r="I378" s="18"/>
      <c r="J378" s="9">
        <f t="shared" si="147"/>
        <v>0</v>
      </c>
      <c r="K378" s="18"/>
      <c r="L378" s="18">
        <f t="shared" si="143"/>
        <v>0</v>
      </c>
      <c r="M378" s="18"/>
      <c r="N378" s="9">
        <f t="shared" si="144"/>
        <v>0</v>
      </c>
      <c r="O378" s="18"/>
      <c r="P378" s="18">
        <f t="shared" si="145"/>
        <v>0</v>
      </c>
      <c r="Q378" s="18"/>
      <c r="R378" s="2">
        <f t="shared" si="133"/>
        <v>0</v>
      </c>
      <c r="S378" s="18"/>
      <c r="T378" s="18">
        <f t="shared" si="138"/>
        <v>0</v>
      </c>
      <c r="U378" s="9"/>
      <c r="V378" s="9">
        <f t="shared" si="139"/>
        <v>0</v>
      </c>
      <c r="W378" s="9"/>
      <c r="X378" s="9">
        <f>$E377*W378</f>
        <v>0</v>
      </c>
      <c r="Y378" s="9"/>
      <c r="Z378" s="9"/>
      <c r="AA378" s="9">
        <f t="shared" si="140"/>
        <v>0</v>
      </c>
      <c r="AB378" s="9"/>
      <c r="AC378" s="9">
        <f t="shared" si="141"/>
        <v>0</v>
      </c>
      <c r="AE378" s="20"/>
      <c r="AH378" s="20">
        <f t="shared" si="131"/>
        <v>0</v>
      </c>
    </row>
    <row r="379" spans="1:34" x14ac:dyDescent="0.2">
      <c r="A379" t="s">
        <v>250</v>
      </c>
      <c r="B379" s="6"/>
      <c r="C379" s="19" t="s">
        <v>249</v>
      </c>
      <c r="D379" s="19"/>
      <c r="E379" s="31">
        <f>SUM(E378)</f>
        <v>113040790</v>
      </c>
      <c r="F379" s="31">
        <f>E379</f>
        <v>113040790</v>
      </c>
      <c r="G379" s="9">
        <v>11.45</v>
      </c>
      <c r="H379" s="9">
        <f>G379*E379</f>
        <v>1294317045.5</v>
      </c>
      <c r="I379" s="18">
        <v>0</v>
      </c>
      <c r="J379" s="9">
        <f t="shared" si="147"/>
        <v>0</v>
      </c>
      <c r="K379" s="18">
        <v>0</v>
      </c>
      <c r="L379" s="18">
        <f t="shared" si="143"/>
        <v>0</v>
      </c>
      <c r="M379" s="18">
        <v>0</v>
      </c>
      <c r="N379" s="9">
        <f t="shared" si="144"/>
        <v>0</v>
      </c>
      <c r="O379" s="18">
        <v>3.0950000000000002</v>
      </c>
      <c r="P379" s="18">
        <f t="shared" si="145"/>
        <v>349861245.05000001</v>
      </c>
      <c r="Q379" s="18">
        <v>4.5999999999999999E-2</v>
      </c>
      <c r="R379" s="2">
        <f t="shared" si="133"/>
        <v>5199.8763399999998</v>
      </c>
      <c r="S379" s="18">
        <v>3.137</v>
      </c>
      <c r="T379" s="18">
        <f t="shared" si="138"/>
        <v>354608958.23000002</v>
      </c>
      <c r="U379" s="9">
        <v>0</v>
      </c>
      <c r="V379" s="9">
        <f t="shared" si="139"/>
        <v>0</v>
      </c>
      <c r="W379" s="9">
        <v>0</v>
      </c>
      <c r="X379" s="9">
        <f t="shared" ref="X379:X400" si="148">$E379*W379</f>
        <v>0</v>
      </c>
      <c r="Y379" s="9">
        <v>0</v>
      </c>
      <c r="Z379" s="9">
        <v>0</v>
      </c>
      <c r="AA379" s="9">
        <f t="shared" si="140"/>
        <v>0</v>
      </c>
      <c r="AB379" s="9">
        <f>G379+I379+K379+M379+O379+Q379+S379+U379+W379+Z379</f>
        <v>17.727999999999998</v>
      </c>
      <c r="AC379" s="9">
        <f t="shared" si="141"/>
        <v>2003987125.1199999</v>
      </c>
      <c r="AE379" s="20">
        <f>AB379-O379-S379</f>
        <v>11.495999999999997</v>
      </c>
      <c r="AF379">
        <f>AE379/AB379</f>
        <v>0.64846570397111902</v>
      </c>
      <c r="AH379" s="20">
        <f t="shared" si="131"/>
        <v>3.0950000000000002</v>
      </c>
    </row>
    <row r="380" spans="1:34" x14ac:dyDescent="0.2">
      <c r="B380" s="6"/>
      <c r="C380" s="19"/>
      <c r="D380" s="19"/>
      <c r="E380" s="14"/>
      <c r="F380" s="14"/>
      <c r="G380" s="9"/>
      <c r="H380" s="9"/>
      <c r="I380" s="18"/>
      <c r="J380" s="9">
        <f t="shared" si="147"/>
        <v>0</v>
      </c>
      <c r="K380" s="18"/>
      <c r="L380" s="18">
        <f t="shared" si="143"/>
        <v>0</v>
      </c>
      <c r="M380" s="18"/>
      <c r="N380" s="9">
        <f t="shared" si="144"/>
        <v>0</v>
      </c>
      <c r="O380" s="18"/>
      <c r="P380" s="18">
        <f t="shared" si="145"/>
        <v>0</v>
      </c>
      <c r="Q380" s="18"/>
      <c r="R380" s="2">
        <f t="shared" si="133"/>
        <v>0</v>
      </c>
      <c r="S380" s="18"/>
      <c r="T380" s="18">
        <f t="shared" si="138"/>
        <v>0</v>
      </c>
      <c r="U380" s="9"/>
      <c r="V380" s="9">
        <f t="shared" si="139"/>
        <v>0</v>
      </c>
      <c r="W380" s="9"/>
      <c r="X380" s="9">
        <f t="shared" si="148"/>
        <v>0</v>
      </c>
      <c r="Y380" s="9"/>
      <c r="Z380" s="9"/>
      <c r="AA380" s="9">
        <f t="shared" si="140"/>
        <v>0</v>
      </c>
      <c r="AB380" s="9"/>
      <c r="AC380" s="9">
        <f t="shared" si="141"/>
        <v>0</v>
      </c>
      <c r="AE380" s="20"/>
      <c r="AH380" s="20">
        <f t="shared" si="131"/>
        <v>0</v>
      </c>
    </row>
    <row r="381" spans="1:34" x14ac:dyDescent="0.2">
      <c r="A381" t="s">
        <v>246</v>
      </c>
      <c r="B381" s="6" t="s">
        <v>248</v>
      </c>
      <c r="C381" s="5" t="s">
        <v>247</v>
      </c>
      <c r="D381" s="5"/>
      <c r="E381" s="43">
        <v>1667390041</v>
      </c>
      <c r="F381" s="43"/>
      <c r="G381" s="9"/>
      <c r="H381" s="9"/>
      <c r="I381" s="18"/>
      <c r="J381" s="9">
        <f t="shared" si="147"/>
        <v>0</v>
      </c>
      <c r="K381" s="18"/>
      <c r="L381" s="18">
        <f t="shared" si="143"/>
        <v>0</v>
      </c>
      <c r="M381" s="18"/>
      <c r="N381" s="9">
        <f t="shared" si="144"/>
        <v>0</v>
      </c>
      <c r="O381" s="18"/>
      <c r="P381" s="18">
        <f t="shared" si="145"/>
        <v>0</v>
      </c>
      <c r="Q381" s="18"/>
      <c r="R381" s="2">
        <f t="shared" si="133"/>
        <v>0</v>
      </c>
      <c r="S381" s="18"/>
      <c r="T381" s="18">
        <f t="shared" si="138"/>
        <v>0</v>
      </c>
      <c r="U381" s="9"/>
      <c r="V381" s="9">
        <f t="shared" si="139"/>
        <v>0</v>
      </c>
      <c r="W381" s="9"/>
      <c r="X381" s="9">
        <f t="shared" si="148"/>
        <v>0</v>
      </c>
      <c r="Y381" s="9"/>
      <c r="Z381" s="9"/>
      <c r="AA381" s="9">
        <f t="shared" si="140"/>
        <v>0</v>
      </c>
      <c r="AB381" s="9"/>
      <c r="AC381" s="9">
        <f t="shared" si="141"/>
        <v>0</v>
      </c>
      <c r="AE381" s="20"/>
      <c r="AH381" s="20">
        <f t="shared" si="131"/>
        <v>0</v>
      </c>
    </row>
    <row r="382" spans="1:34" x14ac:dyDescent="0.2">
      <c r="A382" t="s">
        <v>246</v>
      </c>
      <c r="B382" s="6"/>
      <c r="C382" s="19" t="s">
        <v>245</v>
      </c>
      <c r="D382" s="19"/>
      <c r="E382" s="31">
        <f>SUM(E381)</f>
        <v>1667390041</v>
      </c>
      <c r="F382" s="31">
        <f>E382</f>
        <v>1667390041</v>
      </c>
      <c r="G382" s="9">
        <v>24.213999999999999</v>
      </c>
      <c r="H382" s="9">
        <f>G382*E382</f>
        <v>40374182452.773994</v>
      </c>
      <c r="I382" s="18">
        <v>0</v>
      </c>
      <c r="J382" s="9">
        <f t="shared" si="147"/>
        <v>0</v>
      </c>
      <c r="K382" s="18">
        <v>0</v>
      </c>
      <c r="L382" s="18">
        <f t="shared" si="143"/>
        <v>0</v>
      </c>
      <c r="M382" s="18">
        <v>0</v>
      </c>
      <c r="N382" s="9">
        <f t="shared" si="144"/>
        <v>0</v>
      </c>
      <c r="O382" s="18">
        <v>5.2190000000000003</v>
      </c>
      <c r="P382" s="18">
        <f t="shared" si="145"/>
        <v>8702108623.9790001</v>
      </c>
      <c r="Q382" s="18">
        <v>0.16300000000000001</v>
      </c>
      <c r="R382" s="2">
        <f t="shared" si="133"/>
        <v>271784.57668300002</v>
      </c>
      <c r="S382" s="18">
        <v>6.4829999999999997</v>
      </c>
      <c r="T382" s="18">
        <f t="shared" si="138"/>
        <v>10809689635.802999</v>
      </c>
      <c r="U382" s="9">
        <v>0</v>
      </c>
      <c r="V382" s="9">
        <f t="shared" si="139"/>
        <v>0</v>
      </c>
      <c r="W382" s="9">
        <v>0</v>
      </c>
      <c r="X382" s="9">
        <f t="shared" si="148"/>
        <v>0</v>
      </c>
      <c r="Y382" s="9">
        <v>0</v>
      </c>
      <c r="Z382" s="9">
        <v>0</v>
      </c>
      <c r="AA382" s="9">
        <f t="shared" si="140"/>
        <v>0</v>
      </c>
      <c r="AB382" s="9">
        <f>G382+I382+K382+M382+O382+Q382+S382+U382+W382+Z382</f>
        <v>36.079000000000001</v>
      </c>
      <c r="AC382" s="9">
        <f t="shared" si="141"/>
        <v>60157765289.238998</v>
      </c>
      <c r="AE382" s="20">
        <f>AB382-O382-S382</f>
        <v>24.376999999999999</v>
      </c>
      <c r="AF382">
        <f>AE382/AB382</f>
        <v>0.67565619889686512</v>
      </c>
      <c r="AH382" s="20">
        <f t="shared" si="131"/>
        <v>5.2190000000000003</v>
      </c>
    </row>
    <row r="383" spans="1:34" x14ac:dyDescent="0.2">
      <c r="B383" s="6"/>
      <c r="C383" s="19"/>
      <c r="D383" s="19"/>
      <c r="E383" s="14"/>
      <c r="F383" s="14"/>
      <c r="G383" s="9"/>
      <c r="H383" s="9"/>
      <c r="I383" s="18"/>
      <c r="J383" s="9">
        <f t="shared" si="147"/>
        <v>0</v>
      </c>
      <c r="K383" s="18"/>
      <c r="L383" s="18">
        <f t="shared" si="143"/>
        <v>0</v>
      </c>
      <c r="M383" s="18"/>
      <c r="N383" s="9">
        <f t="shared" si="144"/>
        <v>0</v>
      </c>
      <c r="O383" s="18"/>
      <c r="P383" s="18">
        <f t="shared" si="145"/>
        <v>0</v>
      </c>
      <c r="Q383" s="18"/>
      <c r="R383" s="2">
        <f t="shared" si="133"/>
        <v>0</v>
      </c>
      <c r="S383" s="18"/>
      <c r="T383" s="18">
        <f t="shared" si="138"/>
        <v>0</v>
      </c>
      <c r="U383" s="9"/>
      <c r="V383" s="9">
        <f t="shared" si="139"/>
        <v>0</v>
      </c>
      <c r="W383" s="9"/>
      <c r="X383" s="9">
        <f t="shared" si="148"/>
        <v>0</v>
      </c>
      <c r="Y383" s="9"/>
      <c r="Z383" s="9"/>
      <c r="AA383" s="9">
        <f t="shared" si="140"/>
        <v>0</v>
      </c>
      <c r="AB383" s="9"/>
      <c r="AC383" s="9">
        <f t="shared" si="141"/>
        <v>0</v>
      </c>
      <c r="AE383" s="20"/>
      <c r="AH383" s="20">
        <f t="shared" si="131"/>
        <v>0</v>
      </c>
    </row>
    <row r="384" spans="1:34" x14ac:dyDescent="0.2">
      <c r="A384" t="s">
        <v>242</v>
      </c>
      <c r="B384" s="6" t="s">
        <v>244</v>
      </c>
      <c r="C384" s="5" t="s">
        <v>243</v>
      </c>
      <c r="D384" s="5"/>
      <c r="E384" s="43">
        <v>41597205</v>
      </c>
      <c r="F384" s="43"/>
      <c r="G384" s="9"/>
      <c r="H384" s="9"/>
      <c r="I384" s="18"/>
      <c r="J384" s="9">
        <f t="shared" si="147"/>
        <v>0</v>
      </c>
      <c r="K384" s="18"/>
      <c r="L384" s="18">
        <f t="shared" si="143"/>
        <v>0</v>
      </c>
      <c r="M384" s="18"/>
      <c r="N384" s="9">
        <f t="shared" si="144"/>
        <v>0</v>
      </c>
      <c r="O384" s="18"/>
      <c r="P384" s="18">
        <f t="shared" si="145"/>
        <v>0</v>
      </c>
      <c r="Q384" s="18"/>
      <c r="R384" s="2">
        <f t="shared" si="133"/>
        <v>0</v>
      </c>
      <c r="S384" s="18"/>
      <c r="T384" s="18">
        <f t="shared" si="138"/>
        <v>0</v>
      </c>
      <c r="U384" s="9"/>
      <c r="V384" s="9">
        <f t="shared" si="139"/>
        <v>0</v>
      </c>
      <c r="W384" s="9"/>
      <c r="X384" s="9">
        <f t="shared" si="148"/>
        <v>0</v>
      </c>
      <c r="Y384" s="9"/>
      <c r="Z384" s="9"/>
      <c r="AA384" s="9">
        <f t="shared" si="140"/>
        <v>0</v>
      </c>
      <c r="AB384" s="9"/>
      <c r="AC384" s="9">
        <f t="shared" si="141"/>
        <v>0</v>
      </c>
      <c r="AE384" s="20"/>
      <c r="AH384" s="20">
        <f t="shared" si="131"/>
        <v>0</v>
      </c>
    </row>
    <row r="385" spans="1:34" x14ac:dyDescent="0.2">
      <c r="A385" t="s">
        <v>242</v>
      </c>
      <c r="B385" s="6"/>
      <c r="C385" s="19" t="s">
        <v>241</v>
      </c>
      <c r="D385" s="19"/>
      <c r="E385" s="31">
        <f>SUM(E384)</f>
        <v>41597205</v>
      </c>
      <c r="F385" s="31">
        <f>E385</f>
        <v>41597205</v>
      </c>
      <c r="G385" s="9">
        <v>20.452999999999999</v>
      </c>
      <c r="H385" s="9">
        <f>G385*E385</f>
        <v>850787633.86500001</v>
      </c>
      <c r="I385" s="18">
        <v>0</v>
      </c>
      <c r="J385" s="9">
        <f t="shared" si="147"/>
        <v>0</v>
      </c>
      <c r="K385" s="18">
        <v>0</v>
      </c>
      <c r="L385" s="18">
        <f t="shared" si="143"/>
        <v>0</v>
      </c>
      <c r="M385" s="18">
        <v>0</v>
      </c>
      <c r="N385" s="9">
        <f t="shared" si="144"/>
        <v>0</v>
      </c>
      <c r="O385" s="18">
        <v>1.6830000000000001</v>
      </c>
      <c r="P385" s="18">
        <f t="shared" si="145"/>
        <v>70008096.015000001</v>
      </c>
      <c r="Q385" s="18">
        <v>8.9999999999999993E-3</v>
      </c>
      <c r="R385" s="2">
        <f t="shared" si="133"/>
        <v>374.37484499999999</v>
      </c>
      <c r="S385" s="18">
        <v>14.156000000000001</v>
      </c>
      <c r="T385" s="18">
        <f t="shared" si="138"/>
        <v>588850033.98000002</v>
      </c>
      <c r="U385" s="9">
        <v>0</v>
      </c>
      <c r="V385" s="9">
        <f t="shared" si="139"/>
        <v>0</v>
      </c>
      <c r="W385" s="9">
        <v>0</v>
      </c>
      <c r="X385" s="9">
        <f t="shared" si="148"/>
        <v>0</v>
      </c>
      <c r="Y385" s="9">
        <v>0</v>
      </c>
      <c r="Z385" s="9">
        <v>0</v>
      </c>
      <c r="AA385" s="9">
        <f t="shared" si="140"/>
        <v>0</v>
      </c>
      <c r="AB385" s="9">
        <f>G385+I385+K385+M385+O385+Q385+S385+U385+W385+Z385</f>
        <v>36.301000000000002</v>
      </c>
      <c r="AC385" s="9">
        <f t="shared" si="141"/>
        <v>1510020138.7050002</v>
      </c>
      <c r="AE385" s="20">
        <f>AB385-O385-S385</f>
        <v>20.462000000000003</v>
      </c>
      <c r="AF385">
        <f>AE385/AB385</f>
        <v>0.56367593179251263</v>
      </c>
      <c r="AH385" s="20">
        <f t="shared" si="131"/>
        <v>1.6830000000000001</v>
      </c>
    </row>
    <row r="386" spans="1:34" x14ac:dyDescent="0.2">
      <c r="B386" s="6"/>
      <c r="C386" s="19"/>
      <c r="D386" s="19"/>
      <c r="E386" s="14"/>
      <c r="F386" s="14"/>
      <c r="G386" s="9"/>
      <c r="H386" s="9"/>
      <c r="I386" s="18"/>
      <c r="J386" s="9">
        <f t="shared" si="147"/>
        <v>0</v>
      </c>
      <c r="K386" s="18"/>
      <c r="L386" s="18">
        <f t="shared" si="143"/>
        <v>0</v>
      </c>
      <c r="M386" s="18"/>
      <c r="N386" s="9">
        <f t="shared" si="144"/>
        <v>0</v>
      </c>
      <c r="O386" s="18"/>
      <c r="P386" s="18">
        <f t="shared" si="145"/>
        <v>0</v>
      </c>
      <c r="Q386" s="18"/>
      <c r="R386" s="2">
        <f t="shared" si="133"/>
        <v>0</v>
      </c>
      <c r="S386" s="18"/>
      <c r="T386" s="18">
        <f t="shared" si="138"/>
        <v>0</v>
      </c>
      <c r="U386" s="9"/>
      <c r="V386" s="9">
        <f t="shared" si="139"/>
        <v>0</v>
      </c>
      <c r="W386" s="9"/>
      <c r="X386" s="9">
        <f t="shared" si="148"/>
        <v>0</v>
      </c>
      <c r="Y386" s="9"/>
      <c r="Z386" s="9"/>
      <c r="AA386" s="9">
        <f t="shared" si="140"/>
        <v>0</v>
      </c>
      <c r="AB386" s="9"/>
      <c r="AC386" s="9">
        <f t="shared" si="141"/>
        <v>0</v>
      </c>
      <c r="AE386" s="20"/>
      <c r="AH386" s="20">
        <f t="shared" si="131"/>
        <v>0</v>
      </c>
    </row>
    <row r="387" spans="1:34" x14ac:dyDescent="0.2">
      <c r="A387" s="44" t="s">
        <v>238</v>
      </c>
      <c r="B387" s="6" t="s">
        <v>240</v>
      </c>
      <c r="C387" s="5" t="s">
        <v>239</v>
      </c>
      <c r="D387" s="5"/>
      <c r="E387" s="43">
        <v>409697812</v>
      </c>
      <c r="F387" s="43"/>
      <c r="G387" s="9"/>
      <c r="H387" s="9"/>
      <c r="I387" s="18"/>
      <c r="J387" s="9">
        <f t="shared" si="147"/>
        <v>0</v>
      </c>
      <c r="K387" s="18"/>
      <c r="L387" s="18">
        <f t="shared" si="143"/>
        <v>0</v>
      </c>
      <c r="M387" s="18"/>
      <c r="N387" s="9">
        <f t="shared" si="144"/>
        <v>0</v>
      </c>
      <c r="O387" s="18"/>
      <c r="P387" s="18">
        <f t="shared" si="145"/>
        <v>0</v>
      </c>
      <c r="Q387" s="18"/>
      <c r="R387" s="2">
        <f t="shared" si="133"/>
        <v>0</v>
      </c>
      <c r="S387" s="18"/>
      <c r="T387" s="18">
        <f t="shared" si="138"/>
        <v>0</v>
      </c>
      <c r="U387" s="9"/>
      <c r="V387" s="9">
        <f t="shared" si="139"/>
        <v>0</v>
      </c>
      <c r="W387" s="9"/>
      <c r="X387" s="9">
        <f t="shared" si="148"/>
        <v>0</v>
      </c>
      <c r="Y387" s="9"/>
      <c r="Z387" s="9"/>
      <c r="AA387" s="9">
        <f t="shared" si="140"/>
        <v>0</v>
      </c>
      <c r="AB387" s="9"/>
      <c r="AC387" s="9">
        <f t="shared" si="141"/>
        <v>0</v>
      </c>
      <c r="AE387" s="20"/>
      <c r="AH387" s="20">
        <f t="shared" si="131"/>
        <v>0</v>
      </c>
    </row>
    <row r="388" spans="1:34" x14ac:dyDescent="0.2">
      <c r="A388" s="44" t="s">
        <v>238</v>
      </c>
      <c r="B388" s="6"/>
      <c r="C388" s="19" t="s">
        <v>237</v>
      </c>
      <c r="D388" s="19"/>
      <c r="E388" s="31">
        <f>SUM(E387)</f>
        <v>409697812</v>
      </c>
      <c r="F388" s="31">
        <f>E388</f>
        <v>409697812</v>
      </c>
      <c r="G388" s="9">
        <v>20.515999999999998</v>
      </c>
      <c r="H388" s="9">
        <f>G388*E388</f>
        <v>8405360310.9919996</v>
      </c>
      <c r="I388" s="18">
        <v>0</v>
      </c>
      <c r="J388" s="9">
        <f t="shared" si="147"/>
        <v>0</v>
      </c>
      <c r="K388" s="18">
        <v>0.60299999999999998</v>
      </c>
      <c r="L388" s="18">
        <f t="shared" si="143"/>
        <v>247047780.63599998</v>
      </c>
      <c r="M388" s="18">
        <v>0</v>
      </c>
      <c r="N388" s="9">
        <f t="shared" si="144"/>
        <v>0</v>
      </c>
      <c r="O388" s="18">
        <v>4.7110000000000003</v>
      </c>
      <c r="P388" s="18">
        <f t="shared" si="145"/>
        <v>1930086392.332</v>
      </c>
      <c r="Q388" s="18">
        <v>5.2999999999999999E-2</v>
      </c>
      <c r="R388" s="2">
        <f t="shared" si="133"/>
        <v>21713.984035999998</v>
      </c>
      <c r="S388" s="18">
        <v>5.61</v>
      </c>
      <c r="T388" s="18">
        <f t="shared" si="138"/>
        <v>2298404725.3200002</v>
      </c>
      <c r="U388" s="9">
        <v>0</v>
      </c>
      <c r="V388" s="9">
        <f t="shared" si="139"/>
        <v>0</v>
      </c>
      <c r="W388" s="9">
        <v>0</v>
      </c>
      <c r="X388" s="9">
        <f t="shared" si="148"/>
        <v>0</v>
      </c>
      <c r="Y388" s="9">
        <v>0</v>
      </c>
      <c r="Z388" s="9">
        <v>0</v>
      </c>
      <c r="AA388" s="9">
        <f t="shared" si="140"/>
        <v>0</v>
      </c>
      <c r="AB388" s="9">
        <f>G388+I388+K388+M388+O388+Q388+S388+U388+W388+Z388</f>
        <v>31.492999999999999</v>
      </c>
      <c r="AC388" s="9">
        <f t="shared" si="141"/>
        <v>12902613193.316</v>
      </c>
      <c r="AE388" s="20">
        <f>AB388-O388-S388</f>
        <v>21.171999999999997</v>
      </c>
      <c r="AF388">
        <f>AE388/AB388</f>
        <v>0.67227637887784586</v>
      </c>
      <c r="AH388" s="20">
        <f t="shared" si="131"/>
        <v>5.3140000000000001</v>
      </c>
    </row>
    <row r="389" spans="1:34" x14ac:dyDescent="0.2">
      <c r="B389" s="6"/>
      <c r="C389" s="19"/>
      <c r="D389" s="19"/>
      <c r="E389" s="14"/>
      <c r="F389" s="14"/>
      <c r="G389" s="9"/>
      <c r="H389" s="9"/>
      <c r="I389" s="18"/>
      <c r="J389" s="9">
        <f t="shared" si="147"/>
        <v>0</v>
      </c>
      <c r="K389" s="18"/>
      <c r="L389" s="18">
        <f t="shared" si="143"/>
        <v>0</v>
      </c>
      <c r="M389" s="18"/>
      <c r="N389" s="9">
        <f t="shared" si="144"/>
        <v>0</v>
      </c>
      <c r="O389" s="18"/>
      <c r="P389" s="18">
        <f t="shared" si="145"/>
        <v>0</v>
      </c>
      <c r="Q389" s="18"/>
      <c r="R389" s="2">
        <f t="shared" si="133"/>
        <v>0</v>
      </c>
      <c r="S389" s="18"/>
      <c r="T389" s="18">
        <f t="shared" si="138"/>
        <v>0</v>
      </c>
      <c r="U389" s="9"/>
      <c r="V389" s="9">
        <f t="shared" si="139"/>
        <v>0</v>
      </c>
      <c r="W389" s="9"/>
      <c r="X389" s="9">
        <f t="shared" si="148"/>
        <v>0</v>
      </c>
      <c r="Y389" s="9"/>
      <c r="Z389" s="9"/>
      <c r="AA389" s="9">
        <f t="shared" si="140"/>
        <v>0</v>
      </c>
      <c r="AB389" s="9"/>
      <c r="AC389" s="9">
        <f t="shared" si="141"/>
        <v>0</v>
      </c>
      <c r="AE389" s="20"/>
      <c r="AH389" s="20">
        <f t="shared" si="131"/>
        <v>0</v>
      </c>
    </row>
    <row r="390" spans="1:34" x14ac:dyDescent="0.2">
      <c r="A390" t="s">
        <v>235</v>
      </c>
      <c r="B390" s="23" t="s">
        <v>230</v>
      </c>
      <c r="C390" s="28" t="s">
        <v>236</v>
      </c>
      <c r="D390" s="28"/>
      <c r="E390" s="43">
        <v>540448150</v>
      </c>
      <c r="F390" s="43"/>
      <c r="G390" s="9"/>
      <c r="H390" s="9"/>
      <c r="I390" s="18"/>
      <c r="J390" s="9">
        <f t="shared" si="147"/>
        <v>0</v>
      </c>
      <c r="K390" s="18"/>
      <c r="L390" s="18">
        <f t="shared" si="143"/>
        <v>0</v>
      </c>
      <c r="M390" s="18"/>
      <c r="N390" s="9">
        <f t="shared" si="144"/>
        <v>0</v>
      </c>
      <c r="O390" s="18"/>
      <c r="P390" s="18">
        <f t="shared" si="145"/>
        <v>0</v>
      </c>
      <c r="Q390" s="18"/>
      <c r="R390" s="2">
        <f t="shared" si="133"/>
        <v>0</v>
      </c>
      <c r="S390" s="18"/>
      <c r="T390" s="18">
        <f t="shared" si="138"/>
        <v>0</v>
      </c>
      <c r="U390" s="9"/>
      <c r="V390" s="9">
        <f t="shared" si="139"/>
        <v>0</v>
      </c>
      <c r="W390" s="9"/>
      <c r="X390" s="9">
        <f t="shared" si="148"/>
        <v>0</v>
      </c>
      <c r="Y390" s="9"/>
      <c r="Z390" s="9"/>
      <c r="AA390" s="9">
        <f t="shared" si="140"/>
        <v>0</v>
      </c>
      <c r="AB390" s="9"/>
      <c r="AC390" s="9">
        <f t="shared" si="141"/>
        <v>0</v>
      </c>
      <c r="AE390" s="20"/>
      <c r="AH390" s="20">
        <f t="shared" si="131"/>
        <v>0</v>
      </c>
    </row>
    <row r="391" spans="1:34" x14ac:dyDescent="0.2">
      <c r="A391" t="s">
        <v>235</v>
      </c>
      <c r="B391" s="23"/>
      <c r="C391" s="22" t="s">
        <v>234</v>
      </c>
      <c r="D391" s="22"/>
      <c r="E391" s="31">
        <f>SUM(E390)</f>
        <v>540448150</v>
      </c>
      <c r="F391" s="31">
        <f>E391</f>
        <v>540448150</v>
      </c>
      <c r="G391" s="9">
        <v>18.844999999999999</v>
      </c>
      <c r="H391" s="9">
        <f>G391*E391</f>
        <v>10184745386.75</v>
      </c>
      <c r="I391" s="18">
        <v>0</v>
      </c>
      <c r="J391" s="9">
        <f t="shared" si="147"/>
        <v>0</v>
      </c>
      <c r="K391" s="18">
        <v>0</v>
      </c>
      <c r="L391" s="18">
        <f t="shared" si="143"/>
        <v>0</v>
      </c>
      <c r="M391" s="18">
        <v>0</v>
      </c>
      <c r="N391" s="9">
        <f t="shared" si="144"/>
        <v>0</v>
      </c>
      <c r="O391" s="18">
        <v>0</v>
      </c>
      <c r="P391" s="18">
        <f t="shared" si="145"/>
        <v>0</v>
      </c>
      <c r="Q391" s="18">
        <v>2.8000000000000001E-2</v>
      </c>
      <c r="R391" s="2">
        <f t="shared" si="133"/>
        <v>15132.548200000001</v>
      </c>
      <c r="S391" s="18">
        <v>2.718</v>
      </c>
      <c r="T391" s="18">
        <f t="shared" si="138"/>
        <v>1468938071.7</v>
      </c>
      <c r="U391" s="9">
        <v>0</v>
      </c>
      <c r="V391" s="9">
        <f t="shared" si="139"/>
        <v>0</v>
      </c>
      <c r="W391" s="9">
        <v>0</v>
      </c>
      <c r="X391" s="9">
        <f t="shared" si="148"/>
        <v>0</v>
      </c>
      <c r="Y391" s="9">
        <v>0</v>
      </c>
      <c r="Z391" s="9">
        <v>0</v>
      </c>
      <c r="AA391" s="9">
        <f t="shared" si="140"/>
        <v>0</v>
      </c>
      <c r="AB391" s="9">
        <f>G391+I391+K391+M391+O391+Q391+S391+U391+W391+Z391</f>
        <v>21.590999999999998</v>
      </c>
      <c r="AC391" s="9">
        <f t="shared" si="141"/>
        <v>11668816006.649998</v>
      </c>
      <c r="AE391" s="20">
        <f>AB391-O391-S391</f>
        <v>18.872999999999998</v>
      </c>
      <c r="AF391">
        <f>AE391/AB391</f>
        <v>0.87411421425593994</v>
      </c>
      <c r="AH391" s="20">
        <f t="shared" si="131"/>
        <v>0</v>
      </c>
    </row>
    <row r="392" spans="1:34" x14ac:dyDescent="0.2">
      <c r="B392" s="6"/>
      <c r="C392" s="19"/>
      <c r="D392" s="19"/>
      <c r="E392" s="14"/>
      <c r="F392" s="14"/>
      <c r="G392" s="9"/>
      <c r="H392" s="9"/>
      <c r="I392" s="18"/>
      <c r="J392" s="9">
        <f t="shared" si="147"/>
        <v>0</v>
      </c>
      <c r="K392" s="18"/>
      <c r="L392" s="18">
        <f t="shared" si="143"/>
        <v>0</v>
      </c>
      <c r="M392" s="18"/>
      <c r="N392" s="9">
        <f t="shared" si="144"/>
        <v>0</v>
      </c>
      <c r="O392" s="18"/>
      <c r="P392" s="18">
        <f t="shared" si="145"/>
        <v>0</v>
      </c>
      <c r="Q392" s="18"/>
      <c r="R392" s="2">
        <f t="shared" si="133"/>
        <v>0</v>
      </c>
      <c r="S392" s="18"/>
      <c r="T392" s="18">
        <f t="shared" si="138"/>
        <v>0</v>
      </c>
      <c r="U392" s="9"/>
      <c r="V392" s="9">
        <f t="shared" si="139"/>
        <v>0</v>
      </c>
      <c r="W392" s="9"/>
      <c r="X392" s="9">
        <f t="shared" si="148"/>
        <v>0</v>
      </c>
      <c r="Y392" s="9"/>
      <c r="Z392" s="9"/>
      <c r="AA392" s="9">
        <f t="shared" si="140"/>
        <v>0</v>
      </c>
      <c r="AB392" s="9"/>
      <c r="AC392" s="9">
        <f t="shared" si="141"/>
        <v>0</v>
      </c>
      <c r="AE392" s="20"/>
      <c r="AH392" s="20">
        <f t="shared" ref="AH392:AH455" si="149">K392+M392+O392</f>
        <v>0</v>
      </c>
    </row>
    <row r="393" spans="1:34" x14ac:dyDescent="0.2">
      <c r="A393" t="s">
        <v>232</v>
      </c>
      <c r="B393" s="23" t="s">
        <v>230</v>
      </c>
      <c r="C393" s="28" t="s">
        <v>233</v>
      </c>
      <c r="D393" s="5"/>
      <c r="E393" s="43">
        <v>57542170</v>
      </c>
      <c r="F393" s="43"/>
      <c r="G393" s="9"/>
      <c r="H393" s="9"/>
      <c r="I393" s="18"/>
      <c r="J393" s="9">
        <f t="shared" si="147"/>
        <v>0</v>
      </c>
      <c r="K393" s="18"/>
      <c r="L393" s="18">
        <f t="shared" si="143"/>
        <v>0</v>
      </c>
      <c r="M393" s="18"/>
      <c r="N393" s="9">
        <f t="shared" si="144"/>
        <v>0</v>
      </c>
      <c r="O393" s="18"/>
      <c r="P393" s="18">
        <f t="shared" si="145"/>
        <v>0</v>
      </c>
      <c r="Q393" s="18"/>
      <c r="R393" s="2">
        <f t="shared" si="133"/>
        <v>0</v>
      </c>
      <c r="S393" s="18"/>
      <c r="T393" s="18">
        <f t="shared" si="138"/>
        <v>0</v>
      </c>
      <c r="U393" s="9"/>
      <c r="V393" s="9">
        <f t="shared" si="139"/>
        <v>0</v>
      </c>
      <c r="W393" s="9"/>
      <c r="X393" s="9">
        <f t="shared" si="148"/>
        <v>0</v>
      </c>
      <c r="Y393" s="9"/>
      <c r="Z393" s="9"/>
      <c r="AA393" s="9">
        <f t="shared" si="140"/>
        <v>0</v>
      </c>
      <c r="AB393" s="9"/>
      <c r="AC393" s="9">
        <f t="shared" si="141"/>
        <v>0</v>
      </c>
      <c r="AE393" s="20"/>
      <c r="AH393" s="20">
        <f t="shared" si="149"/>
        <v>0</v>
      </c>
    </row>
    <row r="394" spans="1:34" x14ac:dyDescent="0.2">
      <c r="A394" t="s">
        <v>232</v>
      </c>
      <c r="B394" s="23"/>
      <c r="C394" s="22" t="s">
        <v>231</v>
      </c>
      <c r="D394" s="19"/>
      <c r="E394" s="31">
        <f>SUM(E393)</f>
        <v>57542170</v>
      </c>
      <c r="F394" s="31">
        <f>E394</f>
        <v>57542170</v>
      </c>
      <c r="G394" s="9">
        <v>20.882999999999999</v>
      </c>
      <c r="H394" s="9">
        <f>G394*E394</f>
        <v>1201653136.1099999</v>
      </c>
      <c r="I394" s="18">
        <v>0</v>
      </c>
      <c r="J394" s="9">
        <f t="shared" si="147"/>
        <v>0</v>
      </c>
      <c r="K394" s="18">
        <v>0</v>
      </c>
      <c r="L394" s="18">
        <f t="shared" si="143"/>
        <v>0</v>
      </c>
      <c r="M394" s="18">
        <v>0</v>
      </c>
      <c r="N394" s="9">
        <f t="shared" si="144"/>
        <v>0</v>
      </c>
      <c r="O394" s="18">
        <v>6.7779999999999996</v>
      </c>
      <c r="P394" s="18">
        <f t="shared" si="145"/>
        <v>390020828.25999999</v>
      </c>
      <c r="Q394" s="18">
        <v>4.3999999999999997E-2</v>
      </c>
      <c r="R394" s="2">
        <f t="shared" si="133"/>
        <v>2531.8554800000002</v>
      </c>
      <c r="S394" s="29">
        <v>7.2510000000000003</v>
      </c>
      <c r="T394" s="18">
        <f t="shared" si="138"/>
        <v>417238274.67000002</v>
      </c>
      <c r="U394" s="9">
        <v>0</v>
      </c>
      <c r="V394" s="9">
        <f t="shared" si="139"/>
        <v>0</v>
      </c>
      <c r="W394" s="9">
        <v>0</v>
      </c>
      <c r="X394" s="9">
        <f t="shared" si="148"/>
        <v>0</v>
      </c>
      <c r="Y394" s="9">
        <v>0</v>
      </c>
      <c r="Z394" s="9">
        <v>0</v>
      </c>
      <c r="AA394" s="9">
        <f t="shared" si="140"/>
        <v>0</v>
      </c>
      <c r="AB394" s="9">
        <f>G394+I394+K394+M394+O394+Q394+S394+U394+W394+Z394</f>
        <v>34.955999999999996</v>
      </c>
      <c r="AC394" s="9">
        <f t="shared" si="141"/>
        <v>2011444094.5199997</v>
      </c>
      <c r="AE394" s="20">
        <f>AB394-O394-S394</f>
        <v>20.926999999999996</v>
      </c>
      <c r="AF394">
        <f>AE394/AB394</f>
        <v>0.59866689552580388</v>
      </c>
      <c r="AH394" s="20">
        <f t="shared" si="149"/>
        <v>6.7779999999999996</v>
      </c>
    </row>
    <row r="395" spans="1:34" x14ac:dyDescent="0.2">
      <c r="B395" s="6"/>
      <c r="C395" s="19"/>
      <c r="D395" s="19"/>
      <c r="E395" s="14"/>
      <c r="F395" s="14"/>
      <c r="G395" s="9"/>
      <c r="H395" s="9"/>
      <c r="I395" s="18"/>
      <c r="J395" s="9">
        <f t="shared" si="147"/>
        <v>0</v>
      </c>
      <c r="K395" s="18"/>
      <c r="L395" s="18">
        <f t="shared" si="143"/>
        <v>0</v>
      </c>
      <c r="M395" s="18"/>
      <c r="N395" s="9">
        <f t="shared" si="144"/>
        <v>0</v>
      </c>
      <c r="O395" s="18"/>
      <c r="P395" s="18">
        <f t="shared" si="145"/>
        <v>0</v>
      </c>
      <c r="Q395" s="18"/>
      <c r="R395" s="2">
        <f t="shared" si="133"/>
        <v>0</v>
      </c>
      <c r="S395" s="18"/>
      <c r="T395" s="18">
        <f t="shared" si="138"/>
        <v>0</v>
      </c>
      <c r="U395" s="9"/>
      <c r="V395" s="9">
        <f t="shared" si="139"/>
        <v>0</v>
      </c>
      <c r="W395" s="9"/>
      <c r="X395" s="9">
        <f t="shared" si="148"/>
        <v>0</v>
      </c>
      <c r="Y395" s="9"/>
      <c r="Z395" s="9"/>
      <c r="AA395" s="9">
        <f t="shared" si="140"/>
        <v>0</v>
      </c>
      <c r="AB395" s="9"/>
      <c r="AC395" s="9">
        <f t="shared" si="141"/>
        <v>0</v>
      </c>
      <c r="AE395" s="20"/>
      <c r="AH395" s="20">
        <f t="shared" si="149"/>
        <v>0</v>
      </c>
    </row>
    <row r="396" spans="1:34" x14ac:dyDescent="0.2">
      <c r="A396" t="s">
        <v>228</v>
      </c>
      <c r="B396" s="6" t="s">
        <v>230</v>
      </c>
      <c r="C396" s="5" t="s">
        <v>229</v>
      </c>
      <c r="D396" s="5"/>
      <c r="E396" s="43">
        <v>47001350</v>
      </c>
      <c r="F396" s="43"/>
      <c r="G396" s="9"/>
      <c r="H396" s="9"/>
      <c r="I396" s="18"/>
      <c r="J396" s="9">
        <f t="shared" si="147"/>
        <v>0</v>
      </c>
      <c r="K396" s="18"/>
      <c r="L396" s="18">
        <f t="shared" si="143"/>
        <v>0</v>
      </c>
      <c r="M396" s="18"/>
      <c r="N396" s="9">
        <f t="shared" si="144"/>
        <v>0</v>
      </c>
      <c r="O396" s="18"/>
      <c r="P396" s="18">
        <f t="shared" si="145"/>
        <v>0</v>
      </c>
      <c r="Q396" s="18"/>
      <c r="R396" s="2">
        <f t="shared" si="133"/>
        <v>0</v>
      </c>
      <c r="S396" s="18"/>
      <c r="T396" s="18">
        <f t="shared" si="138"/>
        <v>0</v>
      </c>
      <c r="U396" s="9"/>
      <c r="V396" s="9">
        <f t="shared" si="139"/>
        <v>0</v>
      </c>
      <c r="W396" s="9"/>
      <c r="X396" s="9">
        <f t="shared" si="148"/>
        <v>0</v>
      </c>
      <c r="Y396" s="9"/>
      <c r="Z396" s="9"/>
      <c r="AA396" s="9">
        <f t="shared" si="140"/>
        <v>0</v>
      </c>
      <c r="AB396" s="9"/>
      <c r="AC396" s="9">
        <f t="shared" si="141"/>
        <v>0</v>
      </c>
      <c r="AE396" s="20"/>
      <c r="AH396" s="20">
        <f t="shared" si="149"/>
        <v>0</v>
      </c>
    </row>
    <row r="397" spans="1:34" x14ac:dyDescent="0.2">
      <c r="A397" t="s">
        <v>228</v>
      </c>
      <c r="B397" s="6"/>
      <c r="C397" s="19" t="s">
        <v>227</v>
      </c>
      <c r="D397" s="19"/>
      <c r="E397" s="31">
        <f>SUM(E396)</f>
        <v>47001350</v>
      </c>
      <c r="F397" s="31">
        <f>E397</f>
        <v>47001350</v>
      </c>
      <c r="G397" s="9">
        <v>15.657999999999999</v>
      </c>
      <c r="H397" s="9">
        <f>G397*E397</f>
        <v>735947138.29999995</v>
      </c>
      <c r="I397" s="18">
        <v>0</v>
      </c>
      <c r="J397" s="9">
        <f t="shared" si="147"/>
        <v>0</v>
      </c>
      <c r="K397" s="18">
        <v>0</v>
      </c>
      <c r="L397" s="18">
        <f t="shared" si="143"/>
        <v>0</v>
      </c>
      <c r="M397" s="18">
        <v>0</v>
      </c>
      <c r="N397" s="9">
        <f t="shared" si="144"/>
        <v>0</v>
      </c>
      <c r="O397" s="18">
        <v>7.1020000000000003</v>
      </c>
      <c r="P397" s="18">
        <f t="shared" si="145"/>
        <v>333803587.69999999</v>
      </c>
      <c r="Q397" s="18">
        <v>5.6000000000000001E-2</v>
      </c>
      <c r="R397" s="2">
        <f t="shared" si="133"/>
        <v>2632.0756000000001</v>
      </c>
      <c r="S397" s="18">
        <v>0</v>
      </c>
      <c r="T397" s="18">
        <f t="shared" si="138"/>
        <v>0</v>
      </c>
      <c r="U397" s="9">
        <v>0</v>
      </c>
      <c r="V397" s="9">
        <f t="shared" si="139"/>
        <v>0</v>
      </c>
      <c r="W397" s="9">
        <v>0</v>
      </c>
      <c r="X397" s="9">
        <f t="shared" si="148"/>
        <v>0</v>
      </c>
      <c r="Y397" s="9">
        <v>0</v>
      </c>
      <c r="Z397" s="9">
        <v>0</v>
      </c>
      <c r="AA397" s="9">
        <f t="shared" si="140"/>
        <v>0</v>
      </c>
      <c r="AB397" s="9">
        <f>G397+I397+K397+M397+O397+Q397+S397+U397+W397+Z397</f>
        <v>22.815999999999999</v>
      </c>
      <c r="AC397" s="9">
        <f t="shared" si="141"/>
        <v>1072382801.5999999</v>
      </c>
      <c r="AE397" s="20">
        <f>AB397-O397-S397</f>
        <v>15.713999999999999</v>
      </c>
      <c r="AF397">
        <f>AE397/AB397</f>
        <v>0.68872720897615702</v>
      </c>
      <c r="AH397" s="20">
        <f t="shared" si="149"/>
        <v>7.1020000000000003</v>
      </c>
    </row>
    <row r="398" spans="1:34" x14ac:dyDescent="0.2">
      <c r="B398" s="6"/>
      <c r="C398" s="19"/>
      <c r="D398" s="19"/>
      <c r="E398" s="14"/>
      <c r="F398" s="14"/>
      <c r="G398" s="9"/>
      <c r="H398" s="9"/>
      <c r="I398" s="18"/>
      <c r="J398" s="9">
        <f t="shared" si="147"/>
        <v>0</v>
      </c>
      <c r="K398" s="18"/>
      <c r="L398" s="18">
        <f t="shared" si="143"/>
        <v>0</v>
      </c>
      <c r="M398" s="18"/>
      <c r="N398" s="9">
        <f t="shared" si="144"/>
        <v>0</v>
      </c>
      <c r="O398" s="18"/>
      <c r="P398" s="18">
        <f t="shared" si="145"/>
        <v>0</v>
      </c>
      <c r="Q398" s="18"/>
      <c r="R398" s="2">
        <f t="shared" si="133"/>
        <v>0</v>
      </c>
      <c r="S398" s="18"/>
      <c r="T398" s="18">
        <f t="shared" si="138"/>
        <v>0</v>
      </c>
      <c r="U398" s="9"/>
      <c r="V398" s="9">
        <f t="shared" si="139"/>
        <v>0</v>
      </c>
      <c r="W398" s="9"/>
      <c r="X398" s="9">
        <f t="shared" si="148"/>
        <v>0</v>
      </c>
      <c r="Y398" s="9"/>
      <c r="Z398" s="9"/>
      <c r="AA398" s="9">
        <f t="shared" si="140"/>
        <v>0</v>
      </c>
      <c r="AB398" s="9"/>
      <c r="AC398" s="9">
        <f t="shared" si="141"/>
        <v>0</v>
      </c>
      <c r="AE398" s="20"/>
      <c r="AH398" s="20">
        <f t="shared" si="149"/>
        <v>0</v>
      </c>
    </row>
    <row r="399" spans="1:34" x14ac:dyDescent="0.2">
      <c r="A399" s="44" t="s">
        <v>224</v>
      </c>
      <c r="B399" s="6" t="s">
        <v>96</v>
      </c>
      <c r="C399" s="42" t="s">
        <v>225</v>
      </c>
      <c r="D399" s="5"/>
      <c r="E399" s="40">
        <v>465126880</v>
      </c>
      <c r="F399" s="40"/>
      <c r="G399" s="9"/>
      <c r="H399" s="9"/>
      <c r="I399" s="18"/>
      <c r="J399" s="9">
        <f t="shared" si="147"/>
        <v>0</v>
      </c>
      <c r="K399" s="18"/>
      <c r="L399" s="18">
        <f t="shared" si="143"/>
        <v>0</v>
      </c>
      <c r="M399" s="18"/>
      <c r="N399" s="9">
        <f t="shared" si="144"/>
        <v>0</v>
      </c>
      <c r="O399" s="18"/>
      <c r="P399" s="18">
        <f t="shared" si="145"/>
        <v>0</v>
      </c>
      <c r="Q399" s="18"/>
      <c r="R399" s="2">
        <f t="shared" si="133"/>
        <v>0</v>
      </c>
      <c r="S399" s="18"/>
      <c r="T399" s="18">
        <f t="shared" si="138"/>
        <v>0</v>
      </c>
      <c r="U399" s="9"/>
      <c r="V399" s="9">
        <f t="shared" si="139"/>
        <v>0</v>
      </c>
      <c r="W399" s="9"/>
      <c r="X399" s="9">
        <f t="shared" si="148"/>
        <v>0</v>
      </c>
      <c r="Y399" s="9"/>
      <c r="Z399" s="9"/>
      <c r="AA399" s="9">
        <f t="shared" si="140"/>
        <v>0</v>
      </c>
      <c r="AB399" s="9"/>
      <c r="AC399" s="9">
        <f t="shared" si="141"/>
        <v>0</v>
      </c>
      <c r="AE399" s="20"/>
      <c r="AH399" s="20">
        <f t="shared" si="149"/>
        <v>0</v>
      </c>
    </row>
    <row r="400" spans="1:34" x14ac:dyDescent="0.2">
      <c r="A400" s="44" t="s">
        <v>224</v>
      </c>
      <c r="B400" s="6" t="s">
        <v>184</v>
      </c>
      <c r="C400" s="42" t="s">
        <v>225</v>
      </c>
      <c r="D400" s="5"/>
      <c r="E400" s="40">
        <v>6672570</v>
      </c>
      <c r="F400" s="40"/>
      <c r="G400" s="9"/>
      <c r="H400" s="9"/>
      <c r="I400" s="18"/>
      <c r="J400" s="9">
        <f t="shared" si="147"/>
        <v>0</v>
      </c>
      <c r="K400" s="18"/>
      <c r="L400" s="18">
        <f t="shared" si="143"/>
        <v>0</v>
      </c>
      <c r="M400" s="18"/>
      <c r="N400" s="9">
        <f t="shared" si="144"/>
        <v>0</v>
      </c>
      <c r="O400" s="18"/>
      <c r="P400" s="18">
        <f t="shared" si="145"/>
        <v>0</v>
      </c>
      <c r="Q400" s="18"/>
      <c r="R400" s="2">
        <f t="shared" si="133"/>
        <v>0</v>
      </c>
      <c r="S400" s="18"/>
      <c r="T400" s="18">
        <f t="shared" si="138"/>
        <v>0</v>
      </c>
      <c r="U400" s="9"/>
      <c r="V400" s="9">
        <f t="shared" si="139"/>
        <v>0</v>
      </c>
      <c r="W400" s="9"/>
      <c r="X400" s="9">
        <f t="shared" si="148"/>
        <v>0</v>
      </c>
      <c r="Y400" s="9"/>
      <c r="Z400" s="9"/>
      <c r="AA400" s="9">
        <f t="shared" si="140"/>
        <v>0</v>
      </c>
      <c r="AB400" s="9"/>
      <c r="AC400" s="9">
        <f t="shared" si="141"/>
        <v>0</v>
      </c>
      <c r="AE400" s="20"/>
      <c r="AH400" s="20">
        <f t="shared" si="149"/>
        <v>0</v>
      </c>
    </row>
    <row r="401" spans="1:34" x14ac:dyDescent="0.2">
      <c r="A401" s="44" t="s">
        <v>224</v>
      </c>
      <c r="B401" s="6" t="s">
        <v>226</v>
      </c>
      <c r="C401" s="42" t="s">
        <v>225</v>
      </c>
      <c r="D401" s="5"/>
      <c r="E401" s="40">
        <v>5236130</v>
      </c>
      <c r="F401" s="40"/>
      <c r="G401" s="9"/>
      <c r="H401" s="9"/>
      <c r="I401" s="18"/>
      <c r="J401" s="9">
        <f t="shared" si="147"/>
        <v>0</v>
      </c>
      <c r="K401" s="18"/>
      <c r="L401" s="18">
        <f t="shared" si="143"/>
        <v>0</v>
      </c>
      <c r="M401" s="18"/>
      <c r="N401" s="9">
        <f t="shared" si="144"/>
        <v>0</v>
      </c>
      <c r="O401" s="18"/>
      <c r="P401" s="18">
        <f t="shared" si="145"/>
        <v>0</v>
      </c>
      <c r="Q401" s="18"/>
      <c r="R401" s="2">
        <f t="shared" ref="R401:R464" si="150">Q401*E401/1000</f>
        <v>0</v>
      </c>
      <c r="S401" s="18"/>
      <c r="T401" s="18">
        <f t="shared" si="138"/>
        <v>0</v>
      </c>
      <c r="U401" s="9"/>
      <c r="V401" s="9">
        <f t="shared" si="139"/>
        <v>0</v>
      </c>
      <c r="W401" s="9"/>
      <c r="X401" s="9">
        <f>$E399*W401</f>
        <v>0</v>
      </c>
      <c r="Y401" s="9"/>
      <c r="Z401" s="9"/>
      <c r="AA401" s="9">
        <f t="shared" si="140"/>
        <v>0</v>
      </c>
      <c r="AB401" s="9"/>
      <c r="AC401" s="9">
        <f t="shared" si="141"/>
        <v>0</v>
      </c>
      <c r="AE401" s="20"/>
      <c r="AH401" s="20">
        <f t="shared" si="149"/>
        <v>0</v>
      </c>
    </row>
    <row r="402" spans="1:34" x14ac:dyDescent="0.2">
      <c r="A402" s="44" t="s">
        <v>224</v>
      </c>
      <c r="B402" s="6"/>
      <c r="C402" s="41" t="s">
        <v>223</v>
      </c>
      <c r="D402" s="19"/>
      <c r="E402" s="31">
        <f>SUM(E399:E401)</f>
        <v>477035580</v>
      </c>
      <c r="F402" s="31">
        <f>E402</f>
        <v>477035580</v>
      </c>
      <c r="G402" s="9">
        <v>21.966999999999999</v>
      </c>
      <c r="H402" s="9">
        <f>G402*E402</f>
        <v>10479040585.859999</v>
      </c>
      <c r="I402" s="18">
        <v>0</v>
      </c>
      <c r="J402" s="9">
        <f t="shared" si="147"/>
        <v>0</v>
      </c>
      <c r="K402" s="18">
        <v>0</v>
      </c>
      <c r="L402" s="18">
        <f t="shared" si="143"/>
        <v>0</v>
      </c>
      <c r="M402" s="18">
        <v>0</v>
      </c>
      <c r="N402" s="9">
        <f t="shared" si="144"/>
        <v>0</v>
      </c>
      <c r="O402" s="18">
        <v>0</v>
      </c>
      <c r="P402" s="18">
        <f t="shared" si="145"/>
        <v>0</v>
      </c>
      <c r="Q402" s="18">
        <v>0.127</v>
      </c>
      <c r="R402" s="2">
        <f t="shared" si="150"/>
        <v>60583.518660000002</v>
      </c>
      <c r="S402" s="18">
        <v>4.1500000000000004</v>
      </c>
      <c r="T402" s="18">
        <f t="shared" si="138"/>
        <v>1979697657.0000002</v>
      </c>
      <c r="U402" s="9">
        <v>0</v>
      </c>
      <c r="V402" s="9">
        <f t="shared" si="139"/>
        <v>0</v>
      </c>
      <c r="W402" s="9">
        <v>0</v>
      </c>
      <c r="X402" s="9">
        <f>$E400*W402</f>
        <v>0</v>
      </c>
      <c r="Y402" s="9">
        <v>0</v>
      </c>
      <c r="Z402" s="9">
        <v>0</v>
      </c>
      <c r="AA402" s="9">
        <f t="shared" si="140"/>
        <v>0</v>
      </c>
      <c r="AB402" s="9">
        <f>G402+I402+K402+M402+O402+Q402+S402+U402+W402+Z402</f>
        <v>26.244</v>
      </c>
      <c r="AC402" s="9">
        <f t="shared" si="141"/>
        <v>12519321761.52</v>
      </c>
      <c r="AE402" s="20">
        <f>AB402-O402-S402</f>
        <v>22.094000000000001</v>
      </c>
      <c r="AF402">
        <f>AE402/AB402</f>
        <v>0.84186861758878229</v>
      </c>
      <c r="AH402" s="20">
        <f t="shared" si="149"/>
        <v>0</v>
      </c>
    </row>
    <row r="403" spans="1:34" x14ac:dyDescent="0.2">
      <c r="B403" s="6"/>
      <c r="C403" s="19"/>
      <c r="D403" s="19"/>
      <c r="E403" s="14"/>
      <c r="F403" s="14"/>
      <c r="G403" s="9"/>
      <c r="H403" s="9"/>
      <c r="I403" s="18"/>
      <c r="J403" s="9">
        <f t="shared" si="147"/>
        <v>0</v>
      </c>
      <c r="K403" s="18"/>
      <c r="L403" s="18">
        <f t="shared" si="143"/>
        <v>0</v>
      </c>
      <c r="M403" s="18"/>
      <c r="N403" s="9">
        <f t="shared" si="144"/>
        <v>0</v>
      </c>
      <c r="O403" s="18"/>
      <c r="P403" s="18">
        <f t="shared" si="145"/>
        <v>0</v>
      </c>
      <c r="Q403" s="18"/>
      <c r="R403" s="2">
        <f t="shared" si="150"/>
        <v>0</v>
      </c>
      <c r="S403" s="18"/>
      <c r="T403" s="18">
        <f t="shared" si="138"/>
        <v>0</v>
      </c>
      <c r="U403" s="9"/>
      <c r="V403" s="9">
        <f t="shared" si="139"/>
        <v>0</v>
      </c>
      <c r="W403" s="9"/>
      <c r="X403" s="9">
        <f>$E401*W403</f>
        <v>0</v>
      </c>
      <c r="Y403" s="9"/>
      <c r="Z403" s="9"/>
      <c r="AA403" s="9">
        <f t="shared" si="140"/>
        <v>0</v>
      </c>
      <c r="AB403" s="9"/>
      <c r="AC403" s="9">
        <f t="shared" si="141"/>
        <v>0</v>
      </c>
      <c r="AE403" s="20"/>
      <c r="AH403" s="20">
        <f t="shared" si="149"/>
        <v>0</v>
      </c>
    </row>
    <row r="404" spans="1:34" x14ac:dyDescent="0.2">
      <c r="A404" t="s">
        <v>221</v>
      </c>
      <c r="B404" s="6" t="s">
        <v>96</v>
      </c>
      <c r="C404" s="5" t="s">
        <v>222</v>
      </c>
      <c r="D404" s="5"/>
      <c r="E404" s="43">
        <v>41382500</v>
      </c>
      <c r="F404" s="43"/>
      <c r="G404" s="9"/>
      <c r="H404" s="9"/>
      <c r="I404" s="18"/>
      <c r="J404" s="9">
        <f t="shared" si="147"/>
        <v>0</v>
      </c>
      <c r="K404" s="18"/>
      <c r="L404" s="18">
        <f t="shared" si="143"/>
        <v>0</v>
      </c>
      <c r="M404" s="18"/>
      <c r="N404" s="9">
        <f t="shared" si="144"/>
        <v>0</v>
      </c>
      <c r="O404" s="18"/>
      <c r="P404" s="18">
        <f t="shared" si="145"/>
        <v>0</v>
      </c>
      <c r="Q404" s="18"/>
      <c r="R404" s="2">
        <f t="shared" si="150"/>
        <v>0</v>
      </c>
      <c r="S404" s="18"/>
      <c r="T404" s="18">
        <f t="shared" si="138"/>
        <v>0</v>
      </c>
      <c r="U404" s="9"/>
      <c r="V404" s="9">
        <f t="shared" si="139"/>
        <v>0</v>
      </c>
      <c r="W404" s="9"/>
      <c r="X404" s="9">
        <f>$E402*W404</f>
        <v>0</v>
      </c>
      <c r="Y404" s="9"/>
      <c r="Z404" s="9"/>
      <c r="AA404" s="9">
        <f t="shared" si="140"/>
        <v>0</v>
      </c>
      <c r="AB404" s="9"/>
      <c r="AC404" s="9">
        <f t="shared" si="141"/>
        <v>0</v>
      </c>
      <c r="AE404" s="20"/>
      <c r="AH404" s="20">
        <f t="shared" si="149"/>
        <v>0</v>
      </c>
    </row>
    <row r="405" spans="1:34" x14ac:dyDescent="0.2">
      <c r="A405" t="s">
        <v>221</v>
      </c>
      <c r="B405" s="6"/>
      <c r="C405" s="19" t="s">
        <v>220</v>
      </c>
      <c r="D405" s="19"/>
      <c r="E405" s="31">
        <f>SUM(E404)</f>
        <v>41382500</v>
      </c>
      <c r="F405" s="31">
        <f>E405</f>
        <v>41382500</v>
      </c>
      <c r="G405" s="9">
        <v>19.899000000000001</v>
      </c>
      <c r="H405" s="9">
        <f>G405*E405</f>
        <v>823470367.5</v>
      </c>
      <c r="I405" s="18">
        <v>0</v>
      </c>
      <c r="J405" s="9">
        <f t="shared" si="147"/>
        <v>0</v>
      </c>
      <c r="K405" s="18">
        <v>0</v>
      </c>
      <c r="L405" s="18">
        <f t="shared" si="143"/>
        <v>0</v>
      </c>
      <c r="M405" s="18">
        <v>0</v>
      </c>
      <c r="N405" s="9">
        <f t="shared" si="144"/>
        <v>0</v>
      </c>
      <c r="O405" s="18">
        <v>5.9930000000000003</v>
      </c>
      <c r="P405" s="18">
        <f t="shared" si="145"/>
        <v>248005322.5</v>
      </c>
      <c r="Q405" s="18">
        <v>0</v>
      </c>
      <c r="R405" s="2">
        <f t="shared" si="150"/>
        <v>0</v>
      </c>
      <c r="S405" s="18">
        <v>0</v>
      </c>
      <c r="T405" s="18">
        <f t="shared" si="138"/>
        <v>0</v>
      </c>
      <c r="U405" s="9">
        <v>0</v>
      </c>
      <c r="V405" s="9">
        <f t="shared" si="139"/>
        <v>0</v>
      </c>
      <c r="W405" s="9">
        <v>0</v>
      </c>
      <c r="X405" s="9">
        <f>$E405*W405</f>
        <v>0</v>
      </c>
      <c r="Y405" s="9">
        <v>0</v>
      </c>
      <c r="Z405" s="9">
        <v>0</v>
      </c>
      <c r="AA405" s="9">
        <f t="shared" si="140"/>
        <v>0</v>
      </c>
      <c r="AB405" s="9">
        <f>G405+I405+K405+M405+O405+Q405+S405+U405+W405+Z405</f>
        <v>25.892000000000003</v>
      </c>
      <c r="AC405" s="9">
        <f t="shared" si="141"/>
        <v>1071475690.0000001</v>
      </c>
      <c r="AE405" s="20">
        <f>AB405-O405-S405</f>
        <v>19.899000000000001</v>
      </c>
      <c r="AF405">
        <f>AE405/AB405</f>
        <v>0.7685385447242391</v>
      </c>
      <c r="AH405" s="20">
        <f t="shared" si="149"/>
        <v>5.9930000000000003</v>
      </c>
    </row>
    <row r="406" spans="1:34" x14ac:dyDescent="0.2">
      <c r="B406" s="6"/>
      <c r="C406" s="19"/>
      <c r="D406" s="19"/>
      <c r="E406" s="14"/>
      <c r="F406" s="14"/>
      <c r="G406" s="9"/>
      <c r="H406" s="9"/>
      <c r="I406" s="18"/>
      <c r="J406" s="9">
        <f t="shared" si="147"/>
        <v>0</v>
      </c>
      <c r="K406" s="18"/>
      <c r="L406" s="18">
        <f t="shared" si="143"/>
        <v>0</v>
      </c>
      <c r="M406" s="18"/>
      <c r="N406" s="9">
        <f t="shared" si="144"/>
        <v>0</v>
      </c>
      <c r="O406" s="18"/>
      <c r="P406" s="18">
        <f t="shared" si="145"/>
        <v>0</v>
      </c>
      <c r="Q406" s="18"/>
      <c r="R406" s="2">
        <f t="shared" si="150"/>
        <v>0</v>
      </c>
      <c r="S406" s="18"/>
      <c r="T406" s="18">
        <f t="shared" si="138"/>
        <v>0</v>
      </c>
      <c r="U406" s="9"/>
      <c r="V406" s="9">
        <f t="shared" si="139"/>
        <v>0</v>
      </c>
      <c r="W406" s="9"/>
      <c r="X406" s="9">
        <f>$E406*W406</f>
        <v>0</v>
      </c>
      <c r="Y406" s="9"/>
      <c r="Z406" s="9"/>
      <c r="AA406" s="9">
        <f t="shared" si="140"/>
        <v>0</v>
      </c>
      <c r="AB406" s="9"/>
      <c r="AC406" s="9">
        <f t="shared" si="141"/>
        <v>0</v>
      </c>
      <c r="AE406" s="20"/>
      <c r="AH406" s="20">
        <f t="shared" si="149"/>
        <v>0</v>
      </c>
    </row>
    <row r="407" spans="1:34" x14ac:dyDescent="0.2">
      <c r="A407" t="s">
        <v>218</v>
      </c>
      <c r="B407" s="23" t="s">
        <v>27</v>
      </c>
      <c r="C407" s="5" t="s">
        <v>219</v>
      </c>
      <c r="D407" s="5"/>
      <c r="E407" s="40">
        <v>227944210</v>
      </c>
      <c r="F407" s="40"/>
      <c r="G407" s="9"/>
      <c r="H407" s="9"/>
      <c r="I407" s="18"/>
      <c r="J407" s="9">
        <f t="shared" si="147"/>
        <v>0</v>
      </c>
      <c r="K407" s="18"/>
      <c r="L407" s="18">
        <f t="shared" si="143"/>
        <v>0</v>
      </c>
      <c r="M407" s="18"/>
      <c r="N407" s="9">
        <f t="shared" si="144"/>
        <v>0</v>
      </c>
      <c r="O407" s="18"/>
      <c r="P407" s="18">
        <f t="shared" si="145"/>
        <v>0</v>
      </c>
      <c r="Q407" s="18"/>
      <c r="R407" s="2">
        <f t="shared" si="150"/>
        <v>0</v>
      </c>
      <c r="S407" s="18"/>
      <c r="T407" s="18">
        <f t="shared" si="138"/>
        <v>0</v>
      </c>
      <c r="U407" s="9"/>
      <c r="V407" s="9">
        <f t="shared" si="139"/>
        <v>0</v>
      </c>
      <c r="W407" s="9"/>
      <c r="X407" s="9">
        <f>$E407*W407</f>
        <v>0</v>
      </c>
      <c r="Y407" s="9"/>
      <c r="Z407" s="9"/>
      <c r="AA407" s="9">
        <f t="shared" si="140"/>
        <v>0</v>
      </c>
      <c r="AB407" s="9"/>
      <c r="AC407" s="9">
        <f t="shared" si="141"/>
        <v>0</v>
      </c>
      <c r="AE407" s="20"/>
      <c r="AH407" s="20">
        <f t="shared" si="149"/>
        <v>0</v>
      </c>
    </row>
    <row r="408" spans="1:34" x14ac:dyDescent="0.2">
      <c r="A408" t="s">
        <v>218</v>
      </c>
      <c r="B408" s="6" t="s">
        <v>61</v>
      </c>
      <c r="C408" s="5" t="s">
        <v>219</v>
      </c>
      <c r="D408" s="5"/>
      <c r="E408" s="40">
        <v>1712085</v>
      </c>
      <c r="F408" s="40"/>
      <c r="G408" s="9"/>
      <c r="H408" s="9"/>
      <c r="I408" s="18"/>
      <c r="J408" s="9">
        <f t="shared" si="147"/>
        <v>0</v>
      </c>
      <c r="K408" s="18"/>
      <c r="L408" s="18">
        <f t="shared" si="143"/>
        <v>0</v>
      </c>
      <c r="M408" s="18"/>
      <c r="N408" s="9">
        <f t="shared" si="144"/>
        <v>0</v>
      </c>
      <c r="O408" s="18"/>
      <c r="P408" s="18">
        <f t="shared" si="145"/>
        <v>0</v>
      </c>
      <c r="Q408" s="18"/>
      <c r="R408" s="2">
        <f t="shared" si="150"/>
        <v>0</v>
      </c>
      <c r="S408" s="18"/>
      <c r="T408" s="18">
        <f t="shared" si="138"/>
        <v>0</v>
      </c>
      <c r="U408" s="9"/>
      <c r="V408" s="9">
        <f t="shared" si="139"/>
        <v>0</v>
      </c>
      <c r="W408" s="9"/>
      <c r="X408" s="9">
        <f>$E407*W408</f>
        <v>0</v>
      </c>
      <c r="Y408" s="9"/>
      <c r="Z408" s="9"/>
      <c r="AA408" s="9">
        <f t="shared" si="140"/>
        <v>0</v>
      </c>
      <c r="AB408" s="9"/>
      <c r="AC408" s="9">
        <f t="shared" si="141"/>
        <v>0</v>
      </c>
      <c r="AE408" s="20"/>
      <c r="AH408" s="20">
        <f t="shared" si="149"/>
        <v>0</v>
      </c>
    </row>
    <row r="409" spans="1:34" x14ac:dyDescent="0.2">
      <c r="A409" t="s">
        <v>218</v>
      </c>
      <c r="B409" s="6"/>
      <c r="C409" s="19" t="s">
        <v>217</v>
      </c>
      <c r="D409" s="19"/>
      <c r="E409" s="31">
        <f>SUM(E407:E408)</f>
        <v>229656295</v>
      </c>
      <c r="F409" s="31">
        <f>E409</f>
        <v>229656295</v>
      </c>
      <c r="G409" s="9">
        <v>27</v>
      </c>
      <c r="H409" s="9">
        <f>G409*E409</f>
        <v>6200719965</v>
      </c>
      <c r="I409" s="18">
        <v>0</v>
      </c>
      <c r="J409" s="9">
        <f t="shared" si="147"/>
        <v>0</v>
      </c>
      <c r="K409" s="18">
        <v>0</v>
      </c>
      <c r="L409" s="18">
        <f t="shared" si="143"/>
        <v>0</v>
      </c>
      <c r="M409" s="18">
        <v>0</v>
      </c>
      <c r="N409" s="9">
        <f t="shared" si="144"/>
        <v>0</v>
      </c>
      <c r="O409" s="18">
        <v>10.45</v>
      </c>
      <c r="P409" s="18">
        <f t="shared" si="145"/>
        <v>2399908282.75</v>
      </c>
      <c r="Q409" s="18">
        <v>4.2000000000000003E-2</v>
      </c>
      <c r="R409" s="2">
        <f t="shared" si="150"/>
        <v>9645.5643900000014</v>
      </c>
      <c r="S409" s="18">
        <v>6.7050000000000001</v>
      </c>
      <c r="T409" s="18">
        <f t="shared" ref="T409:T472" si="151">S409*E409</f>
        <v>1539845457.9749999</v>
      </c>
      <c r="U409" s="9">
        <v>0</v>
      </c>
      <c r="V409" s="9">
        <f t="shared" ref="V409:V472" si="152">$E409*U409</f>
        <v>0</v>
      </c>
      <c r="W409" s="9">
        <v>0</v>
      </c>
      <c r="X409" s="9">
        <f>$E408*W409</f>
        <v>0</v>
      </c>
      <c r="Y409" s="9">
        <v>1.0880000000000001</v>
      </c>
      <c r="Z409" s="9">
        <v>0</v>
      </c>
      <c r="AA409" s="9">
        <f t="shared" ref="AA409:AA472" si="153">$E409*Z409</f>
        <v>0</v>
      </c>
      <c r="AB409" s="9">
        <f>G409+I409+K409+M409+O409+Q409+S409+U409+W409+Z409+Y409</f>
        <v>45.285000000000004</v>
      </c>
      <c r="AC409" s="9">
        <f t="shared" ref="AC409:AC472" si="154">$E409*AB409</f>
        <v>10399985319.075001</v>
      </c>
      <c r="AE409" s="20">
        <f>AB409-O409-S409</f>
        <v>28.13000000000001</v>
      </c>
      <c r="AF409">
        <f>AE409/AB409</f>
        <v>0.62117699017334671</v>
      </c>
      <c r="AH409" s="20">
        <f t="shared" si="149"/>
        <v>10.45</v>
      </c>
    </row>
    <row r="410" spans="1:34" x14ac:dyDescent="0.2">
      <c r="B410" s="6"/>
      <c r="C410" s="19"/>
      <c r="D410" s="19"/>
      <c r="E410" s="14"/>
      <c r="F410" s="14"/>
      <c r="G410" s="9"/>
      <c r="H410" s="9"/>
      <c r="I410" s="18"/>
      <c r="J410" s="9">
        <f t="shared" si="147"/>
        <v>0</v>
      </c>
      <c r="K410" s="18"/>
      <c r="L410" s="18">
        <f t="shared" si="143"/>
        <v>0</v>
      </c>
      <c r="M410" s="18"/>
      <c r="N410" s="9">
        <f t="shared" si="144"/>
        <v>0</v>
      </c>
      <c r="O410" s="18"/>
      <c r="P410" s="18">
        <f t="shared" si="145"/>
        <v>0</v>
      </c>
      <c r="Q410" s="18"/>
      <c r="R410" s="2">
        <f t="shared" si="150"/>
        <v>0</v>
      </c>
      <c r="S410" s="18"/>
      <c r="T410" s="18">
        <f t="shared" si="151"/>
        <v>0</v>
      </c>
      <c r="U410" s="9"/>
      <c r="V410" s="9">
        <f t="shared" si="152"/>
        <v>0</v>
      </c>
      <c r="W410" s="9"/>
      <c r="X410" s="9">
        <f>$E409*W410</f>
        <v>0</v>
      </c>
      <c r="Y410" s="9"/>
      <c r="Z410" s="9"/>
      <c r="AA410" s="9">
        <f t="shared" si="153"/>
        <v>0</v>
      </c>
      <c r="AB410" s="9"/>
      <c r="AC410" s="9">
        <f t="shared" si="154"/>
        <v>0</v>
      </c>
      <c r="AE410" s="20"/>
      <c r="AH410" s="20">
        <f t="shared" si="149"/>
        <v>0</v>
      </c>
    </row>
    <row r="411" spans="1:34" x14ac:dyDescent="0.2">
      <c r="A411" s="44" t="s">
        <v>215</v>
      </c>
      <c r="B411" s="6" t="s">
        <v>27</v>
      </c>
      <c r="C411" s="42" t="s">
        <v>216</v>
      </c>
      <c r="D411" s="5"/>
      <c r="E411" s="43">
        <v>235720250</v>
      </c>
      <c r="F411" s="43"/>
      <c r="G411" s="9"/>
      <c r="H411" s="9"/>
      <c r="I411" s="18"/>
      <c r="J411" s="9">
        <f t="shared" si="147"/>
        <v>0</v>
      </c>
      <c r="K411" s="18"/>
      <c r="L411" s="18">
        <f t="shared" si="143"/>
        <v>0</v>
      </c>
      <c r="M411" s="18"/>
      <c r="N411" s="9">
        <f t="shared" si="144"/>
        <v>0</v>
      </c>
      <c r="O411" s="18"/>
      <c r="P411" s="18">
        <f t="shared" si="145"/>
        <v>0</v>
      </c>
      <c r="Q411" s="18"/>
      <c r="R411" s="2">
        <f t="shared" si="150"/>
        <v>0</v>
      </c>
      <c r="S411" s="18"/>
      <c r="T411" s="18">
        <f t="shared" si="151"/>
        <v>0</v>
      </c>
      <c r="U411" s="9"/>
      <c r="V411" s="9">
        <f t="shared" si="152"/>
        <v>0</v>
      </c>
      <c r="W411" s="9"/>
      <c r="X411" s="9">
        <f>$E410*W411</f>
        <v>0</v>
      </c>
      <c r="Y411" s="9"/>
      <c r="Z411" s="9"/>
      <c r="AA411" s="9">
        <f t="shared" si="153"/>
        <v>0</v>
      </c>
      <c r="AB411" s="9"/>
      <c r="AC411" s="9">
        <f t="shared" si="154"/>
        <v>0</v>
      </c>
      <c r="AE411" s="20"/>
      <c r="AH411" s="20">
        <f t="shared" si="149"/>
        <v>0</v>
      </c>
    </row>
    <row r="412" spans="1:34" x14ac:dyDescent="0.2">
      <c r="A412" s="44" t="s">
        <v>215</v>
      </c>
      <c r="B412" s="6"/>
      <c r="C412" s="41" t="s">
        <v>214</v>
      </c>
      <c r="D412" s="19"/>
      <c r="E412" s="31">
        <f>SUM(E411)</f>
        <v>235720250</v>
      </c>
      <c r="F412" s="31">
        <f>E412</f>
        <v>235720250</v>
      </c>
      <c r="G412" s="9">
        <v>27</v>
      </c>
      <c r="H412" s="9">
        <f>G412*E412</f>
        <v>6364446750</v>
      </c>
      <c r="I412" s="18">
        <v>0</v>
      </c>
      <c r="J412" s="9">
        <f t="shared" si="147"/>
        <v>0</v>
      </c>
      <c r="K412" s="18">
        <v>0</v>
      </c>
      <c r="L412" s="18">
        <f t="shared" si="143"/>
        <v>0</v>
      </c>
      <c r="M412" s="18">
        <v>0</v>
      </c>
      <c r="N412" s="9">
        <f t="shared" si="144"/>
        <v>0</v>
      </c>
      <c r="O412" s="18">
        <v>2.3330000000000002</v>
      </c>
      <c r="P412" s="18">
        <f t="shared" si="145"/>
        <v>549935343.25</v>
      </c>
      <c r="Q412" s="18">
        <v>3.6999999999999998E-2</v>
      </c>
      <c r="R412" s="2">
        <f t="shared" si="150"/>
        <v>8721.6492500000004</v>
      </c>
      <c r="S412" s="18">
        <v>13.484999999999999</v>
      </c>
      <c r="T412" s="18">
        <f t="shared" si="151"/>
        <v>3178687571.25</v>
      </c>
      <c r="U412" s="9">
        <v>0</v>
      </c>
      <c r="V412" s="9">
        <f t="shared" si="152"/>
        <v>0</v>
      </c>
      <c r="W412" s="9">
        <v>0</v>
      </c>
      <c r="X412" s="9">
        <f>$E412*W412</f>
        <v>0</v>
      </c>
      <c r="Y412" s="9">
        <v>0</v>
      </c>
      <c r="Z412" s="9">
        <v>0</v>
      </c>
      <c r="AA412" s="9">
        <f t="shared" si="153"/>
        <v>0</v>
      </c>
      <c r="AB412" s="9">
        <f>G412+I412+K412+M412+O412+Q412+S412+U412+W412+Z412</f>
        <v>42.854999999999997</v>
      </c>
      <c r="AC412" s="9">
        <f t="shared" si="154"/>
        <v>10101791313.75</v>
      </c>
      <c r="AE412" s="20">
        <f>AB412-O412-S412</f>
        <v>27.036999999999999</v>
      </c>
      <c r="AF412">
        <f>AE412/AB412</f>
        <v>0.63089487807723721</v>
      </c>
      <c r="AH412" s="20">
        <f t="shared" si="149"/>
        <v>2.3330000000000002</v>
      </c>
    </row>
    <row r="413" spans="1:34" x14ac:dyDescent="0.2">
      <c r="B413" s="6"/>
      <c r="C413" s="19"/>
      <c r="D413" s="19"/>
      <c r="E413" s="14"/>
      <c r="F413" s="14"/>
      <c r="G413" s="9"/>
      <c r="H413" s="9"/>
      <c r="I413" s="18"/>
      <c r="J413" s="9">
        <f t="shared" si="147"/>
        <v>0</v>
      </c>
      <c r="K413" s="18"/>
      <c r="L413" s="18">
        <f t="shared" si="143"/>
        <v>0</v>
      </c>
      <c r="M413" s="18"/>
      <c r="N413" s="9">
        <f t="shared" si="144"/>
        <v>0</v>
      </c>
      <c r="O413" s="18"/>
      <c r="P413" s="18">
        <f t="shared" si="145"/>
        <v>0</v>
      </c>
      <c r="Q413" s="18"/>
      <c r="R413" s="2">
        <f t="shared" si="150"/>
        <v>0</v>
      </c>
      <c r="S413" s="18"/>
      <c r="T413" s="18">
        <f t="shared" si="151"/>
        <v>0</v>
      </c>
      <c r="U413" s="9"/>
      <c r="V413" s="9">
        <f t="shared" si="152"/>
        <v>0</v>
      </c>
      <c r="W413" s="9"/>
      <c r="X413" s="9">
        <f>$E413*W413</f>
        <v>0</v>
      </c>
      <c r="Y413" s="9"/>
      <c r="Z413" s="9"/>
      <c r="AA413" s="9">
        <f t="shared" si="153"/>
        <v>0</v>
      </c>
      <c r="AB413" s="9"/>
      <c r="AC413" s="9">
        <f t="shared" si="154"/>
        <v>0</v>
      </c>
      <c r="AE413" s="20"/>
      <c r="AH413" s="20">
        <f t="shared" si="149"/>
        <v>0</v>
      </c>
    </row>
    <row r="414" spans="1:34" x14ac:dyDescent="0.2">
      <c r="A414" t="s">
        <v>212</v>
      </c>
      <c r="B414" s="6" t="s">
        <v>27</v>
      </c>
      <c r="C414" s="5" t="s">
        <v>213</v>
      </c>
      <c r="D414" s="5"/>
      <c r="E414" s="40">
        <v>15548640</v>
      </c>
      <c r="F414" s="40"/>
      <c r="G414" s="9"/>
      <c r="H414" s="9"/>
      <c r="I414" s="18"/>
      <c r="J414" s="9">
        <f t="shared" si="147"/>
        <v>0</v>
      </c>
      <c r="K414" s="18"/>
      <c r="L414" s="18">
        <f t="shared" si="143"/>
        <v>0</v>
      </c>
      <c r="M414" s="18"/>
      <c r="N414" s="9">
        <f t="shared" si="144"/>
        <v>0</v>
      </c>
      <c r="O414" s="18"/>
      <c r="P414" s="18">
        <f t="shared" si="145"/>
        <v>0</v>
      </c>
      <c r="Q414" s="18"/>
      <c r="R414" s="2">
        <f t="shared" si="150"/>
        <v>0</v>
      </c>
      <c r="S414" s="18"/>
      <c r="T414" s="18">
        <f t="shared" si="151"/>
        <v>0</v>
      </c>
      <c r="U414" s="9"/>
      <c r="V414" s="9">
        <f t="shared" si="152"/>
        <v>0</v>
      </c>
      <c r="W414" s="9"/>
      <c r="X414" s="9">
        <f>$E414*W414</f>
        <v>0</v>
      </c>
      <c r="Y414" s="9"/>
      <c r="Z414" s="9"/>
      <c r="AA414" s="9">
        <f t="shared" si="153"/>
        <v>0</v>
      </c>
      <c r="AB414" s="9"/>
      <c r="AC414" s="9">
        <f t="shared" si="154"/>
        <v>0</v>
      </c>
      <c r="AE414" s="20"/>
      <c r="AH414" s="20">
        <f t="shared" si="149"/>
        <v>0</v>
      </c>
    </row>
    <row r="415" spans="1:34" x14ac:dyDescent="0.2">
      <c r="A415" t="s">
        <v>212</v>
      </c>
      <c r="B415" s="6" t="s">
        <v>19</v>
      </c>
      <c r="C415" s="5" t="s">
        <v>213</v>
      </c>
      <c r="D415" s="5"/>
      <c r="E415" s="40">
        <v>61080</v>
      </c>
      <c r="F415" s="40"/>
      <c r="G415" s="9"/>
      <c r="H415" s="9"/>
      <c r="I415" s="18"/>
      <c r="J415" s="9">
        <f t="shared" si="147"/>
        <v>0</v>
      </c>
      <c r="K415" s="18"/>
      <c r="L415" s="18">
        <f t="shared" si="143"/>
        <v>0</v>
      </c>
      <c r="M415" s="18"/>
      <c r="N415" s="9">
        <f t="shared" si="144"/>
        <v>0</v>
      </c>
      <c r="O415" s="18"/>
      <c r="P415" s="18">
        <f t="shared" si="145"/>
        <v>0</v>
      </c>
      <c r="Q415" s="18"/>
      <c r="R415" s="2">
        <f t="shared" si="150"/>
        <v>0</v>
      </c>
      <c r="S415" s="18"/>
      <c r="T415" s="18">
        <f t="shared" si="151"/>
        <v>0</v>
      </c>
      <c r="U415" s="9"/>
      <c r="V415" s="9">
        <f t="shared" si="152"/>
        <v>0</v>
      </c>
      <c r="W415" s="9"/>
      <c r="X415" s="9">
        <f>$E414*W415</f>
        <v>0</v>
      </c>
      <c r="Y415" s="9"/>
      <c r="Z415" s="9"/>
      <c r="AA415" s="9">
        <f t="shared" si="153"/>
        <v>0</v>
      </c>
      <c r="AB415" s="9"/>
      <c r="AC415" s="9">
        <f t="shared" si="154"/>
        <v>0</v>
      </c>
      <c r="AE415" s="20"/>
      <c r="AH415" s="20">
        <f t="shared" si="149"/>
        <v>0</v>
      </c>
    </row>
    <row r="416" spans="1:34" x14ac:dyDescent="0.2">
      <c r="A416" t="s">
        <v>212</v>
      </c>
      <c r="B416" s="6"/>
      <c r="C416" s="19" t="s">
        <v>211</v>
      </c>
      <c r="D416" s="19"/>
      <c r="E416" s="31">
        <f>SUM(E414:E415)</f>
        <v>15609720</v>
      </c>
      <c r="F416" s="31">
        <f>E416</f>
        <v>15609720</v>
      </c>
      <c r="G416" s="9">
        <v>27</v>
      </c>
      <c r="H416" s="9">
        <f>G416*E416</f>
        <v>421462440</v>
      </c>
      <c r="I416" s="18">
        <v>0</v>
      </c>
      <c r="J416" s="9">
        <f t="shared" si="147"/>
        <v>0</v>
      </c>
      <c r="K416" s="18">
        <v>0.61799999999999999</v>
      </c>
      <c r="L416" s="18">
        <f t="shared" si="143"/>
        <v>9646806.959999999</v>
      </c>
      <c r="M416" s="18">
        <v>0</v>
      </c>
      <c r="N416" s="9">
        <f t="shared" si="144"/>
        <v>0</v>
      </c>
      <c r="O416" s="18">
        <v>0</v>
      </c>
      <c r="P416" s="18">
        <f t="shared" si="145"/>
        <v>0</v>
      </c>
      <c r="Q416" s="18">
        <v>2.9000000000000001E-2</v>
      </c>
      <c r="R416" s="2">
        <f t="shared" si="150"/>
        <v>452.68187999999998</v>
      </c>
      <c r="S416" s="18">
        <v>5.12</v>
      </c>
      <c r="T416" s="18">
        <f t="shared" si="151"/>
        <v>79921766.400000006</v>
      </c>
      <c r="U416" s="9">
        <v>0</v>
      </c>
      <c r="V416" s="9">
        <f t="shared" si="152"/>
        <v>0</v>
      </c>
      <c r="W416" s="9">
        <v>0</v>
      </c>
      <c r="X416" s="9">
        <f>$E415*W416</f>
        <v>0</v>
      </c>
      <c r="Y416" s="9">
        <v>0</v>
      </c>
      <c r="Z416" s="9">
        <v>0</v>
      </c>
      <c r="AA416" s="9">
        <f t="shared" si="153"/>
        <v>0</v>
      </c>
      <c r="AB416" s="9">
        <f>G416+I416+K416+M416+O416+Q416+S416+U416+W416+Z416</f>
        <v>32.766999999999996</v>
      </c>
      <c r="AC416" s="9">
        <f t="shared" si="154"/>
        <v>511483695.23999995</v>
      </c>
      <c r="AE416" s="20">
        <f>AB416-O416-S416</f>
        <v>27.646999999999995</v>
      </c>
      <c r="AF416">
        <f>AE416/AB416</f>
        <v>0.84374523148289438</v>
      </c>
      <c r="AH416" s="20">
        <f t="shared" si="149"/>
        <v>0.61799999999999999</v>
      </c>
    </row>
    <row r="417" spans="1:34" x14ac:dyDescent="0.2">
      <c r="B417" s="6"/>
      <c r="C417" s="19"/>
      <c r="D417" s="19"/>
      <c r="E417" s="14"/>
      <c r="F417" s="14"/>
      <c r="G417" s="9"/>
      <c r="H417" s="9"/>
      <c r="I417" s="18"/>
      <c r="J417" s="9">
        <f t="shared" si="147"/>
        <v>0</v>
      </c>
      <c r="K417" s="18"/>
      <c r="L417" s="18">
        <f t="shared" si="143"/>
        <v>0</v>
      </c>
      <c r="M417" s="18"/>
      <c r="N417" s="9">
        <f t="shared" si="144"/>
        <v>0</v>
      </c>
      <c r="O417" s="18"/>
      <c r="P417" s="18">
        <f t="shared" si="145"/>
        <v>0</v>
      </c>
      <c r="Q417" s="18"/>
      <c r="R417" s="2">
        <f t="shared" si="150"/>
        <v>0</v>
      </c>
      <c r="S417" s="18"/>
      <c r="T417" s="18">
        <f t="shared" si="151"/>
        <v>0</v>
      </c>
      <c r="U417" s="9"/>
      <c r="V417" s="9">
        <f t="shared" si="152"/>
        <v>0</v>
      </c>
      <c r="W417" s="9"/>
      <c r="X417" s="9">
        <f>$E416*W417</f>
        <v>0</v>
      </c>
      <c r="Y417" s="9"/>
      <c r="Z417" s="9"/>
      <c r="AA417" s="9">
        <f t="shared" si="153"/>
        <v>0</v>
      </c>
      <c r="AB417" s="9"/>
      <c r="AC417" s="9">
        <f t="shared" si="154"/>
        <v>0</v>
      </c>
      <c r="AE417" s="20"/>
      <c r="AH417" s="20">
        <f t="shared" si="149"/>
        <v>0</v>
      </c>
    </row>
    <row r="418" spans="1:34" x14ac:dyDescent="0.2">
      <c r="A418" t="s">
        <v>209</v>
      </c>
      <c r="B418" s="6" t="s">
        <v>27</v>
      </c>
      <c r="C418" s="5" t="s">
        <v>210</v>
      </c>
      <c r="D418" s="5"/>
      <c r="E418" s="40">
        <v>41142890</v>
      </c>
      <c r="F418" s="40"/>
      <c r="G418" s="9"/>
      <c r="H418" s="9"/>
      <c r="I418" s="18"/>
      <c r="J418" s="9">
        <f t="shared" si="147"/>
        <v>0</v>
      </c>
      <c r="K418" s="18"/>
      <c r="L418" s="18">
        <f t="shared" ref="L418:L481" si="155">K418*E418</f>
        <v>0</v>
      </c>
      <c r="M418" s="18"/>
      <c r="N418" s="9">
        <f t="shared" ref="N418:N481" si="156">$E418*M418</f>
        <v>0</v>
      </c>
      <c r="O418" s="18"/>
      <c r="P418" s="18">
        <f t="shared" ref="P418:P481" si="157">O418*E418</f>
        <v>0</v>
      </c>
      <c r="Q418" s="18"/>
      <c r="R418" s="2">
        <f t="shared" si="150"/>
        <v>0</v>
      </c>
      <c r="S418" s="18"/>
      <c r="T418" s="18">
        <f t="shared" si="151"/>
        <v>0</v>
      </c>
      <c r="U418" s="9"/>
      <c r="V418" s="9">
        <f t="shared" si="152"/>
        <v>0</v>
      </c>
      <c r="W418" s="9"/>
      <c r="X418" s="9">
        <f>$E417*W418</f>
        <v>0</v>
      </c>
      <c r="Y418" s="9"/>
      <c r="Z418" s="9"/>
      <c r="AA418" s="9">
        <f t="shared" si="153"/>
        <v>0</v>
      </c>
      <c r="AB418" s="9"/>
      <c r="AC418" s="9">
        <f t="shared" si="154"/>
        <v>0</v>
      </c>
      <c r="AE418" s="20"/>
      <c r="AH418" s="20">
        <f t="shared" si="149"/>
        <v>0</v>
      </c>
    </row>
    <row r="419" spans="1:34" x14ac:dyDescent="0.2">
      <c r="A419" t="s">
        <v>209</v>
      </c>
      <c r="B419" s="6" t="s">
        <v>19</v>
      </c>
      <c r="C419" s="5" t="s">
        <v>210</v>
      </c>
      <c r="D419" s="5"/>
      <c r="E419" s="40">
        <v>137818460</v>
      </c>
      <c r="F419" s="40"/>
      <c r="G419" s="9"/>
      <c r="H419" s="9"/>
      <c r="I419" s="18"/>
      <c r="J419" s="9">
        <f t="shared" si="147"/>
        <v>0</v>
      </c>
      <c r="K419" s="18"/>
      <c r="L419" s="18">
        <f t="shared" si="155"/>
        <v>0</v>
      </c>
      <c r="M419" s="18"/>
      <c r="N419" s="9">
        <f t="shared" si="156"/>
        <v>0</v>
      </c>
      <c r="O419" s="18"/>
      <c r="P419" s="18">
        <f t="shared" si="157"/>
        <v>0</v>
      </c>
      <c r="Q419" s="18"/>
      <c r="R419" s="2">
        <f t="shared" si="150"/>
        <v>0</v>
      </c>
      <c r="S419" s="18"/>
      <c r="T419" s="18">
        <f t="shared" si="151"/>
        <v>0</v>
      </c>
      <c r="U419" s="9"/>
      <c r="V419" s="9">
        <f t="shared" si="152"/>
        <v>0</v>
      </c>
      <c r="W419" s="9"/>
      <c r="X419" s="9">
        <f>$E419*W419</f>
        <v>0</v>
      </c>
      <c r="Y419" s="9"/>
      <c r="Z419" s="9"/>
      <c r="AA419" s="9">
        <f t="shared" si="153"/>
        <v>0</v>
      </c>
      <c r="AB419" s="9"/>
      <c r="AC419" s="9">
        <f t="shared" si="154"/>
        <v>0</v>
      </c>
      <c r="AE419" s="20"/>
      <c r="AH419" s="20">
        <f t="shared" si="149"/>
        <v>0</v>
      </c>
    </row>
    <row r="420" spans="1:34" x14ac:dyDescent="0.2">
      <c r="A420" t="s">
        <v>209</v>
      </c>
      <c r="B420" s="6" t="s">
        <v>51</v>
      </c>
      <c r="C420" s="5" t="s">
        <v>210</v>
      </c>
      <c r="D420" s="5"/>
      <c r="E420" s="40">
        <v>2177140</v>
      </c>
      <c r="F420" s="40"/>
      <c r="G420" s="9"/>
      <c r="H420" s="9"/>
      <c r="I420" s="18"/>
      <c r="J420" s="9">
        <f t="shared" si="147"/>
        <v>0</v>
      </c>
      <c r="K420" s="18"/>
      <c r="L420" s="18">
        <f t="shared" si="155"/>
        <v>0</v>
      </c>
      <c r="M420" s="18"/>
      <c r="N420" s="9">
        <f t="shared" si="156"/>
        <v>0</v>
      </c>
      <c r="O420" s="18"/>
      <c r="P420" s="18">
        <f t="shared" si="157"/>
        <v>0</v>
      </c>
      <c r="Q420" s="18"/>
      <c r="R420" s="2">
        <f t="shared" si="150"/>
        <v>0</v>
      </c>
      <c r="S420" s="18"/>
      <c r="T420" s="18">
        <f t="shared" si="151"/>
        <v>0</v>
      </c>
      <c r="U420" s="9"/>
      <c r="V420" s="9">
        <f t="shared" si="152"/>
        <v>0</v>
      </c>
      <c r="W420" s="9"/>
      <c r="X420" s="9">
        <f>$E418*W420</f>
        <v>0</v>
      </c>
      <c r="Y420" s="9"/>
      <c r="Z420" s="9"/>
      <c r="AA420" s="9">
        <f t="shared" si="153"/>
        <v>0</v>
      </c>
      <c r="AB420" s="9"/>
      <c r="AC420" s="9">
        <f t="shared" si="154"/>
        <v>0</v>
      </c>
      <c r="AE420" s="20"/>
      <c r="AH420" s="20">
        <f t="shared" si="149"/>
        <v>0</v>
      </c>
    </row>
    <row r="421" spans="1:34" x14ac:dyDescent="0.2">
      <c r="A421" t="s">
        <v>209</v>
      </c>
      <c r="B421" s="6"/>
      <c r="C421" s="19" t="s">
        <v>208</v>
      </c>
      <c r="D421" s="19"/>
      <c r="E421" s="31">
        <f>SUM(E418:E420)</f>
        <v>181138490</v>
      </c>
      <c r="F421" s="31">
        <f>E421</f>
        <v>181138490</v>
      </c>
      <c r="G421" s="9">
        <v>23.725999999999999</v>
      </c>
      <c r="H421" s="9">
        <f>G421*E421</f>
        <v>4297691813.7399998</v>
      </c>
      <c r="I421" s="18">
        <v>0.81899999999999995</v>
      </c>
      <c r="J421" s="9">
        <f t="shared" si="147"/>
        <v>148352423.31</v>
      </c>
      <c r="K421" s="18">
        <v>0</v>
      </c>
      <c r="L421" s="18">
        <f t="shared" si="155"/>
        <v>0</v>
      </c>
      <c r="M421" s="18">
        <v>0</v>
      </c>
      <c r="N421" s="9">
        <f t="shared" si="156"/>
        <v>0</v>
      </c>
      <c r="O421" s="18">
        <v>0</v>
      </c>
      <c r="P421" s="18">
        <f t="shared" si="157"/>
        <v>0</v>
      </c>
      <c r="Q421" s="18">
        <v>3.4000000000000002E-2</v>
      </c>
      <c r="R421" s="2">
        <f t="shared" si="150"/>
        <v>6158.7086600000002</v>
      </c>
      <c r="S421" s="18">
        <v>12.61</v>
      </c>
      <c r="T421" s="18">
        <f t="shared" si="151"/>
        <v>2284156358.9000001</v>
      </c>
      <c r="U421" s="9">
        <v>0</v>
      </c>
      <c r="V421" s="9">
        <f t="shared" si="152"/>
        <v>0</v>
      </c>
      <c r="W421" s="9">
        <v>0</v>
      </c>
      <c r="X421" s="9">
        <f>$E419*W421</f>
        <v>0</v>
      </c>
      <c r="Y421" s="9">
        <v>0</v>
      </c>
      <c r="Z421" s="9">
        <v>0</v>
      </c>
      <c r="AA421" s="9">
        <f t="shared" si="153"/>
        <v>0</v>
      </c>
      <c r="AB421" s="9">
        <f>G421+I421+K421+M421+O421+Q421+S421+U421+W421+Z421</f>
        <v>37.188999999999993</v>
      </c>
      <c r="AC421" s="9">
        <f t="shared" si="154"/>
        <v>6736359304.6099987</v>
      </c>
      <c r="AE421" s="20">
        <f>AB421-O421-S421</f>
        <v>24.578999999999994</v>
      </c>
      <c r="AF421">
        <f>AE421/AB421</f>
        <v>0.66092124015165765</v>
      </c>
      <c r="AH421" s="20">
        <f t="shared" si="149"/>
        <v>0</v>
      </c>
    </row>
    <row r="422" spans="1:34" x14ac:dyDescent="0.2">
      <c r="B422" s="6"/>
      <c r="C422" s="19"/>
      <c r="D422" s="19"/>
      <c r="E422" s="14"/>
      <c r="F422" s="14"/>
      <c r="G422" s="9"/>
      <c r="H422" s="9"/>
      <c r="I422" s="18"/>
      <c r="J422" s="9">
        <f t="shared" si="147"/>
        <v>0</v>
      </c>
      <c r="K422" s="18"/>
      <c r="L422" s="18">
        <f t="shared" si="155"/>
        <v>0</v>
      </c>
      <c r="M422" s="18"/>
      <c r="N422" s="9">
        <f t="shared" si="156"/>
        <v>0</v>
      </c>
      <c r="O422" s="18"/>
      <c r="P422" s="18">
        <f t="shared" si="157"/>
        <v>0</v>
      </c>
      <c r="Q422" s="18"/>
      <c r="R422" s="2">
        <f t="shared" si="150"/>
        <v>0</v>
      </c>
      <c r="S422" s="18"/>
      <c r="T422" s="18">
        <f t="shared" si="151"/>
        <v>0</v>
      </c>
      <c r="U422" s="9"/>
      <c r="V422" s="9">
        <f t="shared" si="152"/>
        <v>0</v>
      </c>
      <c r="W422" s="9"/>
      <c r="X422" s="9">
        <f>$E420*W422</f>
        <v>0</v>
      </c>
      <c r="Y422" s="9"/>
      <c r="Z422" s="9"/>
      <c r="AA422" s="9">
        <f t="shared" si="153"/>
        <v>0</v>
      </c>
      <c r="AB422" s="9"/>
      <c r="AC422" s="9">
        <f t="shared" si="154"/>
        <v>0</v>
      </c>
      <c r="AE422" s="20"/>
      <c r="AH422" s="20">
        <f t="shared" si="149"/>
        <v>0</v>
      </c>
    </row>
    <row r="423" spans="1:34" x14ac:dyDescent="0.2">
      <c r="A423" t="s">
        <v>206</v>
      </c>
      <c r="B423" s="6" t="s">
        <v>191</v>
      </c>
      <c r="C423" s="5" t="s">
        <v>207</v>
      </c>
      <c r="D423" s="5"/>
      <c r="E423" s="43">
        <v>65828395</v>
      </c>
      <c r="F423" s="43"/>
      <c r="G423" s="9"/>
      <c r="H423" s="9"/>
      <c r="I423" s="18"/>
      <c r="J423" s="9">
        <f t="shared" si="147"/>
        <v>0</v>
      </c>
      <c r="K423" s="18"/>
      <c r="L423" s="18">
        <f t="shared" si="155"/>
        <v>0</v>
      </c>
      <c r="M423" s="18"/>
      <c r="N423" s="9">
        <f t="shared" si="156"/>
        <v>0</v>
      </c>
      <c r="O423" s="18"/>
      <c r="P423" s="18">
        <f t="shared" si="157"/>
        <v>0</v>
      </c>
      <c r="Q423" s="18"/>
      <c r="R423" s="2">
        <f t="shared" si="150"/>
        <v>0</v>
      </c>
      <c r="S423" s="18"/>
      <c r="T423" s="18">
        <f t="shared" si="151"/>
        <v>0</v>
      </c>
      <c r="U423" s="9"/>
      <c r="V423" s="9">
        <f t="shared" si="152"/>
        <v>0</v>
      </c>
      <c r="W423" s="9"/>
      <c r="X423" s="9">
        <f>$E421*W423</f>
        <v>0</v>
      </c>
      <c r="Y423" s="9"/>
      <c r="Z423" s="9"/>
      <c r="AA423" s="9">
        <f t="shared" si="153"/>
        <v>0</v>
      </c>
      <c r="AB423" s="9"/>
      <c r="AC423" s="9">
        <f t="shared" si="154"/>
        <v>0</v>
      </c>
      <c r="AE423" s="20"/>
      <c r="AH423" s="20">
        <f t="shared" si="149"/>
        <v>0</v>
      </c>
    </row>
    <row r="424" spans="1:34" x14ac:dyDescent="0.2">
      <c r="A424" t="s">
        <v>206</v>
      </c>
      <c r="B424" s="6"/>
      <c r="C424" s="19" t="s">
        <v>205</v>
      </c>
      <c r="D424" s="19"/>
      <c r="E424" s="31">
        <f>SUM(E423)</f>
        <v>65828395</v>
      </c>
      <c r="F424" s="31">
        <f>E424</f>
        <v>65828395</v>
      </c>
      <c r="G424" s="9">
        <v>24.417000000000002</v>
      </c>
      <c r="H424" s="9">
        <f>G424*E424</f>
        <v>1607331920.7150002</v>
      </c>
      <c r="I424" s="18">
        <v>0</v>
      </c>
      <c r="J424" s="9">
        <f t="shared" si="147"/>
        <v>0</v>
      </c>
      <c r="K424" s="18">
        <v>0</v>
      </c>
      <c r="L424" s="18">
        <f t="shared" si="155"/>
        <v>0</v>
      </c>
      <c r="M424" s="18">
        <v>0</v>
      </c>
      <c r="N424" s="9">
        <f t="shared" si="156"/>
        <v>0</v>
      </c>
      <c r="O424" s="18">
        <v>0</v>
      </c>
      <c r="P424" s="18">
        <f t="shared" si="157"/>
        <v>0</v>
      </c>
      <c r="Q424" s="18">
        <v>6.0999999999999999E-2</v>
      </c>
      <c r="R424" s="2">
        <f t="shared" si="150"/>
        <v>4015.5320949999996</v>
      </c>
      <c r="S424" s="18">
        <v>10.801</v>
      </c>
      <c r="T424" s="18">
        <f t="shared" si="151"/>
        <v>711012494.39499998</v>
      </c>
      <c r="U424" s="9">
        <v>0</v>
      </c>
      <c r="V424" s="9">
        <f t="shared" si="152"/>
        <v>0</v>
      </c>
      <c r="W424" s="9">
        <v>0</v>
      </c>
      <c r="X424" s="9">
        <f t="shared" ref="X424:X429" si="158">$E424*W424</f>
        <v>0</v>
      </c>
      <c r="Y424" s="9">
        <v>0</v>
      </c>
      <c r="Z424" s="9">
        <v>0</v>
      </c>
      <c r="AA424" s="9">
        <f t="shared" si="153"/>
        <v>0</v>
      </c>
      <c r="AB424" s="9">
        <f>G424+I424+K424+M424+O424+Q424+S424+U424+W424+Z424</f>
        <v>35.279000000000003</v>
      </c>
      <c r="AC424" s="9">
        <f t="shared" si="154"/>
        <v>2322359947.2050004</v>
      </c>
      <c r="AE424" s="20">
        <f>AB424-O424-S424</f>
        <v>24.478000000000002</v>
      </c>
      <c r="AF424">
        <f>AE424/AB424</f>
        <v>0.69384052835964738</v>
      </c>
      <c r="AH424" s="20">
        <f t="shared" si="149"/>
        <v>0</v>
      </c>
    </row>
    <row r="425" spans="1:34" x14ac:dyDescent="0.2">
      <c r="B425" s="6"/>
      <c r="C425" s="19"/>
      <c r="D425" s="19"/>
      <c r="E425" s="14"/>
      <c r="F425" s="14"/>
      <c r="G425" s="9"/>
      <c r="H425" s="9"/>
      <c r="I425" s="18"/>
      <c r="J425" s="9">
        <f t="shared" si="147"/>
        <v>0</v>
      </c>
      <c r="K425" s="18"/>
      <c r="L425" s="18">
        <f t="shared" si="155"/>
        <v>0</v>
      </c>
      <c r="M425" s="18"/>
      <c r="N425" s="9">
        <f t="shared" si="156"/>
        <v>0</v>
      </c>
      <c r="O425" s="18"/>
      <c r="P425" s="18">
        <f t="shared" si="157"/>
        <v>0</v>
      </c>
      <c r="Q425" s="18"/>
      <c r="R425" s="2">
        <f t="shared" si="150"/>
        <v>0</v>
      </c>
      <c r="S425" s="18"/>
      <c r="T425" s="18">
        <f t="shared" si="151"/>
        <v>0</v>
      </c>
      <c r="U425" s="9"/>
      <c r="V425" s="9">
        <f t="shared" si="152"/>
        <v>0</v>
      </c>
      <c r="W425" s="9"/>
      <c r="X425" s="9">
        <f t="shared" si="158"/>
        <v>0</v>
      </c>
      <c r="Y425" s="9"/>
      <c r="Z425" s="9"/>
      <c r="AA425" s="9">
        <f t="shared" si="153"/>
        <v>0</v>
      </c>
      <c r="AB425" s="9"/>
      <c r="AC425" s="9">
        <f t="shared" si="154"/>
        <v>0</v>
      </c>
      <c r="AE425" s="20"/>
      <c r="AH425" s="20">
        <f t="shared" si="149"/>
        <v>0</v>
      </c>
    </row>
    <row r="426" spans="1:34" x14ac:dyDescent="0.2">
      <c r="A426" t="s">
        <v>203</v>
      </c>
      <c r="B426" s="6" t="s">
        <v>191</v>
      </c>
      <c r="C426" s="5" t="s">
        <v>204</v>
      </c>
      <c r="D426" s="5"/>
      <c r="E426" s="43">
        <v>36029287</v>
      </c>
      <c r="F426" s="43"/>
      <c r="G426" s="9"/>
      <c r="H426" s="9"/>
      <c r="I426" s="18"/>
      <c r="J426" s="9">
        <f t="shared" si="147"/>
        <v>0</v>
      </c>
      <c r="K426" s="18"/>
      <c r="L426" s="18">
        <f t="shared" si="155"/>
        <v>0</v>
      </c>
      <c r="M426" s="18"/>
      <c r="N426" s="9">
        <f t="shared" si="156"/>
        <v>0</v>
      </c>
      <c r="O426" s="18"/>
      <c r="P426" s="18">
        <f t="shared" si="157"/>
        <v>0</v>
      </c>
      <c r="Q426" s="18"/>
      <c r="R426" s="2">
        <f t="shared" si="150"/>
        <v>0</v>
      </c>
      <c r="S426" s="18"/>
      <c r="T426" s="18">
        <f t="shared" si="151"/>
        <v>0</v>
      </c>
      <c r="U426" s="9"/>
      <c r="V426" s="9">
        <f t="shared" si="152"/>
        <v>0</v>
      </c>
      <c r="W426" s="9"/>
      <c r="X426" s="9">
        <f t="shared" si="158"/>
        <v>0</v>
      </c>
      <c r="Y426" s="9"/>
      <c r="Z426" s="9"/>
      <c r="AA426" s="9">
        <f t="shared" si="153"/>
        <v>0</v>
      </c>
      <c r="AB426" s="9"/>
      <c r="AC426" s="9">
        <f t="shared" si="154"/>
        <v>0</v>
      </c>
      <c r="AE426" s="20"/>
      <c r="AH426" s="20">
        <f t="shared" si="149"/>
        <v>0</v>
      </c>
    </row>
    <row r="427" spans="1:34" x14ac:dyDescent="0.2">
      <c r="A427" t="s">
        <v>203</v>
      </c>
      <c r="B427" s="6"/>
      <c r="C427" s="19" t="s">
        <v>202</v>
      </c>
      <c r="D427" s="19"/>
      <c r="E427" s="31">
        <f>SUM(E426)</f>
        <v>36029287</v>
      </c>
      <c r="F427" s="31">
        <f>E427</f>
        <v>36029287</v>
      </c>
      <c r="G427" s="9">
        <v>25.923999999999999</v>
      </c>
      <c r="H427" s="9">
        <f>G427*E427</f>
        <v>934023236.18799996</v>
      </c>
      <c r="I427" s="18">
        <v>0</v>
      </c>
      <c r="J427" s="9">
        <f t="shared" si="147"/>
        <v>0</v>
      </c>
      <c r="K427" s="18">
        <v>0</v>
      </c>
      <c r="L427" s="18">
        <f t="shared" si="155"/>
        <v>0</v>
      </c>
      <c r="M427" s="18">
        <v>0</v>
      </c>
      <c r="N427" s="9">
        <f t="shared" si="156"/>
        <v>0</v>
      </c>
      <c r="O427" s="18">
        <v>0</v>
      </c>
      <c r="P427" s="18">
        <f t="shared" si="157"/>
        <v>0</v>
      </c>
      <c r="Q427" s="18">
        <v>4.7E-2</v>
      </c>
      <c r="R427" s="2">
        <f t="shared" si="150"/>
        <v>1693.376489</v>
      </c>
      <c r="S427" s="18">
        <v>0</v>
      </c>
      <c r="T427" s="18">
        <f t="shared" si="151"/>
        <v>0</v>
      </c>
      <c r="U427" s="9">
        <v>0</v>
      </c>
      <c r="V427" s="9">
        <f t="shared" si="152"/>
        <v>0</v>
      </c>
      <c r="W427" s="9">
        <v>0</v>
      </c>
      <c r="X427" s="9">
        <f t="shared" si="158"/>
        <v>0</v>
      </c>
      <c r="Y427" s="9">
        <v>0</v>
      </c>
      <c r="Z427" s="9">
        <v>0</v>
      </c>
      <c r="AA427" s="9">
        <f t="shared" si="153"/>
        <v>0</v>
      </c>
      <c r="AB427" s="9">
        <f>G427+I427+K427+M427+O427+Q427+S427+U427+W427+Z427</f>
        <v>25.971</v>
      </c>
      <c r="AC427" s="9">
        <f t="shared" si="154"/>
        <v>935716612.67700005</v>
      </c>
      <c r="AE427" s="20">
        <f>AB427-O427-S427</f>
        <v>25.971</v>
      </c>
      <c r="AF427">
        <f>AE427/AB427</f>
        <v>1</v>
      </c>
      <c r="AH427" s="20">
        <f t="shared" si="149"/>
        <v>0</v>
      </c>
    </row>
    <row r="428" spans="1:34" x14ac:dyDescent="0.2">
      <c r="B428" s="6"/>
      <c r="C428" s="19"/>
      <c r="D428" s="19"/>
      <c r="E428" s="14"/>
      <c r="F428" s="14"/>
      <c r="G428" s="9"/>
      <c r="H428" s="9"/>
      <c r="I428" s="18"/>
      <c r="J428" s="9">
        <f t="shared" si="147"/>
        <v>0</v>
      </c>
      <c r="K428" s="18"/>
      <c r="L428" s="18">
        <f t="shared" si="155"/>
        <v>0</v>
      </c>
      <c r="M428" s="18"/>
      <c r="N428" s="9">
        <f t="shared" si="156"/>
        <v>0</v>
      </c>
      <c r="O428" s="18"/>
      <c r="P428" s="18">
        <f t="shared" si="157"/>
        <v>0</v>
      </c>
      <c r="Q428" s="18"/>
      <c r="R428" s="2">
        <f t="shared" si="150"/>
        <v>0</v>
      </c>
      <c r="S428" s="18"/>
      <c r="T428" s="18">
        <f t="shared" si="151"/>
        <v>0</v>
      </c>
      <c r="U428" s="9"/>
      <c r="V428" s="9">
        <f t="shared" si="152"/>
        <v>0</v>
      </c>
      <c r="W428" s="9"/>
      <c r="X428" s="9">
        <f t="shared" si="158"/>
        <v>0</v>
      </c>
      <c r="Y428" s="9"/>
      <c r="Z428" s="9"/>
      <c r="AA428" s="9">
        <f t="shared" si="153"/>
        <v>0</v>
      </c>
      <c r="AB428" s="9"/>
      <c r="AC428" s="9">
        <f t="shared" si="154"/>
        <v>0</v>
      </c>
      <c r="AE428" s="20"/>
      <c r="AH428" s="20">
        <f t="shared" si="149"/>
        <v>0</v>
      </c>
    </row>
    <row r="429" spans="1:34" x14ac:dyDescent="0.2">
      <c r="A429" t="s">
        <v>200</v>
      </c>
      <c r="B429" s="23" t="s">
        <v>191</v>
      </c>
      <c r="C429" s="5" t="s">
        <v>201</v>
      </c>
      <c r="D429" s="5"/>
      <c r="E429" s="40">
        <v>8854762</v>
      </c>
      <c r="F429" s="40"/>
      <c r="G429" s="9"/>
      <c r="H429" s="9"/>
      <c r="I429" s="18"/>
      <c r="J429" s="9">
        <f t="shared" si="147"/>
        <v>0</v>
      </c>
      <c r="K429" s="18"/>
      <c r="L429" s="18">
        <f t="shared" si="155"/>
        <v>0</v>
      </c>
      <c r="M429" s="18"/>
      <c r="N429" s="9">
        <f t="shared" si="156"/>
        <v>0</v>
      </c>
      <c r="O429" s="18"/>
      <c r="P429" s="18">
        <f t="shared" si="157"/>
        <v>0</v>
      </c>
      <c r="Q429" s="18"/>
      <c r="R429" s="2">
        <f t="shared" si="150"/>
        <v>0</v>
      </c>
      <c r="S429" s="18"/>
      <c r="T429" s="18">
        <f t="shared" si="151"/>
        <v>0</v>
      </c>
      <c r="U429" s="9"/>
      <c r="V429" s="9">
        <f t="shared" si="152"/>
        <v>0</v>
      </c>
      <c r="W429" s="9"/>
      <c r="X429" s="9">
        <f t="shared" si="158"/>
        <v>0</v>
      </c>
      <c r="Y429" s="9"/>
      <c r="Z429" s="9"/>
      <c r="AA429" s="9">
        <f t="shared" si="153"/>
        <v>0</v>
      </c>
      <c r="AB429" s="9"/>
      <c r="AC429" s="9">
        <f t="shared" si="154"/>
        <v>0</v>
      </c>
      <c r="AE429" s="20"/>
      <c r="AH429" s="20">
        <f t="shared" si="149"/>
        <v>0</v>
      </c>
    </row>
    <row r="430" spans="1:34" x14ac:dyDescent="0.2">
      <c r="A430" t="s">
        <v>200</v>
      </c>
      <c r="B430" s="6" t="s">
        <v>198</v>
      </c>
      <c r="C430" s="5" t="s">
        <v>201</v>
      </c>
      <c r="D430" s="5"/>
      <c r="E430" s="40">
        <v>936993</v>
      </c>
      <c r="F430" s="40"/>
      <c r="G430" s="9"/>
      <c r="H430" s="9"/>
      <c r="I430" s="18"/>
      <c r="J430" s="9">
        <f t="shared" si="147"/>
        <v>0</v>
      </c>
      <c r="K430" s="18"/>
      <c r="L430" s="18">
        <f t="shared" si="155"/>
        <v>0</v>
      </c>
      <c r="M430" s="18"/>
      <c r="N430" s="9">
        <f t="shared" si="156"/>
        <v>0</v>
      </c>
      <c r="O430" s="18"/>
      <c r="P430" s="18">
        <f t="shared" si="157"/>
        <v>0</v>
      </c>
      <c r="Q430" s="18"/>
      <c r="R430" s="2">
        <f t="shared" si="150"/>
        <v>0</v>
      </c>
      <c r="S430" s="18"/>
      <c r="T430" s="18">
        <f t="shared" si="151"/>
        <v>0</v>
      </c>
      <c r="U430" s="9"/>
      <c r="V430" s="9">
        <f t="shared" si="152"/>
        <v>0</v>
      </c>
      <c r="W430" s="9"/>
      <c r="X430" s="9">
        <f>$E429*W430</f>
        <v>0</v>
      </c>
      <c r="Y430" s="9"/>
      <c r="Z430" s="9"/>
      <c r="AA430" s="9">
        <f t="shared" si="153"/>
        <v>0</v>
      </c>
      <c r="AB430" s="9"/>
      <c r="AC430" s="9">
        <f t="shared" si="154"/>
        <v>0</v>
      </c>
      <c r="AE430" s="20"/>
      <c r="AH430" s="20">
        <f t="shared" si="149"/>
        <v>0</v>
      </c>
    </row>
    <row r="431" spans="1:34" x14ac:dyDescent="0.2">
      <c r="A431" t="s">
        <v>200</v>
      </c>
      <c r="B431" s="6"/>
      <c r="C431" s="19" t="s">
        <v>199</v>
      </c>
      <c r="D431" s="19"/>
      <c r="E431" s="31">
        <f>SUM(E429:E430)</f>
        <v>9791755</v>
      </c>
      <c r="F431" s="31">
        <f>E431</f>
        <v>9791755</v>
      </c>
      <c r="G431" s="9">
        <v>21.728999999999999</v>
      </c>
      <c r="H431" s="9">
        <f>G431*E431</f>
        <v>212765044.39499998</v>
      </c>
      <c r="I431" s="18">
        <v>0</v>
      </c>
      <c r="J431" s="9">
        <f t="shared" si="147"/>
        <v>0</v>
      </c>
      <c r="K431" s="18">
        <v>0</v>
      </c>
      <c r="L431" s="18">
        <f t="shared" si="155"/>
        <v>0</v>
      </c>
      <c r="M431" s="18">
        <v>0</v>
      </c>
      <c r="N431" s="9">
        <f t="shared" si="156"/>
        <v>0</v>
      </c>
      <c r="O431" s="18">
        <v>0</v>
      </c>
      <c r="P431" s="18">
        <f t="shared" si="157"/>
        <v>0</v>
      </c>
      <c r="Q431" s="18">
        <v>2.1999999999999999E-2</v>
      </c>
      <c r="R431" s="2">
        <f t="shared" si="150"/>
        <v>215.41860999999997</v>
      </c>
      <c r="S431" s="18">
        <v>0</v>
      </c>
      <c r="T431" s="18">
        <f t="shared" si="151"/>
        <v>0</v>
      </c>
      <c r="U431" s="9">
        <v>0</v>
      </c>
      <c r="V431" s="9">
        <f t="shared" si="152"/>
        <v>0</v>
      </c>
      <c r="W431" s="9">
        <v>0</v>
      </c>
      <c r="X431" s="9">
        <f>$E430*W431</f>
        <v>0</v>
      </c>
      <c r="Y431" s="9">
        <v>0</v>
      </c>
      <c r="Z431" s="9">
        <v>0</v>
      </c>
      <c r="AA431" s="9">
        <f t="shared" si="153"/>
        <v>0</v>
      </c>
      <c r="AB431" s="9">
        <f>G431+I431+K431+M431+O431+Q431+S431+U431+W431+Z431</f>
        <v>21.750999999999998</v>
      </c>
      <c r="AC431" s="9">
        <f t="shared" si="154"/>
        <v>212980463.00499997</v>
      </c>
      <c r="AE431" s="20">
        <f>AB431-O431-S431</f>
        <v>21.750999999999998</v>
      </c>
      <c r="AF431">
        <f>AE431/AB431</f>
        <v>1</v>
      </c>
      <c r="AH431" s="20">
        <f t="shared" si="149"/>
        <v>0</v>
      </c>
    </row>
    <row r="432" spans="1:34" x14ac:dyDescent="0.2">
      <c r="B432" s="6"/>
      <c r="C432" s="19"/>
      <c r="D432" s="19"/>
      <c r="E432" s="14"/>
      <c r="F432" s="14"/>
      <c r="G432" s="9"/>
      <c r="H432" s="9"/>
      <c r="I432" s="18"/>
      <c r="J432" s="9">
        <f t="shared" si="147"/>
        <v>0</v>
      </c>
      <c r="K432" s="18"/>
      <c r="L432" s="18">
        <f t="shared" si="155"/>
        <v>0</v>
      </c>
      <c r="M432" s="18"/>
      <c r="N432" s="9">
        <f t="shared" si="156"/>
        <v>0</v>
      </c>
      <c r="O432" s="18"/>
      <c r="P432" s="18">
        <f t="shared" si="157"/>
        <v>0</v>
      </c>
      <c r="Q432" s="18"/>
      <c r="R432" s="2">
        <f t="shared" si="150"/>
        <v>0</v>
      </c>
      <c r="S432" s="18"/>
      <c r="T432" s="18">
        <f t="shared" si="151"/>
        <v>0</v>
      </c>
      <c r="U432" s="9"/>
      <c r="V432" s="9">
        <f t="shared" si="152"/>
        <v>0</v>
      </c>
      <c r="W432" s="9"/>
      <c r="X432" s="9">
        <f>$E431*W432</f>
        <v>0</v>
      </c>
      <c r="Y432" s="9"/>
      <c r="Z432" s="9"/>
      <c r="AA432" s="9">
        <f t="shared" si="153"/>
        <v>0</v>
      </c>
      <c r="AB432" s="9"/>
      <c r="AC432" s="9">
        <f t="shared" si="154"/>
        <v>0</v>
      </c>
      <c r="AE432" s="20"/>
      <c r="AH432" s="20">
        <f t="shared" si="149"/>
        <v>0</v>
      </c>
    </row>
    <row r="433" spans="1:34" x14ac:dyDescent="0.2">
      <c r="A433" t="s">
        <v>196</v>
      </c>
      <c r="B433" s="6" t="s">
        <v>191</v>
      </c>
      <c r="C433" s="5" t="s">
        <v>197</v>
      </c>
      <c r="D433" s="5"/>
      <c r="E433" s="40">
        <v>13832112</v>
      </c>
      <c r="F433" s="40"/>
      <c r="G433" s="9" t="s">
        <v>0</v>
      </c>
      <c r="H433" s="9"/>
      <c r="I433" s="18"/>
      <c r="J433" s="9">
        <f t="shared" si="147"/>
        <v>0</v>
      </c>
      <c r="K433" s="18"/>
      <c r="L433" s="18">
        <f t="shared" si="155"/>
        <v>0</v>
      </c>
      <c r="M433" s="18"/>
      <c r="N433" s="9">
        <f t="shared" si="156"/>
        <v>0</v>
      </c>
      <c r="O433" s="18"/>
      <c r="P433" s="18">
        <f t="shared" si="157"/>
        <v>0</v>
      </c>
      <c r="Q433" s="18"/>
      <c r="R433" s="2">
        <f t="shared" si="150"/>
        <v>0</v>
      </c>
      <c r="S433" s="18"/>
      <c r="T433" s="18">
        <f t="shared" si="151"/>
        <v>0</v>
      </c>
      <c r="U433" s="9"/>
      <c r="V433" s="9">
        <f t="shared" si="152"/>
        <v>0</v>
      </c>
      <c r="W433" s="9"/>
      <c r="X433" s="9">
        <f>$E432*W433</f>
        <v>0</v>
      </c>
      <c r="Y433" s="9"/>
      <c r="Z433" s="9"/>
      <c r="AA433" s="9">
        <f t="shared" si="153"/>
        <v>0</v>
      </c>
      <c r="AB433" s="9"/>
      <c r="AC433" s="9">
        <f t="shared" si="154"/>
        <v>0</v>
      </c>
      <c r="AE433" s="20"/>
      <c r="AH433" s="20">
        <f t="shared" si="149"/>
        <v>0</v>
      </c>
    </row>
    <row r="434" spans="1:34" x14ac:dyDescent="0.2">
      <c r="A434" t="s">
        <v>196</v>
      </c>
      <c r="B434" s="6" t="s">
        <v>146</v>
      </c>
      <c r="C434" s="5" t="s">
        <v>197</v>
      </c>
      <c r="D434" s="5"/>
      <c r="E434" s="40">
        <v>7185537</v>
      </c>
      <c r="F434" s="40"/>
      <c r="G434" s="9"/>
      <c r="H434" s="9"/>
      <c r="I434" s="18"/>
      <c r="J434" s="9">
        <f t="shared" si="147"/>
        <v>0</v>
      </c>
      <c r="K434" s="18"/>
      <c r="L434" s="18">
        <f t="shared" si="155"/>
        <v>0</v>
      </c>
      <c r="M434" s="18"/>
      <c r="N434" s="9">
        <f t="shared" si="156"/>
        <v>0</v>
      </c>
      <c r="O434" s="18"/>
      <c r="P434" s="18">
        <f t="shared" si="157"/>
        <v>0</v>
      </c>
      <c r="Q434" s="18"/>
      <c r="R434" s="2">
        <f t="shared" si="150"/>
        <v>0</v>
      </c>
      <c r="S434" s="18"/>
      <c r="T434" s="18">
        <f t="shared" si="151"/>
        <v>0</v>
      </c>
      <c r="U434" s="9"/>
      <c r="V434" s="9">
        <f t="shared" si="152"/>
        <v>0</v>
      </c>
      <c r="W434" s="9"/>
      <c r="X434" s="9">
        <f>$E434*W434</f>
        <v>0</v>
      </c>
      <c r="Y434" s="9"/>
      <c r="Z434" s="9"/>
      <c r="AA434" s="9">
        <f t="shared" si="153"/>
        <v>0</v>
      </c>
      <c r="AB434" s="9"/>
      <c r="AC434" s="9">
        <f t="shared" si="154"/>
        <v>0</v>
      </c>
      <c r="AE434" s="20"/>
      <c r="AH434" s="20">
        <f t="shared" si="149"/>
        <v>0</v>
      </c>
    </row>
    <row r="435" spans="1:34" x14ac:dyDescent="0.2">
      <c r="A435" t="s">
        <v>196</v>
      </c>
      <c r="B435" s="6" t="s">
        <v>198</v>
      </c>
      <c r="C435" s="5" t="s">
        <v>197</v>
      </c>
      <c r="D435" s="5"/>
      <c r="E435" s="40">
        <v>3038141</v>
      </c>
      <c r="F435" s="40"/>
      <c r="G435" s="9"/>
      <c r="H435" s="9"/>
      <c r="I435" s="18"/>
      <c r="J435" s="9">
        <f t="shared" si="147"/>
        <v>0</v>
      </c>
      <c r="K435" s="18"/>
      <c r="L435" s="18">
        <f t="shared" si="155"/>
        <v>0</v>
      </c>
      <c r="M435" s="18"/>
      <c r="N435" s="9">
        <f t="shared" si="156"/>
        <v>0</v>
      </c>
      <c r="O435" s="18"/>
      <c r="P435" s="18">
        <f t="shared" si="157"/>
        <v>0</v>
      </c>
      <c r="Q435" s="18"/>
      <c r="R435" s="2">
        <f t="shared" si="150"/>
        <v>0</v>
      </c>
      <c r="S435" s="18"/>
      <c r="T435" s="18">
        <f t="shared" si="151"/>
        <v>0</v>
      </c>
      <c r="U435" s="9"/>
      <c r="V435" s="9">
        <f t="shared" si="152"/>
        <v>0</v>
      </c>
      <c r="W435" s="9"/>
      <c r="X435" s="9">
        <f>$E433*W435</f>
        <v>0</v>
      </c>
      <c r="Y435" s="9"/>
      <c r="Z435" s="9"/>
      <c r="AA435" s="9">
        <f t="shared" si="153"/>
        <v>0</v>
      </c>
      <c r="AB435" s="9"/>
      <c r="AC435" s="9">
        <f t="shared" si="154"/>
        <v>0</v>
      </c>
      <c r="AE435" s="20"/>
      <c r="AH435" s="20">
        <f t="shared" si="149"/>
        <v>0</v>
      </c>
    </row>
    <row r="436" spans="1:34" x14ac:dyDescent="0.2">
      <c r="A436" t="s">
        <v>196</v>
      </c>
      <c r="B436" s="6"/>
      <c r="C436" s="19" t="s">
        <v>195</v>
      </c>
      <c r="D436" s="19"/>
      <c r="E436" s="31">
        <f>SUM(E433:E435)</f>
        <v>24055790</v>
      </c>
      <c r="F436" s="31">
        <f>E436</f>
        <v>24055790</v>
      </c>
      <c r="G436" s="9">
        <v>27</v>
      </c>
      <c r="H436" s="9">
        <f>G436*E436</f>
        <v>649506330</v>
      </c>
      <c r="I436" s="18">
        <v>0</v>
      </c>
      <c r="J436" s="9">
        <f t="shared" si="147"/>
        <v>0</v>
      </c>
      <c r="K436" s="18">
        <v>0</v>
      </c>
      <c r="L436" s="18">
        <f t="shared" si="155"/>
        <v>0</v>
      </c>
      <c r="M436" s="18">
        <v>0</v>
      </c>
      <c r="N436" s="9">
        <f t="shared" si="156"/>
        <v>0</v>
      </c>
      <c r="O436" s="18">
        <v>0</v>
      </c>
      <c r="P436" s="18">
        <f t="shared" si="157"/>
        <v>0</v>
      </c>
      <c r="Q436" s="18">
        <v>0.105</v>
      </c>
      <c r="R436" s="2">
        <f t="shared" si="150"/>
        <v>2525.8579499999996</v>
      </c>
      <c r="S436" s="18">
        <v>6.49</v>
      </c>
      <c r="T436" s="18">
        <f t="shared" si="151"/>
        <v>156122077.09999999</v>
      </c>
      <c r="U436" s="9">
        <v>0</v>
      </c>
      <c r="V436" s="9">
        <f t="shared" si="152"/>
        <v>0</v>
      </c>
      <c r="W436" s="9">
        <v>0</v>
      </c>
      <c r="X436" s="9">
        <f>$E434*W436</f>
        <v>0</v>
      </c>
      <c r="Y436" s="9">
        <v>0</v>
      </c>
      <c r="Z436" s="9">
        <v>0</v>
      </c>
      <c r="AA436" s="9">
        <f t="shared" si="153"/>
        <v>0</v>
      </c>
      <c r="AB436" s="9">
        <f>G436+I436+K436+M436+O436+Q436+S436+U436+W436+Z436</f>
        <v>33.594999999999999</v>
      </c>
      <c r="AC436" s="9">
        <f t="shared" si="154"/>
        <v>808154265.04999995</v>
      </c>
      <c r="AE436" s="20">
        <f>AB436-O436-S436</f>
        <v>27.104999999999997</v>
      </c>
      <c r="AF436">
        <f>AE436/AB436</f>
        <v>0.8068164905491888</v>
      </c>
      <c r="AH436" s="20">
        <f t="shared" si="149"/>
        <v>0</v>
      </c>
    </row>
    <row r="437" spans="1:34" x14ac:dyDescent="0.2">
      <c r="B437" s="6"/>
      <c r="C437" s="19"/>
      <c r="D437" s="19"/>
      <c r="E437" s="14"/>
      <c r="F437" s="14"/>
      <c r="G437" s="9"/>
      <c r="H437" s="9"/>
      <c r="I437" s="18"/>
      <c r="J437" s="9">
        <f t="shared" si="147"/>
        <v>0</v>
      </c>
      <c r="K437" s="18"/>
      <c r="L437" s="18">
        <f t="shared" si="155"/>
        <v>0</v>
      </c>
      <c r="M437" s="18"/>
      <c r="N437" s="9">
        <f t="shared" si="156"/>
        <v>0</v>
      </c>
      <c r="O437" s="18"/>
      <c r="P437" s="18">
        <f t="shared" si="157"/>
        <v>0</v>
      </c>
      <c r="Q437" s="18"/>
      <c r="R437" s="2">
        <f t="shared" si="150"/>
        <v>0</v>
      </c>
      <c r="S437" s="18"/>
      <c r="T437" s="18">
        <f t="shared" si="151"/>
        <v>0</v>
      </c>
      <c r="U437" s="9"/>
      <c r="V437" s="9">
        <f t="shared" si="152"/>
        <v>0</v>
      </c>
      <c r="W437" s="9"/>
      <c r="X437" s="9">
        <f>$E435*W437</f>
        <v>0</v>
      </c>
      <c r="Y437" s="9"/>
      <c r="Z437" s="9"/>
      <c r="AA437" s="9">
        <f t="shared" si="153"/>
        <v>0</v>
      </c>
      <c r="AB437" s="9"/>
      <c r="AC437" s="9">
        <f t="shared" si="154"/>
        <v>0</v>
      </c>
      <c r="AE437" s="20"/>
      <c r="AH437" s="20">
        <f t="shared" si="149"/>
        <v>0</v>
      </c>
    </row>
    <row r="438" spans="1:34" x14ac:dyDescent="0.2">
      <c r="A438" t="s">
        <v>193</v>
      </c>
      <c r="B438" s="23" t="s">
        <v>191</v>
      </c>
      <c r="C438" s="28" t="s">
        <v>194</v>
      </c>
      <c r="D438" s="5"/>
      <c r="E438" s="43">
        <v>6471345</v>
      </c>
      <c r="F438" s="43"/>
      <c r="G438" s="9"/>
      <c r="H438" s="9"/>
      <c r="I438" s="18"/>
      <c r="J438" s="9">
        <f t="shared" ref="J438:J501" si="159">I438*E438</f>
        <v>0</v>
      </c>
      <c r="K438" s="18"/>
      <c r="L438" s="18">
        <f t="shared" si="155"/>
        <v>0</v>
      </c>
      <c r="M438" s="18"/>
      <c r="N438" s="9">
        <f t="shared" si="156"/>
        <v>0</v>
      </c>
      <c r="O438" s="18"/>
      <c r="P438" s="18">
        <f t="shared" si="157"/>
        <v>0</v>
      </c>
      <c r="Q438" s="18"/>
      <c r="R438" s="2">
        <f t="shared" si="150"/>
        <v>0</v>
      </c>
      <c r="S438" s="18"/>
      <c r="T438" s="18">
        <f t="shared" si="151"/>
        <v>0</v>
      </c>
      <c r="U438" s="9"/>
      <c r="V438" s="9">
        <f t="shared" si="152"/>
        <v>0</v>
      </c>
      <c r="W438" s="9"/>
      <c r="X438" s="9">
        <f>$E436*W438</f>
        <v>0</v>
      </c>
      <c r="Y438" s="9"/>
      <c r="Z438" s="9"/>
      <c r="AA438" s="9">
        <f t="shared" si="153"/>
        <v>0</v>
      </c>
      <c r="AB438" s="9"/>
      <c r="AC438" s="9">
        <f t="shared" si="154"/>
        <v>0</v>
      </c>
      <c r="AE438" s="20"/>
      <c r="AH438" s="20">
        <f t="shared" si="149"/>
        <v>0</v>
      </c>
    </row>
    <row r="439" spans="1:34" x14ac:dyDescent="0.2">
      <c r="A439" t="s">
        <v>193</v>
      </c>
      <c r="B439" s="6"/>
      <c r="C439" s="19" t="s">
        <v>192</v>
      </c>
      <c r="D439" s="19"/>
      <c r="E439" s="31">
        <f>SUM(E438)</f>
        <v>6471345</v>
      </c>
      <c r="F439" s="31">
        <f>E439</f>
        <v>6471345</v>
      </c>
      <c r="G439" s="9">
        <v>27</v>
      </c>
      <c r="H439" s="9">
        <f>G439*E439</f>
        <v>174726315</v>
      </c>
      <c r="I439" s="18">
        <v>0</v>
      </c>
      <c r="J439" s="9">
        <f t="shared" si="159"/>
        <v>0</v>
      </c>
      <c r="K439" s="18">
        <v>0</v>
      </c>
      <c r="L439" s="18">
        <f t="shared" si="155"/>
        <v>0</v>
      </c>
      <c r="M439" s="18">
        <v>0</v>
      </c>
      <c r="N439" s="9">
        <f t="shared" si="156"/>
        <v>0</v>
      </c>
      <c r="O439" s="18">
        <v>0</v>
      </c>
      <c r="P439" s="18">
        <f t="shared" si="157"/>
        <v>0</v>
      </c>
      <c r="Q439" s="18">
        <v>0</v>
      </c>
      <c r="R439" s="2">
        <f t="shared" si="150"/>
        <v>0</v>
      </c>
      <c r="S439" s="18">
        <v>0</v>
      </c>
      <c r="T439" s="18">
        <f t="shared" si="151"/>
        <v>0</v>
      </c>
      <c r="U439" s="9">
        <v>0</v>
      </c>
      <c r="V439" s="9">
        <f t="shared" si="152"/>
        <v>0</v>
      </c>
      <c r="W439" s="9">
        <v>0</v>
      </c>
      <c r="X439" s="9">
        <f t="shared" ref="X439:X457" si="160">$E439*W439</f>
        <v>0</v>
      </c>
      <c r="Y439" s="9">
        <v>0</v>
      </c>
      <c r="Z439" s="9">
        <v>0</v>
      </c>
      <c r="AA439" s="9">
        <f t="shared" si="153"/>
        <v>0</v>
      </c>
      <c r="AB439" s="9">
        <f>G439+I439+K439+M439+O439+Q439+S439+U439+W439+Z439</f>
        <v>27</v>
      </c>
      <c r="AC439" s="9">
        <f t="shared" si="154"/>
        <v>174726315</v>
      </c>
      <c r="AE439" s="20">
        <f>AB439-O439-S439</f>
        <v>27</v>
      </c>
      <c r="AF439">
        <f>AE439/AB439</f>
        <v>1</v>
      </c>
      <c r="AH439" s="20">
        <f t="shared" si="149"/>
        <v>0</v>
      </c>
    </row>
    <row r="440" spans="1:34" x14ac:dyDescent="0.2">
      <c r="B440" s="6"/>
      <c r="C440" s="19"/>
      <c r="D440" s="19"/>
      <c r="E440" s="14"/>
      <c r="F440" s="14"/>
      <c r="G440" s="9"/>
      <c r="H440" s="9"/>
      <c r="I440" s="18"/>
      <c r="J440" s="9">
        <f t="shared" si="159"/>
        <v>0</v>
      </c>
      <c r="K440" s="18"/>
      <c r="L440" s="18">
        <f t="shared" si="155"/>
        <v>0</v>
      </c>
      <c r="M440" s="18"/>
      <c r="N440" s="9">
        <f t="shared" si="156"/>
        <v>0</v>
      </c>
      <c r="O440" s="18"/>
      <c r="P440" s="18">
        <f t="shared" si="157"/>
        <v>0</v>
      </c>
      <c r="Q440" s="18"/>
      <c r="R440" s="2">
        <f t="shared" si="150"/>
        <v>0</v>
      </c>
      <c r="S440" s="18"/>
      <c r="T440" s="18">
        <f t="shared" si="151"/>
        <v>0</v>
      </c>
      <c r="U440" s="9"/>
      <c r="V440" s="9">
        <f t="shared" si="152"/>
        <v>0</v>
      </c>
      <c r="W440" s="9"/>
      <c r="X440" s="9">
        <f t="shared" si="160"/>
        <v>0</v>
      </c>
      <c r="Y440" s="9"/>
      <c r="Z440" s="9"/>
      <c r="AA440" s="9">
        <f t="shared" si="153"/>
        <v>0</v>
      </c>
      <c r="AB440" s="9"/>
      <c r="AC440" s="9">
        <f t="shared" si="154"/>
        <v>0</v>
      </c>
      <c r="AE440" s="20"/>
      <c r="AH440" s="20">
        <f t="shared" si="149"/>
        <v>0</v>
      </c>
    </row>
    <row r="441" spans="1:34" x14ac:dyDescent="0.2">
      <c r="A441" t="s">
        <v>189</v>
      </c>
      <c r="B441" s="6" t="s">
        <v>191</v>
      </c>
      <c r="C441" s="5" t="s">
        <v>190</v>
      </c>
      <c r="D441" s="5"/>
      <c r="E441" s="43">
        <v>17537464</v>
      </c>
      <c r="F441" s="43"/>
      <c r="G441" s="9"/>
      <c r="H441" s="9"/>
      <c r="I441" s="18"/>
      <c r="J441" s="9">
        <f t="shared" si="159"/>
        <v>0</v>
      </c>
      <c r="K441" s="18"/>
      <c r="L441" s="18">
        <f t="shared" si="155"/>
        <v>0</v>
      </c>
      <c r="M441" s="18"/>
      <c r="N441" s="9">
        <f t="shared" si="156"/>
        <v>0</v>
      </c>
      <c r="O441" s="18"/>
      <c r="P441" s="18">
        <f t="shared" si="157"/>
        <v>0</v>
      </c>
      <c r="Q441" s="18"/>
      <c r="R441" s="2">
        <f t="shared" si="150"/>
        <v>0</v>
      </c>
      <c r="S441" s="18"/>
      <c r="T441" s="18">
        <f t="shared" si="151"/>
        <v>0</v>
      </c>
      <c r="U441" s="9"/>
      <c r="V441" s="9">
        <f t="shared" si="152"/>
        <v>0</v>
      </c>
      <c r="W441" s="9"/>
      <c r="X441" s="9">
        <f t="shared" si="160"/>
        <v>0</v>
      </c>
      <c r="Y441" s="9"/>
      <c r="Z441" s="9"/>
      <c r="AA441" s="9">
        <f t="shared" si="153"/>
        <v>0</v>
      </c>
      <c r="AB441" s="9"/>
      <c r="AC441" s="9">
        <f t="shared" si="154"/>
        <v>0</v>
      </c>
      <c r="AE441" s="20"/>
      <c r="AH441" s="20">
        <f t="shared" si="149"/>
        <v>0</v>
      </c>
    </row>
    <row r="442" spans="1:34" x14ac:dyDescent="0.2">
      <c r="A442" t="s">
        <v>189</v>
      </c>
      <c r="B442" s="6"/>
      <c r="C442" s="19" t="s">
        <v>188</v>
      </c>
      <c r="D442" s="19"/>
      <c r="E442" s="31">
        <f>SUM(E441)</f>
        <v>17537464</v>
      </c>
      <c r="F442" s="31">
        <f>E442</f>
        <v>17537464</v>
      </c>
      <c r="G442" s="9">
        <v>21.997</v>
      </c>
      <c r="H442" s="9">
        <f>G442*E442</f>
        <v>385771595.60799998</v>
      </c>
      <c r="I442" s="18">
        <v>0</v>
      </c>
      <c r="J442" s="9">
        <f t="shared" si="159"/>
        <v>0</v>
      </c>
      <c r="K442" s="18">
        <v>0</v>
      </c>
      <c r="L442" s="18">
        <f t="shared" si="155"/>
        <v>0</v>
      </c>
      <c r="M442" s="18">
        <v>0</v>
      </c>
      <c r="N442" s="9">
        <f t="shared" si="156"/>
        <v>0</v>
      </c>
      <c r="O442" s="18">
        <v>0.90400000000000003</v>
      </c>
      <c r="P442" s="18">
        <f t="shared" si="157"/>
        <v>15853867.456</v>
      </c>
      <c r="Q442" s="18">
        <v>3.4000000000000002E-2</v>
      </c>
      <c r="R442" s="2">
        <f t="shared" si="150"/>
        <v>596.27377600000011</v>
      </c>
      <c r="S442" s="18">
        <v>10.698</v>
      </c>
      <c r="T442" s="18">
        <f t="shared" si="151"/>
        <v>187615789.87200001</v>
      </c>
      <c r="U442" s="9">
        <v>0</v>
      </c>
      <c r="V442" s="9">
        <f t="shared" si="152"/>
        <v>0</v>
      </c>
      <c r="W442" s="9">
        <v>0</v>
      </c>
      <c r="X442" s="9">
        <f t="shared" si="160"/>
        <v>0</v>
      </c>
      <c r="Y442" s="9">
        <v>0</v>
      </c>
      <c r="Z442" s="9">
        <v>0</v>
      </c>
      <c r="AA442" s="9">
        <f t="shared" si="153"/>
        <v>0</v>
      </c>
      <c r="AB442" s="9">
        <f>G442+I442+K442+M442+O442+Q442+S442+U442+W442+Z442</f>
        <v>33.632999999999996</v>
      </c>
      <c r="AC442" s="9">
        <f t="shared" si="154"/>
        <v>589837526.71199989</v>
      </c>
      <c r="AE442" s="20">
        <f>AB442-O442-S442</f>
        <v>22.030999999999992</v>
      </c>
      <c r="AF442">
        <f>AE442/AB442</f>
        <v>0.65504117979365484</v>
      </c>
      <c r="AH442" s="20">
        <f t="shared" si="149"/>
        <v>0.90400000000000003</v>
      </c>
    </row>
    <row r="443" spans="1:34" x14ac:dyDescent="0.2">
      <c r="B443" s="6"/>
      <c r="C443" s="19"/>
      <c r="D443" s="19"/>
      <c r="E443" s="14"/>
      <c r="F443" s="14"/>
      <c r="G443" s="9"/>
      <c r="H443" s="9"/>
      <c r="I443" s="18"/>
      <c r="J443" s="9">
        <f t="shared" si="159"/>
        <v>0</v>
      </c>
      <c r="K443" s="18"/>
      <c r="L443" s="18">
        <f t="shared" si="155"/>
        <v>0</v>
      </c>
      <c r="M443" s="18"/>
      <c r="N443" s="9">
        <f t="shared" si="156"/>
        <v>0</v>
      </c>
      <c r="O443" s="18"/>
      <c r="P443" s="18">
        <f t="shared" si="157"/>
        <v>0</v>
      </c>
      <c r="Q443" s="18"/>
      <c r="R443" s="2">
        <f t="shared" si="150"/>
        <v>0</v>
      </c>
      <c r="S443" s="18"/>
      <c r="T443" s="18">
        <f t="shared" si="151"/>
        <v>0</v>
      </c>
      <c r="U443" s="9"/>
      <c r="V443" s="9">
        <f t="shared" si="152"/>
        <v>0</v>
      </c>
      <c r="W443" s="9"/>
      <c r="X443" s="9">
        <f t="shared" si="160"/>
        <v>0</v>
      </c>
      <c r="Y443" s="9"/>
      <c r="Z443" s="9"/>
      <c r="AA443" s="9">
        <f t="shared" si="153"/>
        <v>0</v>
      </c>
      <c r="AB443" s="9"/>
      <c r="AC443" s="9">
        <f t="shared" si="154"/>
        <v>0</v>
      </c>
      <c r="AE443" s="20"/>
      <c r="AH443" s="20">
        <f t="shared" si="149"/>
        <v>0</v>
      </c>
    </row>
    <row r="444" spans="1:34" x14ac:dyDescent="0.2">
      <c r="A444" t="s">
        <v>186</v>
      </c>
      <c r="B444" s="23" t="s">
        <v>184</v>
      </c>
      <c r="C444" s="28" t="s">
        <v>187</v>
      </c>
      <c r="D444" s="5"/>
      <c r="E444" s="43">
        <v>55511580</v>
      </c>
      <c r="F444" s="43"/>
      <c r="G444" s="9"/>
      <c r="H444" s="9"/>
      <c r="I444" s="18"/>
      <c r="J444" s="9">
        <f t="shared" si="159"/>
        <v>0</v>
      </c>
      <c r="K444" s="18"/>
      <c r="L444" s="18">
        <f t="shared" si="155"/>
        <v>0</v>
      </c>
      <c r="M444" s="18"/>
      <c r="N444" s="9">
        <f t="shared" si="156"/>
        <v>0</v>
      </c>
      <c r="O444" s="18"/>
      <c r="P444" s="18">
        <f t="shared" si="157"/>
        <v>0</v>
      </c>
      <c r="Q444" s="18"/>
      <c r="R444" s="2">
        <f t="shared" si="150"/>
        <v>0</v>
      </c>
      <c r="S444" s="18"/>
      <c r="T444" s="18">
        <f t="shared" si="151"/>
        <v>0</v>
      </c>
      <c r="U444" s="9"/>
      <c r="V444" s="9">
        <f t="shared" si="152"/>
        <v>0</v>
      </c>
      <c r="W444" s="9"/>
      <c r="X444" s="9">
        <f t="shared" si="160"/>
        <v>0</v>
      </c>
      <c r="Y444" s="9"/>
      <c r="Z444" s="9"/>
      <c r="AA444" s="9">
        <f t="shared" si="153"/>
        <v>0</v>
      </c>
      <c r="AB444" s="9"/>
      <c r="AC444" s="9">
        <f t="shared" si="154"/>
        <v>0</v>
      </c>
      <c r="AE444" s="20"/>
      <c r="AH444" s="20">
        <f t="shared" si="149"/>
        <v>0</v>
      </c>
    </row>
    <row r="445" spans="1:34" x14ac:dyDescent="0.2">
      <c r="A445" t="s">
        <v>186</v>
      </c>
      <c r="B445" s="23"/>
      <c r="C445" s="22" t="s">
        <v>185</v>
      </c>
      <c r="D445" s="19"/>
      <c r="E445" s="31">
        <f>SUM(E444)</f>
        <v>55511580</v>
      </c>
      <c r="F445" s="31">
        <f>E445</f>
        <v>55511580</v>
      </c>
      <c r="G445" s="9">
        <v>18.931000000000001</v>
      </c>
      <c r="H445" s="9">
        <f>G445*E445</f>
        <v>1050889720.98</v>
      </c>
      <c r="I445" s="18">
        <v>0</v>
      </c>
      <c r="J445" s="9">
        <f t="shared" si="159"/>
        <v>0</v>
      </c>
      <c r="K445" s="18">
        <v>0</v>
      </c>
      <c r="L445" s="18">
        <f t="shared" si="155"/>
        <v>0</v>
      </c>
      <c r="M445" s="18">
        <v>0</v>
      </c>
      <c r="N445" s="9">
        <f t="shared" si="156"/>
        <v>0</v>
      </c>
      <c r="O445" s="18">
        <v>2.7919999999999998</v>
      </c>
      <c r="P445" s="18">
        <f t="shared" si="157"/>
        <v>154988331.35999998</v>
      </c>
      <c r="Q445" s="18">
        <v>1.4999999999999999E-2</v>
      </c>
      <c r="R445" s="2">
        <f t="shared" si="150"/>
        <v>832.67369999999994</v>
      </c>
      <c r="S445" s="29">
        <v>3.74</v>
      </c>
      <c r="T445" s="18">
        <f t="shared" si="151"/>
        <v>207613309.20000002</v>
      </c>
      <c r="U445" s="9">
        <v>0</v>
      </c>
      <c r="V445" s="9">
        <f t="shared" si="152"/>
        <v>0</v>
      </c>
      <c r="W445" s="9">
        <v>0</v>
      </c>
      <c r="X445" s="9">
        <f t="shared" si="160"/>
        <v>0</v>
      </c>
      <c r="Y445" s="9">
        <v>0</v>
      </c>
      <c r="Z445" s="9">
        <v>0</v>
      </c>
      <c r="AA445" s="9">
        <f t="shared" si="153"/>
        <v>0</v>
      </c>
      <c r="AB445" s="9">
        <f>G445+I445+K445+M445+O445+Q445+S445+U445+W445+Z445</f>
        <v>25.478000000000002</v>
      </c>
      <c r="AC445" s="9">
        <f t="shared" si="154"/>
        <v>1414324035.24</v>
      </c>
      <c r="AE445" s="20">
        <f>AB445-O445-S445</f>
        <v>18.945999999999998</v>
      </c>
      <c r="AF445">
        <f>AE445/AB445</f>
        <v>0.74362194834759388</v>
      </c>
      <c r="AH445" s="20">
        <f t="shared" si="149"/>
        <v>2.7919999999999998</v>
      </c>
    </row>
    <row r="446" spans="1:34" x14ac:dyDescent="0.2">
      <c r="B446" s="6"/>
      <c r="C446" s="19"/>
      <c r="D446" s="19"/>
      <c r="E446" s="14"/>
      <c r="F446" s="14"/>
      <c r="G446" s="9"/>
      <c r="H446" s="9"/>
      <c r="I446" s="18"/>
      <c r="J446" s="9">
        <f t="shared" si="159"/>
        <v>0</v>
      </c>
      <c r="K446" s="18"/>
      <c r="L446" s="18">
        <f t="shared" si="155"/>
        <v>0</v>
      </c>
      <c r="M446" s="18"/>
      <c r="N446" s="9">
        <f t="shared" si="156"/>
        <v>0</v>
      </c>
      <c r="O446" s="18"/>
      <c r="P446" s="18">
        <f t="shared" si="157"/>
        <v>0</v>
      </c>
      <c r="Q446" s="18"/>
      <c r="R446" s="2">
        <f t="shared" si="150"/>
        <v>0</v>
      </c>
      <c r="S446" s="18"/>
      <c r="T446" s="18">
        <f t="shared" si="151"/>
        <v>0</v>
      </c>
      <c r="U446" s="9"/>
      <c r="V446" s="9">
        <f t="shared" si="152"/>
        <v>0</v>
      </c>
      <c r="W446" s="9"/>
      <c r="X446" s="9">
        <f t="shared" si="160"/>
        <v>0</v>
      </c>
      <c r="Y446" s="9"/>
      <c r="Z446" s="9"/>
      <c r="AA446" s="9">
        <f t="shared" si="153"/>
        <v>0</v>
      </c>
      <c r="AB446" s="9"/>
      <c r="AC446" s="9">
        <f t="shared" si="154"/>
        <v>0</v>
      </c>
      <c r="AE446" s="20"/>
      <c r="AH446" s="20">
        <f t="shared" si="149"/>
        <v>0</v>
      </c>
    </row>
    <row r="447" spans="1:34" x14ac:dyDescent="0.2">
      <c r="A447" t="s">
        <v>182</v>
      </c>
      <c r="B447" s="23" t="s">
        <v>184</v>
      </c>
      <c r="C447" s="28" t="s">
        <v>183</v>
      </c>
      <c r="D447" s="28"/>
      <c r="E447" s="46">
        <v>95309790</v>
      </c>
      <c r="F447" s="46"/>
      <c r="G447" s="33"/>
      <c r="H447" s="9"/>
      <c r="I447" s="18"/>
      <c r="J447" s="9">
        <f t="shared" si="159"/>
        <v>0</v>
      </c>
      <c r="K447" s="18"/>
      <c r="L447" s="18">
        <f t="shared" si="155"/>
        <v>0</v>
      </c>
      <c r="M447" s="18"/>
      <c r="N447" s="9">
        <f t="shared" si="156"/>
        <v>0</v>
      </c>
      <c r="O447" s="18"/>
      <c r="P447" s="18">
        <f t="shared" si="157"/>
        <v>0</v>
      </c>
      <c r="Q447" s="18"/>
      <c r="R447" s="2">
        <f t="shared" si="150"/>
        <v>0</v>
      </c>
      <c r="S447" s="18"/>
      <c r="T447" s="18">
        <f t="shared" si="151"/>
        <v>0</v>
      </c>
      <c r="U447" s="9"/>
      <c r="V447" s="9">
        <f t="shared" si="152"/>
        <v>0</v>
      </c>
      <c r="W447" s="9"/>
      <c r="X447" s="9">
        <f t="shared" si="160"/>
        <v>0</v>
      </c>
      <c r="Y447" s="9"/>
      <c r="Z447" s="9"/>
      <c r="AA447" s="9">
        <f t="shared" si="153"/>
        <v>0</v>
      </c>
      <c r="AB447" s="9"/>
      <c r="AC447" s="9">
        <f t="shared" si="154"/>
        <v>0</v>
      </c>
      <c r="AE447" s="20"/>
      <c r="AH447" s="20">
        <f t="shared" si="149"/>
        <v>0</v>
      </c>
    </row>
    <row r="448" spans="1:34" x14ac:dyDescent="0.2">
      <c r="A448" t="s">
        <v>182</v>
      </c>
      <c r="B448" s="23"/>
      <c r="C448" s="22" t="s">
        <v>181</v>
      </c>
      <c r="D448" s="22"/>
      <c r="E448" s="38">
        <f>SUM(E447)</f>
        <v>95309790</v>
      </c>
      <c r="F448" s="38">
        <f>E448</f>
        <v>95309790</v>
      </c>
      <c r="G448" s="33">
        <v>12.928000000000001</v>
      </c>
      <c r="H448" s="9">
        <f>G448*E448</f>
        <v>1232164965.1200001</v>
      </c>
      <c r="I448" s="18">
        <v>0</v>
      </c>
      <c r="J448" s="9">
        <f t="shared" si="159"/>
        <v>0</v>
      </c>
      <c r="K448" s="18">
        <v>0</v>
      </c>
      <c r="L448" s="18">
        <f t="shared" si="155"/>
        <v>0</v>
      </c>
      <c r="M448" s="18">
        <v>0</v>
      </c>
      <c r="N448" s="9">
        <f t="shared" si="156"/>
        <v>0</v>
      </c>
      <c r="O448" s="18">
        <v>6.0359999999999996</v>
      </c>
      <c r="P448" s="18">
        <f t="shared" si="157"/>
        <v>575289892.43999994</v>
      </c>
      <c r="Q448" s="18">
        <v>0.06</v>
      </c>
      <c r="R448" s="2">
        <f t="shared" si="150"/>
        <v>5718.5873999999994</v>
      </c>
      <c r="S448" s="18">
        <v>8.6639999999999997</v>
      </c>
      <c r="T448" s="18">
        <f t="shared" si="151"/>
        <v>825764020.55999994</v>
      </c>
      <c r="U448" s="9">
        <v>0</v>
      </c>
      <c r="V448" s="9">
        <f t="shared" si="152"/>
        <v>0</v>
      </c>
      <c r="W448" s="9">
        <v>0</v>
      </c>
      <c r="X448" s="9">
        <f t="shared" si="160"/>
        <v>0</v>
      </c>
      <c r="Y448" s="9">
        <v>0</v>
      </c>
      <c r="Z448" s="9">
        <v>0</v>
      </c>
      <c r="AA448" s="9">
        <f t="shared" si="153"/>
        <v>0</v>
      </c>
      <c r="AB448" s="9">
        <f>G448+I448+K448+M448+O448+Q448+S448+U448+W448+Z448</f>
        <v>27.687999999999995</v>
      </c>
      <c r="AC448" s="9">
        <f t="shared" si="154"/>
        <v>2638937465.5199995</v>
      </c>
      <c r="AE448" s="20">
        <f>AB448-O448-S448</f>
        <v>12.987999999999994</v>
      </c>
      <c r="AF448">
        <f>AE448/AB448</f>
        <v>0.46908407974573807</v>
      </c>
      <c r="AH448" s="20">
        <f t="shared" si="149"/>
        <v>6.0359999999999996</v>
      </c>
    </row>
    <row r="449" spans="1:34" x14ac:dyDescent="0.2">
      <c r="B449" s="6"/>
      <c r="C449" s="19"/>
      <c r="D449" s="19"/>
      <c r="E449" s="14"/>
      <c r="F449" s="14"/>
      <c r="G449" s="9"/>
      <c r="H449" s="9"/>
      <c r="I449" s="18"/>
      <c r="J449" s="9">
        <f t="shared" si="159"/>
        <v>0</v>
      </c>
      <c r="K449" s="18"/>
      <c r="L449" s="18">
        <f t="shared" si="155"/>
        <v>0</v>
      </c>
      <c r="M449" s="18"/>
      <c r="N449" s="9">
        <f t="shared" si="156"/>
        <v>0</v>
      </c>
      <c r="O449" s="18"/>
      <c r="P449" s="18">
        <f t="shared" si="157"/>
        <v>0</v>
      </c>
      <c r="Q449" s="18"/>
      <c r="R449" s="2">
        <f t="shared" si="150"/>
        <v>0</v>
      </c>
      <c r="S449" s="18"/>
      <c r="T449" s="18">
        <f t="shared" si="151"/>
        <v>0</v>
      </c>
      <c r="U449" s="9"/>
      <c r="V449" s="9">
        <f t="shared" si="152"/>
        <v>0</v>
      </c>
      <c r="W449" s="9"/>
      <c r="X449" s="9">
        <f t="shared" si="160"/>
        <v>0</v>
      </c>
      <c r="Y449" s="9"/>
      <c r="Z449" s="9"/>
      <c r="AA449" s="9">
        <f t="shared" si="153"/>
        <v>0</v>
      </c>
      <c r="AB449" s="9"/>
      <c r="AC449" s="9">
        <f t="shared" si="154"/>
        <v>0</v>
      </c>
      <c r="AE449" s="20"/>
      <c r="AH449" s="20">
        <f t="shared" si="149"/>
        <v>0</v>
      </c>
    </row>
    <row r="450" spans="1:34" s="25" customFormat="1" x14ac:dyDescent="0.2">
      <c r="A450" s="49" t="s">
        <v>179</v>
      </c>
      <c r="B450" s="23" t="s">
        <v>177</v>
      </c>
      <c r="C450" s="50" t="s">
        <v>180</v>
      </c>
      <c r="D450" s="28"/>
      <c r="E450" s="46">
        <v>119255316</v>
      </c>
      <c r="F450" s="46"/>
      <c r="G450" s="33"/>
      <c r="H450" s="33"/>
      <c r="I450" s="29"/>
      <c r="J450" s="33">
        <f t="shared" si="159"/>
        <v>0</v>
      </c>
      <c r="K450" s="29"/>
      <c r="L450" s="29">
        <f t="shared" si="155"/>
        <v>0</v>
      </c>
      <c r="M450" s="29"/>
      <c r="N450" s="33">
        <f t="shared" si="156"/>
        <v>0</v>
      </c>
      <c r="O450" s="29"/>
      <c r="P450" s="29">
        <f t="shared" si="157"/>
        <v>0</v>
      </c>
      <c r="Q450" s="29"/>
      <c r="R450" s="30">
        <f t="shared" si="150"/>
        <v>0</v>
      </c>
      <c r="S450" s="29"/>
      <c r="T450" s="29">
        <f t="shared" si="151"/>
        <v>0</v>
      </c>
      <c r="U450" s="33"/>
      <c r="V450" s="33">
        <f t="shared" si="152"/>
        <v>0</v>
      </c>
      <c r="W450" s="33"/>
      <c r="X450" s="33">
        <f t="shared" si="160"/>
        <v>0</v>
      </c>
      <c r="Y450" s="33"/>
      <c r="Z450" s="33"/>
      <c r="AA450" s="33">
        <f t="shared" si="153"/>
        <v>0</v>
      </c>
      <c r="AB450" s="33"/>
      <c r="AC450" s="33">
        <f t="shared" si="154"/>
        <v>0</v>
      </c>
      <c r="AE450" s="26"/>
      <c r="AH450" s="20">
        <f t="shared" si="149"/>
        <v>0</v>
      </c>
    </row>
    <row r="451" spans="1:34" s="25" customFormat="1" x14ac:dyDescent="0.2">
      <c r="A451" s="49" t="s">
        <v>179</v>
      </c>
      <c r="B451" s="23"/>
      <c r="C451" s="48" t="s">
        <v>178</v>
      </c>
      <c r="D451" s="22"/>
      <c r="E451" s="38">
        <f>SUM(E450)</f>
        <v>119255316</v>
      </c>
      <c r="F451" s="38">
        <f>E451</f>
        <v>119255316</v>
      </c>
      <c r="G451" s="33">
        <v>17.661999999999999</v>
      </c>
      <c r="H451" s="33">
        <f>G451*E451</f>
        <v>2106287391.1919999</v>
      </c>
      <c r="I451" s="29">
        <v>0</v>
      </c>
      <c r="J451" s="33">
        <f t="shared" si="159"/>
        <v>0</v>
      </c>
      <c r="K451" s="29">
        <v>0</v>
      </c>
      <c r="L451" s="29">
        <f t="shared" si="155"/>
        <v>0</v>
      </c>
      <c r="M451" s="29">
        <v>0</v>
      </c>
      <c r="N451" s="33">
        <f t="shared" si="156"/>
        <v>0</v>
      </c>
      <c r="O451" s="29">
        <v>4.4509999999999996</v>
      </c>
      <c r="P451" s="29">
        <f t="shared" si="157"/>
        <v>530805411.51599997</v>
      </c>
      <c r="Q451" s="29">
        <v>5.2999999999999999E-2</v>
      </c>
      <c r="R451" s="30">
        <f t="shared" si="150"/>
        <v>6320.5317479999994</v>
      </c>
      <c r="S451" s="29">
        <v>6.569</v>
      </c>
      <c r="T451" s="29">
        <f t="shared" si="151"/>
        <v>783388170.80400002</v>
      </c>
      <c r="U451" s="33">
        <v>0</v>
      </c>
      <c r="V451" s="33">
        <f t="shared" si="152"/>
        <v>0</v>
      </c>
      <c r="W451" s="33">
        <v>0</v>
      </c>
      <c r="X451" s="33">
        <f t="shared" si="160"/>
        <v>0</v>
      </c>
      <c r="Y451" s="33">
        <v>0</v>
      </c>
      <c r="Z451" s="33">
        <v>0</v>
      </c>
      <c r="AA451" s="33">
        <f t="shared" si="153"/>
        <v>0</v>
      </c>
      <c r="AB451" s="33">
        <f>G451+I451+K451+M451+O451+Q451+S451+U451+W451+Z451</f>
        <v>28.734999999999999</v>
      </c>
      <c r="AC451" s="33">
        <f t="shared" si="154"/>
        <v>3426801505.2599998</v>
      </c>
      <c r="AE451" s="26">
        <f>AB451-O451-S451</f>
        <v>17.715</v>
      </c>
      <c r="AF451" s="25">
        <f>AE451/AB451</f>
        <v>0.61649556290238383</v>
      </c>
      <c r="AH451" s="20">
        <f t="shared" si="149"/>
        <v>4.4509999999999996</v>
      </c>
    </row>
    <row r="452" spans="1:34" s="25" customFormat="1" x14ac:dyDescent="0.2">
      <c r="B452" s="23"/>
      <c r="C452" s="22"/>
      <c r="D452" s="22"/>
      <c r="E452" s="36"/>
      <c r="F452" s="36"/>
      <c r="G452" s="33"/>
      <c r="H452" s="33"/>
      <c r="I452" s="29"/>
      <c r="J452" s="33">
        <f t="shared" si="159"/>
        <v>0</v>
      </c>
      <c r="K452" s="29"/>
      <c r="L452" s="29">
        <f t="shared" si="155"/>
        <v>0</v>
      </c>
      <c r="M452" s="29"/>
      <c r="N452" s="33">
        <f t="shared" si="156"/>
        <v>0</v>
      </c>
      <c r="O452" s="29"/>
      <c r="P452" s="29">
        <f t="shared" si="157"/>
        <v>0</v>
      </c>
      <c r="Q452" s="29"/>
      <c r="R452" s="30">
        <f t="shared" si="150"/>
        <v>0</v>
      </c>
      <c r="S452" s="29"/>
      <c r="T452" s="29">
        <f t="shared" si="151"/>
        <v>0</v>
      </c>
      <c r="U452" s="33"/>
      <c r="V452" s="33">
        <f t="shared" si="152"/>
        <v>0</v>
      </c>
      <c r="W452" s="33"/>
      <c r="X452" s="33">
        <f t="shared" si="160"/>
        <v>0</v>
      </c>
      <c r="Y452" s="33"/>
      <c r="Z452" s="33"/>
      <c r="AA452" s="33">
        <f t="shared" si="153"/>
        <v>0</v>
      </c>
      <c r="AB452" s="33"/>
      <c r="AC452" s="33">
        <f t="shared" si="154"/>
        <v>0</v>
      </c>
      <c r="AE452" s="26"/>
      <c r="AH452" s="20">
        <f t="shared" si="149"/>
        <v>0</v>
      </c>
    </row>
    <row r="453" spans="1:34" x14ac:dyDescent="0.2">
      <c r="A453" s="47" t="s">
        <v>175</v>
      </c>
      <c r="B453" s="6" t="s">
        <v>177</v>
      </c>
      <c r="C453" s="42" t="s">
        <v>176</v>
      </c>
      <c r="D453" s="5"/>
      <c r="E453" s="43">
        <v>291557865</v>
      </c>
      <c r="F453" s="43"/>
      <c r="G453" s="9"/>
      <c r="H453" s="9"/>
      <c r="I453" s="18"/>
      <c r="J453" s="9">
        <f t="shared" si="159"/>
        <v>0</v>
      </c>
      <c r="K453" s="18"/>
      <c r="L453" s="18">
        <f t="shared" si="155"/>
        <v>0</v>
      </c>
      <c r="M453" s="18"/>
      <c r="N453" s="9">
        <f t="shared" si="156"/>
        <v>0</v>
      </c>
      <c r="O453" s="18"/>
      <c r="P453" s="18">
        <f t="shared" si="157"/>
        <v>0</v>
      </c>
      <c r="Q453" s="18"/>
      <c r="R453" s="2">
        <f t="shared" si="150"/>
        <v>0</v>
      </c>
      <c r="S453" s="18"/>
      <c r="T453" s="18">
        <f t="shared" si="151"/>
        <v>0</v>
      </c>
      <c r="U453" s="9"/>
      <c r="V453" s="9">
        <f t="shared" si="152"/>
        <v>0</v>
      </c>
      <c r="W453" s="9"/>
      <c r="X453" s="9">
        <f t="shared" si="160"/>
        <v>0</v>
      </c>
      <c r="Y453" s="9"/>
      <c r="Z453" s="9"/>
      <c r="AA453" s="9">
        <f t="shared" si="153"/>
        <v>0</v>
      </c>
      <c r="AB453" s="9"/>
      <c r="AC453" s="9">
        <f t="shared" si="154"/>
        <v>0</v>
      </c>
      <c r="AE453" s="20"/>
      <c r="AH453" s="20">
        <f t="shared" si="149"/>
        <v>0</v>
      </c>
    </row>
    <row r="454" spans="1:34" x14ac:dyDescent="0.2">
      <c r="A454" s="47" t="s">
        <v>175</v>
      </c>
      <c r="B454" s="6"/>
      <c r="C454" s="41" t="s">
        <v>174</v>
      </c>
      <c r="D454" s="19"/>
      <c r="E454" s="31">
        <f>SUM(E453)</f>
        <v>291557865</v>
      </c>
      <c r="F454" s="31">
        <f>E454</f>
        <v>291557865</v>
      </c>
      <c r="G454" s="9">
        <v>12.173</v>
      </c>
      <c r="H454" s="9">
        <f>G454*E454</f>
        <v>3549133890.645</v>
      </c>
      <c r="I454" s="18">
        <v>0</v>
      </c>
      <c r="J454" s="9">
        <f t="shared" si="159"/>
        <v>0</v>
      </c>
      <c r="K454" s="18">
        <v>1.89</v>
      </c>
      <c r="L454" s="18">
        <f t="shared" si="155"/>
        <v>551044364.85000002</v>
      </c>
      <c r="M454" s="18">
        <v>0</v>
      </c>
      <c r="N454" s="9">
        <f t="shared" si="156"/>
        <v>0</v>
      </c>
      <c r="O454" s="18">
        <v>0.71</v>
      </c>
      <c r="P454" s="18">
        <f t="shared" si="157"/>
        <v>207006084.14999998</v>
      </c>
      <c r="Q454" s="18">
        <v>0.105</v>
      </c>
      <c r="R454" s="2">
        <f t="shared" si="150"/>
        <v>30613.575825</v>
      </c>
      <c r="S454" s="18">
        <v>4.25</v>
      </c>
      <c r="T454" s="18">
        <f t="shared" si="151"/>
        <v>1239120926.25</v>
      </c>
      <c r="U454" s="9">
        <v>0</v>
      </c>
      <c r="V454" s="9">
        <f t="shared" si="152"/>
        <v>0</v>
      </c>
      <c r="W454" s="9">
        <v>0</v>
      </c>
      <c r="X454" s="9">
        <f t="shared" si="160"/>
        <v>0</v>
      </c>
      <c r="Y454" s="9">
        <v>0</v>
      </c>
      <c r="Z454" s="9">
        <v>0</v>
      </c>
      <c r="AA454" s="9">
        <f t="shared" si="153"/>
        <v>0</v>
      </c>
      <c r="AB454" s="9">
        <f>G454+I454+K454+M454+O454+Q454+S454+U454+W454+Z454</f>
        <v>19.128</v>
      </c>
      <c r="AC454" s="9">
        <f t="shared" si="154"/>
        <v>5576918841.7200003</v>
      </c>
      <c r="AE454" s="20">
        <f>AB454-O454-S454</f>
        <v>14.167999999999999</v>
      </c>
      <c r="AF454">
        <f>AE454/AB454</f>
        <v>0.74069427017984102</v>
      </c>
      <c r="AH454" s="20">
        <f t="shared" si="149"/>
        <v>2.5999999999999996</v>
      </c>
    </row>
    <row r="455" spans="1:34" x14ac:dyDescent="0.2">
      <c r="B455" s="6"/>
      <c r="C455" s="19"/>
      <c r="D455" s="19"/>
      <c r="E455" s="14"/>
      <c r="F455" s="14"/>
      <c r="G455" s="9"/>
      <c r="H455" s="9"/>
      <c r="I455" s="18"/>
      <c r="J455" s="9">
        <f t="shared" si="159"/>
        <v>0</v>
      </c>
      <c r="K455" s="18"/>
      <c r="L455" s="18">
        <f t="shared" si="155"/>
        <v>0</v>
      </c>
      <c r="M455" s="18"/>
      <c r="N455" s="9">
        <f t="shared" si="156"/>
        <v>0</v>
      </c>
      <c r="O455" s="18"/>
      <c r="P455" s="18">
        <f t="shared" si="157"/>
        <v>0</v>
      </c>
      <c r="Q455" s="18"/>
      <c r="R455" s="2">
        <f t="shared" si="150"/>
        <v>0</v>
      </c>
      <c r="S455" s="18"/>
      <c r="T455" s="18">
        <f t="shared" si="151"/>
        <v>0</v>
      </c>
      <c r="U455" s="9"/>
      <c r="V455" s="9">
        <f t="shared" si="152"/>
        <v>0</v>
      </c>
      <c r="W455" s="9"/>
      <c r="X455" s="9">
        <f t="shared" si="160"/>
        <v>0</v>
      </c>
      <c r="Y455" s="9"/>
      <c r="Z455" s="9"/>
      <c r="AA455" s="9">
        <f t="shared" si="153"/>
        <v>0</v>
      </c>
      <c r="AB455" s="9"/>
      <c r="AC455" s="9">
        <f t="shared" si="154"/>
        <v>0</v>
      </c>
      <c r="AE455" s="20"/>
      <c r="AH455" s="20">
        <f t="shared" si="149"/>
        <v>0</v>
      </c>
    </row>
    <row r="456" spans="1:34" x14ac:dyDescent="0.2">
      <c r="A456" t="s">
        <v>172</v>
      </c>
      <c r="B456" s="23" t="s">
        <v>92</v>
      </c>
      <c r="C456" s="5" t="s">
        <v>173</v>
      </c>
      <c r="D456" s="5"/>
      <c r="E456" s="40">
        <v>66685301</v>
      </c>
      <c r="F456" s="40"/>
      <c r="G456" s="9"/>
      <c r="H456" s="9"/>
      <c r="I456" s="18"/>
      <c r="J456" s="9">
        <f t="shared" si="159"/>
        <v>0</v>
      </c>
      <c r="K456" s="18"/>
      <c r="L456" s="18">
        <f t="shared" si="155"/>
        <v>0</v>
      </c>
      <c r="M456" s="18"/>
      <c r="N456" s="9">
        <f t="shared" si="156"/>
        <v>0</v>
      </c>
      <c r="O456" s="18"/>
      <c r="P456" s="18">
        <f t="shared" si="157"/>
        <v>0</v>
      </c>
      <c r="Q456" s="18"/>
      <c r="R456" s="2">
        <f t="shared" si="150"/>
        <v>0</v>
      </c>
      <c r="S456" s="18"/>
      <c r="T456" s="18">
        <f t="shared" si="151"/>
        <v>0</v>
      </c>
      <c r="U456" s="9"/>
      <c r="V456" s="9">
        <f t="shared" si="152"/>
        <v>0</v>
      </c>
      <c r="W456" s="9"/>
      <c r="X456" s="9">
        <f t="shared" si="160"/>
        <v>0</v>
      </c>
      <c r="Y456" s="9"/>
      <c r="Z456" s="9"/>
      <c r="AA456" s="9">
        <f t="shared" si="153"/>
        <v>0</v>
      </c>
      <c r="AB456" s="9"/>
      <c r="AC456" s="9">
        <f t="shared" si="154"/>
        <v>0</v>
      </c>
      <c r="AE456" s="20"/>
      <c r="AH456" s="20">
        <f t="shared" ref="AH456:AH519" si="161">K456+M456+O456</f>
        <v>0</v>
      </c>
    </row>
    <row r="457" spans="1:34" x14ac:dyDescent="0.2">
      <c r="A457" t="s">
        <v>172</v>
      </c>
      <c r="B457" s="6" t="s">
        <v>6</v>
      </c>
      <c r="C457" s="5" t="s">
        <v>173</v>
      </c>
      <c r="D457" s="5"/>
      <c r="E457" s="40">
        <v>6409640</v>
      </c>
      <c r="F457" s="40"/>
      <c r="G457" s="9"/>
      <c r="H457" s="9"/>
      <c r="I457" s="18"/>
      <c r="J457" s="9">
        <f t="shared" si="159"/>
        <v>0</v>
      </c>
      <c r="K457" s="18"/>
      <c r="L457" s="18">
        <f t="shared" si="155"/>
        <v>0</v>
      </c>
      <c r="M457" s="18"/>
      <c r="N457" s="9">
        <f t="shared" si="156"/>
        <v>0</v>
      </c>
      <c r="O457" s="18"/>
      <c r="P457" s="18">
        <f t="shared" si="157"/>
        <v>0</v>
      </c>
      <c r="Q457" s="18"/>
      <c r="R457" s="2">
        <f t="shared" si="150"/>
        <v>0</v>
      </c>
      <c r="S457" s="18"/>
      <c r="T457" s="18">
        <f t="shared" si="151"/>
        <v>0</v>
      </c>
      <c r="U457" s="9"/>
      <c r="V457" s="9">
        <f t="shared" si="152"/>
        <v>0</v>
      </c>
      <c r="W457" s="9"/>
      <c r="X457" s="9">
        <f t="shared" si="160"/>
        <v>0</v>
      </c>
      <c r="Y457" s="9"/>
      <c r="Z457" s="9"/>
      <c r="AA457" s="9">
        <f t="shared" si="153"/>
        <v>0</v>
      </c>
      <c r="AB457" s="9"/>
      <c r="AC457" s="9">
        <f t="shared" si="154"/>
        <v>0</v>
      </c>
      <c r="AE457" s="20"/>
      <c r="AH457" s="20">
        <f t="shared" si="161"/>
        <v>0</v>
      </c>
    </row>
    <row r="458" spans="1:34" x14ac:dyDescent="0.2">
      <c r="A458" t="s">
        <v>172</v>
      </c>
      <c r="B458" s="6" t="s">
        <v>88</v>
      </c>
      <c r="C458" s="5" t="s">
        <v>173</v>
      </c>
      <c r="D458" s="5"/>
      <c r="E458" s="40">
        <v>94930</v>
      </c>
      <c r="F458" s="40"/>
      <c r="G458" s="9"/>
      <c r="H458" s="9"/>
      <c r="I458" s="18"/>
      <c r="J458" s="9">
        <f t="shared" si="159"/>
        <v>0</v>
      </c>
      <c r="K458" s="18"/>
      <c r="L458" s="18">
        <f t="shared" si="155"/>
        <v>0</v>
      </c>
      <c r="M458" s="18"/>
      <c r="N458" s="9">
        <f t="shared" si="156"/>
        <v>0</v>
      </c>
      <c r="O458" s="18"/>
      <c r="P458" s="18">
        <f t="shared" si="157"/>
        <v>0</v>
      </c>
      <c r="Q458" s="18"/>
      <c r="R458" s="2">
        <f t="shared" si="150"/>
        <v>0</v>
      </c>
      <c r="S458" s="18"/>
      <c r="T458" s="18">
        <f t="shared" si="151"/>
        <v>0</v>
      </c>
      <c r="U458" s="9"/>
      <c r="V458" s="9">
        <f t="shared" si="152"/>
        <v>0</v>
      </c>
      <c r="W458" s="9"/>
      <c r="X458" s="9">
        <f>$E456*W458</f>
        <v>0</v>
      </c>
      <c r="Y458" s="9"/>
      <c r="Z458" s="9"/>
      <c r="AA458" s="9">
        <f t="shared" si="153"/>
        <v>0</v>
      </c>
      <c r="AB458" s="9"/>
      <c r="AC458" s="9">
        <f t="shared" si="154"/>
        <v>0</v>
      </c>
      <c r="AE458" s="20"/>
      <c r="AH458" s="20">
        <f t="shared" si="161"/>
        <v>0</v>
      </c>
    </row>
    <row r="459" spans="1:34" x14ac:dyDescent="0.2">
      <c r="A459" t="s">
        <v>172</v>
      </c>
      <c r="B459" s="6"/>
      <c r="C459" s="19" t="s">
        <v>171</v>
      </c>
      <c r="D459" s="19"/>
      <c r="E459" s="31">
        <f>SUM(E456:E458)</f>
        <v>73189871</v>
      </c>
      <c r="F459" s="31">
        <f>E459</f>
        <v>73189871</v>
      </c>
      <c r="G459" s="9">
        <v>27</v>
      </c>
      <c r="H459" s="9">
        <f>G459*E459</f>
        <v>1976126517</v>
      </c>
      <c r="I459" s="18">
        <v>0</v>
      </c>
      <c r="J459" s="9">
        <f t="shared" si="159"/>
        <v>0</v>
      </c>
      <c r="K459" s="18">
        <v>0</v>
      </c>
      <c r="L459" s="18">
        <f t="shared" si="155"/>
        <v>0</v>
      </c>
      <c r="M459" s="18">
        <v>0</v>
      </c>
      <c r="N459" s="9">
        <f t="shared" si="156"/>
        <v>0</v>
      </c>
      <c r="O459" s="18">
        <v>7</v>
      </c>
      <c r="P459" s="18">
        <f t="shared" si="157"/>
        <v>512329097</v>
      </c>
      <c r="Q459" s="18">
        <v>3.0000000000000001E-3</v>
      </c>
      <c r="R459" s="2">
        <f t="shared" si="150"/>
        <v>219.569613</v>
      </c>
      <c r="S459" s="18">
        <v>2</v>
      </c>
      <c r="T459" s="18">
        <f t="shared" si="151"/>
        <v>146379742</v>
      </c>
      <c r="U459" s="9">
        <v>0</v>
      </c>
      <c r="V459" s="9">
        <f t="shared" si="152"/>
        <v>0</v>
      </c>
      <c r="W459" s="9">
        <v>0</v>
      </c>
      <c r="X459" s="9">
        <f>$E457*W459</f>
        <v>0</v>
      </c>
      <c r="Y459" s="9">
        <v>0</v>
      </c>
      <c r="Z459" s="9">
        <v>0</v>
      </c>
      <c r="AA459" s="9">
        <f t="shared" si="153"/>
        <v>0</v>
      </c>
      <c r="AB459" s="9">
        <f>G459+I459+K459+M459+O459+Q459+S459+U459+W459+Z459</f>
        <v>36.003</v>
      </c>
      <c r="AC459" s="9">
        <f t="shared" si="154"/>
        <v>2635054925.6129999</v>
      </c>
      <c r="AE459" s="20">
        <f>AB459-O459-S459</f>
        <v>27.003</v>
      </c>
      <c r="AF459">
        <f>AE459/AB459</f>
        <v>0.75002083159736688</v>
      </c>
      <c r="AH459" s="20">
        <f t="shared" si="161"/>
        <v>7</v>
      </c>
    </row>
    <row r="460" spans="1:34" x14ac:dyDescent="0.2">
      <c r="B460" s="6"/>
      <c r="C460" s="19"/>
      <c r="D460" s="19"/>
      <c r="E460" s="14"/>
      <c r="F460" s="14"/>
      <c r="G460" s="9"/>
      <c r="H460" s="9"/>
      <c r="I460" s="18"/>
      <c r="J460" s="9">
        <f t="shared" si="159"/>
        <v>0</v>
      </c>
      <c r="K460" s="18"/>
      <c r="L460" s="18">
        <f t="shared" si="155"/>
        <v>0</v>
      </c>
      <c r="M460" s="18"/>
      <c r="N460" s="9">
        <f t="shared" si="156"/>
        <v>0</v>
      </c>
      <c r="O460" s="18"/>
      <c r="P460" s="18">
        <f t="shared" si="157"/>
        <v>0</v>
      </c>
      <c r="Q460" s="18"/>
      <c r="R460" s="2">
        <f t="shared" si="150"/>
        <v>0</v>
      </c>
      <c r="S460" s="18"/>
      <c r="T460" s="18">
        <f t="shared" si="151"/>
        <v>0</v>
      </c>
      <c r="U460" s="9"/>
      <c r="V460" s="9">
        <f t="shared" si="152"/>
        <v>0</v>
      </c>
      <c r="W460" s="9"/>
      <c r="X460" s="9">
        <f>$E458*W460</f>
        <v>0</v>
      </c>
      <c r="Y460" s="9"/>
      <c r="Z460" s="9"/>
      <c r="AA460" s="9">
        <f t="shared" si="153"/>
        <v>0</v>
      </c>
      <c r="AB460" s="9"/>
      <c r="AC460" s="9">
        <f t="shared" si="154"/>
        <v>0</v>
      </c>
      <c r="AE460" s="20"/>
      <c r="AH460" s="20">
        <f t="shared" si="161"/>
        <v>0</v>
      </c>
    </row>
    <row r="461" spans="1:34" x14ac:dyDescent="0.2">
      <c r="A461" t="s">
        <v>169</v>
      </c>
      <c r="B461" s="23" t="s">
        <v>92</v>
      </c>
      <c r="C461" s="5" t="s">
        <v>170</v>
      </c>
      <c r="D461" s="5"/>
      <c r="E461" s="40">
        <v>21668756</v>
      </c>
      <c r="F461" s="40"/>
      <c r="G461" s="9"/>
      <c r="H461" s="9"/>
      <c r="I461" s="18"/>
      <c r="J461" s="9">
        <f t="shared" si="159"/>
        <v>0</v>
      </c>
      <c r="K461" s="18"/>
      <c r="L461" s="18">
        <f t="shared" si="155"/>
        <v>0</v>
      </c>
      <c r="M461" s="18"/>
      <c r="N461" s="9">
        <f t="shared" si="156"/>
        <v>0</v>
      </c>
      <c r="O461" s="18"/>
      <c r="P461" s="18">
        <f t="shared" si="157"/>
        <v>0</v>
      </c>
      <c r="Q461" s="18"/>
      <c r="R461" s="2">
        <f t="shared" si="150"/>
        <v>0</v>
      </c>
      <c r="S461" s="18"/>
      <c r="T461" s="18">
        <f t="shared" si="151"/>
        <v>0</v>
      </c>
      <c r="U461" s="9"/>
      <c r="V461" s="9">
        <f t="shared" si="152"/>
        <v>0</v>
      </c>
      <c r="W461" s="9"/>
      <c r="X461" s="9">
        <f>$E459*W461</f>
        <v>0</v>
      </c>
      <c r="Y461" s="9"/>
      <c r="Z461" s="9"/>
      <c r="AA461" s="9">
        <f t="shared" si="153"/>
        <v>0</v>
      </c>
      <c r="AB461" s="9"/>
      <c r="AC461" s="9">
        <f t="shared" si="154"/>
        <v>0</v>
      </c>
      <c r="AE461" s="20"/>
      <c r="AH461" s="20">
        <f t="shared" si="161"/>
        <v>0</v>
      </c>
    </row>
    <row r="462" spans="1:34" x14ac:dyDescent="0.2">
      <c r="A462" t="s">
        <v>169</v>
      </c>
      <c r="B462" s="6" t="s">
        <v>23</v>
      </c>
      <c r="C462" s="5" t="s">
        <v>170</v>
      </c>
      <c r="D462" s="5"/>
      <c r="E462" s="40">
        <v>4952340</v>
      </c>
      <c r="F462" s="40"/>
      <c r="G462" s="9"/>
      <c r="H462" s="9"/>
      <c r="I462" s="18"/>
      <c r="J462" s="9">
        <f t="shared" si="159"/>
        <v>0</v>
      </c>
      <c r="K462" s="18"/>
      <c r="L462" s="18">
        <f t="shared" si="155"/>
        <v>0</v>
      </c>
      <c r="M462" s="18"/>
      <c r="N462" s="9">
        <f t="shared" si="156"/>
        <v>0</v>
      </c>
      <c r="O462" s="18"/>
      <c r="P462" s="18">
        <f t="shared" si="157"/>
        <v>0</v>
      </c>
      <c r="Q462" s="18"/>
      <c r="R462" s="2">
        <f t="shared" si="150"/>
        <v>0</v>
      </c>
      <c r="S462" s="18"/>
      <c r="T462" s="18">
        <f t="shared" si="151"/>
        <v>0</v>
      </c>
      <c r="U462" s="9"/>
      <c r="V462" s="9">
        <f t="shared" si="152"/>
        <v>0</v>
      </c>
      <c r="W462" s="9"/>
      <c r="X462" s="9">
        <f>$E460*W462</f>
        <v>0</v>
      </c>
      <c r="Y462" s="9"/>
      <c r="Z462" s="9"/>
      <c r="AA462" s="9">
        <f t="shared" si="153"/>
        <v>0</v>
      </c>
      <c r="AB462" s="9"/>
      <c r="AC462" s="9">
        <f t="shared" si="154"/>
        <v>0</v>
      </c>
      <c r="AE462" s="20"/>
      <c r="AH462" s="20">
        <f t="shared" si="161"/>
        <v>0</v>
      </c>
    </row>
    <row r="463" spans="1:34" x14ac:dyDescent="0.2">
      <c r="A463" t="s">
        <v>169</v>
      </c>
      <c r="B463" s="6" t="s">
        <v>6</v>
      </c>
      <c r="C463" s="5" t="s">
        <v>170</v>
      </c>
      <c r="D463" s="5"/>
      <c r="E463" s="40">
        <v>1810080</v>
      </c>
      <c r="F463" s="40"/>
      <c r="G463" s="9"/>
      <c r="H463" s="9"/>
      <c r="I463" s="18"/>
      <c r="J463" s="9">
        <f t="shared" si="159"/>
        <v>0</v>
      </c>
      <c r="K463" s="18"/>
      <c r="L463" s="18">
        <f t="shared" si="155"/>
        <v>0</v>
      </c>
      <c r="M463" s="18"/>
      <c r="N463" s="9">
        <f t="shared" si="156"/>
        <v>0</v>
      </c>
      <c r="O463" s="18"/>
      <c r="P463" s="18">
        <f t="shared" si="157"/>
        <v>0</v>
      </c>
      <c r="Q463" s="18"/>
      <c r="R463" s="2">
        <f t="shared" si="150"/>
        <v>0</v>
      </c>
      <c r="S463" s="18"/>
      <c r="T463" s="18">
        <f t="shared" si="151"/>
        <v>0</v>
      </c>
      <c r="U463" s="9"/>
      <c r="V463" s="9">
        <f t="shared" si="152"/>
        <v>0</v>
      </c>
      <c r="W463" s="9"/>
      <c r="X463" s="9">
        <f>$E463*W463</f>
        <v>0</v>
      </c>
      <c r="Y463" s="9"/>
      <c r="Z463" s="9"/>
      <c r="AA463" s="9">
        <f t="shared" si="153"/>
        <v>0</v>
      </c>
      <c r="AB463" s="9"/>
      <c r="AC463" s="9">
        <f t="shared" si="154"/>
        <v>0</v>
      </c>
      <c r="AE463" s="20"/>
      <c r="AH463" s="20">
        <f t="shared" si="161"/>
        <v>0</v>
      </c>
    </row>
    <row r="464" spans="1:34" x14ac:dyDescent="0.2">
      <c r="A464" t="s">
        <v>169</v>
      </c>
      <c r="B464" s="6" t="s">
        <v>88</v>
      </c>
      <c r="C464" s="5" t="s">
        <v>170</v>
      </c>
      <c r="D464" s="5"/>
      <c r="E464" s="40">
        <v>816630</v>
      </c>
      <c r="F464" s="40"/>
      <c r="G464" s="9"/>
      <c r="H464" s="9"/>
      <c r="I464" s="18"/>
      <c r="J464" s="9">
        <f t="shared" si="159"/>
        <v>0</v>
      </c>
      <c r="K464" s="18"/>
      <c r="L464" s="18">
        <f t="shared" si="155"/>
        <v>0</v>
      </c>
      <c r="M464" s="18"/>
      <c r="N464" s="9">
        <f t="shared" si="156"/>
        <v>0</v>
      </c>
      <c r="O464" s="18"/>
      <c r="P464" s="18">
        <f t="shared" si="157"/>
        <v>0</v>
      </c>
      <c r="Q464" s="18"/>
      <c r="R464" s="2">
        <f t="shared" si="150"/>
        <v>0</v>
      </c>
      <c r="S464" s="18"/>
      <c r="T464" s="18">
        <f t="shared" si="151"/>
        <v>0</v>
      </c>
      <c r="U464" s="9"/>
      <c r="V464" s="9">
        <f t="shared" si="152"/>
        <v>0</v>
      </c>
      <c r="W464" s="9"/>
      <c r="X464" s="9">
        <f>$E461*W464</f>
        <v>0</v>
      </c>
      <c r="Y464" s="9"/>
      <c r="Z464" s="9"/>
      <c r="AA464" s="9">
        <f t="shared" si="153"/>
        <v>0</v>
      </c>
      <c r="AB464" s="9"/>
      <c r="AC464" s="9">
        <f t="shared" si="154"/>
        <v>0</v>
      </c>
      <c r="AE464" s="20"/>
      <c r="AH464" s="20">
        <f t="shared" si="161"/>
        <v>0</v>
      </c>
    </row>
    <row r="465" spans="1:36" x14ac:dyDescent="0.2">
      <c r="A465" t="s">
        <v>169</v>
      </c>
      <c r="B465" s="6"/>
      <c r="C465" s="19" t="s">
        <v>168</v>
      </c>
      <c r="D465" s="19"/>
      <c r="E465" s="31">
        <f>SUM(E461:E464)</f>
        <v>29247806</v>
      </c>
      <c r="F465" s="31">
        <f>E465</f>
        <v>29247806</v>
      </c>
      <c r="G465" s="9">
        <v>26.620999999999999</v>
      </c>
      <c r="H465" s="9">
        <f>G465*E465</f>
        <v>778605843.5259999</v>
      </c>
      <c r="I465" s="18">
        <v>0</v>
      </c>
      <c r="J465" s="9">
        <f t="shared" si="159"/>
        <v>0</v>
      </c>
      <c r="K465" s="18">
        <v>0</v>
      </c>
      <c r="L465" s="18">
        <f t="shared" si="155"/>
        <v>0</v>
      </c>
      <c r="M465" s="18">
        <v>0</v>
      </c>
      <c r="N465" s="9">
        <f t="shared" si="156"/>
        <v>0</v>
      </c>
      <c r="O465" s="18">
        <v>0</v>
      </c>
      <c r="P465" s="18">
        <f t="shared" si="157"/>
        <v>0</v>
      </c>
      <c r="Q465" s="18">
        <v>1E-3</v>
      </c>
      <c r="R465" s="2">
        <f t="shared" ref="R465:R528" si="162">Q465*E465/1000</f>
        <v>29.247806000000001</v>
      </c>
      <c r="S465" s="18">
        <v>9.1440000000000001</v>
      </c>
      <c r="T465" s="18">
        <f t="shared" si="151"/>
        <v>267441938.06400001</v>
      </c>
      <c r="U465" s="9">
        <v>0</v>
      </c>
      <c r="V465" s="9">
        <f t="shared" si="152"/>
        <v>0</v>
      </c>
      <c r="W465" s="9">
        <v>0</v>
      </c>
      <c r="X465" s="9">
        <f>$E462*W465</f>
        <v>0</v>
      </c>
      <c r="Y465" s="9">
        <v>0</v>
      </c>
      <c r="Z465" s="9">
        <v>0</v>
      </c>
      <c r="AA465" s="9">
        <f t="shared" si="153"/>
        <v>0</v>
      </c>
      <c r="AB465" s="9">
        <f>G465+I465+K465+M465+O465+Q465+S465+U465+W465+Z465</f>
        <v>35.765999999999998</v>
      </c>
      <c r="AC465" s="9">
        <f t="shared" si="154"/>
        <v>1046077029.3959999</v>
      </c>
      <c r="AE465" s="20">
        <f>AB465-O465-S465</f>
        <v>26.622</v>
      </c>
      <c r="AF465">
        <f>AE465/AB465</f>
        <v>0.74433819828887771</v>
      </c>
      <c r="AH465" s="20">
        <f t="shared" si="161"/>
        <v>0</v>
      </c>
      <c r="AJ465" s="14"/>
    </row>
    <row r="466" spans="1:36" x14ac:dyDescent="0.2">
      <c r="B466" s="6"/>
      <c r="C466" s="19"/>
      <c r="D466" s="19"/>
      <c r="E466" s="14"/>
      <c r="F466" s="14"/>
      <c r="G466" s="9"/>
      <c r="H466" s="9"/>
      <c r="I466" s="18"/>
      <c r="J466" s="9">
        <f t="shared" si="159"/>
        <v>0</v>
      </c>
      <c r="K466" s="18"/>
      <c r="L466" s="18">
        <f t="shared" si="155"/>
        <v>0</v>
      </c>
      <c r="M466" s="18"/>
      <c r="N466" s="9">
        <f t="shared" si="156"/>
        <v>0</v>
      </c>
      <c r="O466" s="18"/>
      <c r="P466" s="18">
        <f t="shared" si="157"/>
        <v>0</v>
      </c>
      <c r="Q466" s="18"/>
      <c r="R466" s="2">
        <f t="shared" si="162"/>
        <v>0</v>
      </c>
      <c r="S466" s="18"/>
      <c r="T466" s="18">
        <f t="shared" si="151"/>
        <v>0</v>
      </c>
      <c r="U466" s="9"/>
      <c r="V466" s="9">
        <f t="shared" si="152"/>
        <v>0</v>
      </c>
      <c r="W466" s="9"/>
      <c r="X466" s="9">
        <f>$E463*W466</f>
        <v>0</v>
      </c>
      <c r="Y466" s="9"/>
      <c r="Z466" s="9"/>
      <c r="AA466" s="9">
        <f t="shared" si="153"/>
        <v>0</v>
      </c>
      <c r="AB466" s="9"/>
      <c r="AC466" s="9">
        <f t="shared" si="154"/>
        <v>0</v>
      </c>
      <c r="AE466" s="20"/>
      <c r="AH466" s="20">
        <f t="shared" si="161"/>
        <v>0</v>
      </c>
      <c r="AJ466" s="13"/>
    </row>
    <row r="467" spans="1:36" x14ac:dyDescent="0.2">
      <c r="A467" t="s">
        <v>165</v>
      </c>
      <c r="B467" s="6" t="s">
        <v>167</v>
      </c>
      <c r="C467" s="5" t="s">
        <v>166</v>
      </c>
      <c r="D467" s="5"/>
      <c r="E467" s="43">
        <v>2734986230</v>
      </c>
      <c r="F467" s="43"/>
      <c r="G467" s="9"/>
      <c r="H467" s="9"/>
      <c r="I467" s="18"/>
      <c r="J467" s="9">
        <f t="shared" si="159"/>
        <v>0</v>
      </c>
      <c r="K467" s="18"/>
      <c r="L467" s="18">
        <f t="shared" si="155"/>
        <v>0</v>
      </c>
      <c r="M467" s="18"/>
      <c r="N467" s="9">
        <f t="shared" si="156"/>
        <v>0</v>
      </c>
      <c r="O467" s="18"/>
      <c r="P467" s="18">
        <f t="shared" si="157"/>
        <v>0</v>
      </c>
      <c r="Q467" s="18"/>
      <c r="R467" s="2">
        <f t="shared" si="162"/>
        <v>0</v>
      </c>
      <c r="S467" s="18"/>
      <c r="T467" s="18">
        <f t="shared" si="151"/>
        <v>0</v>
      </c>
      <c r="U467" s="9"/>
      <c r="V467" s="9">
        <f t="shared" si="152"/>
        <v>0</v>
      </c>
      <c r="W467" s="9"/>
      <c r="X467" s="9">
        <f>$E464*W467</f>
        <v>0</v>
      </c>
      <c r="Y467" s="9"/>
      <c r="Z467" s="9"/>
      <c r="AA467" s="9">
        <f t="shared" si="153"/>
        <v>0</v>
      </c>
      <c r="AB467" s="9"/>
      <c r="AC467" s="9">
        <f t="shared" si="154"/>
        <v>0</v>
      </c>
      <c r="AE467" s="20"/>
      <c r="AH467" s="20">
        <f t="shared" si="161"/>
        <v>0</v>
      </c>
    </row>
    <row r="468" spans="1:36" x14ac:dyDescent="0.2">
      <c r="A468" t="s">
        <v>165</v>
      </c>
      <c r="B468" s="6"/>
      <c r="C468" s="19" t="s">
        <v>164</v>
      </c>
      <c r="D468" s="19"/>
      <c r="E468" s="31">
        <f>SUM(E467)</f>
        <v>2734986230</v>
      </c>
      <c r="F468" s="31">
        <f>E468</f>
        <v>2734986230</v>
      </c>
      <c r="G468" s="9">
        <v>4.4119999999999999</v>
      </c>
      <c r="H468" s="9">
        <f>G468*E468</f>
        <v>12066759246.76</v>
      </c>
      <c r="I468" s="18">
        <v>0</v>
      </c>
      <c r="J468" s="9">
        <f t="shared" si="159"/>
        <v>0</v>
      </c>
      <c r="K468" s="18">
        <v>0.26</v>
      </c>
      <c r="L468" s="18">
        <f t="shared" si="155"/>
        <v>711096419.80000007</v>
      </c>
      <c r="M468" s="18">
        <v>0</v>
      </c>
      <c r="N468" s="9">
        <f t="shared" si="156"/>
        <v>0</v>
      </c>
      <c r="O468" s="18">
        <v>1.796</v>
      </c>
      <c r="P468" s="18">
        <f t="shared" si="157"/>
        <v>4912035269.0799999</v>
      </c>
      <c r="Q468" s="18">
        <v>2.3E-2</v>
      </c>
      <c r="R468" s="2">
        <f t="shared" si="162"/>
        <v>62904.683290000001</v>
      </c>
      <c r="S468" s="18">
        <v>2.601</v>
      </c>
      <c r="T468" s="18">
        <f t="shared" si="151"/>
        <v>7113699184.2299995</v>
      </c>
      <c r="U468" s="9">
        <v>0</v>
      </c>
      <c r="V468" s="9">
        <f t="shared" si="152"/>
        <v>0</v>
      </c>
      <c r="W468" s="9">
        <v>0</v>
      </c>
      <c r="X468" s="9">
        <f t="shared" ref="X468:X479" si="163">$E468*W468</f>
        <v>0</v>
      </c>
      <c r="Y468" s="9">
        <v>0</v>
      </c>
      <c r="Z468" s="9">
        <v>0</v>
      </c>
      <c r="AA468" s="9">
        <f t="shared" si="153"/>
        <v>0</v>
      </c>
      <c r="AB468" s="9">
        <f>G468+I468+K468+M468+O468+Q468+S468+U468+W468+Z468</f>
        <v>9.0919999999999987</v>
      </c>
      <c r="AC468" s="9">
        <f t="shared" si="154"/>
        <v>24866494803.159996</v>
      </c>
      <c r="AE468" s="20">
        <f>AB468-O468-S468</f>
        <v>4.6949999999999985</v>
      </c>
      <c r="AF468">
        <f>AE468/AB468</f>
        <v>0.5163880334359876</v>
      </c>
      <c r="AH468" s="20">
        <f t="shared" si="161"/>
        <v>2.056</v>
      </c>
    </row>
    <row r="469" spans="1:36" x14ac:dyDescent="0.2">
      <c r="B469" s="6"/>
      <c r="C469" s="19"/>
      <c r="D469" s="19"/>
      <c r="E469" s="14"/>
      <c r="F469" s="14"/>
      <c r="G469" s="9"/>
      <c r="H469" s="9"/>
      <c r="I469" s="18"/>
      <c r="J469" s="9">
        <f t="shared" si="159"/>
        <v>0</v>
      </c>
      <c r="K469" s="18"/>
      <c r="L469" s="18">
        <f t="shared" si="155"/>
        <v>0</v>
      </c>
      <c r="M469" s="18"/>
      <c r="N469" s="9">
        <f t="shared" si="156"/>
        <v>0</v>
      </c>
      <c r="O469" s="18"/>
      <c r="P469" s="18">
        <f t="shared" si="157"/>
        <v>0</v>
      </c>
      <c r="Q469" s="18"/>
      <c r="R469" s="2">
        <f t="shared" si="162"/>
        <v>0</v>
      </c>
      <c r="S469" s="18"/>
      <c r="T469" s="18">
        <f t="shared" si="151"/>
        <v>0</v>
      </c>
      <c r="U469" s="9"/>
      <c r="V469" s="9">
        <f t="shared" si="152"/>
        <v>0</v>
      </c>
      <c r="W469" s="9"/>
      <c r="X469" s="9">
        <f t="shared" si="163"/>
        <v>0</v>
      </c>
      <c r="Y469" s="9"/>
      <c r="Z469" s="9"/>
      <c r="AA469" s="9">
        <f t="shared" si="153"/>
        <v>0</v>
      </c>
      <c r="AB469" s="9"/>
      <c r="AC469" s="9">
        <f t="shared" si="154"/>
        <v>0</v>
      </c>
      <c r="AE469" s="20"/>
      <c r="AH469" s="20">
        <f t="shared" si="161"/>
        <v>0</v>
      </c>
    </row>
    <row r="470" spans="1:36" x14ac:dyDescent="0.2">
      <c r="A470" t="s">
        <v>162</v>
      </c>
      <c r="B470" s="6" t="s">
        <v>154</v>
      </c>
      <c r="C470" s="5" t="s">
        <v>163</v>
      </c>
      <c r="D470" s="5"/>
      <c r="E470" s="43">
        <v>14028900</v>
      </c>
      <c r="F470" s="43"/>
      <c r="G470" s="9"/>
      <c r="H470" s="9"/>
      <c r="I470" s="18"/>
      <c r="J470" s="9">
        <f t="shared" si="159"/>
        <v>0</v>
      </c>
      <c r="K470" s="18"/>
      <c r="L470" s="18">
        <f t="shared" si="155"/>
        <v>0</v>
      </c>
      <c r="M470" s="18"/>
      <c r="N470" s="9">
        <f t="shared" si="156"/>
        <v>0</v>
      </c>
      <c r="O470" s="18"/>
      <c r="P470" s="18">
        <f t="shared" si="157"/>
        <v>0</v>
      </c>
      <c r="Q470" s="18"/>
      <c r="R470" s="2">
        <f t="shared" si="162"/>
        <v>0</v>
      </c>
      <c r="S470" s="18"/>
      <c r="T470" s="18">
        <f t="shared" si="151"/>
        <v>0</v>
      </c>
      <c r="U470" s="9"/>
      <c r="V470" s="9">
        <f t="shared" si="152"/>
        <v>0</v>
      </c>
      <c r="W470" s="9"/>
      <c r="X470" s="9">
        <f t="shared" si="163"/>
        <v>0</v>
      </c>
      <c r="Y470" s="9"/>
      <c r="Z470" s="9"/>
      <c r="AA470" s="9">
        <f t="shared" si="153"/>
        <v>0</v>
      </c>
      <c r="AB470" s="9"/>
      <c r="AC470" s="9">
        <f t="shared" si="154"/>
        <v>0</v>
      </c>
      <c r="AE470" s="20"/>
      <c r="AH470" s="20">
        <f t="shared" si="161"/>
        <v>0</v>
      </c>
    </row>
    <row r="471" spans="1:36" x14ac:dyDescent="0.2">
      <c r="A471" t="s">
        <v>162</v>
      </c>
      <c r="B471" s="6"/>
      <c r="C471" s="19" t="s">
        <v>161</v>
      </c>
      <c r="D471" s="19"/>
      <c r="E471" s="31">
        <f>SUM(E470)</f>
        <v>14028900</v>
      </c>
      <c r="F471" s="31">
        <f>E471</f>
        <v>14028900</v>
      </c>
      <c r="G471" s="9">
        <v>27</v>
      </c>
      <c r="H471" s="9">
        <f>G471*E471</f>
        <v>378780300</v>
      </c>
      <c r="I471" s="18">
        <v>0</v>
      </c>
      <c r="J471" s="9">
        <f t="shared" si="159"/>
        <v>0</v>
      </c>
      <c r="K471" s="18">
        <v>0</v>
      </c>
      <c r="L471" s="18">
        <f t="shared" si="155"/>
        <v>0</v>
      </c>
      <c r="M471" s="18">
        <v>0</v>
      </c>
      <c r="N471" s="9">
        <f t="shared" si="156"/>
        <v>0</v>
      </c>
      <c r="O471" s="18">
        <v>0</v>
      </c>
      <c r="P471" s="18">
        <f t="shared" si="157"/>
        <v>0</v>
      </c>
      <c r="Q471" s="18">
        <v>2.7E-2</v>
      </c>
      <c r="R471" s="2">
        <f t="shared" si="162"/>
        <v>378.78030000000001</v>
      </c>
      <c r="S471" s="18">
        <v>0</v>
      </c>
      <c r="T471" s="18">
        <f t="shared" si="151"/>
        <v>0</v>
      </c>
      <c r="U471" s="9">
        <v>0</v>
      </c>
      <c r="V471" s="9">
        <f t="shared" si="152"/>
        <v>0</v>
      </c>
      <c r="W471" s="9">
        <v>0</v>
      </c>
      <c r="X471" s="9">
        <f t="shared" si="163"/>
        <v>0</v>
      </c>
      <c r="Y471" s="9">
        <v>0</v>
      </c>
      <c r="Z471" s="9">
        <v>0</v>
      </c>
      <c r="AA471" s="9">
        <f t="shared" si="153"/>
        <v>0</v>
      </c>
      <c r="AB471" s="9">
        <f>G471+I471+K471+M471+O471+Q471+S471+U471+W471+Z471</f>
        <v>27.027000000000001</v>
      </c>
      <c r="AC471" s="9">
        <f t="shared" si="154"/>
        <v>379159080.30000001</v>
      </c>
      <c r="AE471" s="20">
        <f>AB471-O471-S471</f>
        <v>27.027000000000001</v>
      </c>
      <c r="AF471">
        <f>AE471/AB471</f>
        <v>1</v>
      </c>
      <c r="AH471" s="20">
        <f t="shared" si="161"/>
        <v>0</v>
      </c>
    </row>
    <row r="472" spans="1:36" x14ac:dyDescent="0.2">
      <c r="B472" s="6"/>
      <c r="C472" s="19"/>
      <c r="D472" s="19"/>
      <c r="E472" s="14"/>
      <c r="F472" s="14"/>
      <c r="G472" s="9"/>
      <c r="H472" s="9"/>
      <c r="I472" s="18"/>
      <c r="J472" s="9">
        <f t="shared" si="159"/>
        <v>0</v>
      </c>
      <c r="K472" s="18"/>
      <c r="L472" s="18">
        <f t="shared" si="155"/>
        <v>0</v>
      </c>
      <c r="M472" s="18"/>
      <c r="N472" s="9">
        <f t="shared" si="156"/>
        <v>0</v>
      </c>
      <c r="O472" s="18"/>
      <c r="P472" s="18">
        <f t="shared" si="157"/>
        <v>0</v>
      </c>
      <c r="Q472" s="18"/>
      <c r="R472" s="2">
        <f t="shared" si="162"/>
        <v>0</v>
      </c>
      <c r="S472" s="18"/>
      <c r="T472" s="18">
        <f t="shared" si="151"/>
        <v>0</v>
      </c>
      <c r="U472" s="9"/>
      <c r="V472" s="9">
        <f t="shared" si="152"/>
        <v>0</v>
      </c>
      <c r="W472" s="9"/>
      <c r="X472" s="9">
        <f t="shared" si="163"/>
        <v>0</v>
      </c>
      <c r="Y472" s="9"/>
      <c r="Z472" s="9"/>
      <c r="AA472" s="9">
        <f t="shared" si="153"/>
        <v>0</v>
      </c>
      <c r="AB472" s="9"/>
      <c r="AC472" s="9">
        <f t="shared" si="154"/>
        <v>0</v>
      </c>
      <c r="AE472" s="20"/>
      <c r="AH472" s="20">
        <f t="shared" si="161"/>
        <v>0</v>
      </c>
    </row>
    <row r="473" spans="1:36" x14ac:dyDescent="0.2">
      <c r="A473" t="s">
        <v>159</v>
      </c>
      <c r="B473" s="6" t="s">
        <v>154</v>
      </c>
      <c r="C473" s="5" t="s">
        <v>160</v>
      </c>
      <c r="D473" s="5"/>
      <c r="E473" s="43">
        <v>82337964</v>
      </c>
      <c r="F473" s="43"/>
      <c r="G473" s="9"/>
      <c r="H473" s="9"/>
      <c r="I473" s="18"/>
      <c r="J473" s="9">
        <f t="shared" si="159"/>
        <v>0</v>
      </c>
      <c r="K473" s="18"/>
      <c r="L473" s="18">
        <f t="shared" si="155"/>
        <v>0</v>
      </c>
      <c r="M473" s="18"/>
      <c r="N473" s="9">
        <f t="shared" si="156"/>
        <v>0</v>
      </c>
      <c r="O473" s="18"/>
      <c r="P473" s="18">
        <f t="shared" si="157"/>
        <v>0</v>
      </c>
      <c r="Q473" s="18"/>
      <c r="R473" s="2">
        <f t="shared" si="162"/>
        <v>0</v>
      </c>
      <c r="S473" s="18"/>
      <c r="T473" s="18">
        <f t="shared" ref="T473:T536" si="164">S473*E473</f>
        <v>0</v>
      </c>
      <c r="U473" s="9"/>
      <c r="V473" s="9">
        <f t="shared" ref="V473:V536" si="165">$E473*U473</f>
        <v>0</v>
      </c>
      <c r="W473" s="9"/>
      <c r="X473" s="9">
        <f t="shared" si="163"/>
        <v>0</v>
      </c>
      <c r="Y473" s="9"/>
      <c r="Z473" s="9"/>
      <c r="AA473" s="9">
        <f t="shared" ref="AA473:AA536" si="166">$E473*Z473</f>
        <v>0</v>
      </c>
      <c r="AB473" s="9"/>
      <c r="AC473" s="9">
        <f t="shared" ref="AC473:AC536" si="167">$E473*AB473</f>
        <v>0</v>
      </c>
      <c r="AE473" s="20"/>
      <c r="AH473" s="20">
        <f t="shared" si="161"/>
        <v>0</v>
      </c>
    </row>
    <row r="474" spans="1:36" x14ac:dyDescent="0.2">
      <c r="A474" t="s">
        <v>159</v>
      </c>
      <c r="B474" s="6"/>
      <c r="C474" s="19" t="s">
        <v>158</v>
      </c>
      <c r="D474" s="19"/>
      <c r="E474" s="31">
        <f>SUM(E473)</f>
        <v>82337964</v>
      </c>
      <c r="F474" s="31">
        <f>E474</f>
        <v>82337964</v>
      </c>
      <c r="G474" s="33">
        <v>19.594999999999999</v>
      </c>
      <c r="H474" s="9">
        <f>G474*E474</f>
        <v>1613412404.5799999</v>
      </c>
      <c r="I474" s="18">
        <v>0</v>
      </c>
      <c r="J474" s="9">
        <f t="shared" si="159"/>
        <v>0</v>
      </c>
      <c r="K474" s="18">
        <v>0</v>
      </c>
      <c r="L474" s="18">
        <f t="shared" si="155"/>
        <v>0</v>
      </c>
      <c r="M474" s="18">
        <v>0</v>
      </c>
      <c r="N474" s="9">
        <f t="shared" si="156"/>
        <v>0</v>
      </c>
      <c r="O474" s="18">
        <v>0</v>
      </c>
      <c r="P474" s="18">
        <f t="shared" si="157"/>
        <v>0</v>
      </c>
      <c r="Q474" s="18">
        <v>4.7E-2</v>
      </c>
      <c r="R474" s="2">
        <f t="shared" si="162"/>
        <v>3869.8843080000001</v>
      </c>
      <c r="S474" s="18">
        <v>0</v>
      </c>
      <c r="T474" s="18">
        <f t="shared" si="164"/>
        <v>0</v>
      </c>
      <c r="U474" s="9">
        <v>0</v>
      </c>
      <c r="V474" s="9">
        <f t="shared" si="165"/>
        <v>0</v>
      </c>
      <c r="W474" s="9">
        <v>0</v>
      </c>
      <c r="X474" s="9">
        <f t="shared" si="163"/>
        <v>0</v>
      </c>
      <c r="Y474" s="9">
        <v>0</v>
      </c>
      <c r="Z474" s="9">
        <v>0</v>
      </c>
      <c r="AA474" s="9">
        <f t="shared" si="166"/>
        <v>0</v>
      </c>
      <c r="AB474" s="9">
        <f>G474+I474+K474+M474+O474+Q474+S474+U474+W474+Z474</f>
        <v>19.641999999999999</v>
      </c>
      <c r="AC474" s="9">
        <f t="shared" si="167"/>
        <v>1617282288.888</v>
      </c>
      <c r="AE474" s="20">
        <f>AB474-O474-S474</f>
        <v>19.641999999999999</v>
      </c>
      <c r="AF474">
        <f>AE474/AB474</f>
        <v>1</v>
      </c>
      <c r="AH474" s="20">
        <f t="shared" si="161"/>
        <v>0</v>
      </c>
    </row>
    <row r="475" spans="1:36" x14ac:dyDescent="0.2">
      <c r="B475" s="6"/>
      <c r="C475" s="19"/>
      <c r="D475" s="19"/>
      <c r="E475" s="14"/>
      <c r="F475" s="14"/>
      <c r="G475" s="9"/>
      <c r="H475" s="9"/>
      <c r="I475" s="18"/>
      <c r="J475" s="9">
        <f t="shared" si="159"/>
        <v>0</v>
      </c>
      <c r="K475" s="18"/>
      <c r="L475" s="18">
        <f t="shared" si="155"/>
        <v>0</v>
      </c>
      <c r="M475" s="18"/>
      <c r="N475" s="9">
        <f t="shared" si="156"/>
        <v>0</v>
      </c>
      <c r="O475" s="18"/>
      <c r="P475" s="18">
        <f t="shared" si="157"/>
        <v>0</v>
      </c>
      <c r="Q475" s="18"/>
      <c r="R475" s="2">
        <f t="shared" si="162"/>
        <v>0</v>
      </c>
      <c r="S475" s="18"/>
      <c r="T475" s="18">
        <f t="shared" si="164"/>
        <v>0</v>
      </c>
      <c r="U475" s="9"/>
      <c r="V475" s="9">
        <f t="shared" si="165"/>
        <v>0</v>
      </c>
      <c r="W475" s="9"/>
      <c r="X475" s="9">
        <f t="shared" si="163"/>
        <v>0</v>
      </c>
      <c r="Y475" s="9"/>
      <c r="Z475" s="9"/>
      <c r="AA475" s="9">
        <f t="shared" si="166"/>
        <v>0</v>
      </c>
      <c r="AB475" s="9"/>
      <c r="AC475" s="9">
        <f t="shared" si="167"/>
        <v>0</v>
      </c>
      <c r="AE475" s="20"/>
      <c r="AH475" s="20">
        <f t="shared" si="161"/>
        <v>0</v>
      </c>
    </row>
    <row r="476" spans="1:36" x14ac:dyDescent="0.2">
      <c r="A476" t="s">
        <v>156</v>
      </c>
      <c r="B476" s="6" t="s">
        <v>154</v>
      </c>
      <c r="C476" s="5" t="s">
        <v>157</v>
      </c>
      <c r="D476" s="5"/>
      <c r="E476" s="43">
        <v>21671473</v>
      </c>
      <c r="F476" s="43"/>
      <c r="G476" s="9"/>
      <c r="H476" s="9"/>
      <c r="I476" s="18"/>
      <c r="J476" s="9">
        <f t="shared" si="159"/>
        <v>0</v>
      </c>
      <c r="K476" s="18"/>
      <c r="L476" s="18">
        <f t="shared" si="155"/>
        <v>0</v>
      </c>
      <c r="M476" s="18"/>
      <c r="N476" s="9">
        <f t="shared" si="156"/>
        <v>0</v>
      </c>
      <c r="O476" s="18"/>
      <c r="P476" s="18">
        <f t="shared" si="157"/>
        <v>0</v>
      </c>
      <c r="Q476" s="18"/>
      <c r="R476" s="2">
        <f t="shared" si="162"/>
        <v>0</v>
      </c>
      <c r="S476" s="18"/>
      <c r="T476" s="18">
        <f t="shared" si="164"/>
        <v>0</v>
      </c>
      <c r="U476" s="9"/>
      <c r="V476" s="9">
        <f t="shared" si="165"/>
        <v>0</v>
      </c>
      <c r="W476" s="9"/>
      <c r="X476" s="9">
        <f t="shared" si="163"/>
        <v>0</v>
      </c>
      <c r="Y476" s="9"/>
      <c r="Z476" s="9"/>
      <c r="AA476" s="9">
        <f t="shared" si="166"/>
        <v>0</v>
      </c>
      <c r="AB476" s="9"/>
      <c r="AC476" s="9">
        <f t="shared" si="167"/>
        <v>0</v>
      </c>
      <c r="AE476" s="20"/>
      <c r="AH476" s="20">
        <f t="shared" si="161"/>
        <v>0</v>
      </c>
    </row>
    <row r="477" spans="1:36" x14ac:dyDescent="0.2">
      <c r="A477" t="s">
        <v>156</v>
      </c>
      <c r="B477" s="6"/>
      <c r="C477" s="19" t="s">
        <v>155</v>
      </c>
      <c r="D477" s="19"/>
      <c r="E477" s="31">
        <f>SUM(E476)</f>
        <v>21671473</v>
      </c>
      <c r="F477" s="31">
        <f>E477</f>
        <v>21671473</v>
      </c>
      <c r="G477" s="9">
        <v>26.536000000000001</v>
      </c>
      <c r="H477" s="9">
        <f>G477*E477</f>
        <v>575074207.528</v>
      </c>
      <c r="I477" s="18">
        <v>0</v>
      </c>
      <c r="J477" s="9">
        <f t="shared" si="159"/>
        <v>0</v>
      </c>
      <c r="K477" s="18">
        <v>0</v>
      </c>
      <c r="L477" s="18">
        <f t="shared" si="155"/>
        <v>0</v>
      </c>
      <c r="M477" s="18">
        <v>0</v>
      </c>
      <c r="N477" s="9">
        <f t="shared" si="156"/>
        <v>0</v>
      </c>
      <c r="O477" s="18">
        <v>0</v>
      </c>
      <c r="P477" s="18">
        <f t="shared" si="157"/>
        <v>0</v>
      </c>
      <c r="Q477" s="18">
        <v>2.1000000000000001E-2</v>
      </c>
      <c r="R477" s="2">
        <f t="shared" si="162"/>
        <v>455.100933</v>
      </c>
      <c r="S477" s="18">
        <v>11.959</v>
      </c>
      <c r="T477" s="18">
        <f t="shared" si="164"/>
        <v>259169145.60699999</v>
      </c>
      <c r="U477" s="9">
        <v>0</v>
      </c>
      <c r="V477" s="9">
        <f t="shared" si="165"/>
        <v>0</v>
      </c>
      <c r="W477" s="9">
        <v>0</v>
      </c>
      <c r="X477" s="9">
        <f t="shared" si="163"/>
        <v>0</v>
      </c>
      <c r="Y477" s="9">
        <v>0</v>
      </c>
      <c r="Z477" s="9">
        <v>0</v>
      </c>
      <c r="AA477" s="9">
        <f t="shared" si="166"/>
        <v>0</v>
      </c>
      <c r="AB477" s="9">
        <f>G477+I477+K477+M477+O477+Q477+S477+U477+W477+Z477</f>
        <v>38.516000000000005</v>
      </c>
      <c r="AC477" s="9">
        <f t="shared" si="167"/>
        <v>834698454.06800008</v>
      </c>
      <c r="AE477" s="20">
        <f>AB477-O477-S477</f>
        <v>26.557000000000006</v>
      </c>
      <c r="AF477">
        <f>AE477/AB477</f>
        <v>0.68950565998546065</v>
      </c>
      <c r="AH477" s="20">
        <f t="shared" si="161"/>
        <v>0</v>
      </c>
    </row>
    <row r="478" spans="1:36" x14ac:dyDescent="0.2">
      <c r="B478" s="6"/>
      <c r="C478" s="19"/>
      <c r="D478" s="19"/>
      <c r="E478" s="14"/>
      <c r="F478" s="14"/>
      <c r="G478" s="9"/>
      <c r="H478" s="9"/>
      <c r="I478" s="18"/>
      <c r="J478" s="9">
        <f t="shared" si="159"/>
        <v>0</v>
      </c>
      <c r="K478" s="18"/>
      <c r="L478" s="18">
        <f t="shared" si="155"/>
        <v>0</v>
      </c>
      <c r="M478" s="18"/>
      <c r="N478" s="9">
        <f t="shared" si="156"/>
        <v>0</v>
      </c>
      <c r="O478" s="18"/>
      <c r="P478" s="18">
        <f t="shared" si="157"/>
        <v>0</v>
      </c>
      <c r="Q478" s="18"/>
      <c r="R478" s="2">
        <f t="shared" si="162"/>
        <v>0</v>
      </c>
      <c r="S478" s="18"/>
      <c r="T478" s="18">
        <f t="shared" si="164"/>
        <v>0</v>
      </c>
      <c r="U478" s="9"/>
      <c r="V478" s="9">
        <f t="shared" si="165"/>
        <v>0</v>
      </c>
      <c r="W478" s="9"/>
      <c r="X478" s="9">
        <f t="shared" si="163"/>
        <v>0</v>
      </c>
      <c r="Y478" s="9"/>
      <c r="Z478" s="9"/>
      <c r="AA478" s="9">
        <f t="shared" si="166"/>
        <v>0</v>
      </c>
      <c r="AB478" s="9"/>
      <c r="AC478" s="9">
        <f t="shared" si="167"/>
        <v>0</v>
      </c>
      <c r="AE478" s="20"/>
      <c r="AH478" s="20">
        <f t="shared" si="161"/>
        <v>0</v>
      </c>
    </row>
    <row r="479" spans="1:36" x14ac:dyDescent="0.2">
      <c r="A479" s="44" t="s">
        <v>151</v>
      </c>
      <c r="B479" s="6" t="s">
        <v>154</v>
      </c>
      <c r="C479" s="42" t="s">
        <v>152</v>
      </c>
      <c r="D479" s="5"/>
      <c r="E479" s="40">
        <v>9077113</v>
      </c>
      <c r="F479" s="40"/>
      <c r="G479" s="9"/>
      <c r="H479" s="9"/>
      <c r="I479" s="18"/>
      <c r="J479" s="9">
        <f t="shared" si="159"/>
        <v>0</v>
      </c>
      <c r="K479" s="18"/>
      <c r="L479" s="18">
        <f t="shared" si="155"/>
        <v>0</v>
      </c>
      <c r="M479" s="18"/>
      <c r="N479" s="9">
        <f t="shared" si="156"/>
        <v>0</v>
      </c>
      <c r="O479" s="18"/>
      <c r="P479" s="18">
        <f t="shared" si="157"/>
        <v>0</v>
      </c>
      <c r="Q479" s="18"/>
      <c r="R479" s="2">
        <f t="shared" si="162"/>
        <v>0</v>
      </c>
      <c r="S479" s="18"/>
      <c r="T479" s="18">
        <f t="shared" si="164"/>
        <v>0</v>
      </c>
      <c r="U479" s="9"/>
      <c r="V479" s="9">
        <f t="shared" si="165"/>
        <v>0</v>
      </c>
      <c r="W479" s="9"/>
      <c r="X479" s="9">
        <f t="shared" si="163"/>
        <v>0</v>
      </c>
      <c r="Y479" s="9"/>
      <c r="Z479" s="9"/>
      <c r="AA479" s="9">
        <f t="shared" si="166"/>
        <v>0</v>
      </c>
      <c r="AB479" s="9"/>
      <c r="AC479" s="9">
        <f t="shared" si="167"/>
        <v>0</v>
      </c>
      <c r="AE479" s="20"/>
      <c r="AH479" s="20">
        <f t="shared" si="161"/>
        <v>0</v>
      </c>
    </row>
    <row r="480" spans="1:36" x14ac:dyDescent="0.2">
      <c r="A480" s="44" t="s">
        <v>151</v>
      </c>
      <c r="B480" s="6" t="s">
        <v>153</v>
      </c>
      <c r="C480" s="42" t="s">
        <v>152</v>
      </c>
      <c r="D480" s="5"/>
      <c r="E480" s="40">
        <v>3052967</v>
      </c>
      <c r="F480" s="40"/>
      <c r="G480" s="9"/>
      <c r="H480" s="9"/>
      <c r="I480" s="18"/>
      <c r="J480" s="9">
        <f t="shared" si="159"/>
        <v>0</v>
      </c>
      <c r="K480" s="18"/>
      <c r="L480" s="18">
        <f t="shared" si="155"/>
        <v>0</v>
      </c>
      <c r="M480" s="18"/>
      <c r="N480" s="9">
        <f t="shared" si="156"/>
        <v>0</v>
      </c>
      <c r="O480" s="18"/>
      <c r="P480" s="18">
        <f t="shared" si="157"/>
        <v>0</v>
      </c>
      <c r="Q480" s="18"/>
      <c r="R480" s="2">
        <f t="shared" si="162"/>
        <v>0</v>
      </c>
      <c r="S480" s="18"/>
      <c r="T480" s="18">
        <f t="shared" si="164"/>
        <v>0</v>
      </c>
      <c r="U480" s="9"/>
      <c r="V480" s="9">
        <f t="shared" si="165"/>
        <v>0</v>
      </c>
      <c r="W480" s="9"/>
      <c r="X480" s="9">
        <f>$E479*W480</f>
        <v>0</v>
      </c>
      <c r="Y480" s="9"/>
      <c r="Z480" s="9"/>
      <c r="AA480" s="9">
        <f t="shared" si="166"/>
        <v>0</v>
      </c>
      <c r="AB480" s="9"/>
      <c r="AC480" s="9">
        <f t="shared" si="167"/>
        <v>0</v>
      </c>
      <c r="AE480" s="20"/>
      <c r="AH480" s="20">
        <f t="shared" si="161"/>
        <v>0</v>
      </c>
    </row>
    <row r="481" spans="1:34" x14ac:dyDescent="0.2">
      <c r="A481" s="44" t="s">
        <v>151</v>
      </c>
      <c r="B481" s="6"/>
      <c r="C481" s="41" t="s">
        <v>150</v>
      </c>
      <c r="D481" s="19"/>
      <c r="E481" s="31">
        <f>SUM(E479:E480)</f>
        <v>12130080</v>
      </c>
      <c r="F481" s="31">
        <f>E481</f>
        <v>12130080</v>
      </c>
      <c r="G481" s="9">
        <v>25.053000000000001</v>
      </c>
      <c r="H481" s="9">
        <f>G481*E481</f>
        <v>303894894.24000001</v>
      </c>
      <c r="I481" s="18">
        <v>0</v>
      </c>
      <c r="J481" s="9">
        <f t="shared" si="159"/>
        <v>0</v>
      </c>
      <c r="K481" s="18">
        <v>0</v>
      </c>
      <c r="L481" s="18">
        <f t="shared" si="155"/>
        <v>0</v>
      </c>
      <c r="M481" s="18">
        <v>0</v>
      </c>
      <c r="N481" s="9">
        <f t="shared" si="156"/>
        <v>0</v>
      </c>
      <c r="O481" s="18">
        <v>0</v>
      </c>
      <c r="P481" s="18">
        <f t="shared" si="157"/>
        <v>0</v>
      </c>
      <c r="Q481" s="29">
        <v>1.6E-2</v>
      </c>
      <c r="R481" s="2">
        <f t="shared" si="162"/>
        <v>194.08127999999999</v>
      </c>
      <c r="S481" s="18">
        <v>0</v>
      </c>
      <c r="T481" s="18">
        <f t="shared" si="164"/>
        <v>0</v>
      </c>
      <c r="U481" s="9">
        <v>0</v>
      </c>
      <c r="V481" s="9">
        <f t="shared" si="165"/>
        <v>0</v>
      </c>
      <c r="W481" s="9">
        <v>0</v>
      </c>
      <c r="X481" s="9">
        <f>$E480*W481</f>
        <v>0</v>
      </c>
      <c r="Y481" s="9">
        <v>0</v>
      </c>
      <c r="Z481" s="9">
        <v>0</v>
      </c>
      <c r="AA481" s="9">
        <f t="shared" si="166"/>
        <v>0</v>
      </c>
      <c r="AB481" s="9">
        <f>G481+I481+K481+M481+O481+Q481+S481+U481+W481+Z481</f>
        <v>25.068999999999999</v>
      </c>
      <c r="AC481" s="9">
        <f t="shared" si="167"/>
        <v>304088975.51999998</v>
      </c>
      <c r="AE481" s="20">
        <f>AB481-O481-S481</f>
        <v>25.068999999999999</v>
      </c>
      <c r="AF481">
        <f>AE481/AB481</f>
        <v>1</v>
      </c>
      <c r="AH481" s="20">
        <f t="shared" si="161"/>
        <v>0</v>
      </c>
    </row>
    <row r="482" spans="1:34" x14ac:dyDescent="0.2">
      <c r="B482" s="6"/>
      <c r="C482" s="19"/>
      <c r="D482" s="19"/>
      <c r="E482" s="14"/>
      <c r="F482" s="14"/>
      <c r="G482" s="9"/>
      <c r="H482" s="9"/>
      <c r="I482" s="18"/>
      <c r="J482" s="9">
        <f t="shared" si="159"/>
        <v>0</v>
      </c>
      <c r="K482" s="18"/>
      <c r="L482" s="18">
        <f t="shared" ref="L482:L545" si="168">K482*E482</f>
        <v>0</v>
      </c>
      <c r="M482" s="18"/>
      <c r="N482" s="9">
        <f t="shared" ref="N482:N545" si="169">$E482*M482</f>
        <v>0</v>
      </c>
      <c r="O482" s="18"/>
      <c r="P482" s="18">
        <f t="shared" ref="P482:P545" si="170">O482*E482</f>
        <v>0</v>
      </c>
      <c r="Q482" s="18"/>
      <c r="R482" s="2">
        <f t="shared" si="162"/>
        <v>0</v>
      </c>
      <c r="S482" s="18"/>
      <c r="T482" s="18">
        <f t="shared" si="164"/>
        <v>0</v>
      </c>
      <c r="U482" s="9"/>
      <c r="V482" s="9">
        <f t="shared" si="165"/>
        <v>0</v>
      </c>
      <c r="W482" s="9"/>
      <c r="X482" s="9">
        <f>$E481*W482</f>
        <v>0</v>
      </c>
      <c r="Y482" s="9"/>
      <c r="Z482" s="9"/>
      <c r="AA482" s="9">
        <f t="shared" si="166"/>
        <v>0</v>
      </c>
      <c r="AB482" s="9"/>
      <c r="AC482" s="9">
        <f t="shared" si="167"/>
        <v>0</v>
      </c>
      <c r="AE482" s="20"/>
      <c r="AH482" s="20">
        <f t="shared" si="161"/>
        <v>0</v>
      </c>
    </row>
    <row r="483" spans="1:34" x14ac:dyDescent="0.2">
      <c r="A483" s="44" t="s">
        <v>148</v>
      </c>
      <c r="B483" s="42" t="s">
        <v>146</v>
      </c>
      <c r="C483" s="42" t="s">
        <v>149</v>
      </c>
      <c r="D483" s="5"/>
      <c r="E483" s="43">
        <v>993586807</v>
      </c>
      <c r="F483" s="43"/>
      <c r="G483" s="9"/>
      <c r="H483" s="9"/>
      <c r="I483" s="18"/>
      <c r="J483" s="9">
        <f t="shared" si="159"/>
        <v>0</v>
      </c>
      <c r="K483" s="18"/>
      <c r="L483" s="18">
        <f t="shared" si="168"/>
        <v>0</v>
      </c>
      <c r="M483" s="18"/>
      <c r="N483" s="9">
        <f t="shared" si="169"/>
        <v>0</v>
      </c>
      <c r="O483" s="18"/>
      <c r="P483" s="18">
        <f t="shared" si="170"/>
        <v>0</v>
      </c>
      <c r="Q483" s="18"/>
      <c r="R483" s="2">
        <f t="shared" si="162"/>
        <v>0</v>
      </c>
      <c r="S483" s="18"/>
      <c r="T483" s="18">
        <f t="shared" si="164"/>
        <v>0</v>
      </c>
      <c r="U483" s="9"/>
      <c r="V483" s="9">
        <f t="shared" si="165"/>
        <v>0</v>
      </c>
      <c r="W483" s="9"/>
      <c r="X483" s="9">
        <f>$E482*W483</f>
        <v>0</v>
      </c>
      <c r="Y483" s="9"/>
      <c r="Z483" s="9"/>
      <c r="AA483" s="9">
        <f t="shared" si="166"/>
        <v>0</v>
      </c>
      <c r="AB483" s="9"/>
      <c r="AC483" s="9">
        <f t="shared" si="167"/>
        <v>0</v>
      </c>
      <c r="AE483" s="20"/>
      <c r="AH483" s="20">
        <f t="shared" si="161"/>
        <v>0</v>
      </c>
    </row>
    <row r="484" spans="1:34" x14ac:dyDescent="0.2">
      <c r="A484" s="44" t="s">
        <v>148</v>
      </c>
      <c r="B484" s="6"/>
      <c r="C484" s="41" t="s">
        <v>147</v>
      </c>
      <c r="D484" s="19"/>
      <c r="E484" s="31">
        <f>SUM(E483)</f>
        <v>993586807</v>
      </c>
      <c r="F484" s="31">
        <f>E484</f>
        <v>993586807</v>
      </c>
      <c r="G484" s="9">
        <v>27</v>
      </c>
      <c r="H484" s="9">
        <f>G484*E484</f>
        <v>26826843789</v>
      </c>
      <c r="I484" s="18">
        <v>0</v>
      </c>
      <c r="J484" s="9">
        <f t="shared" si="159"/>
        <v>0</v>
      </c>
      <c r="K484" s="18">
        <v>0</v>
      </c>
      <c r="L484" s="18">
        <f t="shared" si="168"/>
        <v>0</v>
      </c>
      <c r="M484" s="18">
        <v>0</v>
      </c>
      <c r="N484" s="9">
        <f t="shared" si="169"/>
        <v>0</v>
      </c>
      <c r="O484" s="18">
        <v>0</v>
      </c>
      <c r="P484" s="18">
        <f t="shared" si="170"/>
        <v>0</v>
      </c>
      <c r="Q484" s="18">
        <v>0.192</v>
      </c>
      <c r="R484" s="2">
        <f t="shared" si="162"/>
        <v>190768.666944</v>
      </c>
      <c r="S484" s="18">
        <v>8.1999999999999993</v>
      </c>
      <c r="T484" s="18">
        <f t="shared" si="164"/>
        <v>8147411817.3999996</v>
      </c>
      <c r="U484" s="9">
        <v>0</v>
      </c>
      <c r="V484" s="9">
        <f t="shared" si="165"/>
        <v>0</v>
      </c>
      <c r="W484" s="9">
        <v>0</v>
      </c>
      <c r="X484" s="9">
        <f t="shared" ref="X484:X501" si="171">$E484*W484</f>
        <v>0</v>
      </c>
      <c r="Y484" s="9">
        <v>0</v>
      </c>
      <c r="Z484" s="33">
        <v>0</v>
      </c>
      <c r="AA484" s="9">
        <f t="shared" si="166"/>
        <v>0</v>
      </c>
      <c r="AB484" s="9">
        <f>G484+I484+K484+M484+O484+Q484+S484+U484+W484+Z484</f>
        <v>35.391999999999996</v>
      </c>
      <c r="AC484" s="9">
        <f t="shared" si="167"/>
        <v>35165024273.343994</v>
      </c>
      <c r="AE484" s="20">
        <f>AB484-O484-S484</f>
        <v>27.191999999999997</v>
      </c>
      <c r="AF484">
        <f>AE484/AB484</f>
        <v>0.76830922242314648</v>
      </c>
      <c r="AH484" s="20">
        <f t="shared" si="161"/>
        <v>0</v>
      </c>
    </row>
    <row r="485" spans="1:34" x14ac:dyDescent="0.2">
      <c r="B485" s="6"/>
      <c r="C485" s="19"/>
      <c r="D485" s="19"/>
      <c r="E485" s="14"/>
      <c r="F485" s="14"/>
      <c r="G485" s="9"/>
      <c r="H485" s="9"/>
      <c r="I485" s="18"/>
      <c r="J485" s="9">
        <f t="shared" si="159"/>
        <v>0</v>
      </c>
      <c r="K485" s="18"/>
      <c r="L485" s="18">
        <f t="shared" si="168"/>
        <v>0</v>
      </c>
      <c r="M485" s="18"/>
      <c r="N485" s="9">
        <f t="shared" si="169"/>
        <v>0</v>
      </c>
      <c r="O485" s="18"/>
      <c r="P485" s="18">
        <f t="shared" si="170"/>
        <v>0</v>
      </c>
      <c r="Q485" s="18"/>
      <c r="R485" s="2">
        <f t="shared" si="162"/>
        <v>0</v>
      </c>
      <c r="S485" s="18"/>
      <c r="T485" s="18">
        <f t="shared" si="164"/>
        <v>0</v>
      </c>
      <c r="U485" s="9"/>
      <c r="V485" s="9">
        <f t="shared" si="165"/>
        <v>0</v>
      </c>
      <c r="W485" s="9"/>
      <c r="X485" s="9">
        <f t="shared" si="171"/>
        <v>0</v>
      </c>
      <c r="Y485" s="9"/>
      <c r="Z485" s="9"/>
      <c r="AA485" s="9">
        <f t="shared" si="166"/>
        <v>0</v>
      </c>
      <c r="AB485" s="9"/>
      <c r="AC485" s="9">
        <f t="shared" si="167"/>
        <v>0</v>
      </c>
      <c r="AE485" s="20"/>
      <c r="AH485" s="20">
        <f t="shared" si="161"/>
        <v>0</v>
      </c>
    </row>
    <row r="486" spans="1:34" x14ac:dyDescent="0.2">
      <c r="A486" s="44" t="s">
        <v>144</v>
      </c>
      <c r="B486" s="42" t="s">
        <v>146</v>
      </c>
      <c r="C486" s="42" t="s">
        <v>145</v>
      </c>
      <c r="D486" s="5"/>
      <c r="E486" s="43">
        <v>671537668</v>
      </c>
      <c r="F486" s="43"/>
      <c r="G486" s="9"/>
      <c r="H486" s="9"/>
      <c r="I486" s="18"/>
      <c r="J486" s="9">
        <f t="shared" si="159"/>
        <v>0</v>
      </c>
      <c r="K486" s="18"/>
      <c r="L486" s="18">
        <f t="shared" si="168"/>
        <v>0</v>
      </c>
      <c r="M486" s="18"/>
      <c r="N486" s="9">
        <f t="shared" si="169"/>
        <v>0</v>
      </c>
      <c r="O486" s="18"/>
      <c r="P486" s="18">
        <f t="shared" si="170"/>
        <v>0</v>
      </c>
      <c r="Q486" s="18"/>
      <c r="R486" s="2">
        <f t="shared" si="162"/>
        <v>0</v>
      </c>
      <c r="S486" s="18"/>
      <c r="T486" s="18">
        <f t="shared" si="164"/>
        <v>0</v>
      </c>
      <c r="U486" s="9"/>
      <c r="V486" s="9">
        <f t="shared" si="165"/>
        <v>0</v>
      </c>
      <c r="W486" s="9"/>
      <c r="X486" s="9">
        <f t="shared" si="171"/>
        <v>0</v>
      </c>
      <c r="Y486" s="9"/>
      <c r="Z486" s="9"/>
      <c r="AA486" s="9">
        <f t="shared" si="166"/>
        <v>0</v>
      </c>
      <c r="AB486" s="9"/>
      <c r="AC486" s="9">
        <f t="shared" si="167"/>
        <v>0</v>
      </c>
      <c r="AE486" s="20"/>
      <c r="AH486" s="20">
        <f t="shared" si="161"/>
        <v>0</v>
      </c>
    </row>
    <row r="487" spans="1:34" x14ac:dyDescent="0.2">
      <c r="A487" s="44" t="s">
        <v>144</v>
      </c>
      <c r="B487" s="6"/>
      <c r="C487" s="41" t="s">
        <v>143</v>
      </c>
      <c r="D487" s="19"/>
      <c r="E487" s="31">
        <f>SUM(E486)</f>
        <v>671537668</v>
      </c>
      <c r="F487" s="31">
        <f>E487</f>
        <v>671537668</v>
      </c>
      <c r="G487" s="9">
        <v>27</v>
      </c>
      <c r="H487" s="9">
        <f>G487*E487</f>
        <v>18131517036</v>
      </c>
      <c r="I487" s="18">
        <v>0</v>
      </c>
      <c r="J487" s="9">
        <f t="shared" si="159"/>
        <v>0</v>
      </c>
      <c r="K487" s="18">
        <v>0</v>
      </c>
      <c r="L487" s="18">
        <f t="shared" si="168"/>
        <v>0</v>
      </c>
      <c r="M487" s="18">
        <v>0</v>
      </c>
      <c r="N487" s="9">
        <f t="shared" si="169"/>
        <v>0</v>
      </c>
      <c r="O487" s="18">
        <v>0</v>
      </c>
      <c r="P487" s="18">
        <f t="shared" si="170"/>
        <v>0</v>
      </c>
      <c r="Q487" s="18">
        <v>0.27900000000000003</v>
      </c>
      <c r="R487" s="2">
        <f t="shared" si="162"/>
        <v>187359.009372</v>
      </c>
      <c r="S487" s="18">
        <v>12.962999999999999</v>
      </c>
      <c r="T487" s="18">
        <f t="shared" si="164"/>
        <v>8705142790.2840004</v>
      </c>
      <c r="U487" s="9">
        <v>0</v>
      </c>
      <c r="V487" s="9">
        <f t="shared" si="165"/>
        <v>0</v>
      </c>
      <c r="W487" s="9">
        <v>0</v>
      </c>
      <c r="X487" s="9">
        <f t="shared" si="171"/>
        <v>0</v>
      </c>
      <c r="Y487" s="9">
        <v>0</v>
      </c>
      <c r="Z487" s="9">
        <v>0</v>
      </c>
      <c r="AA487" s="9">
        <f t="shared" si="166"/>
        <v>0</v>
      </c>
      <c r="AB487" s="9">
        <f>G487+I487+K487+M487+O487+Q487+S487+U487+W487+Z487</f>
        <v>40.241999999999997</v>
      </c>
      <c r="AC487" s="9">
        <f t="shared" si="167"/>
        <v>27024018835.655998</v>
      </c>
      <c r="AE487" s="20">
        <f>AB487-O487-S487</f>
        <v>27.278999999999996</v>
      </c>
      <c r="AF487">
        <f>AE487/AB487</f>
        <v>0.67787386312807507</v>
      </c>
      <c r="AH487" s="20">
        <f t="shared" si="161"/>
        <v>0</v>
      </c>
    </row>
    <row r="488" spans="1:34" x14ac:dyDescent="0.2">
      <c r="B488" s="6"/>
      <c r="C488" s="19"/>
      <c r="D488" s="19"/>
      <c r="E488" s="14"/>
      <c r="F488" s="14"/>
      <c r="G488" s="9"/>
      <c r="H488" s="9"/>
      <c r="I488" s="18"/>
      <c r="J488" s="9">
        <f t="shared" si="159"/>
        <v>0</v>
      </c>
      <c r="K488" s="18"/>
      <c r="L488" s="18">
        <f t="shared" si="168"/>
        <v>0</v>
      </c>
      <c r="M488" s="18"/>
      <c r="N488" s="9">
        <f t="shared" si="169"/>
        <v>0</v>
      </c>
      <c r="O488" s="18"/>
      <c r="P488" s="18">
        <f t="shared" si="170"/>
        <v>0</v>
      </c>
      <c r="Q488" s="18"/>
      <c r="R488" s="2">
        <f t="shared" si="162"/>
        <v>0</v>
      </c>
      <c r="S488" s="18"/>
      <c r="T488" s="18">
        <f t="shared" si="164"/>
        <v>0</v>
      </c>
      <c r="U488" s="9"/>
      <c r="V488" s="9">
        <f t="shared" si="165"/>
        <v>0</v>
      </c>
      <c r="W488" s="9"/>
      <c r="X488" s="9">
        <f t="shared" si="171"/>
        <v>0</v>
      </c>
      <c r="Y488" s="9"/>
      <c r="Z488" s="9"/>
      <c r="AA488" s="9">
        <f t="shared" si="166"/>
        <v>0</v>
      </c>
      <c r="AB488" s="9"/>
      <c r="AC488" s="9">
        <f t="shared" si="167"/>
        <v>0</v>
      </c>
      <c r="AE488" s="20"/>
      <c r="AH488" s="20">
        <f t="shared" si="161"/>
        <v>0</v>
      </c>
    </row>
    <row r="489" spans="1:34" x14ac:dyDescent="0.2">
      <c r="A489" t="s">
        <v>141</v>
      </c>
      <c r="B489" s="6" t="s">
        <v>120</v>
      </c>
      <c r="C489" s="28" t="s">
        <v>142</v>
      </c>
      <c r="D489" s="5"/>
      <c r="E489" s="43">
        <v>623081770</v>
      </c>
      <c r="F489" s="43"/>
      <c r="G489" s="9"/>
      <c r="H489" s="9"/>
      <c r="I489" s="18"/>
      <c r="J489" s="9">
        <f t="shared" si="159"/>
        <v>0</v>
      </c>
      <c r="K489" s="18"/>
      <c r="L489" s="18">
        <f t="shared" si="168"/>
        <v>0</v>
      </c>
      <c r="M489" s="18"/>
      <c r="N489" s="9">
        <f t="shared" si="169"/>
        <v>0</v>
      </c>
      <c r="O489" s="18"/>
      <c r="P489" s="18">
        <f t="shared" si="170"/>
        <v>0</v>
      </c>
      <c r="Q489" s="18"/>
      <c r="R489" s="2">
        <f t="shared" si="162"/>
        <v>0</v>
      </c>
      <c r="S489" s="18"/>
      <c r="T489" s="18">
        <f t="shared" si="164"/>
        <v>0</v>
      </c>
      <c r="U489" s="9"/>
      <c r="V489" s="9">
        <f t="shared" si="165"/>
        <v>0</v>
      </c>
      <c r="W489" s="9"/>
      <c r="X489" s="9">
        <f t="shared" si="171"/>
        <v>0</v>
      </c>
      <c r="Y489" s="9"/>
      <c r="Z489" s="9"/>
      <c r="AA489" s="9">
        <f t="shared" si="166"/>
        <v>0</v>
      </c>
      <c r="AB489" s="9"/>
      <c r="AC489" s="9">
        <f t="shared" si="167"/>
        <v>0</v>
      </c>
      <c r="AE489" s="20"/>
      <c r="AH489" s="20">
        <f t="shared" si="161"/>
        <v>0</v>
      </c>
    </row>
    <row r="490" spans="1:34" x14ac:dyDescent="0.2">
      <c r="A490" t="s">
        <v>141</v>
      </c>
      <c r="B490" s="6"/>
      <c r="C490" s="19" t="s">
        <v>140</v>
      </c>
      <c r="D490" s="19"/>
      <c r="E490" s="31">
        <f>SUM(E489)</f>
        <v>623081770</v>
      </c>
      <c r="F490" s="31">
        <f>E490</f>
        <v>623081770</v>
      </c>
      <c r="G490" s="9">
        <v>5.7670000000000003</v>
      </c>
      <c r="H490" s="9">
        <f>G490*E490</f>
        <v>3593312567.5900002</v>
      </c>
      <c r="I490" s="18">
        <v>0</v>
      </c>
      <c r="J490" s="9">
        <f t="shared" si="159"/>
        <v>0</v>
      </c>
      <c r="K490" s="18">
        <v>0</v>
      </c>
      <c r="L490" s="18">
        <f t="shared" si="168"/>
        <v>0</v>
      </c>
      <c r="M490" s="18">
        <v>0</v>
      </c>
      <c r="N490" s="9">
        <f t="shared" si="169"/>
        <v>0</v>
      </c>
      <c r="O490" s="18">
        <v>0.64900000000000002</v>
      </c>
      <c r="P490" s="18">
        <f t="shared" si="170"/>
        <v>404380068.73000002</v>
      </c>
      <c r="Q490" s="18">
        <v>1.9E-2</v>
      </c>
      <c r="R490" s="2">
        <f t="shared" si="162"/>
        <v>11838.553629999999</v>
      </c>
      <c r="S490" s="18">
        <v>3.6110000000000002</v>
      </c>
      <c r="T490" s="18">
        <f t="shared" si="164"/>
        <v>2249948271.4700003</v>
      </c>
      <c r="U490" s="9">
        <v>0</v>
      </c>
      <c r="V490" s="9">
        <f t="shared" si="165"/>
        <v>0</v>
      </c>
      <c r="W490" s="9">
        <v>0</v>
      </c>
      <c r="X490" s="9">
        <f t="shared" si="171"/>
        <v>0</v>
      </c>
      <c r="Y490" s="9">
        <v>0</v>
      </c>
      <c r="Z490" s="9">
        <v>0</v>
      </c>
      <c r="AA490" s="9">
        <f t="shared" si="166"/>
        <v>0</v>
      </c>
      <c r="AB490" s="9">
        <f>G490+I490+K490+M490+O490+Q490+S490+U490+W490+Z490</f>
        <v>10.046000000000001</v>
      </c>
      <c r="AC490" s="9">
        <f t="shared" si="167"/>
        <v>6259479461.420001</v>
      </c>
      <c r="AE490" s="20">
        <f>AB490-O490-S490</f>
        <v>5.7860000000000014</v>
      </c>
      <c r="AF490">
        <f>AE490/AB490</f>
        <v>0.57595062711526979</v>
      </c>
      <c r="AH490" s="20">
        <f t="shared" si="161"/>
        <v>0.64900000000000002</v>
      </c>
    </row>
    <row r="491" spans="1:34" x14ac:dyDescent="0.2">
      <c r="B491" s="6"/>
      <c r="C491" s="19"/>
      <c r="D491" s="19"/>
      <c r="E491" s="14"/>
      <c r="F491" s="14"/>
      <c r="G491" s="9"/>
      <c r="H491" s="9"/>
      <c r="I491" s="18"/>
      <c r="J491" s="9">
        <f t="shared" si="159"/>
        <v>0</v>
      </c>
      <c r="K491" s="18"/>
      <c r="L491" s="18">
        <f t="shared" si="168"/>
        <v>0</v>
      </c>
      <c r="M491" s="18"/>
      <c r="N491" s="9">
        <f t="shared" si="169"/>
        <v>0</v>
      </c>
      <c r="O491" s="18"/>
      <c r="P491" s="18">
        <f t="shared" si="170"/>
        <v>0</v>
      </c>
      <c r="Q491" s="18"/>
      <c r="R491" s="2">
        <f t="shared" si="162"/>
        <v>0</v>
      </c>
      <c r="S491" s="18"/>
      <c r="T491" s="18">
        <f t="shared" si="164"/>
        <v>0</v>
      </c>
      <c r="U491" s="9"/>
      <c r="V491" s="9">
        <f t="shared" si="165"/>
        <v>0</v>
      </c>
      <c r="W491" s="9"/>
      <c r="X491" s="9">
        <f t="shared" si="171"/>
        <v>0</v>
      </c>
      <c r="Y491" s="9"/>
      <c r="Z491" s="9"/>
      <c r="AA491" s="9">
        <f t="shared" si="166"/>
        <v>0</v>
      </c>
      <c r="AB491" s="9"/>
      <c r="AC491" s="9">
        <f t="shared" si="167"/>
        <v>0</v>
      </c>
      <c r="AE491" s="20"/>
      <c r="AH491" s="20">
        <f t="shared" si="161"/>
        <v>0</v>
      </c>
    </row>
    <row r="492" spans="1:34" x14ac:dyDescent="0.2">
      <c r="A492" t="s">
        <v>138</v>
      </c>
      <c r="B492" s="6" t="s">
        <v>120</v>
      </c>
      <c r="C492" s="5" t="s">
        <v>139</v>
      </c>
      <c r="D492" s="5"/>
      <c r="E492" s="43">
        <v>265084270</v>
      </c>
      <c r="F492" s="43"/>
      <c r="G492" s="9"/>
      <c r="H492" s="9"/>
      <c r="I492" s="18"/>
      <c r="J492" s="9">
        <f t="shared" si="159"/>
        <v>0</v>
      </c>
      <c r="K492" s="18"/>
      <c r="L492" s="18">
        <f t="shared" si="168"/>
        <v>0</v>
      </c>
      <c r="M492" s="18"/>
      <c r="N492" s="9">
        <f t="shared" si="169"/>
        <v>0</v>
      </c>
      <c r="O492" s="18"/>
      <c r="P492" s="18">
        <f t="shared" si="170"/>
        <v>0</v>
      </c>
      <c r="Q492" s="18"/>
      <c r="R492" s="2">
        <f t="shared" si="162"/>
        <v>0</v>
      </c>
      <c r="S492" s="18"/>
      <c r="T492" s="18">
        <f t="shared" si="164"/>
        <v>0</v>
      </c>
      <c r="U492" s="9"/>
      <c r="V492" s="9">
        <f t="shared" si="165"/>
        <v>0</v>
      </c>
      <c r="W492" s="9"/>
      <c r="X492" s="9">
        <f t="shared" si="171"/>
        <v>0</v>
      </c>
      <c r="Y492" s="9"/>
      <c r="Z492" s="9"/>
      <c r="AA492" s="9">
        <f t="shared" si="166"/>
        <v>0</v>
      </c>
      <c r="AB492" s="9"/>
      <c r="AC492" s="9">
        <f t="shared" si="167"/>
        <v>0</v>
      </c>
      <c r="AE492" s="20"/>
      <c r="AH492" s="20">
        <f t="shared" si="161"/>
        <v>0</v>
      </c>
    </row>
    <row r="493" spans="1:34" x14ac:dyDescent="0.2">
      <c r="A493" t="s">
        <v>138</v>
      </c>
      <c r="B493" s="6"/>
      <c r="C493" s="19" t="s">
        <v>137</v>
      </c>
      <c r="D493" s="19"/>
      <c r="E493" s="31">
        <f>SUM(E492)</f>
        <v>265084270</v>
      </c>
      <c r="F493" s="31">
        <f>E493</f>
        <v>265084270</v>
      </c>
      <c r="G493" s="9">
        <v>2.1160000000000001</v>
      </c>
      <c r="H493" s="9">
        <f>G493*E493</f>
        <v>560918315.32000005</v>
      </c>
      <c r="I493" s="18">
        <v>0</v>
      </c>
      <c r="J493" s="9">
        <f t="shared" si="159"/>
        <v>0</v>
      </c>
      <c r="K493" s="18">
        <v>2.532</v>
      </c>
      <c r="L493" s="18">
        <f t="shared" si="168"/>
        <v>671193371.63999999</v>
      </c>
      <c r="M493" s="18">
        <v>0</v>
      </c>
      <c r="N493" s="9">
        <f t="shared" si="169"/>
        <v>0</v>
      </c>
      <c r="O493" s="18">
        <v>0</v>
      </c>
      <c r="P493" s="18">
        <f t="shared" si="170"/>
        <v>0</v>
      </c>
      <c r="Q493" s="18">
        <v>8.9999999999999993E-3</v>
      </c>
      <c r="R493" s="2">
        <f t="shared" si="162"/>
        <v>2385.7584299999999</v>
      </c>
      <c r="S493" s="18">
        <v>6.96</v>
      </c>
      <c r="T493" s="18">
        <f t="shared" si="164"/>
        <v>1844986519.2</v>
      </c>
      <c r="U493" s="9">
        <v>0.34699999999999998</v>
      </c>
      <c r="V493" s="9">
        <f t="shared" si="165"/>
        <v>91984241.689999998</v>
      </c>
      <c r="W493" s="9">
        <v>0</v>
      </c>
      <c r="X493" s="9">
        <f t="shared" si="171"/>
        <v>0</v>
      </c>
      <c r="Y493" s="9">
        <v>0</v>
      </c>
      <c r="Z493" s="9">
        <v>0</v>
      </c>
      <c r="AA493" s="9">
        <f t="shared" si="166"/>
        <v>0</v>
      </c>
      <c r="AB493" s="9">
        <f>G493+I493+K493+M493+O493+Q493+S493+U493+W493+Z493</f>
        <v>11.964</v>
      </c>
      <c r="AC493" s="9">
        <f t="shared" si="167"/>
        <v>3171468206.2800002</v>
      </c>
      <c r="AE493" s="20">
        <f>AB493-O493-S493</f>
        <v>5.0040000000000004</v>
      </c>
      <c r="AF493">
        <f>AE493/AB493</f>
        <v>0.41825476429287867</v>
      </c>
      <c r="AH493" s="20">
        <f t="shared" si="161"/>
        <v>2.532</v>
      </c>
    </row>
    <row r="494" spans="1:34" x14ac:dyDescent="0.2">
      <c r="B494" s="6"/>
      <c r="C494" s="19"/>
      <c r="D494" s="19"/>
      <c r="E494" s="14"/>
      <c r="F494" s="14"/>
      <c r="G494" s="9"/>
      <c r="H494" s="9"/>
      <c r="I494" s="18"/>
      <c r="J494" s="9">
        <f t="shared" si="159"/>
        <v>0</v>
      </c>
      <c r="K494" s="18"/>
      <c r="L494" s="18">
        <f t="shared" si="168"/>
        <v>0</v>
      </c>
      <c r="M494" s="18"/>
      <c r="N494" s="9">
        <f t="shared" si="169"/>
        <v>0</v>
      </c>
      <c r="O494" s="18"/>
      <c r="P494" s="18">
        <f t="shared" si="170"/>
        <v>0</v>
      </c>
      <c r="Q494" s="18"/>
      <c r="R494" s="2">
        <f t="shared" si="162"/>
        <v>0</v>
      </c>
      <c r="S494" s="18"/>
      <c r="T494" s="18">
        <f t="shared" si="164"/>
        <v>0</v>
      </c>
      <c r="U494" s="9"/>
      <c r="V494" s="9">
        <f t="shared" si="165"/>
        <v>0</v>
      </c>
      <c r="W494" s="9"/>
      <c r="X494" s="9">
        <f t="shared" si="171"/>
        <v>0</v>
      </c>
      <c r="Y494" s="9"/>
      <c r="Z494" s="9"/>
      <c r="AA494" s="9">
        <f t="shared" si="166"/>
        <v>0</v>
      </c>
      <c r="AB494" s="9"/>
      <c r="AC494" s="9">
        <f t="shared" si="167"/>
        <v>0</v>
      </c>
      <c r="AE494" s="20"/>
      <c r="AH494" s="20">
        <f t="shared" si="161"/>
        <v>0</v>
      </c>
    </row>
    <row r="495" spans="1:34" x14ac:dyDescent="0.2">
      <c r="A495" t="s">
        <v>135</v>
      </c>
      <c r="B495" s="23" t="s">
        <v>109</v>
      </c>
      <c r="C495" s="28" t="s">
        <v>136</v>
      </c>
      <c r="D495" s="5"/>
      <c r="E495" s="43">
        <v>89567583</v>
      </c>
      <c r="F495" s="43"/>
      <c r="G495" s="9"/>
      <c r="H495" s="9"/>
      <c r="I495" s="18"/>
      <c r="J495" s="9">
        <f t="shared" si="159"/>
        <v>0</v>
      </c>
      <c r="K495" s="18"/>
      <c r="L495" s="18">
        <f t="shared" si="168"/>
        <v>0</v>
      </c>
      <c r="M495" s="18"/>
      <c r="N495" s="9">
        <f t="shared" si="169"/>
        <v>0</v>
      </c>
      <c r="O495" s="18"/>
      <c r="P495" s="18">
        <f t="shared" si="170"/>
        <v>0</v>
      </c>
      <c r="Q495" s="18"/>
      <c r="R495" s="2">
        <f t="shared" si="162"/>
        <v>0</v>
      </c>
      <c r="S495" s="18"/>
      <c r="T495" s="18">
        <f t="shared" si="164"/>
        <v>0</v>
      </c>
      <c r="U495" s="9"/>
      <c r="V495" s="9">
        <f t="shared" si="165"/>
        <v>0</v>
      </c>
      <c r="W495" s="9"/>
      <c r="X495" s="9">
        <f t="shared" si="171"/>
        <v>0</v>
      </c>
      <c r="Y495" s="9"/>
      <c r="Z495" s="9"/>
      <c r="AA495" s="9">
        <f t="shared" si="166"/>
        <v>0</v>
      </c>
      <c r="AB495" s="9"/>
      <c r="AC495" s="9">
        <f t="shared" si="167"/>
        <v>0</v>
      </c>
      <c r="AE495" s="20"/>
      <c r="AH495" s="20">
        <f t="shared" si="161"/>
        <v>0</v>
      </c>
    </row>
    <row r="496" spans="1:34" x14ac:dyDescent="0.2">
      <c r="A496" t="s">
        <v>135</v>
      </c>
      <c r="B496" s="6"/>
      <c r="C496" s="19" t="s">
        <v>134</v>
      </c>
      <c r="D496" s="19"/>
      <c r="E496" s="31">
        <f>SUM(E495)</f>
        <v>89567583</v>
      </c>
      <c r="F496" s="31">
        <f>E496</f>
        <v>89567583</v>
      </c>
      <c r="G496" s="9">
        <v>16.308</v>
      </c>
      <c r="H496" s="9">
        <f>G496*E496</f>
        <v>1460668143.5639999</v>
      </c>
      <c r="I496" s="18">
        <v>0</v>
      </c>
      <c r="J496" s="9">
        <f t="shared" si="159"/>
        <v>0</v>
      </c>
      <c r="K496" s="18">
        <v>0</v>
      </c>
      <c r="L496" s="18">
        <f t="shared" si="168"/>
        <v>0</v>
      </c>
      <c r="M496" s="18">
        <v>0</v>
      </c>
      <c r="N496" s="9">
        <f t="shared" si="169"/>
        <v>0</v>
      </c>
      <c r="O496" s="18">
        <v>9.2959999999999994</v>
      </c>
      <c r="P496" s="18">
        <f t="shared" si="170"/>
        <v>832620251.56799996</v>
      </c>
      <c r="Q496" s="18">
        <v>1.2E-2</v>
      </c>
      <c r="R496" s="2">
        <f t="shared" si="162"/>
        <v>1074.8109959999999</v>
      </c>
      <c r="S496" s="29">
        <v>0</v>
      </c>
      <c r="T496" s="18">
        <f t="shared" si="164"/>
        <v>0</v>
      </c>
      <c r="U496" s="9">
        <v>0</v>
      </c>
      <c r="V496" s="9">
        <f t="shared" si="165"/>
        <v>0</v>
      </c>
      <c r="W496" s="9">
        <v>0</v>
      </c>
      <c r="X496" s="9">
        <f t="shared" si="171"/>
        <v>0</v>
      </c>
      <c r="Y496" s="9">
        <v>0</v>
      </c>
      <c r="Z496" s="9">
        <v>0</v>
      </c>
      <c r="AA496" s="9">
        <f t="shared" si="166"/>
        <v>0</v>
      </c>
      <c r="AB496" s="9">
        <f>G496+I496+K496+M496+O496+Q496+S496+U496+W496+Z496</f>
        <v>25.616</v>
      </c>
      <c r="AC496" s="9">
        <f t="shared" si="167"/>
        <v>2294363206.1279998</v>
      </c>
      <c r="AE496" s="20">
        <f>AB496-O496-S496</f>
        <v>16.32</v>
      </c>
      <c r="AF496">
        <f>AE496/AB496</f>
        <v>0.63710181136789512</v>
      </c>
      <c r="AH496" s="20">
        <f t="shared" si="161"/>
        <v>9.2959999999999994</v>
      </c>
    </row>
    <row r="497" spans="1:34" x14ac:dyDescent="0.2">
      <c r="B497" s="6"/>
      <c r="C497" s="19"/>
      <c r="D497" s="19"/>
      <c r="E497" s="14"/>
      <c r="F497" s="14"/>
      <c r="G497" s="9"/>
      <c r="H497" s="9"/>
      <c r="I497" s="18"/>
      <c r="J497" s="9">
        <f t="shared" si="159"/>
        <v>0</v>
      </c>
      <c r="K497" s="18"/>
      <c r="L497" s="18">
        <f t="shared" si="168"/>
        <v>0</v>
      </c>
      <c r="M497" s="18"/>
      <c r="N497" s="9">
        <f t="shared" si="169"/>
        <v>0</v>
      </c>
      <c r="O497" s="18"/>
      <c r="P497" s="18">
        <f t="shared" si="170"/>
        <v>0</v>
      </c>
      <c r="Q497" s="18"/>
      <c r="R497" s="2">
        <f t="shared" si="162"/>
        <v>0</v>
      </c>
      <c r="S497" s="18"/>
      <c r="T497" s="18">
        <f t="shared" si="164"/>
        <v>0</v>
      </c>
      <c r="U497" s="9"/>
      <c r="V497" s="9">
        <f t="shared" si="165"/>
        <v>0</v>
      </c>
      <c r="W497" s="9"/>
      <c r="X497" s="9">
        <f t="shared" si="171"/>
        <v>0</v>
      </c>
      <c r="Y497" s="9"/>
      <c r="Z497" s="9"/>
      <c r="AA497" s="9">
        <f t="shared" si="166"/>
        <v>0</v>
      </c>
      <c r="AB497" s="9"/>
      <c r="AC497" s="9">
        <f t="shared" si="167"/>
        <v>0</v>
      </c>
      <c r="AE497" s="20"/>
      <c r="AH497" s="20">
        <f t="shared" si="161"/>
        <v>0</v>
      </c>
    </row>
    <row r="498" spans="1:34" s="25" customFormat="1" x14ac:dyDescent="0.2">
      <c r="A498" s="25" t="s">
        <v>132</v>
      </c>
      <c r="B498" s="23" t="s">
        <v>109</v>
      </c>
      <c r="C498" s="28" t="s">
        <v>133</v>
      </c>
      <c r="D498" s="28"/>
      <c r="E498" s="46">
        <v>54164796</v>
      </c>
      <c r="F498" s="46"/>
      <c r="G498" s="33"/>
      <c r="H498" s="33"/>
      <c r="I498" s="29"/>
      <c r="J498" s="33">
        <f t="shared" si="159"/>
        <v>0</v>
      </c>
      <c r="K498" s="29"/>
      <c r="L498" s="29">
        <f t="shared" si="168"/>
        <v>0</v>
      </c>
      <c r="M498" s="29"/>
      <c r="N498" s="33">
        <f t="shared" si="169"/>
        <v>0</v>
      </c>
      <c r="O498" s="29"/>
      <c r="P498" s="29">
        <f t="shared" si="170"/>
        <v>0</v>
      </c>
      <c r="Q498" s="29"/>
      <c r="R498" s="30">
        <f t="shared" si="162"/>
        <v>0</v>
      </c>
      <c r="S498" s="29"/>
      <c r="T498" s="29">
        <f t="shared" si="164"/>
        <v>0</v>
      </c>
      <c r="U498" s="33"/>
      <c r="V498" s="33">
        <f t="shared" si="165"/>
        <v>0</v>
      </c>
      <c r="W498" s="33"/>
      <c r="X498" s="33">
        <f t="shared" si="171"/>
        <v>0</v>
      </c>
      <c r="Y498" s="33"/>
      <c r="Z498" s="33"/>
      <c r="AA498" s="33">
        <f t="shared" si="166"/>
        <v>0</v>
      </c>
      <c r="AB498" s="33"/>
      <c r="AC498" s="33">
        <f t="shared" si="167"/>
        <v>0</v>
      </c>
      <c r="AE498" s="26"/>
      <c r="AH498" s="20">
        <f t="shared" si="161"/>
        <v>0</v>
      </c>
    </row>
    <row r="499" spans="1:34" s="25" customFormat="1" x14ac:dyDescent="0.2">
      <c r="A499" s="25" t="s">
        <v>132</v>
      </c>
      <c r="B499" s="23"/>
      <c r="C499" s="22" t="s">
        <v>131</v>
      </c>
      <c r="D499" s="22"/>
      <c r="E499" s="38">
        <f>SUM(E498)</f>
        <v>54164796</v>
      </c>
      <c r="F499" s="38">
        <f>E499</f>
        <v>54164796</v>
      </c>
      <c r="G499" s="33">
        <v>27</v>
      </c>
      <c r="H499" s="33">
        <f>G499*E499</f>
        <v>1462449492</v>
      </c>
      <c r="I499" s="29">
        <v>0</v>
      </c>
      <c r="J499" s="33">
        <f t="shared" si="159"/>
        <v>0</v>
      </c>
      <c r="K499" s="29">
        <v>0</v>
      </c>
      <c r="L499" s="29">
        <f t="shared" si="168"/>
        <v>0</v>
      </c>
      <c r="M499" s="29">
        <v>0</v>
      </c>
      <c r="N499" s="33">
        <f t="shared" si="169"/>
        <v>0</v>
      </c>
      <c r="O499" s="29">
        <v>3.6</v>
      </c>
      <c r="P499" s="29">
        <f t="shared" si="170"/>
        <v>194993265.59999999</v>
      </c>
      <c r="Q499" s="29">
        <v>0.14599999999999999</v>
      </c>
      <c r="R499" s="30">
        <f t="shared" si="162"/>
        <v>7908.0602159999989</v>
      </c>
      <c r="S499" s="29">
        <v>10.75</v>
      </c>
      <c r="T499" s="29">
        <f t="shared" si="164"/>
        <v>582271557</v>
      </c>
      <c r="U499" s="33">
        <v>0</v>
      </c>
      <c r="V499" s="33">
        <f t="shared" si="165"/>
        <v>0</v>
      </c>
      <c r="W499" s="33">
        <v>0</v>
      </c>
      <c r="X499" s="33">
        <f t="shared" si="171"/>
        <v>0</v>
      </c>
      <c r="Y499" s="33">
        <v>0</v>
      </c>
      <c r="Z499" s="33">
        <v>0</v>
      </c>
      <c r="AA499" s="33">
        <f t="shared" si="166"/>
        <v>0</v>
      </c>
      <c r="AB499" s="33">
        <f>G499+I499+K499+M499+O499+Q499+S499+U499+W499+Z499</f>
        <v>41.496000000000002</v>
      </c>
      <c r="AC499" s="33">
        <f t="shared" si="167"/>
        <v>2247622374.816</v>
      </c>
      <c r="AE499" s="26">
        <f>AB499-O499-S499</f>
        <v>27.146000000000001</v>
      </c>
      <c r="AF499" s="25">
        <f>AE499/AB499</f>
        <v>0.65418353576248311</v>
      </c>
      <c r="AH499" s="20">
        <f t="shared" si="161"/>
        <v>3.6</v>
      </c>
    </row>
    <row r="500" spans="1:34" x14ac:dyDescent="0.2">
      <c r="B500" s="6"/>
      <c r="C500" s="19"/>
      <c r="D500" s="19"/>
      <c r="E500" s="14"/>
      <c r="F500" s="14"/>
      <c r="G500" s="9"/>
      <c r="H500" s="9"/>
      <c r="I500" s="18"/>
      <c r="J500" s="9">
        <f t="shared" si="159"/>
        <v>0</v>
      </c>
      <c r="K500" s="18"/>
      <c r="L500" s="18">
        <f t="shared" si="168"/>
        <v>0</v>
      </c>
      <c r="M500" s="18"/>
      <c r="N500" s="9">
        <f t="shared" si="169"/>
        <v>0</v>
      </c>
      <c r="O500" s="18"/>
      <c r="P500" s="18">
        <f t="shared" si="170"/>
        <v>0</v>
      </c>
      <c r="Q500" s="18"/>
      <c r="R500" s="2">
        <f t="shared" si="162"/>
        <v>0</v>
      </c>
      <c r="S500" s="18"/>
      <c r="T500" s="18">
        <f t="shared" si="164"/>
        <v>0</v>
      </c>
      <c r="U500" s="9"/>
      <c r="V500" s="9">
        <f t="shared" si="165"/>
        <v>0</v>
      </c>
      <c r="W500" s="9"/>
      <c r="X500" s="9">
        <f t="shared" si="171"/>
        <v>0</v>
      </c>
      <c r="Y500" s="9"/>
      <c r="Z500" s="9"/>
      <c r="AA500" s="9">
        <f t="shared" si="166"/>
        <v>0</v>
      </c>
      <c r="AB500" s="9"/>
      <c r="AC500" s="9">
        <f t="shared" si="167"/>
        <v>0</v>
      </c>
      <c r="AE500" s="20"/>
      <c r="AH500" s="20">
        <f t="shared" si="161"/>
        <v>0</v>
      </c>
    </row>
    <row r="501" spans="1:34" x14ac:dyDescent="0.2">
      <c r="A501" t="s">
        <v>129</v>
      </c>
      <c r="B501" s="6" t="s">
        <v>109</v>
      </c>
      <c r="C501" s="5" t="s">
        <v>130</v>
      </c>
      <c r="D501" s="5"/>
      <c r="E501" s="40">
        <v>28358930</v>
      </c>
      <c r="F501" s="40"/>
      <c r="G501" s="9" t="s">
        <v>0</v>
      </c>
      <c r="H501" s="9"/>
      <c r="I501" s="18"/>
      <c r="J501" s="9">
        <f t="shared" si="159"/>
        <v>0</v>
      </c>
      <c r="K501" s="18"/>
      <c r="L501" s="18">
        <f t="shared" si="168"/>
        <v>0</v>
      </c>
      <c r="M501" s="18"/>
      <c r="N501" s="9">
        <f t="shared" si="169"/>
        <v>0</v>
      </c>
      <c r="O501" s="18"/>
      <c r="P501" s="18">
        <f t="shared" si="170"/>
        <v>0</v>
      </c>
      <c r="Q501" s="18"/>
      <c r="R501" s="2">
        <f t="shared" si="162"/>
        <v>0</v>
      </c>
      <c r="S501" s="18"/>
      <c r="T501" s="18">
        <f t="shared" si="164"/>
        <v>0</v>
      </c>
      <c r="U501" s="9"/>
      <c r="V501" s="9">
        <f t="shared" si="165"/>
        <v>0</v>
      </c>
      <c r="W501" s="9"/>
      <c r="X501" s="9">
        <f t="shared" si="171"/>
        <v>0</v>
      </c>
      <c r="Y501" s="9"/>
      <c r="Z501" s="9"/>
      <c r="AA501" s="9">
        <f t="shared" si="166"/>
        <v>0</v>
      </c>
      <c r="AB501" s="9"/>
      <c r="AC501" s="9">
        <f t="shared" si="167"/>
        <v>0</v>
      </c>
      <c r="AE501" s="20"/>
      <c r="AH501" s="20">
        <f t="shared" si="161"/>
        <v>0</v>
      </c>
    </row>
    <row r="502" spans="1:34" x14ac:dyDescent="0.2">
      <c r="A502" t="s">
        <v>129</v>
      </c>
      <c r="B502" s="6" t="s">
        <v>108</v>
      </c>
      <c r="C502" s="5" t="s">
        <v>130</v>
      </c>
      <c r="D502" s="5"/>
      <c r="E502" s="40">
        <v>8823617</v>
      </c>
      <c r="F502" s="40"/>
      <c r="G502" s="9"/>
      <c r="H502" s="9"/>
      <c r="I502" s="18"/>
      <c r="J502" s="9">
        <f t="shared" ref="J502:J565" si="172">I502*E502</f>
        <v>0</v>
      </c>
      <c r="K502" s="18"/>
      <c r="L502" s="18">
        <f t="shared" si="168"/>
        <v>0</v>
      </c>
      <c r="M502" s="18"/>
      <c r="N502" s="9">
        <f t="shared" si="169"/>
        <v>0</v>
      </c>
      <c r="O502" s="18"/>
      <c r="P502" s="18">
        <f t="shared" si="170"/>
        <v>0</v>
      </c>
      <c r="Q502" s="18"/>
      <c r="R502" s="2">
        <f t="shared" si="162"/>
        <v>0</v>
      </c>
      <c r="S502" s="18"/>
      <c r="T502" s="18">
        <f t="shared" si="164"/>
        <v>0</v>
      </c>
      <c r="U502" s="9"/>
      <c r="V502" s="9">
        <f t="shared" si="165"/>
        <v>0</v>
      </c>
      <c r="W502" s="9"/>
      <c r="X502" s="9">
        <f>$E501*W502</f>
        <v>0</v>
      </c>
      <c r="Y502" s="9"/>
      <c r="Z502" s="9"/>
      <c r="AA502" s="9">
        <f t="shared" si="166"/>
        <v>0</v>
      </c>
      <c r="AB502" s="9"/>
      <c r="AC502" s="9">
        <f t="shared" si="167"/>
        <v>0</v>
      </c>
      <c r="AE502" s="20"/>
      <c r="AH502" s="20">
        <f t="shared" si="161"/>
        <v>0</v>
      </c>
    </row>
    <row r="503" spans="1:34" x14ac:dyDescent="0.2">
      <c r="A503" t="s">
        <v>129</v>
      </c>
      <c r="B503" s="6"/>
      <c r="C503" s="19" t="s">
        <v>128</v>
      </c>
      <c r="D503" s="19"/>
      <c r="E503" s="31">
        <f>SUM(E501:E502)</f>
        <v>37182547</v>
      </c>
      <c r="F503" s="31">
        <f>E503</f>
        <v>37182547</v>
      </c>
      <c r="G503" s="9">
        <v>27</v>
      </c>
      <c r="H503" s="9">
        <f>G503*E503</f>
        <v>1003928769</v>
      </c>
      <c r="I503" s="18">
        <v>0</v>
      </c>
      <c r="J503" s="9">
        <f t="shared" si="172"/>
        <v>0</v>
      </c>
      <c r="K503" s="18">
        <v>0</v>
      </c>
      <c r="L503" s="18">
        <f t="shared" si="168"/>
        <v>0</v>
      </c>
      <c r="M503" s="18">
        <v>0</v>
      </c>
      <c r="N503" s="9">
        <f t="shared" si="169"/>
        <v>0</v>
      </c>
      <c r="O503" s="18">
        <v>2.0169999999999999</v>
      </c>
      <c r="P503" s="18">
        <f t="shared" si="170"/>
        <v>74997197.298999995</v>
      </c>
      <c r="Q503" s="18">
        <v>5.0000000000000001E-3</v>
      </c>
      <c r="R503" s="2">
        <f t="shared" si="162"/>
        <v>185.91273500000003</v>
      </c>
      <c r="S503" s="18">
        <v>10.426</v>
      </c>
      <c r="T503" s="18">
        <f t="shared" si="164"/>
        <v>387665235.02200001</v>
      </c>
      <c r="U503" s="9">
        <v>0</v>
      </c>
      <c r="V503" s="9">
        <f t="shared" si="165"/>
        <v>0</v>
      </c>
      <c r="W503" s="9">
        <v>0</v>
      </c>
      <c r="X503" s="9">
        <f>$E502*W503</f>
        <v>0</v>
      </c>
      <c r="Y503" s="9">
        <v>0</v>
      </c>
      <c r="Z503" s="9">
        <v>0</v>
      </c>
      <c r="AA503" s="9">
        <f t="shared" si="166"/>
        <v>0</v>
      </c>
      <c r="AB503" s="9">
        <f>G503+I503+K503+M503+O503+Q503+S503+U503+W503+Z503</f>
        <v>39.448</v>
      </c>
      <c r="AC503" s="9">
        <f t="shared" si="167"/>
        <v>1466777114.056</v>
      </c>
      <c r="AE503" s="20">
        <f>AB503-O503-S503</f>
        <v>27.004999999999995</v>
      </c>
      <c r="AF503">
        <f>AE503/AB503</f>
        <v>0.68457209490975446</v>
      </c>
      <c r="AH503" s="20">
        <f t="shared" si="161"/>
        <v>2.0169999999999999</v>
      </c>
    </row>
    <row r="504" spans="1:34" x14ac:dyDescent="0.2">
      <c r="B504" s="6"/>
      <c r="C504" s="19"/>
      <c r="D504" s="19"/>
      <c r="E504" s="14"/>
      <c r="F504" s="14"/>
      <c r="G504" s="9"/>
      <c r="H504" s="9"/>
      <c r="I504" s="18"/>
      <c r="J504" s="9">
        <f t="shared" si="172"/>
        <v>0</v>
      </c>
      <c r="K504" s="18"/>
      <c r="L504" s="18">
        <f t="shared" si="168"/>
        <v>0</v>
      </c>
      <c r="M504" s="18"/>
      <c r="N504" s="9">
        <f t="shared" si="169"/>
        <v>0</v>
      </c>
      <c r="O504" s="18"/>
      <c r="P504" s="18">
        <f t="shared" si="170"/>
        <v>0</v>
      </c>
      <c r="Q504" s="18"/>
      <c r="R504" s="2">
        <f t="shared" si="162"/>
        <v>0</v>
      </c>
      <c r="S504" s="18"/>
      <c r="T504" s="18">
        <f t="shared" si="164"/>
        <v>0</v>
      </c>
      <c r="U504" s="9"/>
      <c r="V504" s="9">
        <f t="shared" si="165"/>
        <v>0</v>
      </c>
      <c r="W504" s="9"/>
      <c r="X504" s="9">
        <f>$E503*W504</f>
        <v>0</v>
      </c>
      <c r="Y504" s="9"/>
      <c r="Z504" s="9"/>
      <c r="AA504" s="9">
        <f t="shared" si="166"/>
        <v>0</v>
      </c>
      <c r="AB504" s="9"/>
      <c r="AC504" s="9">
        <f t="shared" si="167"/>
        <v>0</v>
      </c>
      <c r="AE504" s="20"/>
      <c r="AH504" s="20">
        <f t="shared" si="161"/>
        <v>0</v>
      </c>
    </row>
    <row r="505" spans="1:34" x14ac:dyDescent="0.2">
      <c r="A505" t="s">
        <v>126</v>
      </c>
      <c r="B505" s="6" t="s">
        <v>121</v>
      </c>
      <c r="C505" s="5" t="s">
        <v>127</v>
      </c>
      <c r="D505" s="5"/>
      <c r="E505" s="43">
        <v>111483200</v>
      </c>
      <c r="F505" s="43"/>
      <c r="G505" s="9"/>
      <c r="H505" s="9"/>
      <c r="I505" s="18"/>
      <c r="J505" s="9">
        <f t="shared" si="172"/>
        <v>0</v>
      </c>
      <c r="K505" s="18"/>
      <c r="L505" s="18">
        <f t="shared" si="168"/>
        <v>0</v>
      </c>
      <c r="M505" s="18"/>
      <c r="N505" s="9">
        <f t="shared" si="169"/>
        <v>0</v>
      </c>
      <c r="O505" s="18"/>
      <c r="P505" s="18">
        <f t="shared" si="170"/>
        <v>0</v>
      </c>
      <c r="Q505" s="18"/>
      <c r="R505" s="2">
        <f t="shared" si="162"/>
        <v>0</v>
      </c>
      <c r="S505" s="18"/>
      <c r="T505" s="18">
        <f t="shared" si="164"/>
        <v>0</v>
      </c>
      <c r="U505" s="9"/>
      <c r="V505" s="9">
        <f t="shared" si="165"/>
        <v>0</v>
      </c>
      <c r="W505" s="9"/>
      <c r="X505" s="9">
        <f>$E504*W505</f>
        <v>0</v>
      </c>
      <c r="Y505" s="9"/>
      <c r="Z505" s="9"/>
      <c r="AA505" s="9">
        <f t="shared" si="166"/>
        <v>0</v>
      </c>
      <c r="AB505" s="9"/>
      <c r="AC505" s="9">
        <f t="shared" si="167"/>
        <v>0</v>
      </c>
      <c r="AE505" s="20"/>
      <c r="AH505" s="20">
        <f t="shared" si="161"/>
        <v>0</v>
      </c>
    </row>
    <row r="506" spans="1:34" x14ac:dyDescent="0.2">
      <c r="A506" t="s">
        <v>126</v>
      </c>
      <c r="B506" s="6"/>
      <c r="C506" s="19" t="s">
        <v>125</v>
      </c>
      <c r="D506" s="19"/>
      <c r="E506" s="31">
        <f>SUM(E505)</f>
        <v>111483200</v>
      </c>
      <c r="F506" s="31">
        <f>E506</f>
        <v>111483200</v>
      </c>
      <c r="G506" s="9">
        <v>20.585999999999999</v>
      </c>
      <c r="H506" s="9">
        <f>G506*E506</f>
        <v>2294993155.1999998</v>
      </c>
      <c r="I506" s="18">
        <v>0</v>
      </c>
      <c r="J506" s="9">
        <f t="shared" si="172"/>
        <v>0</v>
      </c>
      <c r="K506" s="18">
        <v>0</v>
      </c>
      <c r="L506" s="18">
        <f t="shared" si="168"/>
        <v>0</v>
      </c>
      <c r="M506" s="18">
        <v>0</v>
      </c>
      <c r="N506" s="9">
        <f t="shared" si="169"/>
        <v>0</v>
      </c>
      <c r="O506" s="18">
        <v>8.1219999999999999</v>
      </c>
      <c r="P506" s="18">
        <f t="shared" si="170"/>
        <v>905466550.39999998</v>
      </c>
      <c r="Q506" s="18">
        <v>3.9E-2</v>
      </c>
      <c r="R506" s="2">
        <f t="shared" si="162"/>
        <v>4347.8447999999999</v>
      </c>
      <c r="S506" s="18">
        <v>0</v>
      </c>
      <c r="T506" s="18">
        <f t="shared" si="164"/>
        <v>0</v>
      </c>
      <c r="U506" s="9">
        <v>1.143</v>
      </c>
      <c r="V506" s="9">
        <f t="shared" si="165"/>
        <v>127425297.60000001</v>
      </c>
      <c r="W506" s="9">
        <v>0</v>
      </c>
      <c r="X506" s="9">
        <f t="shared" ref="X506:X511" si="173">$E506*W506</f>
        <v>0</v>
      </c>
      <c r="Y506" s="9">
        <v>0</v>
      </c>
      <c r="Z506" s="9">
        <v>0</v>
      </c>
      <c r="AA506" s="9">
        <f t="shared" si="166"/>
        <v>0</v>
      </c>
      <c r="AB506" s="9">
        <f>G506+I506+K506+M506+O506+Q506+S506+U506+W506+Z506</f>
        <v>29.89</v>
      </c>
      <c r="AC506" s="9">
        <f t="shared" si="167"/>
        <v>3332232848</v>
      </c>
      <c r="AE506" s="20">
        <f>AB506-O506-S506</f>
        <v>21.768000000000001</v>
      </c>
      <c r="AF506">
        <f>AE506/AB506</f>
        <v>0.72827032452325191</v>
      </c>
      <c r="AH506" s="20">
        <f t="shared" si="161"/>
        <v>8.1219999999999999</v>
      </c>
    </row>
    <row r="507" spans="1:34" x14ac:dyDescent="0.2">
      <c r="B507" s="6"/>
      <c r="C507" s="19"/>
      <c r="D507" s="19"/>
      <c r="E507" s="14"/>
      <c r="F507" s="14"/>
      <c r="G507" s="9"/>
      <c r="H507" s="9"/>
      <c r="I507" s="18"/>
      <c r="J507" s="9">
        <f t="shared" si="172"/>
        <v>0</v>
      </c>
      <c r="K507" s="18"/>
      <c r="L507" s="18">
        <f t="shared" si="168"/>
        <v>0</v>
      </c>
      <c r="M507" s="18"/>
      <c r="N507" s="9">
        <f t="shared" si="169"/>
        <v>0</v>
      </c>
      <c r="O507" s="18"/>
      <c r="P507" s="18">
        <f t="shared" si="170"/>
        <v>0</v>
      </c>
      <c r="Q507" s="18"/>
      <c r="R507" s="2">
        <f t="shared" si="162"/>
        <v>0</v>
      </c>
      <c r="S507" s="18"/>
      <c r="T507" s="18">
        <f t="shared" si="164"/>
        <v>0</v>
      </c>
      <c r="U507" s="9"/>
      <c r="V507" s="9">
        <f t="shared" si="165"/>
        <v>0</v>
      </c>
      <c r="W507" s="9"/>
      <c r="X507" s="9">
        <f t="shared" si="173"/>
        <v>0</v>
      </c>
      <c r="Y507" s="9"/>
      <c r="Z507" s="9"/>
      <c r="AA507" s="9">
        <f t="shared" si="166"/>
        <v>0</v>
      </c>
      <c r="AB507" s="9"/>
      <c r="AC507" s="9">
        <f t="shared" si="167"/>
        <v>0</v>
      </c>
      <c r="AE507" s="20"/>
      <c r="AH507" s="20">
        <f t="shared" si="161"/>
        <v>0</v>
      </c>
    </row>
    <row r="508" spans="1:34" s="25" customFormat="1" x14ac:dyDescent="0.2">
      <c r="A508" t="s">
        <v>123</v>
      </c>
      <c r="B508" s="23" t="s">
        <v>121</v>
      </c>
      <c r="C508" s="28" t="s">
        <v>124</v>
      </c>
      <c r="D508" s="28"/>
      <c r="E508" s="46">
        <v>824111932</v>
      </c>
      <c r="F508" s="46"/>
      <c r="G508" s="33"/>
      <c r="H508" s="33"/>
      <c r="I508" s="29"/>
      <c r="J508" s="33">
        <f t="shared" si="172"/>
        <v>0</v>
      </c>
      <c r="K508" s="29"/>
      <c r="L508" s="29">
        <f t="shared" si="168"/>
        <v>0</v>
      </c>
      <c r="M508" s="29"/>
      <c r="N508" s="33">
        <f t="shared" si="169"/>
        <v>0</v>
      </c>
      <c r="O508" s="29"/>
      <c r="P508" s="29">
        <f t="shared" si="170"/>
        <v>0</v>
      </c>
      <c r="Q508" s="29"/>
      <c r="R508" s="30">
        <f t="shared" si="162"/>
        <v>0</v>
      </c>
      <c r="S508" s="29"/>
      <c r="T508" s="29">
        <f t="shared" si="164"/>
        <v>0</v>
      </c>
      <c r="U508" s="33"/>
      <c r="V508" s="33">
        <f t="shared" si="165"/>
        <v>0</v>
      </c>
      <c r="W508" s="33"/>
      <c r="X508" s="33">
        <f t="shared" si="173"/>
        <v>0</v>
      </c>
      <c r="Y508" s="33"/>
      <c r="Z508" s="33"/>
      <c r="AA508" s="33">
        <f t="shared" si="166"/>
        <v>0</v>
      </c>
      <c r="AB508" s="33"/>
      <c r="AC508" s="33">
        <f t="shared" si="167"/>
        <v>0</v>
      </c>
      <c r="AE508" s="26"/>
      <c r="AH508" s="20">
        <f t="shared" si="161"/>
        <v>0</v>
      </c>
    </row>
    <row r="509" spans="1:34" s="25" customFormat="1" x14ac:dyDescent="0.2">
      <c r="A509" t="s">
        <v>123</v>
      </c>
      <c r="B509" s="23"/>
      <c r="C509" s="22" t="s">
        <v>122</v>
      </c>
      <c r="D509" s="22"/>
      <c r="E509" s="38">
        <f>SUM(E508)</f>
        <v>824111932</v>
      </c>
      <c r="F509" s="38">
        <f>E509</f>
        <v>824111932</v>
      </c>
      <c r="G509" s="33">
        <v>9.9849999999999994</v>
      </c>
      <c r="H509" s="33">
        <f>G509*E509</f>
        <v>8228757641.0199995</v>
      </c>
      <c r="I509" s="29">
        <v>0</v>
      </c>
      <c r="J509" s="33">
        <f t="shared" si="172"/>
        <v>0</v>
      </c>
      <c r="K509" s="29">
        <v>1.2909999999999999</v>
      </c>
      <c r="L509" s="29">
        <f t="shared" si="168"/>
        <v>1063928504.2119999</v>
      </c>
      <c r="M509" s="29">
        <v>0</v>
      </c>
      <c r="N509" s="33">
        <f t="shared" si="169"/>
        <v>0</v>
      </c>
      <c r="O509" s="29">
        <v>1.909</v>
      </c>
      <c r="P509" s="29">
        <f t="shared" si="170"/>
        <v>1573229678.188</v>
      </c>
      <c r="Q509" s="29">
        <v>0.23400000000000001</v>
      </c>
      <c r="R509" s="30">
        <f t="shared" si="162"/>
        <v>192842.19208800001</v>
      </c>
      <c r="S509" s="29">
        <v>3.996</v>
      </c>
      <c r="T509" s="29">
        <f t="shared" si="164"/>
        <v>3293151280.2719998</v>
      </c>
      <c r="U509" s="33">
        <v>0</v>
      </c>
      <c r="V509" s="33">
        <f t="shared" si="165"/>
        <v>0</v>
      </c>
      <c r="W509" s="33">
        <v>0</v>
      </c>
      <c r="X509" s="33">
        <f t="shared" si="173"/>
        <v>0</v>
      </c>
      <c r="Y509" s="33">
        <v>0.61499999999999999</v>
      </c>
      <c r="Z509" s="45">
        <v>0</v>
      </c>
      <c r="AA509" s="33">
        <f t="shared" si="166"/>
        <v>0</v>
      </c>
      <c r="AB509" s="33">
        <f>G509+I509+K509+M509+O509+Q509+S509+U509+W509+Y509+Z509</f>
        <v>18.029999999999998</v>
      </c>
      <c r="AC509" s="33">
        <f t="shared" si="167"/>
        <v>14858738133.959997</v>
      </c>
      <c r="AE509" s="26">
        <f>AB509-O509-S509</f>
        <v>12.124999999999998</v>
      </c>
      <c r="AF509" s="25">
        <f>AE509/AB509</f>
        <v>0.6724902939545202</v>
      </c>
      <c r="AH509" s="20">
        <f t="shared" si="161"/>
        <v>3.2</v>
      </c>
    </row>
    <row r="510" spans="1:34" x14ac:dyDescent="0.2">
      <c r="B510" s="6"/>
      <c r="C510" s="19"/>
      <c r="D510" s="19"/>
      <c r="E510" s="14"/>
      <c r="F510" s="14"/>
      <c r="G510" s="9"/>
      <c r="H510" s="9"/>
      <c r="I510" s="18"/>
      <c r="J510" s="9">
        <f t="shared" si="172"/>
        <v>0</v>
      </c>
      <c r="K510" s="18"/>
      <c r="L510" s="18">
        <f t="shared" si="168"/>
        <v>0</v>
      </c>
      <c r="M510" s="18"/>
      <c r="N510" s="9">
        <f t="shared" si="169"/>
        <v>0</v>
      </c>
      <c r="O510" s="18"/>
      <c r="P510" s="18">
        <f t="shared" si="170"/>
        <v>0</v>
      </c>
      <c r="Q510" s="18"/>
      <c r="R510" s="2">
        <f t="shared" si="162"/>
        <v>0</v>
      </c>
      <c r="S510" s="18"/>
      <c r="T510" s="18">
        <f t="shared" si="164"/>
        <v>0</v>
      </c>
      <c r="U510" s="9"/>
      <c r="V510" s="9">
        <f t="shared" si="165"/>
        <v>0</v>
      </c>
      <c r="W510" s="9"/>
      <c r="X510" s="9">
        <f t="shared" si="173"/>
        <v>0</v>
      </c>
      <c r="Y510" s="9"/>
      <c r="Z510" s="9"/>
      <c r="AA510" s="9">
        <f t="shared" si="166"/>
        <v>0</v>
      </c>
      <c r="AB510" s="9"/>
      <c r="AC510" s="9">
        <f t="shared" si="167"/>
        <v>0</v>
      </c>
      <c r="AE510" s="20"/>
      <c r="AH510" s="20">
        <f t="shared" si="161"/>
        <v>0</v>
      </c>
    </row>
    <row r="511" spans="1:34" x14ac:dyDescent="0.2">
      <c r="A511" t="s">
        <v>118</v>
      </c>
      <c r="B511" s="6" t="s">
        <v>121</v>
      </c>
      <c r="C511" s="28" t="s">
        <v>119</v>
      </c>
      <c r="D511" s="5"/>
      <c r="E511" s="40">
        <v>92399320</v>
      </c>
      <c r="F511" s="40"/>
      <c r="G511" s="9"/>
      <c r="H511" s="9"/>
      <c r="I511" s="18"/>
      <c r="J511" s="9">
        <f t="shared" si="172"/>
        <v>0</v>
      </c>
      <c r="K511" s="18"/>
      <c r="L511" s="18">
        <f t="shared" si="168"/>
        <v>0</v>
      </c>
      <c r="M511" s="18"/>
      <c r="N511" s="9">
        <f t="shared" si="169"/>
        <v>0</v>
      </c>
      <c r="O511" s="18"/>
      <c r="P511" s="18">
        <f t="shared" si="170"/>
        <v>0</v>
      </c>
      <c r="Q511" s="18"/>
      <c r="R511" s="2">
        <f t="shared" si="162"/>
        <v>0</v>
      </c>
      <c r="S511" s="18"/>
      <c r="T511" s="18">
        <f t="shared" si="164"/>
        <v>0</v>
      </c>
      <c r="U511" s="9"/>
      <c r="V511" s="9">
        <f t="shared" si="165"/>
        <v>0</v>
      </c>
      <c r="W511" s="9"/>
      <c r="X511" s="9">
        <f t="shared" si="173"/>
        <v>0</v>
      </c>
      <c r="Y511" s="9"/>
      <c r="Z511" s="9"/>
      <c r="AA511" s="9">
        <f t="shared" si="166"/>
        <v>0</v>
      </c>
      <c r="AB511" s="9"/>
      <c r="AC511" s="9">
        <f t="shared" si="167"/>
        <v>0</v>
      </c>
      <c r="AE511" s="20"/>
      <c r="AH511" s="20">
        <f t="shared" si="161"/>
        <v>0</v>
      </c>
    </row>
    <row r="512" spans="1:34" x14ac:dyDescent="0.2">
      <c r="A512" t="s">
        <v>118</v>
      </c>
      <c r="B512" s="6" t="s">
        <v>120</v>
      </c>
      <c r="C512" s="5" t="s">
        <v>119</v>
      </c>
      <c r="D512" s="5"/>
      <c r="E512" s="40">
        <v>226870</v>
      </c>
      <c r="F512" s="40"/>
      <c r="G512" s="9"/>
      <c r="H512" s="9"/>
      <c r="I512" s="18"/>
      <c r="J512" s="9">
        <f t="shared" si="172"/>
        <v>0</v>
      </c>
      <c r="K512" s="18"/>
      <c r="L512" s="18">
        <f t="shared" si="168"/>
        <v>0</v>
      </c>
      <c r="M512" s="18"/>
      <c r="N512" s="9">
        <f t="shared" si="169"/>
        <v>0</v>
      </c>
      <c r="O512" s="18"/>
      <c r="P512" s="18">
        <f t="shared" si="170"/>
        <v>0</v>
      </c>
      <c r="Q512" s="18"/>
      <c r="R512" s="2">
        <f t="shared" si="162"/>
        <v>0</v>
      </c>
      <c r="S512" s="18"/>
      <c r="T512" s="18">
        <f t="shared" si="164"/>
        <v>0</v>
      </c>
      <c r="U512" s="9"/>
      <c r="V512" s="9">
        <f t="shared" si="165"/>
        <v>0</v>
      </c>
      <c r="W512" s="9"/>
      <c r="X512" s="9">
        <f>$E511*W512</f>
        <v>0</v>
      </c>
      <c r="Y512" s="9"/>
      <c r="Z512" s="9"/>
      <c r="AA512" s="9">
        <f t="shared" si="166"/>
        <v>0</v>
      </c>
      <c r="AB512" s="9"/>
      <c r="AC512" s="9">
        <f t="shared" si="167"/>
        <v>0</v>
      </c>
      <c r="AE512" s="20"/>
      <c r="AH512" s="20">
        <f t="shared" si="161"/>
        <v>0</v>
      </c>
    </row>
    <row r="513" spans="1:34" x14ac:dyDescent="0.2">
      <c r="A513" t="s">
        <v>118</v>
      </c>
      <c r="B513" s="6"/>
      <c r="C513" s="19" t="s">
        <v>117</v>
      </c>
      <c r="D513" s="5"/>
      <c r="E513" s="31">
        <f>SUM(E511:E512)</f>
        <v>92626190</v>
      </c>
      <c r="F513" s="31">
        <f>E513</f>
        <v>92626190</v>
      </c>
      <c r="G513" s="33">
        <v>21.283000000000001</v>
      </c>
      <c r="H513" s="9">
        <f>G513*E513</f>
        <v>1971363201.7700002</v>
      </c>
      <c r="I513" s="18">
        <v>0</v>
      </c>
      <c r="J513" s="9">
        <f t="shared" si="172"/>
        <v>0</v>
      </c>
      <c r="K513" s="18">
        <v>0</v>
      </c>
      <c r="L513" s="18">
        <f t="shared" si="168"/>
        <v>0</v>
      </c>
      <c r="M513" s="18">
        <v>0</v>
      </c>
      <c r="N513" s="9">
        <f t="shared" si="169"/>
        <v>0</v>
      </c>
      <c r="O513" s="18">
        <v>9.8719999999999999</v>
      </c>
      <c r="P513" s="18">
        <f t="shared" si="170"/>
        <v>914405747.67999995</v>
      </c>
      <c r="Q513" s="18">
        <v>3.2000000000000001E-2</v>
      </c>
      <c r="R513" s="2">
        <f t="shared" si="162"/>
        <v>2964.0380800000003</v>
      </c>
      <c r="S513" s="18">
        <v>8.7569999999999997</v>
      </c>
      <c r="T513" s="18">
        <f t="shared" si="164"/>
        <v>811127545.82999992</v>
      </c>
      <c r="U513" s="9">
        <v>0</v>
      </c>
      <c r="V513" s="9">
        <f t="shared" si="165"/>
        <v>0</v>
      </c>
      <c r="W513" s="9">
        <v>0</v>
      </c>
      <c r="X513" s="9">
        <f>$E512*W513</f>
        <v>0</v>
      </c>
      <c r="Y513" s="9">
        <v>0</v>
      </c>
      <c r="Z513" s="9">
        <v>0</v>
      </c>
      <c r="AA513" s="9">
        <f t="shared" si="166"/>
        <v>0</v>
      </c>
      <c r="AB513" s="9">
        <f>G513+I513+K513+M513+O513+Q513+S513+U513+W513+Z513</f>
        <v>39.944000000000003</v>
      </c>
      <c r="AC513" s="9">
        <f t="shared" si="167"/>
        <v>3699860533.3600001</v>
      </c>
      <c r="AE513" s="20">
        <f>AB513-O513-S513</f>
        <v>21.315000000000005</v>
      </c>
      <c r="AF513">
        <f>AE513/AB513</f>
        <v>0.53362207089925906</v>
      </c>
      <c r="AH513" s="20">
        <f t="shared" si="161"/>
        <v>9.8719999999999999</v>
      </c>
    </row>
    <row r="514" spans="1:34" x14ac:dyDescent="0.2">
      <c r="B514" s="6"/>
      <c r="C514" s="19"/>
      <c r="D514" s="19"/>
      <c r="E514" s="14"/>
      <c r="F514" s="14"/>
      <c r="G514" s="9"/>
      <c r="H514" s="9"/>
      <c r="I514" s="18"/>
      <c r="J514" s="9">
        <f t="shared" si="172"/>
        <v>0</v>
      </c>
      <c r="K514" s="18"/>
      <c r="L514" s="18">
        <f t="shared" si="168"/>
        <v>0</v>
      </c>
      <c r="M514" s="18"/>
      <c r="N514" s="9">
        <f t="shared" si="169"/>
        <v>0</v>
      </c>
      <c r="O514" s="18"/>
      <c r="P514" s="18">
        <f t="shared" si="170"/>
        <v>0</v>
      </c>
      <c r="Q514" s="18"/>
      <c r="R514" s="2">
        <f t="shared" si="162"/>
        <v>0</v>
      </c>
      <c r="S514" s="18"/>
      <c r="T514" s="18">
        <f t="shared" si="164"/>
        <v>0</v>
      </c>
      <c r="U514" s="9"/>
      <c r="V514" s="9">
        <f t="shared" si="165"/>
        <v>0</v>
      </c>
      <c r="W514" s="9"/>
      <c r="X514" s="9">
        <f>$E513*W514</f>
        <v>0</v>
      </c>
      <c r="Y514" s="9"/>
      <c r="Z514" s="9"/>
      <c r="AA514" s="9">
        <f t="shared" si="166"/>
        <v>0</v>
      </c>
      <c r="AB514" s="9"/>
      <c r="AC514" s="9">
        <f t="shared" si="167"/>
        <v>0</v>
      </c>
      <c r="AE514" s="20"/>
      <c r="AH514" s="20">
        <f t="shared" si="161"/>
        <v>0</v>
      </c>
    </row>
    <row r="515" spans="1:34" x14ac:dyDescent="0.2">
      <c r="A515" s="25" t="s">
        <v>115</v>
      </c>
      <c r="B515" s="23" t="s">
        <v>110</v>
      </c>
      <c r="C515" s="28" t="s">
        <v>116</v>
      </c>
      <c r="D515" s="19"/>
      <c r="E515" s="43">
        <v>18623494</v>
      </c>
      <c r="F515" s="43"/>
      <c r="G515" s="9"/>
      <c r="H515" s="9"/>
      <c r="I515" s="18"/>
      <c r="J515" s="9">
        <f t="shared" si="172"/>
        <v>0</v>
      </c>
      <c r="K515" s="18"/>
      <c r="L515" s="18">
        <f t="shared" si="168"/>
        <v>0</v>
      </c>
      <c r="M515" s="18"/>
      <c r="N515" s="9">
        <f t="shared" si="169"/>
        <v>0</v>
      </c>
      <c r="O515" s="18"/>
      <c r="P515" s="18">
        <f t="shared" si="170"/>
        <v>0</v>
      </c>
      <c r="Q515" s="18"/>
      <c r="R515" s="2">
        <f t="shared" si="162"/>
        <v>0</v>
      </c>
      <c r="S515" s="18"/>
      <c r="T515" s="18">
        <f t="shared" si="164"/>
        <v>0</v>
      </c>
      <c r="U515" s="9"/>
      <c r="V515" s="9">
        <f t="shared" si="165"/>
        <v>0</v>
      </c>
      <c r="W515" s="9"/>
      <c r="X515" s="9">
        <f>$E514*W515</f>
        <v>0</v>
      </c>
      <c r="Y515" s="9"/>
      <c r="Z515" s="9"/>
      <c r="AA515" s="9">
        <f t="shared" si="166"/>
        <v>0</v>
      </c>
      <c r="AB515" s="9"/>
      <c r="AC515" s="9">
        <f t="shared" si="167"/>
        <v>0</v>
      </c>
      <c r="AE515" s="20"/>
      <c r="AH515" s="20">
        <f t="shared" si="161"/>
        <v>0</v>
      </c>
    </row>
    <row r="516" spans="1:34" x14ac:dyDescent="0.2">
      <c r="A516" t="s">
        <v>115</v>
      </c>
      <c r="B516" s="6"/>
      <c r="C516" s="19" t="s">
        <v>114</v>
      </c>
      <c r="D516" s="5"/>
      <c r="E516" s="31">
        <f>SUM(E515)</f>
        <v>18623494</v>
      </c>
      <c r="F516" s="31">
        <f>E516</f>
        <v>18623494</v>
      </c>
      <c r="G516" s="9">
        <v>23.558</v>
      </c>
      <c r="H516" s="9">
        <f>G516*E516</f>
        <v>438732271.65200001</v>
      </c>
      <c r="I516" s="18">
        <v>0</v>
      </c>
      <c r="J516" s="9">
        <f t="shared" si="172"/>
        <v>0</v>
      </c>
      <c r="K516" s="18">
        <v>0</v>
      </c>
      <c r="L516" s="18">
        <f t="shared" si="168"/>
        <v>0</v>
      </c>
      <c r="M516" s="18">
        <v>0</v>
      </c>
      <c r="N516" s="9">
        <f t="shared" si="169"/>
        <v>0</v>
      </c>
      <c r="O516" s="18">
        <v>0</v>
      </c>
      <c r="P516" s="18">
        <f t="shared" si="170"/>
        <v>0</v>
      </c>
      <c r="Q516" s="18">
        <v>8.3000000000000004E-2</v>
      </c>
      <c r="R516" s="2">
        <f t="shared" si="162"/>
        <v>1545.750002</v>
      </c>
      <c r="S516" s="18">
        <v>0</v>
      </c>
      <c r="T516" s="18">
        <f t="shared" si="164"/>
        <v>0</v>
      </c>
      <c r="U516" s="9">
        <v>0</v>
      </c>
      <c r="V516" s="9">
        <f t="shared" si="165"/>
        <v>0</v>
      </c>
      <c r="W516" s="9">
        <v>0</v>
      </c>
      <c r="X516" s="9">
        <f t="shared" ref="X516:X522" si="174">$E516*W516</f>
        <v>0</v>
      </c>
      <c r="Y516" s="9">
        <v>0</v>
      </c>
      <c r="Z516" s="9">
        <v>0</v>
      </c>
      <c r="AA516" s="9">
        <f t="shared" si="166"/>
        <v>0</v>
      </c>
      <c r="AB516" s="9">
        <f>G516+I516+K516+M516+O516+Q516+S516+U516+W516+Z516</f>
        <v>23.640999999999998</v>
      </c>
      <c r="AC516" s="9">
        <f t="shared" si="167"/>
        <v>440278021.65399998</v>
      </c>
      <c r="AE516" s="20">
        <f>AB516-O516-S516</f>
        <v>23.640999999999998</v>
      </c>
      <c r="AF516">
        <f>AE516/AB516</f>
        <v>1</v>
      </c>
      <c r="AH516" s="20">
        <f t="shared" si="161"/>
        <v>0</v>
      </c>
    </row>
    <row r="517" spans="1:34" x14ac:dyDescent="0.2">
      <c r="B517" s="6"/>
      <c r="C517" s="19"/>
      <c r="D517" s="19"/>
      <c r="E517" s="14"/>
      <c r="F517" s="14"/>
      <c r="G517" s="9"/>
      <c r="H517" s="9"/>
      <c r="I517" s="18"/>
      <c r="J517" s="9">
        <f t="shared" si="172"/>
        <v>0</v>
      </c>
      <c r="K517" s="18"/>
      <c r="L517" s="18">
        <f t="shared" si="168"/>
        <v>0</v>
      </c>
      <c r="M517" s="18"/>
      <c r="N517" s="9">
        <f t="shared" si="169"/>
        <v>0</v>
      </c>
      <c r="O517" s="18"/>
      <c r="P517" s="18">
        <f t="shared" si="170"/>
        <v>0</v>
      </c>
      <c r="Q517" s="18"/>
      <c r="R517" s="2">
        <f t="shared" si="162"/>
        <v>0</v>
      </c>
      <c r="S517" s="18"/>
      <c r="T517" s="18">
        <f t="shared" si="164"/>
        <v>0</v>
      </c>
      <c r="U517" s="9"/>
      <c r="V517" s="9">
        <f t="shared" si="165"/>
        <v>0</v>
      </c>
      <c r="W517" s="9"/>
      <c r="X517" s="9">
        <f t="shared" si="174"/>
        <v>0</v>
      </c>
      <c r="Y517" s="9"/>
      <c r="Z517" s="9"/>
      <c r="AA517" s="9">
        <f t="shared" si="166"/>
        <v>0</v>
      </c>
      <c r="AB517" s="9"/>
      <c r="AC517" s="9">
        <f t="shared" si="167"/>
        <v>0</v>
      </c>
      <c r="AE517" s="20"/>
      <c r="AH517" s="20">
        <f t="shared" si="161"/>
        <v>0</v>
      </c>
    </row>
    <row r="518" spans="1:34" x14ac:dyDescent="0.2">
      <c r="A518" t="s">
        <v>112</v>
      </c>
      <c r="B518" s="23" t="s">
        <v>110</v>
      </c>
      <c r="C518" s="28" t="s">
        <v>113</v>
      </c>
      <c r="D518" s="19"/>
      <c r="E518" s="43">
        <v>21372679</v>
      </c>
      <c r="F518" s="43"/>
      <c r="G518" s="9"/>
      <c r="H518" s="9"/>
      <c r="I518" s="18"/>
      <c r="J518" s="9">
        <f t="shared" si="172"/>
        <v>0</v>
      </c>
      <c r="K518" s="18"/>
      <c r="L518" s="18">
        <f t="shared" si="168"/>
        <v>0</v>
      </c>
      <c r="M518" s="18"/>
      <c r="N518" s="9">
        <f t="shared" si="169"/>
        <v>0</v>
      </c>
      <c r="O518" s="18"/>
      <c r="P518" s="18">
        <f t="shared" si="170"/>
        <v>0</v>
      </c>
      <c r="Q518" s="18"/>
      <c r="R518" s="2">
        <f t="shared" si="162"/>
        <v>0</v>
      </c>
      <c r="S518" s="18"/>
      <c r="T518" s="18">
        <f t="shared" si="164"/>
        <v>0</v>
      </c>
      <c r="U518" s="9"/>
      <c r="V518" s="9">
        <f t="shared" si="165"/>
        <v>0</v>
      </c>
      <c r="W518" s="9"/>
      <c r="X518" s="9">
        <f t="shared" si="174"/>
        <v>0</v>
      </c>
      <c r="Y518" s="9"/>
      <c r="Z518" s="9"/>
      <c r="AA518" s="9">
        <f t="shared" si="166"/>
        <v>0</v>
      </c>
      <c r="AB518" s="9"/>
      <c r="AC518" s="9">
        <f t="shared" si="167"/>
        <v>0</v>
      </c>
      <c r="AE518" s="20"/>
      <c r="AH518" s="20">
        <f t="shared" si="161"/>
        <v>0</v>
      </c>
    </row>
    <row r="519" spans="1:34" x14ac:dyDescent="0.2">
      <c r="A519" t="s">
        <v>112</v>
      </c>
      <c r="B519" s="23"/>
      <c r="C519" s="22" t="s">
        <v>111</v>
      </c>
      <c r="D519" s="5"/>
      <c r="E519" s="31">
        <f>SUM(E518)</f>
        <v>21372679</v>
      </c>
      <c r="F519" s="31">
        <f>E519</f>
        <v>21372679</v>
      </c>
      <c r="G519" s="9">
        <v>27</v>
      </c>
      <c r="H519" s="9">
        <f>G519*E519</f>
        <v>577062333</v>
      </c>
      <c r="I519" s="18">
        <v>0</v>
      </c>
      <c r="J519" s="9">
        <f t="shared" si="172"/>
        <v>0</v>
      </c>
      <c r="K519" s="18">
        <v>0</v>
      </c>
      <c r="L519" s="18">
        <f t="shared" si="168"/>
        <v>0</v>
      </c>
      <c r="M519" s="18">
        <v>0</v>
      </c>
      <c r="N519" s="9">
        <f t="shared" si="169"/>
        <v>0</v>
      </c>
      <c r="O519" s="18">
        <v>4.9820000000000002</v>
      </c>
      <c r="P519" s="18">
        <f t="shared" si="170"/>
        <v>106478686.778</v>
      </c>
      <c r="Q519" s="18">
        <v>0.159</v>
      </c>
      <c r="R519" s="2">
        <f t="shared" si="162"/>
        <v>3398.2559610000003</v>
      </c>
      <c r="S519" s="29">
        <v>21.193000000000001</v>
      </c>
      <c r="T519" s="18">
        <f t="shared" si="164"/>
        <v>452951186.04700005</v>
      </c>
      <c r="U519" s="9">
        <v>0</v>
      </c>
      <c r="V519" s="9">
        <f t="shared" si="165"/>
        <v>0</v>
      </c>
      <c r="W519" s="9">
        <v>0</v>
      </c>
      <c r="X519" s="9">
        <f t="shared" si="174"/>
        <v>0</v>
      </c>
      <c r="Y519" s="9">
        <v>0</v>
      </c>
      <c r="Z519" s="9">
        <v>0</v>
      </c>
      <c r="AA519" s="9">
        <f t="shared" si="166"/>
        <v>0</v>
      </c>
      <c r="AB519" s="9">
        <f>G519+I519+K519+M519+O519+Q519+S519+U519+W519+Z519</f>
        <v>53.334000000000003</v>
      </c>
      <c r="AC519" s="9">
        <f t="shared" si="167"/>
        <v>1139890461.786</v>
      </c>
      <c r="AE519" s="20">
        <f>AB519-O519-S519</f>
        <v>27.159000000000002</v>
      </c>
      <c r="AF519">
        <f>AE519/AB519</f>
        <v>0.50922488468894145</v>
      </c>
      <c r="AH519" s="20">
        <f t="shared" si="161"/>
        <v>4.9820000000000002</v>
      </c>
    </row>
    <row r="520" spans="1:34" x14ac:dyDescent="0.2">
      <c r="B520" s="6"/>
      <c r="C520" s="19"/>
      <c r="D520" s="19"/>
      <c r="E520" s="14"/>
      <c r="F520" s="14"/>
      <c r="G520" s="9"/>
      <c r="H520" s="9"/>
      <c r="I520" s="18"/>
      <c r="J520" s="9">
        <f t="shared" si="172"/>
        <v>0</v>
      </c>
      <c r="K520" s="18"/>
      <c r="L520" s="18">
        <f t="shared" si="168"/>
        <v>0</v>
      </c>
      <c r="M520" s="18"/>
      <c r="N520" s="9">
        <f t="shared" si="169"/>
        <v>0</v>
      </c>
      <c r="O520" s="18"/>
      <c r="P520" s="18">
        <f t="shared" si="170"/>
        <v>0</v>
      </c>
      <c r="Q520" s="18"/>
      <c r="R520" s="2">
        <f t="shared" si="162"/>
        <v>0</v>
      </c>
      <c r="S520" s="18"/>
      <c r="T520" s="18">
        <f t="shared" si="164"/>
        <v>0</v>
      </c>
      <c r="U520" s="9"/>
      <c r="V520" s="9">
        <f t="shared" si="165"/>
        <v>0</v>
      </c>
      <c r="W520" s="9"/>
      <c r="X520" s="9">
        <f t="shared" si="174"/>
        <v>0</v>
      </c>
      <c r="Y520" s="9"/>
      <c r="Z520" s="9"/>
      <c r="AA520" s="9">
        <f t="shared" si="166"/>
        <v>0</v>
      </c>
      <c r="AB520" s="9"/>
      <c r="AC520" s="9">
        <f t="shared" si="167"/>
        <v>0</v>
      </c>
      <c r="AE520" s="20"/>
      <c r="AH520" s="20">
        <f t="shared" ref="AH520:AH583" si="175">K520+M520+O520</f>
        <v>0</v>
      </c>
    </row>
    <row r="521" spans="1:34" x14ac:dyDescent="0.2">
      <c r="A521" s="44" t="s">
        <v>106</v>
      </c>
      <c r="B521" s="42" t="s">
        <v>110</v>
      </c>
      <c r="C521" s="42" t="s">
        <v>107</v>
      </c>
      <c r="D521" s="19"/>
      <c r="E521" s="40">
        <v>20736186</v>
      </c>
      <c r="F521" s="40"/>
      <c r="G521" s="9"/>
      <c r="H521" s="9"/>
      <c r="I521" s="18"/>
      <c r="J521" s="9">
        <f t="shared" si="172"/>
        <v>0</v>
      </c>
      <c r="K521" s="18"/>
      <c r="L521" s="18">
        <f t="shared" si="168"/>
        <v>0</v>
      </c>
      <c r="M521" s="18"/>
      <c r="N521" s="9">
        <f t="shared" si="169"/>
        <v>0</v>
      </c>
      <c r="O521" s="18"/>
      <c r="P521" s="18">
        <f t="shared" si="170"/>
        <v>0</v>
      </c>
      <c r="Q521" s="18"/>
      <c r="R521" s="2">
        <f t="shared" si="162"/>
        <v>0</v>
      </c>
      <c r="S521" s="18"/>
      <c r="T521" s="18">
        <f t="shared" si="164"/>
        <v>0</v>
      </c>
      <c r="U521" s="9"/>
      <c r="V521" s="9">
        <f t="shared" si="165"/>
        <v>0</v>
      </c>
      <c r="W521" s="9"/>
      <c r="X521" s="9">
        <f t="shared" si="174"/>
        <v>0</v>
      </c>
      <c r="Y521" s="9"/>
      <c r="Z521" s="9"/>
      <c r="AA521" s="9">
        <f t="shared" si="166"/>
        <v>0</v>
      </c>
      <c r="AB521" s="9"/>
      <c r="AC521" s="9">
        <f t="shared" si="167"/>
        <v>0</v>
      </c>
      <c r="AE521" s="20"/>
      <c r="AH521" s="20">
        <f t="shared" si="175"/>
        <v>0</v>
      </c>
    </row>
    <row r="522" spans="1:34" x14ac:dyDescent="0.2">
      <c r="A522" s="44" t="s">
        <v>106</v>
      </c>
      <c r="B522" s="6" t="s">
        <v>109</v>
      </c>
      <c r="C522" s="42" t="s">
        <v>107</v>
      </c>
      <c r="D522" s="5"/>
      <c r="E522" s="40">
        <v>9251285</v>
      </c>
      <c r="F522" s="40"/>
      <c r="G522" s="9"/>
      <c r="H522" s="9"/>
      <c r="I522" s="18"/>
      <c r="J522" s="9">
        <f t="shared" si="172"/>
        <v>0</v>
      </c>
      <c r="K522" s="18"/>
      <c r="L522" s="18">
        <f t="shared" si="168"/>
        <v>0</v>
      </c>
      <c r="M522" s="18"/>
      <c r="N522" s="9">
        <f t="shared" si="169"/>
        <v>0</v>
      </c>
      <c r="O522" s="18"/>
      <c r="P522" s="18">
        <f t="shared" si="170"/>
        <v>0</v>
      </c>
      <c r="Q522" s="18"/>
      <c r="R522" s="2">
        <f t="shared" si="162"/>
        <v>0</v>
      </c>
      <c r="S522" s="18"/>
      <c r="T522" s="18">
        <f t="shared" si="164"/>
        <v>0</v>
      </c>
      <c r="U522" s="9"/>
      <c r="V522" s="9">
        <f t="shared" si="165"/>
        <v>0</v>
      </c>
      <c r="W522" s="9"/>
      <c r="X522" s="9">
        <f t="shared" si="174"/>
        <v>0</v>
      </c>
      <c r="Y522" s="9"/>
      <c r="Z522" s="9"/>
      <c r="AA522" s="9">
        <f t="shared" si="166"/>
        <v>0</v>
      </c>
      <c r="AB522" s="9"/>
      <c r="AC522" s="9">
        <f t="shared" si="167"/>
        <v>0</v>
      </c>
      <c r="AE522" s="20"/>
      <c r="AH522" s="20">
        <f t="shared" si="175"/>
        <v>0</v>
      </c>
    </row>
    <row r="523" spans="1:34" x14ac:dyDescent="0.2">
      <c r="A523" s="44" t="s">
        <v>106</v>
      </c>
      <c r="B523" s="6" t="s">
        <v>108</v>
      </c>
      <c r="C523" s="42" t="s">
        <v>107</v>
      </c>
      <c r="D523" s="5"/>
      <c r="E523" s="40">
        <v>131515</v>
      </c>
      <c r="F523" s="40"/>
      <c r="G523" s="9"/>
      <c r="H523" s="9"/>
      <c r="I523" s="18"/>
      <c r="J523" s="9">
        <f t="shared" si="172"/>
        <v>0</v>
      </c>
      <c r="K523" s="18"/>
      <c r="L523" s="18">
        <f t="shared" si="168"/>
        <v>0</v>
      </c>
      <c r="M523" s="18"/>
      <c r="N523" s="9">
        <f t="shared" si="169"/>
        <v>0</v>
      </c>
      <c r="O523" s="18"/>
      <c r="P523" s="18">
        <f t="shared" si="170"/>
        <v>0</v>
      </c>
      <c r="Q523" s="18"/>
      <c r="R523" s="2">
        <f t="shared" si="162"/>
        <v>0</v>
      </c>
      <c r="S523" s="18"/>
      <c r="T523" s="18">
        <f t="shared" si="164"/>
        <v>0</v>
      </c>
      <c r="U523" s="9"/>
      <c r="V523" s="9">
        <f t="shared" si="165"/>
        <v>0</v>
      </c>
      <c r="W523" s="9"/>
      <c r="X523" s="9">
        <f>$E521*W523</f>
        <v>0</v>
      </c>
      <c r="Y523" s="9"/>
      <c r="Z523" s="9"/>
      <c r="AA523" s="9">
        <f t="shared" si="166"/>
        <v>0</v>
      </c>
      <c r="AB523" s="9"/>
      <c r="AC523" s="9">
        <f t="shared" si="167"/>
        <v>0</v>
      </c>
      <c r="AE523" s="20"/>
      <c r="AH523" s="20">
        <f t="shared" si="175"/>
        <v>0</v>
      </c>
    </row>
    <row r="524" spans="1:34" x14ac:dyDescent="0.2">
      <c r="A524" s="44" t="s">
        <v>106</v>
      </c>
      <c r="B524" s="6"/>
      <c r="C524" s="41" t="s">
        <v>105</v>
      </c>
      <c r="D524" s="5"/>
      <c r="E524" s="31">
        <f>SUM(E521:E523)</f>
        <v>30118986</v>
      </c>
      <c r="F524" s="31">
        <f>E524</f>
        <v>30118986</v>
      </c>
      <c r="G524" s="9">
        <v>27</v>
      </c>
      <c r="H524" s="9">
        <f>G524*E524</f>
        <v>813212622</v>
      </c>
      <c r="I524" s="18">
        <v>0</v>
      </c>
      <c r="J524" s="9">
        <f t="shared" si="172"/>
        <v>0</v>
      </c>
      <c r="K524" s="18">
        <v>0</v>
      </c>
      <c r="L524" s="18">
        <f t="shared" si="168"/>
        <v>0</v>
      </c>
      <c r="M524" s="18">
        <v>0</v>
      </c>
      <c r="N524" s="9">
        <f t="shared" si="169"/>
        <v>0</v>
      </c>
      <c r="O524" s="18">
        <v>0</v>
      </c>
      <c r="P524" s="18">
        <f t="shared" si="170"/>
        <v>0</v>
      </c>
      <c r="Q524" s="18">
        <v>0.42099999999999999</v>
      </c>
      <c r="R524" s="2">
        <f t="shared" si="162"/>
        <v>12680.093105999998</v>
      </c>
      <c r="S524" s="18">
        <v>11.6</v>
      </c>
      <c r="T524" s="18">
        <f t="shared" si="164"/>
        <v>349380237.59999996</v>
      </c>
      <c r="U524" s="9">
        <v>0</v>
      </c>
      <c r="V524" s="9">
        <f t="shared" si="165"/>
        <v>0</v>
      </c>
      <c r="W524" s="9">
        <v>0</v>
      </c>
      <c r="X524" s="9">
        <f>$E522*W524</f>
        <v>0</v>
      </c>
      <c r="Y524" s="9">
        <v>0</v>
      </c>
      <c r="Z524" s="9">
        <v>0</v>
      </c>
      <c r="AA524" s="9">
        <f t="shared" si="166"/>
        <v>0</v>
      </c>
      <c r="AB524" s="9">
        <f>G524+I524+K524+M524+O524+Q524+S524+U524+W524+Z524</f>
        <v>39.021000000000001</v>
      </c>
      <c r="AC524" s="9">
        <f t="shared" si="167"/>
        <v>1175272952.7060001</v>
      </c>
      <c r="AE524" s="20">
        <f>AB524-O524-S524</f>
        <v>27.420999999999999</v>
      </c>
      <c r="AF524">
        <f>AE524/AB524</f>
        <v>0.70272417416263033</v>
      </c>
      <c r="AH524" s="20">
        <f t="shared" si="175"/>
        <v>0</v>
      </c>
    </row>
    <row r="525" spans="1:34" x14ac:dyDescent="0.2">
      <c r="B525" s="6"/>
      <c r="C525" s="19"/>
      <c r="D525" s="19"/>
      <c r="E525" s="14"/>
      <c r="F525" s="14"/>
      <c r="G525" s="9"/>
      <c r="H525" s="9"/>
      <c r="I525" s="18"/>
      <c r="J525" s="9">
        <f t="shared" si="172"/>
        <v>0</v>
      </c>
      <c r="K525" s="18"/>
      <c r="L525" s="18">
        <f t="shared" si="168"/>
        <v>0</v>
      </c>
      <c r="M525" s="18"/>
      <c r="N525" s="9">
        <f t="shared" si="169"/>
        <v>0</v>
      </c>
      <c r="O525" s="18"/>
      <c r="P525" s="18">
        <f t="shared" si="170"/>
        <v>0</v>
      </c>
      <c r="Q525" s="18"/>
      <c r="R525" s="2">
        <f t="shared" si="162"/>
        <v>0</v>
      </c>
      <c r="S525" s="18"/>
      <c r="T525" s="18">
        <f t="shared" si="164"/>
        <v>0</v>
      </c>
      <c r="U525" s="9"/>
      <c r="V525" s="9">
        <f t="shared" si="165"/>
        <v>0</v>
      </c>
      <c r="W525" s="9"/>
      <c r="X525" s="9">
        <f>$E523*W525</f>
        <v>0</v>
      </c>
      <c r="Y525" s="9"/>
      <c r="Z525" s="9"/>
      <c r="AA525" s="9">
        <f t="shared" si="166"/>
        <v>0</v>
      </c>
      <c r="AB525" s="9"/>
      <c r="AC525" s="9">
        <f t="shared" si="167"/>
        <v>0</v>
      </c>
      <c r="AE525" s="20"/>
      <c r="AH525" s="20">
        <f t="shared" si="175"/>
        <v>0</v>
      </c>
    </row>
    <row r="526" spans="1:34" x14ac:dyDescent="0.2">
      <c r="A526" t="s">
        <v>102</v>
      </c>
      <c r="B526" s="6" t="s">
        <v>104</v>
      </c>
      <c r="C526" s="28" t="s">
        <v>103</v>
      </c>
      <c r="D526" s="19"/>
      <c r="E526" s="43">
        <v>42503261</v>
      </c>
      <c r="F526" s="43"/>
      <c r="G526" s="9"/>
      <c r="H526" s="9"/>
      <c r="I526" s="18"/>
      <c r="J526" s="9">
        <f t="shared" si="172"/>
        <v>0</v>
      </c>
      <c r="K526" s="18"/>
      <c r="L526" s="18">
        <f t="shared" si="168"/>
        <v>0</v>
      </c>
      <c r="M526" s="18"/>
      <c r="N526" s="9">
        <f t="shared" si="169"/>
        <v>0</v>
      </c>
      <c r="O526" s="18"/>
      <c r="P526" s="18">
        <f t="shared" si="170"/>
        <v>0</v>
      </c>
      <c r="Q526" s="18"/>
      <c r="R526" s="2">
        <f t="shared" si="162"/>
        <v>0</v>
      </c>
      <c r="S526" s="18"/>
      <c r="T526" s="18">
        <f t="shared" si="164"/>
        <v>0</v>
      </c>
      <c r="U526" s="9"/>
      <c r="V526" s="9">
        <f t="shared" si="165"/>
        <v>0</v>
      </c>
      <c r="W526" s="9"/>
      <c r="X526" s="9">
        <f>$E524*W526</f>
        <v>0</v>
      </c>
      <c r="Y526" s="9"/>
      <c r="Z526" s="9"/>
      <c r="AA526" s="9">
        <f t="shared" si="166"/>
        <v>0</v>
      </c>
      <c r="AB526" s="9"/>
      <c r="AC526" s="9">
        <f t="shared" si="167"/>
        <v>0</v>
      </c>
      <c r="AE526" s="20"/>
      <c r="AH526" s="20">
        <f t="shared" si="175"/>
        <v>0</v>
      </c>
    </row>
    <row r="527" spans="1:34" x14ac:dyDescent="0.2">
      <c r="A527" t="s">
        <v>102</v>
      </c>
      <c r="B527" s="6"/>
      <c r="C527" s="19" t="s">
        <v>101</v>
      </c>
      <c r="D527" s="5"/>
      <c r="E527" s="31">
        <f>SUM(E526)</f>
        <v>42503261</v>
      </c>
      <c r="F527" s="31">
        <f>E527</f>
        <v>42503261</v>
      </c>
      <c r="G527" s="9">
        <v>10.965</v>
      </c>
      <c r="H527" s="9">
        <f>G527*E527</f>
        <v>466048256.86500001</v>
      </c>
      <c r="I527" s="18">
        <v>0</v>
      </c>
      <c r="J527" s="9">
        <f t="shared" si="172"/>
        <v>0</v>
      </c>
      <c r="K527" s="18">
        <v>0.46300000000000002</v>
      </c>
      <c r="L527" s="18">
        <f t="shared" si="168"/>
        <v>19679009.843000002</v>
      </c>
      <c r="M527" s="18">
        <v>0</v>
      </c>
      <c r="N527" s="9">
        <f t="shared" si="169"/>
        <v>0</v>
      </c>
      <c r="O527" s="18">
        <v>0</v>
      </c>
      <c r="P527" s="18">
        <f t="shared" si="170"/>
        <v>0</v>
      </c>
      <c r="Q527" s="18">
        <v>0.16600000000000001</v>
      </c>
      <c r="R527" s="2">
        <f t="shared" si="162"/>
        <v>7055.5413260000005</v>
      </c>
      <c r="S527" s="29">
        <v>2.4</v>
      </c>
      <c r="T527" s="18">
        <f t="shared" si="164"/>
        <v>102007826.39999999</v>
      </c>
      <c r="U527" s="9">
        <v>0</v>
      </c>
      <c r="V527" s="9">
        <f t="shared" si="165"/>
        <v>0</v>
      </c>
      <c r="W527" s="9">
        <v>0</v>
      </c>
      <c r="X527" s="9">
        <f t="shared" ref="X527:X532" si="176">$E527*W527</f>
        <v>0</v>
      </c>
      <c r="Y527" s="9">
        <v>0</v>
      </c>
      <c r="Z527" s="9">
        <v>0</v>
      </c>
      <c r="AA527" s="9">
        <f t="shared" si="166"/>
        <v>0</v>
      </c>
      <c r="AB527" s="9">
        <f>G527+I527+K527+M527+O527+Q527+S527+U527+W527+Z527</f>
        <v>13.994</v>
      </c>
      <c r="AC527" s="9">
        <f t="shared" si="167"/>
        <v>594790634.43400002</v>
      </c>
      <c r="AE527" s="20">
        <f>AB527-O527-S527</f>
        <v>11.593999999999999</v>
      </c>
      <c r="AF527">
        <f>AE527/AB527</f>
        <v>0.82849792768329278</v>
      </c>
      <c r="AH527" s="20">
        <f t="shared" si="175"/>
        <v>0.46300000000000002</v>
      </c>
    </row>
    <row r="528" spans="1:34" x14ac:dyDescent="0.2">
      <c r="B528" s="6"/>
      <c r="C528" s="19"/>
      <c r="D528" s="19"/>
      <c r="E528" s="14"/>
      <c r="F528" s="14"/>
      <c r="G528" s="9"/>
      <c r="H528" s="9"/>
      <c r="I528" s="18"/>
      <c r="J528" s="9">
        <f t="shared" si="172"/>
        <v>0</v>
      </c>
      <c r="K528" s="18"/>
      <c r="L528" s="18">
        <f t="shared" si="168"/>
        <v>0</v>
      </c>
      <c r="M528" s="18"/>
      <c r="N528" s="9">
        <f t="shared" si="169"/>
        <v>0</v>
      </c>
      <c r="O528" s="18"/>
      <c r="P528" s="18">
        <f t="shared" si="170"/>
        <v>0</v>
      </c>
      <c r="Q528" s="18"/>
      <c r="R528" s="2">
        <f t="shared" si="162"/>
        <v>0</v>
      </c>
      <c r="S528" s="18"/>
      <c r="T528" s="18">
        <f t="shared" si="164"/>
        <v>0</v>
      </c>
      <c r="U528" s="9"/>
      <c r="V528" s="9">
        <f t="shared" si="165"/>
        <v>0</v>
      </c>
      <c r="W528" s="9"/>
      <c r="X528" s="9">
        <f t="shared" si="176"/>
        <v>0</v>
      </c>
      <c r="Y528" s="9"/>
      <c r="Z528" s="9"/>
      <c r="AA528" s="9">
        <f t="shared" si="166"/>
        <v>0</v>
      </c>
      <c r="AB528" s="9"/>
      <c r="AC528" s="9">
        <f t="shared" si="167"/>
        <v>0</v>
      </c>
      <c r="AE528" s="20"/>
      <c r="AH528" s="20">
        <f t="shared" si="175"/>
        <v>0</v>
      </c>
    </row>
    <row r="529" spans="1:34" x14ac:dyDescent="0.2">
      <c r="A529" t="s">
        <v>99</v>
      </c>
      <c r="B529" s="6" t="s">
        <v>97</v>
      </c>
      <c r="C529" s="5" t="s">
        <v>100</v>
      </c>
      <c r="D529" s="19"/>
      <c r="E529" s="43">
        <v>747730070</v>
      </c>
      <c r="F529" s="43"/>
      <c r="G529" s="9"/>
      <c r="H529" s="9"/>
      <c r="I529" s="18"/>
      <c r="J529" s="9">
        <f t="shared" si="172"/>
        <v>0</v>
      </c>
      <c r="K529" s="18"/>
      <c r="L529" s="18">
        <f t="shared" si="168"/>
        <v>0</v>
      </c>
      <c r="M529" s="18"/>
      <c r="N529" s="9">
        <f t="shared" si="169"/>
        <v>0</v>
      </c>
      <c r="O529" s="18"/>
      <c r="P529" s="18">
        <f t="shared" si="170"/>
        <v>0</v>
      </c>
      <c r="Q529" s="18"/>
      <c r="R529" s="2">
        <f t="shared" ref="R529:R552" si="177">Q529*E529/1000</f>
        <v>0</v>
      </c>
      <c r="S529" s="18"/>
      <c r="T529" s="18">
        <f t="shared" si="164"/>
        <v>0</v>
      </c>
      <c r="U529" s="9"/>
      <c r="V529" s="9">
        <f t="shared" si="165"/>
        <v>0</v>
      </c>
      <c r="W529" s="9"/>
      <c r="X529" s="9">
        <f t="shared" si="176"/>
        <v>0</v>
      </c>
      <c r="Y529" s="9"/>
      <c r="Z529" s="9"/>
      <c r="AA529" s="9">
        <f t="shared" si="166"/>
        <v>0</v>
      </c>
      <c r="AB529" s="9"/>
      <c r="AC529" s="9">
        <f t="shared" si="167"/>
        <v>0</v>
      </c>
      <c r="AE529" s="20"/>
      <c r="AH529" s="20">
        <f t="shared" si="175"/>
        <v>0</v>
      </c>
    </row>
    <row r="530" spans="1:34" x14ac:dyDescent="0.2">
      <c r="A530" t="s">
        <v>99</v>
      </c>
      <c r="B530" s="6"/>
      <c r="C530" s="19" t="s">
        <v>98</v>
      </c>
      <c r="D530" s="5"/>
      <c r="E530" s="31">
        <f>SUM(E529)</f>
        <v>747730070</v>
      </c>
      <c r="F530" s="31">
        <f>E530</f>
        <v>747730070</v>
      </c>
      <c r="G530" s="9">
        <v>6.0529999999999999</v>
      </c>
      <c r="H530" s="9">
        <f>G530*E530</f>
        <v>4526010113.71</v>
      </c>
      <c r="I530" s="18">
        <v>0</v>
      </c>
      <c r="J530" s="9">
        <f t="shared" si="172"/>
        <v>0</v>
      </c>
      <c r="K530" s="18">
        <v>0</v>
      </c>
      <c r="L530" s="18">
        <f t="shared" si="168"/>
        <v>0</v>
      </c>
      <c r="M530" s="18">
        <v>0</v>
      </c>
      <c r="N530" s="9">
        <f t="shared" si="169"/>
        <v>0</v>
      </c>
      <c r="O530" s="18">
        <v>2.4910000000000001</v>
      </c>
      <c r="P530" s="18">
        <f t="shared" si="170"/>
        <v>1862595604.3700001</v>
      </c>
      <c r="Q530" s="18">
        <v>5.5E-2</v>
      </c>
      <c r="R530" s="2">
        <f t="shared" si="177"/>
        <v>41125.153850000002</v>
      </c>
      <c r="S530" s="29">
        <v>2.512</v>
      </c>
      <c r="T530" s="18">
        <f t="shared" si="164"/>
        <v>1878297935.8399999</v>
      </c>
      <c r="U530" s="9">
        <v>0.33600000000000002</v>
      </c>
      <c r="V530" s="9">
        <f t="shared" si="165"/>
        <v>251237303.52000001</v>
      </c>
      <c r="W530" s="9">
        <v>0</v>
      </c>
      <c r="X530" s="9">
        <f t="shared" si="176"/>
        <v>0</v>
      </c>
      <c r="Y530" s="9">
        <v>0</v>
      </c>
      <c r="Z530" s="9">
        <v>0</v>
      </c>
      <c r="AA530" s="9">
        <f t="shared" si="166"/>
        <v>0</v>
      </c>
      <c r="AB530" s="9">
        <f>G530+I530+K530+M530+O530+Q530+S530+U530+W530+Z530</f>
        <v>11.447000000000001</v>
      </c>
      <c r="AC530" s="9">
        <f t="shared" si="167"/>
        <v>8559266111.2900009</v>
      </c>
      <c r="AE530" s="20">
        <f>AB530-O530-S530</f>
        <v>6.4440000000000008</v>
      </c>
      <c r="AF530">
        <f>AE530/AB530</f>
        <v>0.56294225561282429</v>
      </c>
      <c r="AH530" s="20">
        <f t="shared" si="175"/>
        <v>2.4910000000000001</v>
      </c>
    </row>
    <row r="531" spans="1:34" x14ac:dyDescent="0.2">
      <c r="B531" s="6"/>
      <c r="C531" s="19"/>
      <c r="D531" s="19"/>
      <c r="E531" s="14"/>
      <c r="F531" s="14"/>
      <c r="G531" s="9"/>
      <c r="H531" s="9"/>
      <c r="I531" s="18"/>
      <c r="J531" s="9">
        <f t="shared" si="172"/>
        <v>0</v>
      </c>
      <c r="K531" s="18"/>
      <c r="L531" s="18">
        <f t="shared" si="168"/>
        <v>0</v>
      </c>
      <c r="M531" s="18"/>
      <c r="N531" s="9">
        <f t="shared" si="169"/>
        <v>0</v>
      </c>
      <c r="O531" s="18"/>
      <c r="P531" s="18">
        <f t="shared" si="170"/>
        <v>0</v>
      </c>
      <c r="Q531" s="18"/>
      <c r="R531" s="2">
        <f t="shared" si="177"/>
        <v>0</v>
      </c>
      <c r="S531" s="18"/>
      <c r="T531" s="18">
        <f t="shared" si="164"/>
        <v>0</v>
      </c>
      <c r="U531" s="9"/>
      <c r="V531" s="9">
        <f t="shared" si="165"/>
        <v>0</v>
      </c>
      <c r="W531" s="9"/>
      <c r="X531" s="9">
        <f t="shared" si="176"/>
        <v>0</v>
      </c>
      <c r="Y531" s="9"/>
      <c r="Z531" s="9"/>
      <c r="AA531" s="9">
        <f t="shared" si="166"/>
        <v>0</v>
      </c>
      <c r="AB531" s="9"/>
      <c r="AC531" s="9">
        <f t="shared" si="167"/>
        <v>0</v>
      </c>
      <c r="AE531" s="20"/>
      <c r="AH531" s="20">
        <f t="shared" si="175"/>
        <v>0</v>
      </c>
    </row>
    <row r="532" spans="1:34" x14ac:dyDescent="0.2">
      <c r="A532" t="s">
        <v>94</v>
      </c>
      <c r="B532" s="6" t="s">
        <v>97</v>
      </c>
      <c r="C532" s="5" t="s">
        <v>95</v>
      </c>
      <c r="D532" s="19"/>
      <c r="E532" s="40">
        <v>39736350</v>
      </c>
      <c r="F532" s="40"/>
      <c r="G532" s="9"/>
      <c r="H532" s="9"/>
      <c r="I532" s="18"/>
      <c r="J532" s="9">
        <f t="shared" si="172"/>
        <v>0</v>
      </c>
      <c r="K532" s="18"/>
      <c r="L532" s="18">
        <f t="shared" si="168"/>
        <v>0</v>
      </c>
      <c r="M532" s="18"/>
      <c r="N532" s="9">
        <f t="shared" si="169"/>
        <v>0</v>
      </c>
      <c r="O532" s="18"/>
      <c r="P532" s="18">
        <f t="shared" si="170"/>
        <v>0</v>
      </c>
      <c r="Q532" s="18"/>
      <c r="R532" s="2">
        <f t="shared" si="177"/>
        <v>0</v>
      </c>
      <c r="S532" s="18"/>
      <c r="T532" s="18">
        <f t="shared" si="164"/>
        <v>0</v>
      </c>
      <c r="U532" s="9"/>
      <c r="V532" s="9">
        <f t="shared" si="165"/>
        <v>0</v>
      </c>
      <c r="W532" s="9"/>
      <c r="X532" s="9">
        <f t="shared" si="176"/>
        <v>0</v>
      </c>
      <c r="Y532" s="9"/>
      <c r="Z532" s="9"/>
      <c r="AA532" s="9">
        <f t="shared" si="166"/>
        <v>0</v>
      </c>
      <c r="AB532" s="9"/>
      <c r="AC532" s="9">
        <f t="shared" si="167"/>
        <v>0</v>
      </c>
      <c r="AE532" s="20"/>
      <c r="AH532" s="20">
        <f t="shared" si="175"/>
        <v>0</v>
      </c>
    </row>
    <row r="533" spans="1:34" x14ac:dyDescent="0.2">
      <c r="A533" t="s">
        <v>94</v>
      </c>
      <c r="B533" s="6" t="s">
        <v>96</v>
      </c>
      <c r="C533" s="5" t="s">
        <v>95</v>
      </c>
      <c r="D533" s="5"/>
      <c r="E533" s="40">
        <v>6845890</v>
      </c>
      <c r="F533" s="40"/>
      <c r="G533" s="9"/>
      <c r="H533" s="9"/>
      <c r="I533" s="18"/>
      <c r="J533" s="9">
        <f t="shared" si="172"/>
        <v>0</v>
      </c>
      <c r="K533" s="18"/>
      <c r="L533" s="18">
        <f t="shared" si="168"/>
        <v>0</v>
      </c>
      <c r="M533" s="18"/>
      <c r="N533" s="9">
        <f t="shared" si="169"/>
        <v>0</v>
      </c>
      <c r="O533" s="18"/>
      <c r="P533" s="18">
        <f t="shared" si="170"/>
        <v>0</v>
      </c>
      <c r="Q533" s="18"/>
      <c r="R533" s="2">
        <f t="shared" si="177"/>
        <v>0</v>
      </c>
      <c r="S533" s="18"/>
      <c r="T533" s="18">
        <f t="shared" si="164"/>
        <v>0</v>
      </c>
      <c r="U533" s="9"/>
      <c r="V533" s="9">
        <f t="shared" si="165"/>
        <v>0</v>
      </c>
      <c r="W533" s="9"/>
      <c r="X533" s="9">
        <f t="shared" ref="X533:X540" si="178">$E532*W533</f>
        <v>0</v>
      </c>
      <c r="Y533" s="9"/>
      <c r="Z533" s="9"/>
      <c r="AA533" s="9">
        <f t="shared" si="166"/>
        <v>0</v>
      </c>
      <c r="AB533" s="9"/>
      <c r="AC533" s="9">
        <f t="shared" si="167"/>
        <v>0</v>
      </c>
      <c r="AE533" s="20"/>
      <c r="AH533" s="20">
        <f t="shared" si="175"/>
        <v>0</v>
      </c>
    </row>
    <row r="534" spans="1:34" x14ac:dyDescent="0.2">
      <c r="A534" t="s">
        <v>94</v>
      </c>
      <c r="B534" s="6"/>
      <c r="C534" s="19" t="s">
        <v>93</v>
      </c>
      <c r="D534" s="5"/>
      <c r="E534" s="31">
        <f>SUM(E532:E533)</f>
        <v>46582240</v>
      </c>
      <c r="F534" s="31">
        <f>E534</f>
        <v>46582240</v>
      </c>
      <c r="G534" s="9">
        <v>3.91</v>
      </c>
      <c r="H534" s="9">
        <f>G534*E534</f>
        <v>182136558.40000001</v>
      </c>
      <c r="I534" s="18">
        <v>0</v>
      </c>
      <c r="J534" s="9">
        <f t="shared" si="172"/>
        <v>0</v>
      </c>
      <c r="K534" s="18">
        <v>0</v>
      </c>
      <c r="L534" s="18">
        <f t="shared" si="168"/>
        <v>0</v>
      </c>
      <c r="M534" s="18">
        <v>0</v>
      </c>
      <c r="N534" s="9">
        <f t="shared" si="169"/>
        <v>0</v>
      </c>
      <c r="O534" s="18">
        <v>9.3490000000000002</v>
      </c>
      <c r="P534" s="18">
        <f t="shared" si="170"/>
        <v>435497361.75999999</v>
      </c>
      <c r="Q534" s="18">
        <v>0.17299999999999999</v>
      </c>
      <c r="R534" s="2">
        <f t="shared" si="177"/>
        <v>8058.7275199999995</v>
      </c>
      <c r="S534" s="18">
        <v>5.8</v>
      </c>
      <c r="T534" s="18">
        <f t="shared" si="164"/>
        <v>270176992</v>
      </c>
      <c r="U534" s="9">
        <v>0</v>
      </c>
      <c r="V534" s="9">
        <f t="shared" si="165"/>
        <v>0</v>
      </c>
      <c r="W534" s="9">
        <v>0</v>
      </c>
      <c r="X534" s="9">
        <f t="shared" si="178"/>
        <v>0</v>
      </c>
      <c r="Y534" s="9">
        <v>0</v>
      </c>
      <c r="Z534" s="9">
        <v>0</v>
      </c>
      <c r="AA534" s="9">
        <f t="shared" si="166"/>
        <v>0</v>
      </c>
      <c r="AB534" s="9">
        <f>G534+I534+K534+M534+O534+Q534+S534+U534+W534+Z534</f>
        <v>19.231999999999999</v>
      </c>
      <c r="AC534" s="9">
        <f t="shared" si="167"/>
        <v>895869639.67999995</v>
      </c>
      <c r="AE534" s="20">
        <f>AB534-O534-S534</f>
        <v>4.0829999999999993</v>
      </c>
      <c r="AF534">
        <f>AE534/AB534</f>
        <v>0.21230241264559066</v>
      </c>
      <c r="AH534" s="20">
        <f t="shared" si="175"/>
        <v>9.3490000000000002</v>
      </c>
    </row>
    <row r="535" spans="1:34" x14ac:dyDescent="0.2">
      <c r="B535" s="6"/>
      <c r="C535" s="19"/>
      <c r="D535" s="19"/>
      <c r="E535" s="14"/>
      <c r="F535" s="14"/>
      <c r="G535" s="9"/>
      <c r="H535" s="9"/>
      <c r="I535" s="18"/>
      <c r="J535" s="9">
        <f t="shared" si="172"/>
        <v>0</v>
      </c>
      <c r="K535" s="18"/>
      <c r="L535" s="18">
        <f t="shared" si="168"/>
        <v>0</v>
      </c>
      <c r="M535" s="18"/>
      <c r="N535" s="9">
        <f t="shared" si="169"/>
        <v>0</v>
      </c>
      <c r="O535" s="18"/>
      <c r="P535" s="18">
        <f t="shared" si="170"/>
        <v>0</v>
      </c>
      <c r="Q535" s="18"/>
      <c r="R535" s="2">
        <f t="shared" si="177"/>
        <v>0</v>
      </c>
      <c r="S535" s="18"/>
      <c r="T535" s="18">
        <f t="shared" si="164"/>
        <v>0</v>
      </c>
      <c r="U535" s="9"/>
      <c r="V535" s="9">
        <f t="shared" si="165"/>
        <v>0</v>
      </c>
      <c r="W535" s="9"/>
      <c r="X535" s="9">
        <f t="shared" si="178"/>
        <v>0</v>
      </c>
      <c r="Y535" s="9"/>
      <c r="Z535" s="9"/>
      <c r="AA535" s="9">
        <f t="shared" si="166"/>
        <v>0</v>
      </c>
      <c r="AB535" s="9"/>
      <c r="AC535" s="9">
        <f t="shared" si="167"/>
        <v>0</v>
      </c>
      <c r="AE535" s="20"/>
      <c r="AH535" s="20">
        <f t="shared" si="175"/>
        <v>0</v>
      </c>
    </row>
    <row r="536" spans="1:34" x14ac:dyDescent="0.2">
      <c r="A536" t="s">
        <v>90</v>
      </c>
      <c r="B536" s="23" t="s">
        <v>92</v>
      </c>
      <c r="C536" s="28" t="s">
        <v>91</v>
      </c>
      <c r="D536" s="19"/>
      <c r="E536" s="40">
        <v>59100</v>
      </c>
      <c r="F536" s="40"/>
      <c r="G536" s="9"/>
      <c r="H536" s="9"/>
      <c r="I536" s="18"/>
      <c r="J536" s="9">
        <f t="shared" si="172"/>
        <v>0</v>
      </c>
      <c r="K536" s="18"/>
      <c r="L536" s="18">
        <f t="shared" si="168"/>
        <v>0</v>
      </c>
      <c r="M536" s="18"/>
      <c r="N536" s="9">
        <f t="shared" si="169"/>
        <v>0</v>
      </c>
      <c r="O536" s="18"/>
      <c r="P536" s="18">
        <f t="shared" si="170"/>
        <v>0</v>
      </c>
      <c r="Q536" s="18"/>
      <c r="R536" s="2">
        <f t="shared" si="177"/>
        <v>0</v>
      </c>
      <c r="S536" s="18"/>
      <c r="T536" s="18">
        <f t="shared" si="164"/>
        <v>0</v>
      </c>
      <c r="U536" s="9"/>
      <c r="V536" s="9">
        <f t="shared" si="165"/>
        <v>0</v>
      </c>
      <c r="W536" s="9"/>
      <c r="X536" s="9">
        <f t="shared" si="178"/>
        <v>0</v>
      </c>
      <c r="Y536" s="9"/>
      <c r="Z536" s="9"/>
      <c r="AA536" s="9">
        <f t="shared" si="166"/>
        <v>0</v>
      </c>
      <c r="AB536" s="9"/>
      <c r="AC536" s="9">
        <f t="shared" si="167"/>
        <v>0</v>
      </c>
      <c r="AE536" s="20"/>
      <c r="AH536" s="20">
        <f t="shared" si="175"/>
        <v>0</v>
      </c>
    </row>
    <row r="537" spans="1:34" x14ac:dyDescent="0.2">
      <c r="A537" t="s">
        <v>90</v>
      </c>
      <c r="B537" s="6" t="s">
        <v>88</v>
      </c>
      <c r="C537" s="5" t="s">
        <v>91</v>
      </c>
      <c r="D537" s="5"/>
      <c r="E537" s="40">
        <v>33421410</v>
      </c>
      <c r="F537" s="40"/>
      <c r="G537" s="9"/>
      <c r="H537" s="9"/>
      <c r="I537" s="18"/>
      <c r="J537" s="9">
        <f t="shared" si="172"/>
        <v>0</v>
      </c>
      <c r="K537" s="18"/>
      <c r="L537" s="18">
        <f t="shared" si="168"/>
        <v>0</v>
      </c>
      <c r="M537" s="18"/>
      <c r="N537" s="9">
        <f t="shared" si="169"/>
        <v>0</v>
      </c>
      <c r="O537" s="18"/>
      <c r="P537" s="18">
        <f t="shared" si="170"/>
        <v>0</v>
      </c>
      <c r="Q537" s="18"/>
      <c r="R537" s="2">
        <f t="shared" si="177"/>
        <v>0</v>
      </c>
      <c r="S537" s="18"/>
      <c r="T537" s="18">
        <f t="shared" ref="T537:T590" si="179">S537*E537</f>
        <v>0</v>
      </c>
      <c r="U537" s="9"/>
      <c r="V537" s="9">
        <f t="shared" ref="V537:V600" si="180">$E537*U537</f>
        <v>0</v>
      </c>
      <c r="W537" s="9"/>
      <c r="X537" s="9">
        <f t="shared" si="178"/>
        <v>0</v>
      </c>
      <c r="Y537" s="9"/>
      <c r="Z537" s="9"/>
      <c r="AA537" s="9">
        <f t="shared" ref="AA537:AA590" si="181">$E537*Z537</f>
        <v>0</v>
      </c>
      <c r="AB537" s="9"/>
      <c r="AC537" s="9">
        <f t="shared" ref="AC537:AC590" si="182">$E537*AB537</f>
        <v>0</v>
      </c>
      <c r="AE537" s="20"/>
      <c r="AH537" s="20">
        <f t="shared" si="175"/>
        <v>0</v>
      </c>
    </row>
    <row r="538" spans="1:34" x14ac:dyDescent="0.2">
      <c r="A538" t="s">
        <v>90</v>
      </c>
      <c r="B538" s="6"/>
      <c r="C538" s="19" t="s">
        <v>89</v>
      </c>
      <c r="D538" s="5"/>
      <c r="E538" s="38">
        <f>SUM(E536:E537)</f>
        <v>33480510</v>
      </c>
      <c r="F538" s="31">
        <f>E538</f>
        <v>33480510</v>
      </c>
      <c r="G538" s="33">
        <v>27</v>
      </c>
      <c r="H538" s="9">
        <f>G538*E538</f>
        <v>903973770</v>
      </c>
      <c r="I538" s="18">
        <v>0</v>
      </c>
      <c r="J538" s="9">
        <f t="shared" si="172"/>
        <v>0</v>
      </c>
      <c r="K538" s="18">
        <v>0</v>
      </c>
      <c r="L538" s="18">
        <f t="shared" si="168"/>
        <v>0</v>
      </c>
      <c r="M538" s="18">
        <v>0</v>
      </c>
      <c r="N538" s="9">
        <f t="shared" si="169"/>
        <v>0</v>
      </c>
      <c r="O538" s="18">
        <v>0</v>
      </c>
      <c r="P538" s="18">
        <f t="shared" si="170"/>
        <v>0</v>
      </c>
      <c r="Q538" s="18">
        <v>1.2999999999999999E-2</v>
      </c>
      <c r="R538" s="2">
        <f t="shared" si="177"/>
        <v>435.24662999999998</v>
      </c>
      <c r="S538" s="18">
        <v>0</v>
      </c>
      <c r="T538" s="18">
        <f t="shared" si="179"/>
        <v>0</v>
      </c>
      <c r="U538" s="9">
        <v>0</v>
      </c>
      <c r="V538" s="9">
        <f t="shared" si="180"/>
        <v>0</v>
      </c>
      <c r="W538" s="9">
        <v>0</v>
      </c>
      <c r="X538" s="9">
        <f t="shared" si="178"/>
        <v>0</v>
      </c>
      <c r="Y538" s="9">
        <v>0</v>
      </c>
      <c r="Z538" s="9">
        <v>0</v>
      </c>
      <c r="AA538" s="9">
        <f t="shared" si="181"/>
        <v>0</v>
      </c>
      <c r="AB538" s="9">
        <f>G538+I538+K538+M538+O538+Q538+S538+U538+W538+Z538</f>
        <v>27.013000000000002</v>
      </c>
      <c r="AC538" s="9">
        <f t="shared" si="182"/>
        <v>904409016.63000011</v>
      </c>
      <c r="AE538" s="20">
        <f>AB538-O538-S538</f>
        <v>27.013000000000002</v>
      </c>
      <c r="AF538">
        <f>AE538/AB538</f>
        <v>1</v>
      </c>
      <c r="AH538" s="20">
        <f t="shared" si="175"/>
        <v>0</v>
      </c>
    </row>
    <row r="539" spans="1:34" x14ac:dyDescent="0.2">
      <c r="B539" s="6"/>
      <c r="C539" s="19"/>
      <c r="D539" s="19"/>
      <c r="E539" s="14"/>
      <c r="F539" s="14"/>
      <c r="G539" s="9"/>
      <c r="H539" s="9"/>
      <c r="I539" s="18"/>
      <c r="J539" s="9">
        <f t="shared" si="172"/>
        <v>0</v>
      </c>
      <c r="K539" s="18"/>
      <c r="L539" s="18">
        <f t="shared" si="168"/>
        <v>0</v>
      </c>
      <c r="M539" s="18"/>
      <c r="N539" s="9">
        <f t="shared" si="169"/>
        <v>0</v>
      </c>
      <c r="O539" s="18"/>
      <c r="P539" s="18">
        <f t="shared" si="170"/>
        <v>0</v>
      </c>
      <c r="Q539" s="18"/>
      <c r="R539" s="2">
        <f t="shared" si="177"/>
        <v>0</v>
      </c>
      <c r="S539" s="18"/>
      <c r="T539" s="18">
        <f t="shared" si="179"/>
        <v>0</v>
      </c>
      <c r="U539" s="9"/>
      <c r="V539" s="9">
        <f t="shared" si="180"/>
        <v>0</v>
      </c>
      <c r="W539" s="9"/>
      <c r="X539" s="9">
        <f t="shared" si="178"/>
        <v>0</v>
      </c>
      <c r="Y539" s="9"/>
      <c r="Z539" s="9"/>
      <c r="AA539" s="9">
        <f t="shared" si="181"/>
        <v>0</v>
      </c>
      <c r="AB539" s="9"/>
      <c r="AC539" s="9">
        <f t="shared" si="182"/>
        <v>0</v>
      </c>
      <c r="AE539" s="20"/>
      <c r="AH539" s="20">
        <f t="shared" si="175"/>
        <v>0</v>
      </c>
    </row>
    <row r="540" spans="1:34" x14ac:dyDescent="0.2">
      <c r="A540" t="s">
        <v>86</v>
      </c>
      <c r="B540" s="23" t="s">
        <v>88</v>
      </c>
      <c r="C540" s="28" t="s">
        <v>87</v>
      </c>
      <c r="D540" s="19"/>
      <c r="E540" s="43">
        <v>26564100</v>
      </c>
      <c r="F540" s="43"/>
      <c r="G540" s="9"/>
      <c r="H540" s="9"/>
      <c r="I540" s="18"/>
      <c r="J540" s="9">
        <f t="shared" si="172"/>
        <v>0</v>
      </c>
      <c r="K540" s="18"/>
      <c r="L540" s="18">
        <f t="shared" si="168"/>
        <v>0</v>
      </c>
      <c r="M540" s="18"/>
      <c r="N540" s="9">
        <f t="shared" si="169"/>
        <v>0</v>
      </c>
      <c r="O540" s="18"/>
      <c r="P540" s="18">
        <f t="shared" si="170"/>
        <v>0</v>
      </c>
      <c r="Q540" s="18"/>
      <c r="R540" s="2">
        <f t="shared" si="177"/>
        <v>0</v>
      </c>
      <c r="S540" s="18"/>
      <c r="T540" s="18">
        <f t="shared" si="179"/>
        <v>0</v>
      </c>
      <c r="U540" s="9"/>
      <c r="V540" s="9">
        <f t="shared" si="180"/>
        <v>0</v>
      </c>
      <c r="W540" s="9"/>
      <c r="X540" s="9">
        <f t="shared" si="178"/>
        <v>0</v>
      </c>
      <c r="Y540" s="9"/>
      <c r="Z540" s="9"/>
      <c r="AA540" s="9">
        <f t="shared" si="181"/>
        <v>0</v>
      </c>
      <c r="AB540" s="9"/>
      <c r="AC540" s="9">
        <f t="shared" si="182"/>
        <v>0</v>
      </c>
      <c r="AE540" s="20"/>
      <c r="AH540" s="20">
        <f t="shared" si="175"/>
        <v>0</v>
      </c>
    </row>
    <row r="541" spans="1:34" x14ac:dyDescent="0.2">
      <c r="A541" t="s">
        <v>86</v>
      </c>
      <c r="B541" s="6"/>
      <c r="C541" s="19" t="s">
        <v>85</v>
      </c>
      <c r="D541" s="5"/>
      <c r="E541" s="31">
        <f>SUM(E540)</f>
        <v>26564100</v>
      </c>
      <c r="F541" s="31">
        <f>E541</f>
        <v>26564100</v>
      </c>
      <c r="G541" s="9">
        <v>22.942</v>
      </c>
      <c r="H541" s="9">
        <f>G541*E541</f>
        <v>609433582.20000005</v>
      </c>
      <c r="I541" s="18">
        <v>0</v>
      </c>
      <c r="J541" s="9">
        <f t="shared" si="172"/>
        <v>0</v>
      </c>
      <c r="K541" s="18">
        <v>2.794</v>
      </c>
      <c r="L541" s="18">
        <f t="shared" si="168"/>
        <v>74220095.400000006</v>
      </c>
      <c r="M541" s="18">
        <v>0</v>
      </c>
      <c r="N541" s="9">
        <f t="shared" si="169"/>
        <v>0</v>
      </c>
      <c r="O541" s="18">
        <v>0</v>
      </c>
      <c r="P541" s="18">
        <f t="shared" si="170"/>
        <v>0</v>
      </c>
      <c r="Q541" s="18">
        <v>3.4000000000000002E-2</v>
      </c>
      <c r="R541" s="2">
        <f t="shared" si="177"/>
        <v>903.17939999999999</v>
      </c>
      <c r="S541" s="29">
        <v>15</v>
      </c>
      <c r="T541" s="18">
        <f t="shared" si="179"/>
        <v>398461500</v>
      </c>
      <c r="U541" s="9">
        <v>0</v>
      </c>
      <c r="V541" s="9">
        <f t="shared" si="180"/>
        <v>0</v>
      </c>
      <c r="W541" s="9">
        <v>0</v>
      </c>
      <c r="X541" s="9">
        <f t="shared" ref="X541:X573" si="183">$E541*W541</f>
        <v>0</v>
      </c>
      <c r="Y541" s="9">
        <v>0</v>
      </c>
      <c r="Z541" s="9">
        <v>0</v>
      </c>
      <c r="AA541" s="9">
        <f t="shared" si="181"/>
        <v>0</v>
      </c>
      <c r="AB541" s="9">
        <f>G541+I541+K541+M541+O541+Q541+S541+U541+W541+Z541</f>
        <v>40.769999999999996</v>
      </c>
      <c r="AC541" s="9">
        <f t="shared" si="182"/>
        <v>1083018357</v>
      </c>
      <c r="AE541" s="20">
        <f>AB541-O541-S541</f>
        <v>25.769999999999996</v>
      </c>
      <c r="AF541">
        <f>AE541/AB541</f>
        <v>0.63208241353936712</v>
      </c>
      <c r="AH541" s="20">
        <f t="shared" si="175"/>
        <v>2.794</v>
      </c>
    </row>
    <row r="542" spans="1:34" x14ac:dyDescent="0.2">
      <c r="B542" s="6"/>
      <c r="C542" s="19"/>
      <c r="D542" s="19"/>
      <c r="E542" s="14"/>
      <c r="F542" s="14"/>
      <c r="G542" s="9"/>
      <c r="H542" s="9"/>
      <c r="I542" s="18"/>
      <c r="J542" s="9">
        <f t="shared" si="172"/>
        <v>0</v>
      </c>
      <c r="K542" s="18"/>
      <c r="L542" s="18">
        <f t="shared" si="168"/>
        <v>0</v>
      </c>
      <c r="M542" s="18"/>
      <c r="N542" s="9">
        <f t="shared" si="169"/>
        <v>0</v>
      </c>
      <c r="O542" s="18"/>
      <c r="P542" s="18">
        <f t="shared" si="170"/>
        <v>0</v>
      </c>
      <c r="Q542" s="18"/>
      <c r="R542" s="2">
        <f t="shared" si="177"/>
        <v>0</v>
      </c>
      <c r="S542" s="18"/>
      <c r="T542" s="18">
        <f t="shared" si="179"/>
        <v>0</v>
      </c>
      <c r="U542" s="9"/>
      <c r="V542" s="9">
        <f t="shared" si="180"/>
        <v>0</v>
      </c>
      <c r="W542" s="9"/>
      <c r="X542" s="9">
        <f t="shared" si="183"/>
        <v>0</v>
      </c>
      <c r="Y542" s="9"/>
      <c r="Z542" s="9"/>
      <c r="AA542" s="9">
        <f t="shared" si="181"/>
        <v>0</v>
      </c>
      <c r="AB542" s="9"/>
      <c r="AC542" s="9">
        <f t="shared" si="182"/>
        <v>0</v>
      </c>
      <c r="AE542" s="20"/>
      <c r="AH542" s="20">
        <f t="shared" si="175"/>
        <v>0</v>
      </c>
    </row>
    <row r="543" spans="1:34" x14ac:dyDescent="0.2">
      <c r="A543" t="s">
        <v>82</v>
      </c>
      <c r="B543" s="6" t="s">
        <v>84</v>
      </c>
      <c r="C543" s="5" t="s">
        <v>83</v>
      </c>
      <c r="D543" s="19"/>
      <c r="E543" s="43">
        <v>1736381600</v>
      </c>
      <c r="F543" s="43"/>
      <c r="G543" s="9"/>
      <c r="H543" s="9"/>
      <c r="I543" s="18"/>
      <c r="J543" s="9">
        <f t="shared" si="172"/>
        <v>0</v>
      </c>
      <c r="K543" s="18"/>
      <c r="L543" s="18">
        <f t="shared" si="168"/>
        <v>0</v>
      </c>
      <c r="M543" s="18"/>
      <c r="N543" s="9">
        <f t="shared" si="169"/>
        <v>0</v>
      </c>
      <c r="O543" s="18"/>
      <c r="P543" s="18">
        <f t="shared" si="170"/>
        <v>0</v>
      </c>
      <c r="Q543" s="18"/>
      <c r="R543" s="2">
        <f t="shared" si="177"/>
        <v>0</v>
      </c>
      <c r="S543" s="18"/>
      <c r="T543" s="18">
        <f t="shared" si="179"/>
        <v>0</v>
      </c>
      <c r="U543" s="9"/>
      <c r="V543" s="9">
        <f t="shared" si="180"/>
        <v>0</v>
      </c>
      <c r="W543" s="9"/>
      <c r="X543" s="9">
        <f t="shared" si="183"/>
        <v>0</v>
      </c>
      <c r="Y543" s="9"/>
      <c r="Z543" s="9"/>
      <c r="AA543" s="9">
        <f t="shared" si="181"/>
        <v>0</v>
      </c>
      <c r="AB543" s="9"/>
      <c r="AC543" s="9">
        <f t="shared" si="182"/>
        <v>0</v>
      </c>
      <c r="AE543" s="20"/>
      <c r="AH543" s="20">
        <f t="shared" si="175"/>
        <v>0</v>
      </c>
    </row>
    <row r="544" spans="1:34" x14ac:dyDescent="0.2">
      <c r="A544" t="s">
        <v>82</v>
      </c>
      <c r="B544" s="6"/>
      <c r="C544" s="19" t="s">
        <v>81</v>
      </c>
      <c r="D544" s="5"/>
      <c r="E544" s="31">
        <f>SUM(E543)</f>
        <v>1736381600</v>
      </c>
      <c r="F544" s="31">
        <f>E544</f>
        <v>1736381600</v>
      </c>
      <c r="G544" s="9">
        <v>10.666</v>
      </c>
      <c r="H544" s="9">
        <f>G544*E544</f>
        <v>18520246145.600002</v>
      </c>
      <c r="I544" s="18">
        <v>0</v>
      </c>
      <c r="J544" s="9">
        <f t="shared" si="172"/>
        <v>0</v>
      </c>
      <c r="K544" s="18">
        <v>0.84899999999999998</v>
      </c>
      <c r="L544" s="18">
        <f t="shared" si="168"/>
        <v>1474187978.3999999</v>
      </c>
      <c r="M544" s="18">
        <v>0</v>
      </c>
      <c r="N544" s="9">
        <f t="shared" si="169"/>
        <v>0</v>
      </c>
      <c r="O544" s="18">
        <v>2.6989999999999998</v>
      </c>
      <c r="P544" s="18">
        <f t="shared" si="170"/>
        <v>4686493938.3999996</v>
      </c>
      <c r="Q544" s="18">
        <v>6.4000000000000001E-2</v>
      </c>
      <c r="R544" s="2">
        <f t="shared" si="177"/>
        <v>111128.42240000001</v>
      </c>
      <c r="S544" s="18">
        <v>4.9210000000000003</v>
      </c>
      <c r="T544" s="18">
        <f t="shared" si="179"/>
        <v>8544733853.6000004</v>
      </c>
      <c r="U544" s="9">
        <v>0.50700000000000001</v>
      </c>
      <c r="V544" s="9">
        <f t="shared" si="180"/>
        <v>880345471.20000005</v>
      </c>
      <c r="W544" s="9">
        <v>0</v>
      </c>
      <c r="X544" s="9">
        <f t="shared" si="183"/>
        <v>0</v>
      </c>
      <c r="Y544" s="9">
        <v>0.44500000000000001</v>
      </c>
      <c r="Z544" s="9">
        <v>1</v>
      </c>
      <c r="AA544" s="9">
        <f t="shared" si="181"/>
        <v>1736381600</v>
      </c>
      <c r="AB544" s="9">
        <f>G544+I544+K544+M544+O544+Q544+S544+U544+W544+Z544+Y544</f>
        <v>21.151000000000003</v>
      </c>
      <c r="AC544" s="9">
        <f t="shared" si="182"/>
        <v>36726207221.600006</v>
      </c>
      <c r="AE544" s="20">
        <f>AB544-O544-S544</f>
        <v>13.531000000000006</v>
      </c>
      <c r="AF544">
        <f>AE544/AB544</f>
        <v>0.63973334594109044</v>
      </c>
      <c r="AH544" s="20">
        <f t="shared" si="175"/>
        <v>3.548</v>
      </c>
    </row>
    <row r="545" spans="1:34" x14ac:dyDescent="0.2">
      <c r="B545" s="6"/>
      <c r="C545" s="19"/>
      <c r="D545" s="19"/>
      <c r="E545" s="14"/>
      <c r="F545" s="14"/>
      <c r="G545" s="9"/>
      <c r="H545" s="9"/>
      <c r="I545" s="18"/>
      <c r="J545" s="9">
        <f t="shared" si="172"/>
        <v>0</v>
      </c>
      <c r="K545" s="18"/>
      <c r="L545" s="18">
        <f t="shared" si="168"/>
        <v>0</v>
      </c>
      <c r="M545" s="18"/>
      <c r="N545" s="9">
        <f t="shared" si="169"/>
        <v>0</v>
      </c>
      <c r="O545" s="18"/>
      <c r="P545" s="18">
        <f t="shared" si="170"/>
        <v>0</v>
      </c>
      <c r="Q545" s="18"/>
      <c r="R545" s="2">
        <f t="shared" si="177"/>
        <v>0</v>
      </c>
      <c r="S545" s="18"/>
      <c r="T545" s="18">
        <f t="shared" si="179"/>
        <v>0</v>
      </c>
      <c r="U545" s="9"/>
      <c r="V545" s="9">
        <f t="shared" si="180"/>
        <v>0</v>
      </c>
      <c r="W545" s="9"/>
      <c r="X545" s="9">
        <f t="shared" si="183"/>
        <v>0</v>
      </c>
      <c r="Y545" s="9"/>
      <c r="Z545" s="9"/>
      <c r="AA545" s="9">
        <f t="shared" si="181"/>
        <v>0</v>
      </c>
      <c r="AB545" s="9"/>
      <c r="AC545" s="9">
        <f t="shared" si="182"/>
        <v>0</v>
      </c>
      <c r="AE545" s="20"/>
      <c r="AH545" s="20">
        <f t="shared" si="175"/>
        <v>0</v>
      </c>
    </row>
    <row r="546" spans="1:34" x14ac:dyDescent="0.2">
      <c r="A546" s="44" t="s">
        <v>79</v>
      </c>
      <c r="B546" s="6" t="s">
        <v>77</v>
      </c>
      <c r="C546" s="42" t="s">
        <v>80</v>
      </c>
      <c r="D546" s="19"/>
      <c r="E546" s="43">
        <v>242713860</v>
      </c>
      <c r="F546" s="43"/>
      <c r="G546" s="9"/>
      <c r="H546" s="9"/>
      <c r="I546" s="18"/>
      <c r="J546" s="9">
        <f t="shared" si="172"/>
        <v>0</v>
      </c>
      <c r="K546" s="18"/>
      <c r="L546" s="18">
        <f t="shared" ref="L546:L590" si="184">K546*E546</f>
        <v>0</v>
      </c>
      <c r="M546" s="18"/>
      <c r="N546" s="9">
        <f t="shared" ref="N546:N590" si="185">$E546*M546</f>
        <v>0</v>
      </c>
      <c r="O546" s="18"/>
      <c r="P546" s="18">
        <f t="shared" ref="P546:P590" si="186">O546*E546</f>
        <v>0</v>
      </c>
      <c r="Q546" s="18"/>
      <c r="R546" s="2">
        <f t="shared" si="177"/>
        <v>0</v>
      </c>
      <c r="S546" s="18"/>
      <c r="T546" s="18">
        <f t="shared" si="179"/>
        <v>0</v>
      </c>
      <c r="U546" s="9"/>
      <c r="V546" s="9">
        <f t="shared" si="180"/>
        <v>0</v>
      </c>
      <c r="W546" s="9"/>
      <c r="X546" s="9">
        <f t="shared" si="183"/>
        <v>0</v>
      </c>
      <c r="Y546" s="9"/>
      <c r="Z546" s="9"/>
      <c r="AA546" s="9">
        <f t="shared" si="181"/>
        <v>0</v>
      </c>
      <c r="AB546" s="9"/>
      <c r="AC546" s="9">
        <f t="shared" si="182"/>
        <v>0</v>
      </c>
      <c r="AE546" s="20"/>
      <c r="AH546" s="20">
        <f t="shared" si="175"/>
        <v>0</v>
      </c>
    </row>
    <row r="547" spans="1:34" x14ac:dyDescent="0.2">
      <c r="A547" s="44" t="s">
        <v>79</v>
      </c>
      <c r="B547" s="6"/>
      <c r="C547" s="41" t="s">
        <v>78</v>
      </c>
      <c r="D547" s="5"/>
      <c r="E547" s="31">
        <f>SUM(E546)</f>
        <v>242713860</v>
      </c>
      <c r="F547" s="31">
        <f>E547</f>
        <v>242713860</v>
      </c>
      <c r="G547" s="9">
        <v>11.505000000000001</v>
      </c>
      <c r="H547" s="9">
        <f>G547*E547</f>
        <v>2792422959.3000002</v>
      </c>
      <c r="I547" s="18">
        <v>0</v>
      </c>
      <c r="J547" s="9">
        <f t="shared" si="172"/>
        <v>0</v>
      </c>
      <c r="K547" s="18">
        <v>0</v>
      </c>
      <c r="L547" s="18">
        <f t="shared" si="184"/>
        <v>0</v>
      </c>
      <c r="M547" s="18">
        <v>0</v>
      </c>
      <c r="N547" s="9">
        <f t="shared" si="185"/>
        <v>0</v>
      </c>
      <c r="O547" s="18">
        <v>2.407</v>
      </c>
      <c r="P547" s="18">
        <f t="shared" si="186"/>
        <v>584212261.01999998</v>
      </c>
      <c r="Q547" s="18">
        <v>5.0000000000000001E-3</v>
      </c>
      <c r="R547" s="2">
        <f t="shared" si="177"/>
        <v>1213.5693000000001</v>
      </c>
      <c r="S547" s="18">
        <v>4.3319999999999999</v>
      </c>
      <c r="T547" s="18">
        <f t="shared" si="179"/>
        <v>1051436441.52</v>
      </c>
      <c r="U547" s="9">
        <v>0</v>
      </c>
      <c r="V547" s="9">
        <f t="shared" si="180"/>
        <v>0</v>
      </c>
      <c r="W547" s="9">
        <v>0</v>
      </c>
      <c r="X547" s="9">
        <f t="shared" si="183"/>
        <v>0</v>
      </c>
      <c r="Y547" s="9">
        <v>0</v>
      </c>
      <c r="Z547" s="9">
        <v>0</v>
      </c>
      <c r="AA547" s="9">
        <f t="shared" si="181"/>
        <v>0</v>
      </c>
      <c r="AB547" s="9">
        <f>G547+I547+K547+M547+O547+Q547+S547+U547+W547+Z547</f>
        <v>18.249000000000002</v>
      </c>
      <c r="AC547" s="9">
        <f t="shared" si="182"/>
        <v>4429285231.1400003</v>
      </c>
      <c r="AE547" s="20">
        <f>AB547-O547-S547</f>
        <v>11.510000000000002</v>
      </c>
      <c r="AF547">
        <f>AE547/AB547</f>
        <v>0.63071949147898521</v>
      </c>
      <c r="AH547" s="20">
        <f t="shared" si="175"/>
        <v>2.407</v>
      </c>
    </row>
    <row r="548" spans="1:34" x14ac:dyDescent="0.2">
      <c r="B548" s="6"/>
      <c r="C548" s="19"/>
      <c r="D548" s="19"/>
      <c r="E548" s="14"/>
      <c r="F548" s="14"/>
      <c r="G548" s="9"/>
      <c r="H548" s="9"/>
      <c r="I548" s="18"/>
      <c r="J548" s="9">
        <f t="shared" si="172"/>
        <v>0</v>
      </c>
      <c r="K548" s="18"/>
      <c r="L548" s="18">
        <f t="shared" si="184"/>
        <v>0</v>
      </c>
      <c r="M548" s="18"/>
      <c r="N548" s="9">
        <f t="shared" si="185"/>
        <v>0</v>
      </c>
      <c r="O548" s="18"/>
      <c r="P548" s="18">
        <f t="shared" si="186"/>
        <v>0</v>
      </c>
      <c r="Q548" s="18"/>
      <c r="R548" s="2">
        <f t="shared" si="177"/>
        <v>0</v>
      </c>
      <c r="S548" s="18"/>
      <c r="T548" s="18">
        <f t="shared" si="179"/>
        <v>0</v>
      </c>
      <c r="U548" s="9"/>
      <c r="V548" s="9">
        <f t="shared" si="180"/>
        <v>0</v>
      </c>
      <c r="W548" s="9"/>
      <c r="X548" s="9">
        <f t="shared" si="183"/>
        <v>0</v>
      </c>
      <c r="Y548" s="9"/>
      <c r="Z548" s="9"/>
      <c r="AA548" s="9">
        <f t="shared" si="181"/>
        <v>0</v>
      </c>
      <c r="AB548" s="9"/>
      <c r="AC548" s="9">
        <f t="shared" si="182"/>
        <v>0</v>
      </c>
      <c r="AE548" s="20"/>
      <c r="AH548" s="20">
        <f t="shared" si="175"/>
        <v>0</v>
      </c>
    </row>
    <row r="549" spans="1:34" x14ac:dyDescent="0.2">
      <c r="A549" t="s">
        <v>75</v>
      </c>
      <c r="B549" s="23" t="s">
        <v>77</v>
      </c>
      <c r="C549" s="5" t="s">
        <v>76</v>
      </c>
      <c r="D549" s="19"/>
      <c r="E549" s="43">
        <v>255036618</v>
      </c>
      <c r="F549" s="43"/>
      <c r="G549" s="9"/>
      <c r="H549" s="9"/>
      <c r="I549" s="18"/>
      <c r="J549" s="9">
        <f t="shared" si="172"/>
        <v>0</v>
      </c>
      <c r="K549" s="18"/>
      <c r="L549" s="18">
        <f t="shared" si="184"/>
        <v>0</v>
      </c>
      <c r="M549" s="18"/>
      <c r="N549" s="9">
        <f t="shared" si="185"/>
        <v>0</v>
      </c>
      <c r="O549" s="18"/>
      <c r="P549" s="18">
        <f t="shared" si="186"/>
        <v>0</v>
      </c>
      <c r="Q549" s="18"/>
      <c r="R549" s="2">
        <f t="shared" si="177"/>
        <v>0</v>
      </c>
      <c r="S549" s="18"/>
      <c r="T549" s="18">
        <f t="shared" si="179"/>
        <v>0</v>
      </c>
      <c r="U549" s="9"/>
      <c r="V549" s="9">
        <f t="shared" si="180"/>
        <v>0</v>
      </c>
      <c r="W549" s="9"/>
      <c r="X549" s="9">
        <f t="shared" si="183"/>
        <v>0</v>
      </c>
      <c r="Y549" s="9"/>
      <c r="Z549" s="9"/>
      <c r="AA549" s="9">
        <f t="shared" si="181"/>
        <v>0</v>
      </c>
      <c r="AB549" s="9"/>
      <c r="AC549" s="9">
        <f t="shared" si="182"/>
        <v>0</v>
      </c>
      <c r="AE549" s="20"/>
      <c r="AH549" s="20">
        <f t="shared" si="175"/>
        <v>0</v>
      </c>
    </row>
    <row r="550" spans="1:34" x14ac:dyDescent="0.2">
      <c r="A550" t="s">
        <v>75</v>
      </c>
      <c r="B550" s="6"/>
      <c r="C550" s="19" t="s">
        <v>74</v>
      </c>
      <c r="D550" s="5"/>
      <c r="E550" s="31">
        <f>SUM(E549)</f>
        <v>255036618</v>
      </c>
      <c r="F550" s="31">
        <f>E550</f>
        <v>255036618</v>
      </c>
      <c r="G550" s="9">
        <v>22.55</v>
      </c>
      <c r="H550" s="9">
        <f>G550*E550</f>
        <v>5751075735.9000006</v>
      </c>
      <c r="I550" s="18">
        <v>0</v>
      </c>
      <c r="J550" s="9">
        <f t="shared" si="172"/>
        <v>0</v>
      </c>
      <c r="K550" s="18">
        <v>0</v>
      </c>
      <c r="L550" s="18">
        <f t="shared" si="184"/>
        <v>0</v>
      </c>
      <c r="M550" s="18">
        <v>0</v>
      </c>
      <c r="N550" s="9">
        <f t="shared" si="185"/>
        <v>0</v>
      </c>
      <c r="O550" s="18">
        <v>4.3129999999999997</v>
      </c>
      <c r="P550" s="18">
        <f t="shared" si="186"/>
        <v>1099972933.434</v>
      </c>
      <c r="Q550" s="18">
        <v>0.17499999999999999</v>
      </c>
      <c r="R550" s="2">
        <f t="shared" si="177"/>
        <v>44631.408149999996</v>
      </c>
      <c r="S550" s="18">
        <v>0</v>
      </c>
      <c r="T550" s="18">
        <f t="shared" si="179"/>
        <v>0</v>
      </c>
      <c r="U550" s="9">
        <v>0</v>
      </c>
      <c r="V550" s="9">
        <f t="shared" si="180"/>
        <v>0</v>
      </c>
      <c r="W550" s="9">
        <v>0</v>
      </c>
      <c r="X550" s="9">
        <f t="shared" si="183"/>
        <v>0</v>
      </c>
      <c r="Y550" s="9">
        <v>0</v>
      </c>
      <c r="Z550" s="9">
        <v>0</v>
      </c>
      <c r="AA550" s="9">
        <f t="shared" si="181"/>
        <v>0</v>
      </c>
      <c r="AB550" s="9">
        <f>G550+I550+K550+M550+O550+Q550+S550+U550+W550+Z550</f>
        <v>27.038</v>
      </c>
      <c r="AC550" s="9">
        <f t="shared" si="182"/>
        <v>6895680077.4840002</v>
      </c>
      <c r="AE550" s="20">
        <f>AB550-O550-S550</f>
        <v>22.725000000000001</v>
      </c>
      <c r="AF550">
        <f>AE550/AB550</f>
        <v>0.84048376359198174</v>
      </c>
      <c r="AH550" s="20">
        <f t="shared" si="175"/>
        <v>4.3129999999999997</v>
      </c>
    </row>
    <row r="551" spans="1:34" x14ac:dyDescent="0.2">
      <c r="B551" s="6"/>
      <c r="C551" s="19"/>
      <c r="D551" s="19"/>
      <c r="E551" s="14"/>
      <c r="F551" s="14"/>
      <c r="G551" s="9"/>
      <c r="H551" s="9"/>
      <c r="I551" s="18"/>
      <c r="J551" s="9">
        <f t="shared" si="172"/>
        <v>0</v>
      </c>
      <c r="K551" s="18"/>
      <c r="L551" s="18">
        <f t="shared" si="184"/>
        <v>0</v>
      </c>
      <c r="M551" s="18"/>
      <c r="N551" s="9">
        <f t="shared" si="185"/>
        <v>0</v>
      </c>
      <c r="O551" s="18"/>
      <c r="P551" s="18">
        <f t="shared" si="186"/>
        <v>0</v>
      </c>
      <c r="Q551" s="18"/>
      <c r="R551" s="2">
        <f t="shared" si="177"/>
        <v>0</v>
      </c>
      <c r="S551" s="18"/>
      <c r="T551" s="18">
        <f t="shared" si="179"/>
        <v>0</v>
      </c>
      <c r="U551" s="9"/>
      <c r="V551" s="9">
        <f t="shared" si="180"/>
        <v>0</v>
      </c>
      <c r="W551" s="9"/>
      <c r="X551" s="9">
        <f t="shared" si="183"/>
        <v>0</v>
      </c>
      <c r="Y551" s="9"/>
      <c r="Z551" s="9"/>
      <c r="AA551" s="9">
        <f t="shared" si="181"/>
        <v>0</v>
      </c>
      <c r="AB551" s="9"/>
      <c r="AC551" s="9">
        <f t="shared" si="182"/>
        <v>0</v>
      </c>
      <c r="AE551" s="20"/>
      <c r="AH551" s="20">
        <f t="shared" si="175"/>
        <v>0</v>
      </c>
    </row>
    <row r="552" spans="1:34" x14ac:dyDescent="0.2">
      <c r="A552" t="s">
        <v>72</v>
      </c>
      <c r="B552" s="23" t="s">
        <v>61</v>
      </c>
      <c r="C552" s="5" t="s">
        <v>73</v>
      </c>
      <c r="D552" s="19"/>
      <c r="E552" s="43">
        <v>39376044</v>
      </c>
      <c r="F552" s="43"/>
      <c r="G552" s="9"/>
      <c r="H552" s="9"/>
      <c r="I552" s="18"/>
      <c r="J552" s="9">
        <f t="shared" si="172"/>
        <v>0</v>
      </c>
      <c r="K552" s="18"/>
      <c r="L552" s="18">
        <f t="shared" si="184"/>
        <v>0</v>
      </c>
      <c r="M552" s="18"/>
      <c r="N552" s="9">
        <f t="shared" si="185"/>
        <v>0</v>
      </c>
      <c r="O552" s="18"/>
      <c r="P552" s="18">
        <f t="shared" si="186"/>
        <v>0</v>
      </c>
      <c r="Q552" s="18"/>
      <c r="R552" s="2">
        <f t="shared" si="177"/>
        <v>0</v>
      </c>
      <c r="S552" s="18"/>
      <c r="T552" s="18">
        <f t="shared" si="179"/>
        <v>0</v>
      </c>
      <c r="U552" s="9"/>
      <c r="V552" s="9">
        <f t="shared" si="180"/>
        <v>0</v>
      </c>
      <c r="W552" s="9"/>
      <c r="X552" s="9">
        <f t="shared" si="183"/>
        <v>0</v>
      </c>
      <c r="Y552" s="9"/>
      <c r="Z552" s="9"/>
      <c r="AA552" s="9">
        <f t="shared" si="181"/>
        <v>0</v>
      </c>
      <c r="AB552" s="9"/>
      <c r="AC552" s="9">
        <f t="shared" si="182"/>
        <v>0</v>
      </c>
      <c r="AE552" s="20"/>
      <c r="AH552" s="20">
        <f t="shared" si="175"/>
        <v>0</v>
      </c>
    </row>
    <row r="553" spans="1:34" x14ac:dyDescent="0.2">
      <c r="A553" t="s">
        <v>72</v>
      </c>
      <c r="B553" s="6"/>
      <c r="C553" s="19" t="s">
        <v>71</v>
      </c>
      <c r="D553" s="5"/>
      <c r="E553" s="31">
        <f>SUM(E552)</f>
        <v>39376044</v>
      </c>
      <c r="F553" s="31">
        <f>E553</f>
        <v>39376044</v>
      </c>
      <c r="G553" s="9">
        <v>24.437999999999999</v>
      </c>
      <c r="H553" s="9">
        <f>G553*E553</f>
        <v>962271763.27199996</v>
      </c>
      <c r="I553" s="18">
        <v>0</v>
      </c>
      <c r="J553" s="9">
        <f t="shared" si="172"/>
        <v>0</v>
      </c>
      <c r="K553" s="18">
        <v>0</v>
      </c>
      <c r="L553" s="18">
        <f t="shared" si="184"/>
        <v>0</v>
      </c>
      <c r="M553" s="18">
        <v>0</v>
      </c>
      <c r="N553" s="9">
        <f t="shared" si="185"/>
        <v>0</v>
      </c>
      <c r="O553" s="18">
        <v>0</v>
      </c>
      <c r="P553" s="18">
        <f t="shared" si="186"/>
        <v>0</v>
      </c>
      <c r="Q553" s="1">
        <v>8.6999999999999994E-2</v>
      </c>
      <c r="R553" s="2">
        <f>S553*E553/1000</f>
        <v>524095.14564000006</v>
      </c>
      <c r="S553" s="18">
        <v>13.31</v>
      </c>
      <c r="T553" s="18">
        <f t="shared" si="179"/>
        <v>524095145.64000005</v>
      </c>
      <c r="U553" s="9">
        <v>0</v>
      </c>
      <c r="V553" s="9">
        <f t="shared" si="180"/>
        <v>0</v>
      </c>
      <c r="W553" s="9">
        <v>0</v>
      </c>
      <c r="X553" s="9">
        <f t="shared" si="183"/>
        <v>0</v>
      </c>
      <c r="Y553" s="9">
        <v>0</v>
      </c>
      <c r="Z553" s="9">
        <v>0</v>
      </c>
      <c r="AA553" s="9">
        <f t="shared" si="181"/>
        <v>0</v>
      </c>
      <c r="AB553" s="9">
        <f>G553+I553+K553+M553+O553+Q553+S553+U553+W553+Z553</f>
        <v>37.835000000000001</v>
      </c>
      <c r="AC553" s="9">
        <f t="shared" si="182"/>
        <v>1489792624.74</v>
      </c>
      <c r="AE553" s="20">
        <f>AB553-O553-S553</f>
        <v>24.524999999999999</v>
      </c>
      <c r="AF553">
        <f>AE553/AB553</f>
        <v>0.6482093299854631</v>
      </c>
      <c r="AH553" s="20">
        <f t="shared" si="175"/>
        <v>0</v>
      </c>
    </row>
    <row r="554" spans="1:34" x14ac:dyDescent="0.2">
      <c r="B554" s="6"/>
      <c r="C554" s="19"/>
      <c r="D554" s="19"/>
      <c r="E554" s="14"/>
      <c r="F554" s="14"/>
      <c r="G554" s="9"/>
      <c r="H554" s="9"/>
      <c r="I554" s="18"/>
      <c r="J554" s="9">
        <f t="shared" si="172"/>
        <v>0</v>
      </c>
      <c r="K554" s="18"/>
      <c r="L554" s="18">
        <f t="shared" si="184"/>
        <v>0</v>
      </c>
      <c r="M554" s="18"/>
      <c r="N554" s="9">
        <f t="shared" si="185"/>
        <v>0</v>
      </c>
      <c r="O554" s="18"/>
      <c r="P554" s="18">
        <f t="shared" si="186"/>
        <v>0</v>
      </c>
      <c r="Q554" s="18"/>
      <c r="R554" s="2">
        <f t="shared" ref="R554:R585" si="187">Q554*E554/1000</f>
        <v>0</v>
      </c>
      <c r="S554" s="18"/>
      <c r="T554" s="18">
        <f t="shared" si="179"/>
        <v>0</v>
      </c>
      <c r="U554" s="9"/>
      <c r="V554" s="9">
        <f t="shared" si="180"/>
        <v>0</v>
      </c>
      <c r="W554" s="9"/>
      <c r="X554" s="9">
        <f t="shared" si="183"/>
        <v>0</v>
      </c>
      <c r="Y554" s="9"/>
      <c r="Z554" s="9"/>
      <c r="AA554" s="9">
        <f t="shared" si="181"/>
        <v>0</v>
      </c>
      <c r="AB554" s="9"/>
      <c r="AC554" s="9">
        <f t="shared" si="182"/>
        <v>0</v>
      </c>
      <c r="AE554" s="20"/>
      <c r="AH554" s="20">
        <f t="shared" si="175"/>
        <v>0</v>
      </c>
    </row>
    <row r="555" spans="1:34" x14ac:dyDescent="0.2">
      <c r="A555" t="s">
        <v>69</v>
      </c>
      <c r="B555" s="23" t="s">
        <v>61</v>
      </c>
      <c r="C555" s="5" t="s">
        <v>70</v>
      </c>
      <c r="D555" s="19"/>
      <c r="E555" s="43">
        <v>27686191</v>
      </c>
      <c r="F555" s="43"/>
      <c r="G555" s="9"/>
      <c r="H555" s="9"/>
      <c r="I555" s="18"/>
      <c r="J555" s="9">
        <f t="shared" si="172"/>
        <v>0</v>
      </c>
      <c r="K555" s="18"/>
      <c r="L555" s="18">
        <f t="shared" si="184"/>
        <v>0</v>
      </c>
      <c r="M555" s="18"/>
      <c r="N555" s="9">
        <f t="shared" si="185"/>
        <v>0</v>
      </c>
      <c r="O555" s="18"/>
      <c r="P555" s="18">
        <f t="shared" si="186"/>
        <v>0</v>
      </c>
      <c r="Q555" s="18"/>
      <c r="R555" s="2">
        <f t="shared" si="187"/>
        <v>0</v>
      </c>
      <c r="S555" s="18"/>
      <c r="T555" s="18">
        <f t="shared" si="179"/>
        <v>0</v>
      </c>
      <c r="U555" s="9"/>
      <c r="V555" s="9">
        <f t="shared" si="180"/>
        <v>0</v>
      </c>
      <c r="W555" s="9"/>
      <c r="X555" s="9">
        <f t="shared" si="183"/>
        <v>0</v>
      </c>
      <c r="Y555" s="9"/>
      <c r="Z555" s="9"/>
      <c r="AA555" s="9">
        <f t="shared" si="181"/>
        <v>0</v>
      </c>
      <c r="AB555" s="9"/>
      <c r="AC555" s="9">
        <f t="shared" si="182"/>
        <v>0</v>
      </c>
      <c r="AE555" s="20"/>
      <c r="AH555" s="20">
        <f t="shared" si="175"/>
        <v>0</v>
      </c>
    </row>
    <row r="556" spans="1:34" x14ac:dyDescent="0.2">
      <c r="A556" t="s">
        <v>69</v>
      </c>
      <c r="B556" s="6"/>
      <c r="C556" s="19" t="s">
        <v>68</v>
      </c>
      <c r="D556" s="5"/>
      <c r="E556" s="31">
        <f>SUM(E555)</f>
        <v>27686191</v>
      </c>
      <c r="F556" s="31">
        <f>E556</f>
        <v>27686191</v>
      </c>
      <c r="G556" s="9">
        <v>14.180999999999999</v>
      </c>
      <c r="H556" s="9">
        <f>G556*E556</f>
        <v>392617874.57099998</v>
      </c>
      <c r="I556" s="18">
        <v>0</v>
      </c>
      <c r="J556" s="9">
        <f t="shared" si="172"/>
        <v>0</v>
      </c>
      <c r="K556" s="18">
        <v>0.28299999999999997</v>
      </c>
      <c r="L556" s="18">
        <f t="shared" si="184"/>
        <v>7835192.0529999994</v>
      </c>
      <c r="M556" s="18">
        <v>0</v>
      </c>
      <c r="N556" s="9">
        <f t="shared" si="185"/>
        <v>0</v>
      </c>
      <c r="O556" s="18">
        <v>9.0299999999999994</v>
      </c>
      <c r="P556" s="18">
        <f t="shared" si="186"/>
        <v>250006304.72999999</v>
      </c>
      <c r="Q556" s="18">
        <v>0</v>
      </c>
      <c r="R556" s="2">
        <f t="shared" si="187"/>
        <v>0</v>
      </c>
      <c r="S556" s="18">
        <v>0</v>
      </c>
      <c r="T556" s="18">
        <f t="shared" si="179"/>
        <v>0</v>
      </c>
      <c r="U556" s="9">
        <v>0</v>
      </c>
      <c r="V556" s="9">
        <f t="shared" si="180"/>
        <v>0</v>
      </c>
      <c r="W556" s="9">
        <v>0</v>
      </c>
      <c r="X556" s="9">
        <f t="shared" si="183"/>
        <v>0</v>
      </c>
      <c r="Y556" s="9">
        <v>0</v>
      </c>
      <c r="Z556" s="9">
        <v>0</v>
      </c>
      <c r="AA556" s="9">
        <f t="shared" si="181"/>
        <v>0</v>
      </c>
      <c r="AB556" s="9">
        <f>G556+I556+K556+M556+O556+Q556+S556+U556+W556+Z556</f>
        <v>23.494</v>
      </c>
      <c r="AC556" s="9">
        <f t="shared" si="182"/>
        <v>650459371.35399997</v>
      </c>
      <c r="AE556" s="20">
        <f>AB556-O556-S556</f>
        <v>14.464</v>
      </c>
      <c r="AF556">
        <f>AE556/AB556</f>
        <v>0.61564654805482255</v>
      </c>
      <c r="AH556" s="20">
        <f t="shared" si="175"/>
        <v>9.3129999999999988</v>
      </c>
    </row>
    <row r="557" spans="1:34" x14ac:dyDescent="0.2">
      <c r="B557" s="6"/>
      <c r="C557" s="19"/>
      <c r="D557" s="19"/>
      <c r="E557" s="14"/>
      <c r="F557" s="14"/>
      <c r="G557" s="9"/>
      <c r="H557" s="9"/>
      <c r="I557" s="18"/>
      <c r="J557" s="9">
        <f t="shared" si="172"/>
        <v>0</v>
      </c>
      <c r="K557" s="18"/>
      <c r="L557" s="18">
        <f t="shared" si="184"/>
        <v>0</v>
      </c>
      <c r="M557" s="18"/>
      <c r="N557" s="9">
        <f t="shared" si="185"/>
        <v>0</v>
      </c>
      <c r="O557" s="18"/>
      <c r="P557" s="18">
        <f t="shared" si="186"/>
        <v>0</v>
      </c>
      <c r="Q557" s="18"/>
      <c r="R557" s="2">
        <f t="shared" si="187"/>
        <v>0</v>
      </c>
      <c r="S557" s="18"/>
      <c r="T557" s="18">
        <f t="shared" si="179"/>
        <v>0</v>
      </c>
      <c r="U557" s="9"/>
      <c r="V557" s="9">
        <f t="shared" si="180"/>
        <v>0</v>
      </c>
      <c r="W557" s="9"/>
      <c r="X557" s="9">
        <f t="shared" si="183"/>
        <v>0</v>
      </c>
      <c r="Y557" s="9"/>
      <c r="Z557" s="9"/>
      <c r="AA557" s="9">
        <f t="shared" si="181"/>
        <v>0</v>
      </c>
      <c r="AB557" s="9"/>
      <c r="AC557" s="9">
        <f t="shared" si="182"/>
        <v>0</v>
      </c>
      <c r="AE557" s="20"/>
      <c r="AH557" s="20">
        <f t="shared" si="175"/>
        <v>0</v>
      </c>
    </row>
    <row r="558" spans="1:34" x14ac:dyDescent="0.2">
      <c r="A558" t="s">
        <v>66</v>
      </c>
      <c r="B558" s="23" t="s">
        <v>61</v>
      </c>
      <c r="C558" s="28" t="s">
        <v>67</v>
      </c>
      <c r="D558" s="19"/>
      <c r="E558" s="43">
        <v>16727540</v>
      </c>
      <c r="F558" s="43"/>
      <c r="G558" s="9"/>
      <c r="H558" s="9"/>
      <c r="I558" s="18"/>
      <c r="J558" s="9">
        <f t="shared" si="172"/>
        <v>0</v>
      </c>
      <c r="K558" s="18"/>
      <c r="L558" s="18">
        <f t="shared" si="184"/>
        <v>0</v>
      </c>
      <c r="M558" s="18"/>
      <c r="N558" s="9">
        <f t="shared" si="185"/>
        <v>0</v>
      </c>
      <c r="O558" s="18"/>
      <c r="P558" s="18">
        <f t="shared" si="186"/>
        <v>0</v>
      </c>
      <c r="Q558" s="18"/>
      <c r="R558" s="2">
        <f t="shared" si="187"/>
        <v>0</v>
      </c>
      <c r="S558" s="18"/>
      <c r="T558" s="18">
        <f t="shared" si="179"/>
        <v>0</v>
      </c>
      <c r="U558" s="9"/>
      <c r="V558" s="9">
        <f t="shared" si="180"/>
        <v>0</v>
      </c>
      <c r="W558" s="9"/>
      <c r="X558" s="9">
        <f t="shared" si="183"/>
        <v>0</v>
      </c>
      <c r="Y558" s="9"/>
      <c r="Z558" s="9"/>
      <c r="AA558" s="9">
        <f t="shared" si="181"/>
        <v>0</v>
      </c>
      <c r="AB558" s="9"/>
      <c r="AC558" s="9">
        <f t="shared" si="182"/>
        <v>0</v>
      </c>
      <c r="AE558" s="20"/>
      <c r="AH558" s="20">
        <f t="shared" si="175"/>
        <v>0</v>
      </c>
    </row>
    <row r="559" spans="1:34" x14ac:dyDescent="0.2">
      <c r="A559" t="s">
        <v>66</v>
      </c>
      <c r="B559" s="6"/>
      <c r="C559" s="19" t="s">
        <v>65</v>
      </c>
      <c r="D559" s="5"/>
      <c r="E559" s="31">
        <f>SUM(E558)</f>
        <v>16727540</v>
      </c>
      <c r="F559" s="31">
        <f>E559</f>
        <v>16727540</v>
      </c>
      <c r="G559" s="9">
        <v>27</v>
      </c>
      <c r="H559" s="9">
        <f>G559*E559</f>
        <v>451643580</v>
      </c>
      <c r="I559" s="18">
        <v>0</v>
      </c>
      <c r="J559" s="9">
        <f t="shared" si="172"/>
        <v>0</v>
      </c>
      <c r="K559" s="18">
        <v>0</v>
      </c>
      <c r="L559" s="18">
        <f t="shared" si="184"/>
        <v>0</v>
      </c>
      <c r="M559" s="18">
        <v>0</v>
      </c>
      <c r="N559" s="9">
        <f t="shared" si="185"/>
        <v>0</v>
      </c>
      <c r="O559" s="18">
        <v>0</v>
      </c>
      <c r="P559" s="18">
        <f t="shared" si="186"/>
        <v>0</v>
      </c>
      <c r="Q559" s="18">
        <v>4.9000000000000002E-2</v>
      </c>
      <c r="R559" s="2">
        <f t="shared" si="187"/>
        <v>819.64946000000009</v>
      </c>
      <c r="S559" s="29">
        <v>11.506</v>
      </c>
      <c r="T559" s="18">
        <f t="shared" si="179"/>
        <v>192467075.24000001</v>
      </c>
      <c r="U559" s="9">
        <v>0</v>
      </c>
      <c r="V559" s="9">
        <f t="shared" si="180"/>
        <v>0</v>
      </c>
      <c r="W559" s="9">
        <v>0</v>
      </c>
      <c r="X559" s="9">
        <f t="shared" si="183"/>
        <v>0</v>
      </c>
      <c r="Y559" s="9">
        <v>0</v>
      </c>
      <c r="Z559" s="9">
        <v>0</v>
      </c>
      <c r="AA559" s="9">
        <f t="shared" si="181"/>
        <v>0</v>
      </c>
      <c r="AB559" s="9">
        <f>G559+I559+K559+M559+O559+Q559+S559+U559+W559+Z559</f>
        <v>38.555</v>
      </c>
      <c r="AC559" s="9">
        <f t="shared" si="182"/>
        <v>644930304.70000005</v>
      </c>
      <c r="AE559" s="20">
        <f>AB559-O559-S559</f>
        <v>27.048999999999999</v>
      </c>
      <c r="AF559">
        <f>AE559/AB559</f>
        <v>0.70156918687589154</v>
      </c>
      <c r="AH559" s="20">
        <f t="shared" si="175"/>
        <v>0</v>
      </c>
    </row>
    <row r="560" spans="1:34" x14ac:dyDescent="0.2">
      <c r="B560" s="6"/>
      <c r="C560" s="19"/>
      <c r="D560" s="19"/>
      <c r="E560" s="14"/>
      <c r="F560" s="14"/>
      <c r="G560" s="9"/>
      <c r="H560" s="9"/>
      <c r="I560" s="18"/>
      <c r="J560" s="9">
        <f t="shared" si="172"/>
        <v>0</v>
      </c>
      <c r="K560" s="18"/>
      <c r="L560" s="18">
        <f t="shared" si="184"/>
        <v>0</v>
      </c>
      <c r="M560" s="18"/>
      <c r="N560" s="9">
        <f t="shared" si="185"/>
        <v>0</v>
      </c>
      <c r="O560" s="18"/>
      <c r="P560" s="18">
        <f t="shared" si="186"/>
        <v>0</v>
      </c>
      <c r="Q560" s="18"/>
      <c r="R560" s="2">
        <f t="shared" si="187"/>
        <v>0</v>
      </c>
      <c r="S560" s="18"/>
      <c r="T560" s="18">
        <f t="shared" si="179"/>
        <v>0</v>
      </c>
      <c r="U560" s="9"/>
      <c r="V560" s="9">
        <f t="shared" si="180"/>
        <v>0</v>
      </c>
      <c r="W560" s="9"/>
      <c r="X560" s="9">
        <f t="shared" si="183"/>
        <v>0</v>
      </c>
      <c r="Y560" s="9"/>
      <c r="Z560" s="9"/>
      <c r="AA560" s="9">
        <f t="shared" si="181"/>
        <v>0</v>
      </c>
      <c r="AB560" s="9"/>
      <c r="AC560" s="9">
        <f t="shared" si="182"/>
        <v>0</v>
      </c>
      <c r="AE560" s="20"/>
      <c r="AH560" s="20">
        <f t="shared" si="175"/>
        <v>0</v>
      </c>
    </row>
    <row r="561" spans="1:34" x14ac:dyDescent="0.2">
      <c r="A561" t="s">
        <v>63</v>
      </c>
      <c r="B561" s="23" t="s">
        <v>61</v>
      </c>
      <c r="C561" s="28" t="s">
        <v>64</v>
      </c>
      <c r="D561" s="19"/>
      <c r="E561" s="43">
        <v>7800521</v>
      </c>
      <c r="F561" s="43"/>
      <c r="G561" s="9"/>
      <c r="H561" s="9"/>
      <c r="I561" s="18"/>
      <c r="J561" s="9">
        <f t="shared" si="172"/>
        <v>0</v>
      </c>
      <c r="K561" s="18"/>
      <c r="L561" s="18">
        <f t="shared" si="184"/>
        <v>0</v>
      </c>
      <c r="M561" s="18"/>
      <c r="N561" s="9">
        <f t="shared" si="185"/>
        <v>0</v>
      </c>
      <c r="O561" s="18"/>
      <c r="P561" s="18">
        <f t="shared" si="186"/>
        <v>0</v>
      </c>
      <c r="Q561" s="18"/>
      <c r="R561" s="2">
        <f t="shared" si="187"/>
        <v>0</v>
      </c>
      <c r="S561" s="18"/>
      <c r="T561" s="18">
        <f t="shared" si="179"/>
        <v>0</v>
      </c>
      <c r="U561" s="9"/>
      <c r="V561" s="9">
        <f t="shared" si="180"/>
        <v>0</v>
      </c>
      <c r="W561" s="9"/>
      <c r="X561" s="9">
        <f t="shared" si="183"/>
        <v>0</v>
      </c>
      <c r="Y561" s="9"/>
      <c r="Z561" s="9"/>
      <c r="AA561" s="9">
        <f t="shared" si="181"/>
        <v>0</v>
      </c>
      <c r="AB561" s="9"/>
      <c r="AC561" s="9">
        <f t="shared" si="182"/>
        <v>0</v>
      </c>
      <c r="AE561" s="20"/>
      <c r="AH561" s="20">
        <f t="shared" si="175"/>
        <v>0</v>
      </c>
    </row>
    <row r="562" spans="1:34" x14ac:dyDescent="0.2">
      <c r="A562" t="s">
        <v>63</v>
      </c>
      <c r="B562" s="6"/>
      <c r="C562" s="19" t="s">
        <v>62</v>
      </c>
      <c r="D562" s="5"/>
      <c r="E562" s="31">
        <f>SUM(E561)</f>
        <v>7800521</v>
      </c>
      <c r="F562" s="31">
        <f>E562</f>
        <v>7800521</v>
      </c>
      <c r="G562" s="9">
        <v>27</v>
      </c>
      <c r="H562" s="9">
        <f>G562*E562</f>
        <v>210614067</v>
      </c>
      <c r="I562" s="18">
        <v>0</v>
      </c>
      <c r="J562" s="9">
        <f t="shared" si="172"/>
        <v>0</v>
      </c>
      <c r="K562" s="18">
        <v>0</v>
      </c>
      <c r="L562" s="18">
        <f t="shared" si="184"/>
        <v>0</v>
      </c>
      <c r="M562" s="18">
        <v>0</v>
      </c>
      <c r="N562" s="9">
        <f t="shared" si="185"/>
        <v>0</v>
      </c>
      <c r="O562" s="18">
        <v>0</v>
      </c>
      <c r="P562" s="18">
        <f t="shared" si="186"/>
        <v>0</v>
      </c>
      <c r="Q562" s="18">
        <v>0</v>
      </c>
      <c r="R562" s="2">
        <f t="shared" si="187"/>
        <v>0</v>
      </c>
      <c r="S562" s="18">
        <v>0</v>
      </c>
      <c r="T562" s="18">
        <f t="shared" si="179"/>
        <v>0</v>
      </c>
      <c r="U562" s="9">
        <v>0</v>
      </c>
      <c r="V562" s="9">
        <f t="shared" si="180"/>
        <v>0</v>
      </c>
      <c r="W562" s="9">
        <v>0</v>
      </c>
      <c r="X562" s="9">
        <f t="shared" si="183"/>
        <v>0</v>
      </c>
      <c r="Y562" s="9">
        <v>0</v>
      </c>
      <c r="Z562" s="9">
        <v>0</v>
      </c>
      <c r="AA562" s="9">
        <f t="shared" si="181"/>
        <v>0</v>
      </c>
      <c r="AB562" s="9">
        <f>G562+I562+K562+M562+O562+Q562+S562+U562+W562+Z562</f>
        <v>27</v>
      </c>
      <c r="AC562" s="9">
        <f t="shared" si="182"/>
        <v>210614067</v>
      </c>
      <c r="AE562" s="20">
        <f>AB562-O562-S562</f>
        <v>27</v>
      </c>
      <c r="AF562">
        <f>AE562/AB562</f>
        <v>1</v>
      </c>
      <c r="AH562" s="20">
        <f t="shared" si="175"/>
        <v>0</v>
      </c>
    </row>
    <row r="563" spans="1:34" x14ac:dyDescent="0.2">
      <c r="B563" s="6"/>
      <c r="C563" s="19"/>
      <c r="D563" s="19"/>
      <c r="E563" s="14"/>
      <c r="F563" s="14"/>
      <c r="G563" s="9"/>
      <c r="H563" s="9"/>
      <c r="I563" s="18"/>
      <c r="J563" s="9">
        <f t="shared" si="172"/>
        <v>0</v>
      </c>
      <c r="K563" s="18"/>
      <c r="L563" s="18">
        <f t="shared" si="184"/>
        <v>0</v>
      </c>
      <c r="M563" s="18"/>
      <c r="N563" s="9">
        <f t="shared" si="185"/>
        <v>0</v>
      </c>
      <c r="O563" s="18"/>
      <c r="P563" s="18">
        <f t="shared" si="186"/>
        <v>0</v>
      </c>
      <c r="Q563" s="18"/>
      <c r="R563" s="2">
        <f t="shared" si="187"/>
        <v>0</v>
      </c>
      <c r="S563" s="18"/>
      <c r="T563" s="18">
        <f t="shared" si="179"/>
        <v>0</v>
      </c>
      <c r="U563" s="9"/>
      <c r="V563" s="9">
        <f t="shared" si="180"/>
        <v>0</v>
      </c>
      <c r="W563" s="9"/>
      <c r="X563" s="9">
        <f t="shared" si="183"/>
        <v>0</v>
      </c>
      <c r="Y563" s="9"/>
      <c r="Z563" s="9"/>
      <c r="AA563" s="9">
        <f t="shared" si="181"/>
        <v>0</v>
      </c>
      <c r="AB563" s="9"/>
      <c r="AC563" s="9">
        <f t="shared" si="182"/>
        <v>0</v>
      </c>
      <c r="AE563" s="20"/>
      <c r="AH563" s="20">
        <f t="shared" si="175"/>
        <v>0</v>
      </c>
    </row>
    <row r="564" spans="1:34" x14ac:dyDescent="0.2">
      <c r="A564" t="s">
        <v>59</v>
      </c>
      <c r="B564" s="6" t="s">
        <v>61</v>
      </c>
      <c r="C564" s="5" t="s">
        <v>60</v>
      </c>
      <c r="D564" s="19"/>
      <c r="E564" s="43">
        <v>25096582</v>
      </c>
      <c r="F564" s="43"/>
      <c r="G564" s="9"/>
      <c r="H564" s="9"/>
      <c r="I564" s="18"/>
      <c r="J564" s="9">
        <f t="shared" si="172"/>
        <v>0</v>
      </c>
      <c r="K564" s="18"/>
      <c r="L564" s="18">
        <f t="shared" si="184"/>
        <v>0</v>
      </c>
      <c r="M564" s="18"/>
      <c r="N564" s="9">
        <f t="shared" si="185"/>
        <v>0</v>
      </c>
      <c r="O564" s="18"/>
      <c r="P564" s="18">
        <f t="shared" si="186"/>
        <v>0</v>
      </c>
      <c r="Q564" s="18"/>
      <c r="R564" s="2">
        <f t="shared" si="187"/>
        <v>0</v>
      </c>
      <c r="S564" s="18"/>
      <c r="T564" s="18">
        <f t="shared" si="179"/>
        <v>0</v>
      </c>
      <c r="U564" s="9"/>
      <c r="V564" s="9">
        <f t="shared" si="180"/>
        <v>0</v>
      </c>
      <c r="W564" s="9"/>
      <c r="X564" s="9">
        <f t="shared" si="183"/>
        <v>0</v>
      </c>
      <c r="Y564" s="9"/>
      <c r="Z564" s="9"/>
      <c r="AA564" s="9">
        <f t="shared" si="181"/>
        <v>0</v>
      </c>
      <c r="AB564" s="9"/>
      <c r="AC564" s="9">
        <f t="shared" si="182"/>
        <v>0</v>
      </c>
      <c r="AE564" s="20"/>
      <c r="AH564" s="20">
        <f t="shared" si="175"/>
        <v>0</v>
      </c>
    </row>
    <row r="565" spans="1:34" x14ac:dyDescent="0.2">
      <c r="A565" t="s">
        <v>59</v>
      </c>
      <c r="B565" s="6"/>
      <c r="C565" s="19" t="s">
        <v>58</v>
      </c>
      <c r="D565" s="5"/>
      <c r="E565" s="31">
        <f>SUM(E564)</f>
        <v>25096582</v>
      </c>
      <c r="F565" s="31">
        <f>E565</f>
        <v>25096582</v>
      </c>
      <c r="G565" s="9">
        <v>19.771999999999998</v>
      </c>
      <c r="H565" s="9">
        <f>G565*E565</f>
        <v>496209619.30399996</v>
      </c>
      <c r="I565" s="18">
        <v>0</v>
      </c>
      <c r="J565" s="9">
        <f t="shared" si="172"/>
        <v>0</v>
      </c>
      <c r="K565" s="18">
        <v>3.0659999999999998</v>
      </c>
      <c r="L565" s="18">
        <f t="shared" si="184"/>
        <v>76946120.412</v>
      </c>
      <c r="M565" s="18">
        <v>0</v>
      </c>
      <c r="N565" s="9">
        <f t="shared" si="185"/>
        <v>0</v>
      </c>
      <c r="O565" s="18">
        <v>6.1760000000000002</v>
      </c>
      <c r="P565" s="18">
        <f t="shared" si="186"/>
        <v>154996490.43200001</v>
      </c>
      <c r="Q565" s="18">
        <v>4.2999999999999997E-2</v>
      </c>
      <c r="R565" s="2">
        <f t="shared" si="187"/>
        <v>1079.1530259999997</v>
      </c>
      <c r="S565" s="18">
        <v>0</v>
      </c>
      <c r="T565" s="18">
        <f t="shared" si="179"/>
        <v>0</v>
      </c>
      <c r="U565" s="9">
        <v>0</v>
      </c>
      <c r="V565" s="9">
        <f t="shared" si="180"/>
        <v>0</v>
      </c>
      <c r="W565" s="9">
        <v>0</v>
      </c>
      <c r="X565" s="9">
        <f t="shared" si="183"/>
        <v>0</v>
      </c>
      <c r="Y565" s="9">
        <v>0</v>
      </c>
      <c r="Z565" s="9">
        <v>0</v>
      </c>
      <c r="AA565" s="9">
        <f t="shared" si="181"/>
        <v>0</v>
      </c>
      <c r="AB565" s="9">
        <f>G565+I565+K565+M565+O565+Q565+S565+U565+W565+Z565</f>
        <v>29.056999999999995</v>
      </c>
      <c r="AC565" s="9">
        <f t="shared" si="182"/>
        <v>729231383.17399991</v>
      </c>
      <c r="AE565" s="20">
        <f>AB565-O565-S565</f>
        <v>22.880999999999993</v>
      </c>
      <c r="AF565">
        <f>AE565/AB565</f>
        <v>0.78745224902777289</v>
      </c>
      <c r="AH565" s="20">
        <f t="shared" si="175"/>
        <v>9.2420000000000009</v>
      </c>
    </row>
    <row r="566" spans="1:34" x14ac:dyDescent="0.2">
      <c r="B566" s="6"/>
      <c r="C566" s="19"/>
      <c r="D566" s="19"/>
      <c r="E566" s="14"/>
      <c r="F566" s="14"/>
      <c r="G566" s="9"/>
      <c r="H566" s="9"/>
      <c r="I566" s="18"/>
      <c r="J566" s="9">
        <f t="shared" ref="J566:J590" si="188">I566*E566</f>
        <v>0</v>
      </c>
      <c r="K566" s="18"/>
      <c r="L566" s="18">
        <f t="shared" si="184"/>
        <v>0</v>
      </c>
      <c r="M566" s="18"/>
      <c r="N566" s="9">
        <f t="shared" si="185"/>
        <v>0</v>
      </c>
      <c r="O566" s="18"/>
      <c r="P566" s="18">
        <f t="shared" si="186"/>
        <v>0</v>
      </c>
      <c r="Q566" s="18"/>
      <c r="R566" s="2">
        <f t="shared" si="187"/>
        <v>0</v>
      </c>
      <c r="S566" s="18"/>
      <c r="T566" s="18">
        <f t="shared" si="179"/>
        <v>0</v>
      </c>
      <c r="U566" s="9"/>
      <c r="V566" s="9">
        <f t="shared" si="180"/>
        <v>0</v>
      </c>
      <c r="W566" s="9"/>
      <c r="X566" s="9">
        <f t="shared" si="183"/>
        <v>0</v>
      </c>
      <c r="Y566" s="9"/>
      <c r="Z566" s="9"/>
      <c r="AA566" s="9">
        <f t="shared" si="181"/>
        <v>0</v>
      </c>
      <c r="AB566" s="9"/>
      <c r="AC566" s="9">
        <f t="shared" si="182"/>
        <v>0</v>
      </c>
      <c r="AE566" s="20"/>
      <c r="AH566" s="20">
        <f t="shared" si="175"/>
        <v>0</v>
      </c>
    </row>
    <row r="567" spans="1:34" x14ac:dyDescent="0.2">
      <c r="A567" s="44" t="s">
        <v>56</v>
      </c>
      <c r="B567" s="6" t="s">
        <v>19</v>
      </c>
      <c r="C567" s="5" t="s">
        <v>57</v>
      </c>
      <c r="D567" s="19"/>
      <c r="E567" s="43">
        <v>920507235</v>
      </c>
      <c r="F567" s="43"/>
      <c r="G567" s="9"/>
      <c r="H567" s="9"/>
      <c r="I567" s="18"/>
      <c r="J567" s="9">
        <f t="shared" si="188"/>
        <v>0</v>
      </c>
      <c r="K567" s="18"/>
      <c r="L567" s="18">
        <f t="shared" si="184"/>
        <v>0</v>
      </c>
      <c r="M567" s="18"/>
      <c r="N567" s="9">
        <f t="shared" si="185"/>
        <v>0</v>
      </c>
      <c r="O567" s="18"/>
      <c r="P567" s="18">
        <f t="shared" si="186"/>
        <v>0</v>
      </c>
      <c r="Q567" s="18"/>
      <c r="R567" s="2">
        <f t="shared" si="187"/>
        <v>0</v>
      </c>
      <c r="S567" s="18"/>
      <c r="T567" s="18">
        <f t="shared" si="179"/>
        <v>0</v>
      </c>
      <c r="U567" s="9"/>
      <c r="V567" s="9">
        <f t="shared" si="180"/>
        <v>0</v>
      </c>
      <c r="W567" s="9"/>
      <c r="X567" s="9">
        <f t="shared" si="183"/>
        <v>0</v>
      </c>
      <c r="Y567" s="9"/>
      <c r="Z567" s="9"/>
      <c r="AA567" s="9">
        <f t="shared" si="181"/>
        <v>0</v>
      </c>
      <c r="AB567" s="9"/>
      <c r="AC567" s="9">
        <f t="shared" si="182"/>
        <v>0</v>
      </c>
      <c r="AE567" s="20"/>
      <c r="AH567" s="20">
        <f t="shared" si="175"/>
        <v>0</v>
      </c>
    </row>
    <row r="568" spans="1:34" x14ac:dyDescent="0.2">
      <c r="A568" s="44" t="s">
        <v>56</v>
      </c>
      <c r="B568" s="6"/>
      <c r="C568" s="19" t="s">
        <v>55</v>
      </c>
      <c r="D568" s="5"/>
      <c r="E568" s="31">
        <f>SUM(E567)</f>
        <v>920507235</v>
      </c>
      <c r="F568" s="31">
        <f>E568</f>
        <v>920507235</v>
      </c>
      <c r="G568" s="9">
        <v>6.2</v>
      </c>
      <c r="H568" s="9">
        <f>G568*E568</f>
        <v>5707144857</v>
      </c>
      <c r="I568" s="18">
        <v>0</v>
      </c>
      <c r="J568" s="9">
        <f t="shared" si="188"/>
        <v>0</v>
      </c>
      <c r="K568" s="18">
        <v>0</v>
      </c>
      <c r="L568" s="18">
        <f t="shared" si="184"/>
        <v>0</v>
      </c>
      <c r="M568" s="18">
        <v>0</v>
      </c>
      <c r="N568" s="9">
        <f t="shared" si="185"/>
        <v>0</v>
      </c>
      <c r="O568" s="18">
        <v>4.2409999999999997</v>
      </c>
      <c r="P568" s="18">
        <f t="shared" si="186"/>
        <v>3903871183.6349998</v>
      </c>
      <c r="Q568" s="18">
        <v>3.0000000000000001E-3</v>
      </c>
      <c r="R568" s="2">
        <f t="shared" si="187"/>
        <v>2761.5217050000001</v>
      </c>
      <c r="S568" s="18">
        <v>6.5119999999999996</v>
      </c>
      <c r="T568" s="18">
        <f t="shared" si="179"/>
        <v>5994343114.3199997</v>
      </c>
      <c r="U568" s="9">
        <v>0</v>
      </c>
      <c r="V568" s="9">
        <f t="shared" si="180"/>
        <v>0</v>
      </c>
      <c r="W568" s="9">
        <v>0</v>
      </c>
      <c r="X568" s="9">
        <f t="shared" si="183"/>
        <v>0</v>
      </c>
      <c r="Y568" s="9">
        <v>0</v>
      </c>
      <c r="Z568" s="9">
        <v>0</v>
      </c>
      <c r="AA568" s="9">
        <f t="shared" si="181"/>
        <v>0</v>
      </c>
      <c r="AB568" s="9">
        <f>G568+I568+K568+M568+O568+Q568+S568+U568+W568+Z568</f>
        <v>16.956</v>
      </c>
      <c r="AC568" s="9">
        <f t="shared" si="182"/>
        <v>15608120676.66</v>
      </c>
      <c r="AE568" s="20">
        <f>AB568-O568-S568</f>
        <v>6.2030000000000003</v>
      </c>
      <c r="AF568">
        <f>AE568/AB568</f>
        <v>0.36582920500117955</v>
      </c>
      <c r="AH568" s="20">
        <f t="shared" si="175"/>
        <v>4.2409999999999997</v>
      </c>
    </row>
    <row r="569" spans="1:34" x14ac:dyDescent="0.2">
      <c r="B569" s="6"/>
      <c r="C569" s="19"/>
      <c r="D569" s="19"/>
      <c r="E569" s="14"/>
      <c r="F569" s="14"/>
      <c r="G569" s="9"/>
      <c r="H569" s="9"/>
      <c r="I569" s="18"/>
      <c r="J569" s="9">
        <f t="shared" si="188"/>
        <v>0</v>
      </c>
      <c r="K569" s="18"/>
      <c r="L569" s="18">
        <f t="shared" si="184"/>
        <v>0</v>
      </c>
      <c r="M569" s="18"/>
      <c r="N569" s="9">
        <f t="shared" si="185"/>
        <v>0</v>
      </c>
      <c r="O569" s="18"/>
      <c r="P569" s="18">
        <f t="shared" si="186"/>
        <v>0</v>
      </c>
      <c r="Q569" s="18"/>
      <c r="R569" s="2">
        <f t="shared" si="187"/>
        <v>0</v>
      </c>
      <c r="S569" s="18"/>
      <c r="T569" s="18">
        <f t="shared" si="179"/>
        <v>0</v>
      </c>
      <c r="U569" s="9"/>
      <c r="V569" s="9">
        <f t="shared" si="180"/>
        <v>0</v>
      </c>
      <c r="W569" s="9"/>
      <c r="X569" s="9">
        <f t="shared" si="183"/>
        <v>0</v>
      </c>
      <c r="Y569" s="9"/>
      <c r="Z569" s="9"/>
      <c r="AA569" s="9">
        <f t="shared" si="181"/>
        <v>0</v>
      </c>
      <c r="AB569" s="9"/>
      <c r="AC569" s="9">
        <f t="shared" si="182"/>
        <v>0</v>
      </c>
      <c r="AE569" s="20"/>
      <c r="AH569" s="20">
        <f t="shared" si="175"/>
        <v>0</v>
      </c>
    </row>
    <row r="570" spans="1:34" x14ac:dyDescent="0.2">
      <c r="A570" t="s">
        <v>53</v>
      </c>
      <c r="B570" s="6" t="s">
        <v>19</v>
      </c>
      <c r="C570" s="5" t="s">
        <v>54</v>
      </c>
      <c r="D570" s="19"/>
      <c r="E570" s="43">
        <v>400973930</v>
      </c>
      <c r="F570" s="43"/>
      <c r="G570" s="9"/>
      <c r="H570" s="9"/>
      <c r="I570" s="18"/>
      <c r="J570" s="9">
        <f t="shared" si="188"/>
        <v>0</v>
      </c>
      <c r="K570" s="18"/>
      <c r="L570" s="18">
        <f t="shared" si="184"/>
        <v>0</v>
      </c>
      <c r="M570" s="18"/>
      <c r="N570" s="9">
        <f t="shared" si="185"/>
        <v>0</v>
      </c>
      <c r="O570" s="18"/>
      <c r="P570" s="18">
        <f t="shared" si="186"/>
        <v>0</v>
      </c>
      <c r="Q570" s="18"/>
      <c r="R570" s="2">
        <f t="shared" si="187"/>
        <v>0</v>
      </c>
      <c r="S570" s="18"/>
      <c r="T570" s="18">
        <f t="shared" si="179"/>
        <v>0</v>
      </c>
      <c r="U570" s="9"/>
      <c r="V570" s="9">
        <f t="shared" si="180"/>
        <v>0</v>
      </c>
      <c r="W570" s="9"/>
      <c r="X570" s="9">
        <f t="shared" si="183"/>
        <v>0</v>
      </c>
      <c r="Y570" s="9"/>
      <c r="Z570" s="9"/>
      <c r="AA570" s="9">
        <f t="shared" si="181"/>
        <v>0</v>
      </c>
      <c r="AB570" s="9"/>
      <c r="AC570" s="9">
        <f t="shared" si="182"/>
        <v>0</v>
      </c>
      <c r="AE570" s="20"/>
      <c r="AH570" s="20">
        <f t="shared" si="175"/>
        <v>0</v>
      </c>
    </row>
    <row r="571" spans="1:34" x14ac:dyDescent="0.2">
      <c r="A571" t="s">
        <v>53</v>
      </c>
      <c r="B571" s="6"/>
      <c r="C571" s="19" t="s">
        <v>52</v>
      </c>
      <c r="D571" s="5"/>
      <c r="E571" s="31">
        <f>SUM(E570)</f>
        <v>400973930</v>
      </c>
      <c r="F571" s="31">
        <f>E571</f>
        <v>400973930</v>
      </c>
      <c r="G571" s="9">
        <v>19.437999999999999</v>
      </c>
      <c r="H571" s="9">
        <f>G571*E571</f>
        <v>7794131251.3399992</v>
      </c>
      <c r="I571" s="18">
        <v>0</v>
      </c>
      <c r="J571" s="9">
        <f t="shared" si="188"/>
        <v>0</v>
      </c>
      <c r="K571" s="18">
        <v>0</v>
      </c>
      <c r="L571" s="18">
        <f t="shared" si="184"/>
        <v>0</v>
      </c>
      <c r="M571" s="18">
        <v>0</v>
      </c>
      <c r="N571" s="9">
        <f t="shared" si="185"/>
        <v>0</v>
      </c>
      <c r="O571" s="18">
        <v>2.9929999999999999</v>
      </c>
      <c r="P571" s="18">
        <f t="shared" si="186"/>
        <v>1200114972.49</v>
      </c>
      <c r="Q571" s="18">
        <v>6.0000000000000001E-3</v>
      </c>
      <c r="R571" s="2">
        <f t="shared" si="187"/>
        <v>2405.8435800000002</v>
      </c>
      <c r="S571" s="18">
        <v>2.3069999999999999</v>
      </c>
      <c r="T571" s="18">
        <f t="shared" si="179"/>
        <v>925046856.50999999</v>
      </c>
      <c r="U571" s="9">
        <v>0</v>
      </c>
      <c r="V571" s="9">
        <f t="shared" si="180"/>
        <v>0</v>
      </c>
      <c r="W571" s="9">
        <v>0</v>
      </c>
      <c r="X571" s="9">
        <f t="shared" si="183"/>
        <v>0</v>
      </c>
      <c r="Y571" s="9">
        <v>0</v>
      </c>
      <c r="Z571" s="9">
        <v>0</v>
      </c>
      <c r="AA571" s="9">
        <f t="shared" si="181"/>
        <v>0</v>
      </c>
      <c r="AB571" s="9">
        <f>G571+I571+K571+M571+O571+Q571+S571+U571+W571+Z571</f>
        <v>24.743999999999996</v>
      </c>
      <c r="AC571" s="9">
        <f t="shared" si="182"/>
        <v>9921698923.9199982</v>
      </c>
      <c r="AE571" s="20">
        <f>AB571-O571-S571</f>
        <v>19.443999999999999</v>
      </c>
      <c r="AF571">
        <f>AE571/AB571</f>
        <v>0.78580666020045276</v>
      </c>
      <c r="AH571" s="20">
        <f t="shared" si="175"/>
        <v>2.9929999999999999</v>
      </c>
    </row>
    <row r="572" spans="1:34" x14ac:dyDescent="0.2">
      <c r="B572" s="6"/>
      <c r="C572" s="19"/>
      <c r="D572" s="19"/>
      <c r="E572" s="14"/>
      <c r="F572" s="14"/>
      <c r="G572" s="9"/>
      <c r="H572" s="9"/>
      <c r="I572" s="18"/>
      <c r="J572" s="9">
        <f t="shared" si="188"/>
        <v>0</v>
      </c>
      <c r="K572" s="18"/>
      <c r="L572" s="18">
        <f t="shared" si="184"/>
        <v>0</v>
      </c>
      <c r="M572" s="18"/>
      <c r="N572" s="9">
        <f t="shared" si="185"/>
        <v>0</v>
      </c>
      <c r="O572" s="18"/>
      <c r="P572" s="18">
        <f t="shared" si="186"/>
        <v>0</v>
      </c>
      <c r="Q572" s="18"/>
      <c r="R572" s="2">
        <f t="shared" si="187"/>
        <v>0</v>
      </c>
      <c r="S572" s="18"/>
      <c r="T572" s="18">
        <f t="shared" si="179"/>
        <v>0</v>
      </c>
      <c r="U572" s="9"/>
      <c r="V572" s="9">
        <f t="shared" si="180"/>
        <v>0</v>
      </c>
      <c r="W572" s="9"/>
      <c r="X572" s="9">
        <f t="shared" si="183"/>
        <v>0</v>
      </c>
      <c r="Y572" s="9"/>
      <c r="Z572" s="9"/>
      <c r="AA572" s="9">
        <f t="shared" si="181"/>
        <v>0</v>
      </c>
      <c r="AB572" s="9"/>
      <c r="AC572" s="9">
        <f t="shared" si="182"/>
        <v>0</v>
      </c>
      <c r="AE572" s="20"/>
      <c r="AH572" s="20">
        <f t="shared" si="175"/>
        <v>0</v>
      </c>
    </row>
    <row r="573" spans="1:34" x14ac:dyDescent="0.2">
      <c r="A573" s="44" t="s">
        <v>49</v>
      </c>
      <c r="B573" s="6" t="s">
        <v>19</v>
      </c>
      <c r="C573" s="5" t="s">
        <v>50</v>
      </c>
      <c r="D573" s="19"/>
      <c r="E573" s="40">
        <v>971190250</v>
      </c>
      <c r="F573" s="40"/>
      <c r="G573" s="9"/>
      <c r="H573" s="9"/>
      <c r="I573" s="18"/>
      <c r="J573" s="9">
        <f t="shared" si="188"/>
        <v>0</v>
      </c>
      <c r="K573" s="18"/>
      <c r="L573" s="18">
        <f t="shared" si="184"/>
        <v>0</v>
      </c>
      <c r="M573" s="18"/>
      <c r="N573" s="9">
        <f t="shared" si="185"/>
        <v>0</v>
      </c>
      <c r="O573" s="18"/>
      <c r="P573" s="18">
        <f t="shared" si="186"/>
        <v>0</v>
      </c>
      <c r="Q573" s="18"/>
      <c r="R573" s="2">
        <f t="shared" si="187"/>
        <v>0</v>
      </c>
      <c r="S573" s="18"/>
      <c r="T573" s="18">
        <f t="shared" si="179"/>
        <v>0</v>
      </c>
      <c r="U573" s="9"/>
      <c r="V573" s="9">
        <f t="shared" si="180"/>
        <v>0</v>
      </c>
      <c r="W573" s="9"/>
      <c r="X573" s="9">
        <f t="shared" si="183"/>
        <v>0</v>
      </c>
      <c r="Y573" s="9"/>
      <c r="Z573" s="9"/>
      <c r="AA573" s="9">
        <f t="shared" si="181"/>
        <v>0</v>
      </c>
      <c r="AB573" s="9"/>
      <c r="AC573" s="9">
        <f t="shared" si="182"/>
        <v>0</v>
      </c>
      <c r="AE573" s="20"/>
      <c r="AH573" s="20">
        <f t="shared" si="175"/>
        <v>0</v>
      </c>
    </row>
    <row r="574" spans="1:34" x14ac:dyDescent="0.2">
      <c r="A574" s="44" t="s">
        <v>49</v>
      </c>
      <c r="B574" s="6" t="s">
        <v>51</v>
      </c>
      <c r="C574" s="5" t="s">
        <v>50</v>
      </c>
      <c r="D574" s="5"/>
      <c r="E574" s="40">
        <v>4958760</v>
      </c>
      <c r="F574" s="40"/>
      <c r="G574" s="9"/>
      <c r="H574" s="9"/>
      <c r="I574" s="18"/>
      <c r="J574" s="9">
        <f t="shared" si="188"/>
        <v>0</v>
      </c>
      <c r="K574" s="18"/>
      <c r="L574" s="18">
        <f t="shared" si="184"/>
        <v>0</v>
      </c>
      <c r="M574" s="18"/>
      <c r="N574" s="9">
        <f t="shared" si="185"/>
        <v>0</v>
      </c>
      <c r="O574" s="18"/>
      <c r="P574" s="18">
        <f t="shared" si="186"/>
        <v>0</v>
      </c>
      <c r="Q574" s="18"/>
      <c r="R574" s="2">
        <f t="shared" si="187"/>
        <v>0</v>
      </c>
      <c r="S574" s="18"/>
      <c r="T574" s="18">
        <f t="shared" si="179"/>
        <v>0</v>
      </c>
      <c r="U574" s="9"/>
      <c r="V574" s="9">
        <f t="shared" si="180"/>
        <v>0</v>
      </c>
      <c r="W574" s="9"/>
      <c r="X574" s="9">
        <f>$E573*W574</f>
        <v>0</v>
      </c>
      <c r="Y574" s="9"/>
      <c r="Z574" s="9"/>
      <c r="AA574" s="9">
        <f t="shared" si="181"/>
        <v>0</v>
      </c>
      <c r="AB574" s="9"/>
      <c r="AC574" s="9">
        <f t="shared" si="182"/>
        <v>0</v>
      </c>
      <c r="AE574" s="20"/>
      <c r="AH574" s="20">
        <f t="shared" si="175"/>
        <v>0</v>
      </c>
    </row>
    <row r="575" spans="1:34" x14ac:dyDescent="0.2">
      <c r="A575" s="44" t="s">
        <v>49</v>
      </c>
      <c r="B575" s="6"/>
      <c r="C575" s="19" t="s">
        <v>48</v>
      </c>
      <c r="D575" s="5"/>
      <c r="E575" s="31">
        <f>SUM(E573:E574)</f>
        <v>976149010</v>
      </c>
      <c r="F575" s="31">
        <f>E575</f>
        <v>976149010</v>
      </c>
      <c r="G575" s="9">
        <v>10.779</v>
      </c>
      <c r="H575" s="9">
        <f>G575*E575</f>
        <v>10521910178.789999</v>
      </c>
      <c r="I575" s="18">
        <v>6.6000000000000003E-2</v>
      </c>
      <c r="J575" s="9">
        <f t="shared" si="188"/>
        <v>64425834.660000004</v>
      </c>
      <c r="K575" s="18">
        <v>4.8000000000000001E-2</v>
      </c>
      <c r="L575" s="18">
        <f t="shared" si="184"/>
        <v>46855152.480000004</v>
      </c>
      <c r="M575" s="18">
        <v>0</v>
      </c>
      <c r="N575" s="9">
        <f t="shared" si="185"/>
        <v>0</v>
      </c>
      <c r="O575" s="18">
        <v>4.6100000000000003</v>
      </c>
      <c r="P575" s="18">
        <f t="shared" si="186"/>
        <v>4500046936.1000004</v>
      </c>
      <c r="Q575" s="18">
        <v>1.9E-2</v>
      </c>
      <c r="R575" s="2">
        <f t="shared" si="187"/>
        <v>18546.831190000001</v>
      </c>
      <c r="S575" s="18">
        <v>4.774</v>
      </c>
      <c r="T575" s="18">
        <f t="shared" si="179"/>
        <v>4660135373.7399998</v>
      </c>
      <c r="U575" s="9">
        <v>0</v>
      </c>
      <c r="V575" s="9">
        <f t="shared" si="180"/>
        <v>0</v>
      </c>
      <c r="W575" s="9">
        <v>0</v>
      </c>
      <c r="X575" s="9">
        <f>$E574*W575</f>
        <v>0</v>
      </c>
      <c r="Y575" s="9">
        <v>0</v>
      </c>
      <c r="Z575" s="9">
        <v>0</v>
      </c>
      <c r="AA575" s="9">
        <f t="shared" si="181"/>
        <v>0</v>
      </c>
      <c r="AB575" s="9">
        <f>G575+I575+K575+M575+O575+Q575+S575+U575+W575+Z575</f>
        <v>20.295999999999999</v>
      </c>
      <c r="AC575" s="9">
        <f t="shared" si="182"/>
        <v>19811920306.959999</v>
      </c>
      <c r="AE575" s="20">
        <f>AB575-O575-S575</f>
        <v>10.911999999999999</v>
      </c>
      <c r="AF575">
        <f>AE575/AB575</f>
        <v>0.53764288529759552</v>
      </c>
      <c r="AH575" s="20">
        <f t="shared" si="175"/>
        <v>4.6580000000000004</v>
      </c>
    </row>
    <row r="576" spans="1:34" x14ac:dyDescent="0.2">
      <c r="B576" s="6"/>
      <c r="C576" s="19"/>
      <c r="D576" s="19"/>
      <c r="E576" s="14"/>
      <c r="F576" s="14"/>
      <c r="G576" s="9"/>
      <c r="H576" s="9"/>
      <c r="I576" s="18"/>
      <c r="J576" s="9">
        <f t="shared" si="188"/>
        <v>0</v>
      </c>
      <c r="K576" s="18"/>
      <c r="L576" s="18">
        <f t="shared" si="184"/>
        <v>0</v>
      </c>
      <c r="M576" s="18"/>
      <c r="N576" s="9">
        <f t="shared" si="185"/>
        <v>0</v>
      </c>
      <c r="O576" s="18"/>
      <c r="P576" s="18">
        <f t="shared" si="186"/>
        <v>0</v>
      </c>
      <c r="Q576" s="18"/>
      <c r="R576" s="2">
        <f t="shared" si="187"/>
        <v>0</v>
      </c>
      <c r="S576" s="18"/>
      <c r="T576" s="18">
        <f t="shared" si="179"/>
        <v>0</v>
      </c>
      <c r="U576" s="9"/>
      <c r="V576" s="9">
        <f t="shared" si="180"/>
        <v>0</v>
      </c>
      <c r="W576" s="9"/>
      <c r="X576" s="9">
        <f>$E575*W576</f>
        <v>0</v>
      </c>
      <c r="Y576" s="9"/>
      <c r="Z576" s="9"/>
      <c r="AA576" s="9">
        <f t="shared" si="181"/>
        <v>0</v>
      </c>
      <c r="AB576" s="9"/>
      <c r="AC576" s="9">
        <f t="shared" si="182"/>
        <v>0</v>
      </c>
      <c r="AE576" s="20"/>
      <c r="AH576" s="20">
        <f t="shared" si="175"/>
        <v>0</v>
      </c>
    </row>
    <row r="577" spans="1:34" x14ac:dyDescent="0.2">
      <c r="A577" t="s">
        <v>46</v>
      </c>
      <c r="B577" s="6" t="s">
        <v>19</v>
      </c>
      <c r="C577" s="5" t="s">
        <v>47</v>
      </c>
      <c r="D577" s="19"/>
      <c r="E577" s="43">
        <v>680195020</v>
      </c>
      <c r="F577" s="43"/>
      <c r="G577" s="9"/>
      <c r="H577" s="9"/>
      <c r="I577" s="18"/>
      <c r="J577" s="9">
        <f t="shared" si="188"/>
        <v>0</v>
      </c>
      <c r="K577" s="18"/>
      <c r="L577" s="18">
        <f t="shared" si="184"/>
        <v>0</v>
      </c>
      <c r="M577" s="18"/>
      <c r="N577" s="9">
        <f t="shared" si="185"/>
        <v>0</v>
      </c>
      <c r="O577" s="18"/>
      <c r="P577" s="18">
        <f t="shared" si="186"/>
        <v>0</v>
      </c>
      <c r="Q577" s="18"/>
      <c r="R577" s="2">
        <f t="shared" si="187"/>
        <v>0</v>
      </c>
      <c r="S577" s="18"/>
      <c r="T577" s="18">
        <f t="shared" si="179"/>
        <v>0</v>
      </c>
      <c r="U577" s="9"/>
      <c r="V577" s="9">
        <f t="shared" si="180"/>
        <v>0</v>
      </c>
      <c r="W577" s="9"/>
      <c r="X577" s="9">
        <f>$E576*W577</f>
        <v>0</v>
      </c>
      <c r="Y577" s="9"/>
      <c r="Z577" s="9"/>
      <c r="AA577" s="9">
        <f t="shared" si="181"/>
        <v>0</v>
      </c>
      <c r="AB577" s="9"/>
      <c r="AC577" s="9">
        <f t="shared" si="182"/>
        <v>0</v>
      </c>
      <c r="AE577" s="20"/>
      <c r="AH577" s="20">
        <f t="shared" si="175"/>
        <v>0</v>
      </c>
    </row>
    <row r="578" spans="1:34" x14ac:dyDescent="0.2">
      <c r="A578" t="s">
        <v>46</v>
      </c>
      <c r="B578" s="6"/>
      <c r="C578" s="19" t="s">
        <v>45</v>
      </c>
      <c r="D578" s="5"/>
      <c r="E578" s="31">
        <f>SUM(E577)</f>
        <v>680195020</v>
      </c>
      <c r="F578" s="31">
        <f>E578</f>
        <v>680195020</v>
      </c>
      <c r="G578" s="9">
        <v>27</v>
      </c>
      <c r="H578" s="9">
        <f>G578*E578</f>
        <v>18365265540</v>
      </c>
      <c r="I578" s="18">
        <v>0</v>
      </c>
      <c r="J578" s="9">
        <f t="shared" si="188"/>
        <v>0</v>
      </c>
      <c r="K578" s="18">
        <v>0</v>
      </c>
      <c r="L578" s="18">
        <f t="shared" si="184"/>
        <v>0</v>
      </c>
      <c r="M578" s="18">
        <v>0</v>
      </c>
      <c r="N578" s="9">
        <f t="shared" si="185"/>
        <v>0</v>
      </c>
      <c r="O578" s="18">
        <v>5.58</v>
      </c>
      <c r="P578" s="18">
        <f t="shared" si="186"/>
        <v>3795488211.5999999</v>
      </c>
      <c r="Q578" s="18">
        <v>0.57799999999999996</v>
      </c>
      <c r="R578" s="2">
        <f t="shared" si="187"/>
        <v>393152.72155999992</v>
      </c>
      <c r="S578" s="18">
        <v>15.058</v>
      </c>
      <c r="T578" s="18">
        <f t="shared" si="179"/>
        <v>10242376611.16</v>
      </c>
      <c r="U578" s="9">
        <v>0</v>
      </c>
      <c r="V578" s="9">
        <f t="shared" si="180"/>
        <v>0</v>
      </c>
      <c r="W578" s="9">
        <v>0</v>
      </c>
      <c r="X578" s="9">
        <f>$E578*W578</f>
        <v>0</v>
      </c>
      <c r="Y578" s="9">
        <v>0</v>
      </c>
      <c r="Z578" s="9">
        <v>0</v>
      </c>
      <c r="AA578" s="9">
        <f t="shared" si="181"/>
        <v>0</v>
      </c>
      <c r="AB578" s="9">
        <f>G578+I578+K578+M578+O578+Q578+S578+U578+W578+Z578</f>
        <v>48.216000000000001</v>
      </c>
      <c r="AC578" s="9">
        <f t="shared" si="182"/>
        <v>32796283084.32</v>
      </c>
      <c r="AE578" s="20">
        <f>AB578-O578-S578</f>
        <v>27.578000000000003</v>
      </c>
      <c r="AF578">
        <f>AE578/AB578</f>
        <v>0.57196781151484988</v>
      </c>
      <c r="AH578" s="20">
        <f t="shared" si="175"/>
        <v>5.58</v>
      </c>
    </row>
    <row r="579" spans="1:34" x14ac:dyDescent="0.2">
      <c r="B579" s="6"/>
      <c r="C579" s="19"/>
      <c r="D579" s="19"/>
      <c r="E579" s="14"/>
      <c r="F579" s="14"/>
      <c r="G579" s="9"/>
      <c r="H579" s="9"/>
      <c r="I579" s="18"/>
      <c r="J579" s="9">
        <f t="shared" si="188"/>
        <v>0</v>
      </c>
      <c r="K579" s="18"/>
      <c r="L579" s="18">
        <f t="shared" si="184"/>
        <v>0</v>
      </c>
      <c r="M579" s="18"/>
      <c r="N579" s="9">
        <f t="shared" si="185"/>
        <v>0</v>
      </c>
      <c r="O579" s="18"/>
      <c r="P579" s="18">
        <f t="shared" si="186"/>
        <v>0</v>
      </c>
      <c r="Q579" s="18"/>
      <c r="R579" s="2">
        <f t="shared" si="187"/>
        <v>0</v>
      </c>
      <c r="S579" s="18"/>
      <c r="T579" s="18">
        <f t="shared" si="179"/>
        <v>0</v>
      </c>
      <c r="U579" s="9"/>
      <c r="V579" s="9">
        <f t="shared" si="180"/>
        <v>0</v>
      </c>
      <c r="W579" s="9"/>
      <c r="X579" s="9">
        <f>$E579*W579</f>
        <v>0</v>
      </c>
      <c r="Y579" s="9"/>
      <c r="Z579" s="9"/>
      <c r="AA579" s="9">
        <f t="shared" si="181"/>
        <v>0</v>
      </c>
      <c r="AB579" s="9"/>
      <c r="AC579" s="9">
        <f t="shared" si="182"/>
        <v>0</v>
      </c>
      <c r="AE579" s="20"/>
      <c r="AH579" s="20">
        <f t="shared" si="175"/>
        <v>0</v>
      </c>
    </row>
    <row r="580" spans="1:34" x14ac:dyDescent="0.2">
      <c r="A580" s="44" t="s">
        <v>42</v>
      </c>
      <c r="B580" s="6" t="s">
        <v>19</v>
      </c>
      <c r="C580" s="5" t="s">
        <v>43</v>
      </c>
      <c r="D580" s="19"/>
      <c r="E580" s="40">
        <v>323559950</v>
      </c>
      <c r="F580" s="40"/>
      <c r="G580" s="9"/>
      <c r="H580" s="9"/>
      <c r="I580" s="18"/>
      <c r="J580" s="9">
        <f t="shared" si="188"/>
        <v>0</v>
      </c>
      <c r="K580" s="18"/>
      <c r="L580" s="18">
        <f t="shared" si="184"/>
        <v>0</v>
      </c>
      <c r="M580" s="18"/>
      <c r="N580" s="9">
        <f t="shared" si="185"/>
        <v>0</v>
      </c>
      <c r="O580" s="18"/>
      <c r="P580" s="18">
        <f t="shared" si="186"/>
        <v>0</v>
      </c>
      <c r="Q580" s="18"/>
      <c r="R580" s="2">
        <f t="shared" si="187"/>
        <v>0</v>
      </c>
      <c r="S580" s="18"/>
      <c r="T580" s="18">
        <f t="shared" si="179"/>
        <v>0</v>
      </c>
      <c r="U580" s="9"/>
      <c r="V580" s="9">
        <f t="shared" si="180"/>
        <v>0</v>
      </c>
      <c r="W580" s="9"/>
      <c r="X580" s="9">
        <f>$E580*W580</f>
        <v>0</v>
      </c>
      <c r="Y580" s="9"/>
      <c r="Z580" s="9"/>
      <c r="AA580" s="9">
        <f t="shared" si="181"/>
        <v>0</v>
      </c>
      <c r="AB580" s="9"/>
      <c r="AC580" s="9">
        <f t="shared" si="182"/>
        <v>0</v>
      </c>
      <c r="AE580" s="20"/>
      <c r="AH580" s="20">
        <f t="shared" si="175"/>
        <v>0</v>
      </c>
    </row>
    <row r="581" spans="1:34" x14ac:dyDescent="0.2">
      <c r="A581" s="44" t="s">
        <v>42</v>
      </c>
      <c r="B581" s="6" t="s">
        <v>44</v>
      </c>
      <c r="C581" s="5" t="s">
        <v>43</v>
      </c>
      <c r="D581" s="5"/>
      <c r="E581" s="40">
        <v>603868</v>
      </c>
      <c r="F581" s="40"/>
      <c r="G581" s="9"/>
      <c r="H581" s="9"/>
      <c r="I581" s="18"/>
      <c r="J581" s="9">
        <f t="shared" si="188"/>
        <v>0</v>
      </c>
      <c r="K581" s="18"/>
      <c r="L581" s="18">
        <f t="shared" si="184"/>
        <v>0</v>
      </c>
      <c r="M581" s="18"/>
      <c r="N581" s="9">
        <f t="shared" si="185"/>
        <v>0</v>
      </c>
      <c r="O581" s="18"/>
      <c r="P581" s="18">
        <f t="shared" si="186"/>
        <v>0</v>
      </c>
      <c r="Q581" s="18"/>
      <c r="R581" s="2">
        <f t="shared" si="187"/>
        <v>0</v>
      </c>
      <c r="S581" s="18"/>
      <c r="T581" s="18">
        <f t="shared" si="179"/>
        <v>0</v>
      </c>
      <c r="U581" s="9"/>
      <c r="V581" s="9">
        <f t="shared" si="180"/>
        <v>0</v>
      </c>
      <c r="W581" s="9"/>
      <c r="X581" s="9">
        <f>$E580*W581</f>
        <v>0</v>
      </c>
      <c r="Y581" s="9"/>
      <c r="Z581" s="9"/>
      <c r="AA581" s="9">
        <f t="shared" si="181"/>
        <v>0</v>
      </c>
      <c r="AB581" s="9"/>
      <c r="AC581" s="9">
        <f t="shared" si="182"/>
        <v>0</v>
      </c>
      <c r="AE581" s="20"/>
      <c r="AH581" s="20">
        <f t="shared" si="175"/>
        <v>0</v>
      </c>
    </row>
    <row r="582" spans="1:34" x14ac:dyDescent="0.2">
      <c r="A582" s="44" t="s">
        <v>42</v>
      </c>
      <c r="B582" s="6"/>
      <c r="C582" s="19" t="s">
        <v>41</v>
      </c>
      <c r="D582" s="5"/>
      <c r="E582" s="31">
        <f>SUM(E580:E581)</f>
        <v>324163818</v>
      </c>
      <c r="F582" s="31">
        <f>E582</f>
        <v>324163818</v>
      </c>
      <c r="G582" s="9">
        <v>18.414000000000001</v>
      </c>
      <c r="H582" s="9">
        <f>G582*E582</f>
        <v>5969152544.6520004</v>
      </c>
      <c r="I582" s="18">
        <v>0</v>
      </c>
      <c r="J582" s="9">
        <f t="shared" si="188"/>
        <v>0</v>
      </c>
      <c r="K582" s="18">
        <v>0</v>
      </c>
      <c r="L582" s="18">
        <f t="shared" si="184"/>
        <v>0</v>
      </c>
      <c r="M582" s="18">
        <v>0</v>
      </c>
      <c r="N582" s="9">
        <f t="shared" si="185"/>
        <v>0</v>
      </c>
      <c r="O582" s="18">
        <v>1.542</v>
      </c>
      <c r="P582" s="18">
        <f t="shared" si="186"/>
        <v>499860607.35600001</v>
      </c>
      <c r="Q582" s="18">
        <v>3.9E-2</v>
      </c>
      <c r="R582" s="2">
        <f t="shared" si="187"/>
        <v>12642.388902000001</v>
      </c>
      <c r="S582" s="18">
        <v>4.8</v>
      </c>
      <c r="T582" s="18">
        <f t="shared" si="179"/>
        <v>1555986326.3999999</v>
      </c>
      <c r="U582" s="9">
        <v>0</v>
      </c>
      <c r="V582" s="9">
        <f t="shared" si="180"/>
        <v>0</v>
      </c>
      <c r="W582" s="9">
        <v>0</v>
      </c>
      <c r="X582" s="9">
        <f>$E581*W582</f>
        <v>0</v>
      </c>
      <c r="Y582" s="9">
        <v>0</v>
      </c>
      <c r="Z582" s="9">
        <v>0</v>
      </c>
      <c r="AA582" s="9">
        <f t="shared" si="181"/>
        <v>0</v>
      </c>
      <c r="AB582" s="9">
        <f>G582+I582+K582+M582+O582+Q582+S582+U582+W582+Z582</f>
        <v>24.795000000000005</v>
      </c>
      <c r="AC582" s="9">
        <f t="shared" si="182"/>
        <v>8037641867.3100014</v>
      </c>
      <c r="AE582" s="20">
        <f>AB582-O582-S582</f>
        <v>18.453000000000003</v>
      </c>
      <c r="AF582">
        <f>AE582/AB582</f>
        <v>0.7442226255293406</v>
      </c>
      <c r="AH582" s="20">
        <f t="shared" si="175"/>
        <v>1.542</v>
      </c>
    </row>
    <row r="583" spans="1:34" x14ac:dyDescent="0.2">
      <c r="B583" s="6"/>
      <c r="C583" s="19"/>
      <c r="D583" s="19"/>
      <c r="E583" s="14"/>
      <c r="F583" s="14"/>
      <c r="G583" s="9"/>
      <c r="H583" s="9"/>
      <c r="I583" s="18"/>
      <c r="J583" s="9">
        <f t="shared" si="188"/>
        <v>0</v>
      </c>
      <c r="K583" s="18"/>
      <c r="L583" s="18">
        <f t="shared" si="184"/>
        <v>0</v>
      </c>
      <c r="M583" s="18"/>
      <c r="N583" s="9">
        <f t="shared" si="185"/>
        <v>0</v>
      </c>
      <c r="O583" s="18"/>
      <c r="P583" s="18">
        <f t="shared" si="186"/>
        <v>0</v>
      </c>
      <c r="Q583" s="18"/>
      <c r="R583" s="2">
        <f t="shared" si="187"/>
        <v>0</v>
      </c>
      <c r="S583" s="18"/>
      <c r="T583" s="18">
        <f t="shared" si="179"/>
        <v>0</v>
      </c>
      <c r="U583" s="9"/>
      <c r="V583" s="9">
        <f t="shared" si="180"/>
        <v>0</v>
      </c>
      <c r="W583" s="9"/>
      <c r="X583" s="9">
        <f>$E582*W583</f>
        <v>0</v>
      </c>
      <c r="Y583" s="9"/>
      <c r="Z583" s="9"/>
      <c r="AA583" s="9">
        <f t="shared" si="181"/>
        <v>0</v>
      </c>
      <c r="AB583" s="9"/>
      <c r="AC583" s="9">
        <f t="shared" si="182"/>
        <v>0</v>
      </c>
      <c r="AE583" s="20"/>
      <c r="AH583" s="20">
        <f t="shared" si="175"/>
        <v>0</v>
      </c>
    </row>
    <row r="584" spans="1:34" x14ac:dyDescent="0.2">
      <c r="A584" s="44" t="s">
        <v>39</v>
      </c>
      <c r="B584" s="6" t="s">
        <v>19</v>
      </c>
      <c r="C584" s="42" t="s">
        <v>40</v>
      </c>
      <c r="D584" s="19"/>
      <c r="E584" s="43">
        <v>1167334410</v>
      </c>
      <c r="F584" s="43"/>
      <c r="G584" s="9"/>
      <c r="H584" s="9"/>
      <c r="I584" s="18"/>
      <c r="J584" s="9">
        <f t="shared" si="188"/>
        <v>0</v>
      </c>
      <c r="K584" s="18"/>
      <c r="L584" s="18">
        <f t="shared" si="184"/>
        <v>0</v>
      </c>
      <c r="M584" s="18"/>
      <c r="N584" s="9">
        <f t="shared" si="185"/>
        <v>0</v>
      </c>
      <c r="O584" s="18"/>
      <c r="P584" s="18">
        <f t="shared" si="186"/>
        <v>0</v>
      </c>
      <c r="Q584" s="18"/>
      <c r="R584" s="2">
        <f t="shared" si="187"/>
        <v>0</v>
      </c>
      <c r="S584" s="18"/>
      <c r="T584" s="18">
        <f t="shared" si="179"/>
        <v>0</v>
      </c>
      <c r="U584" s="9"/>
      <c r="V584" s="9">
        <f t="shared" si="180"/>
        <v>0</v>
      </c>
      <c r="W584" s="9"/>
      <c r="X584" s="9">
        <f>$E583*W584</f>
        <v>0</v>
      </c>
      <c r="Y584" s="9"/>
      <c r="Z584" s="9"/>
      <c r="AA584" s="9">
        <f t="shared" si="181"/>
        <v>0</v>
      </c>
      <c r="AB584" s="9"/>
      <c r="AC584" s="9">
        <f t="shared" si="182"/>
        <v>0</v>
      </c>
      <c r="AE584" s="20"/>
      <c r="AH584" s="20">
        <f t="shared" ref="AH584:AH617" si="189">K584+M584+O584</f>
        <v>0</v>
      </c>
    </row>
    <row r="585" spans="1:34" x14ac:dyDescent="0.2">
      <c r="A585" s="44" t="s">
        <v>39</v>
      </c>
      <c r="B585" s="6"/>
      <c r="C585" s="41" t="s">
        <v>38</v>
      </c>
      <c r="D585" s="5"/>
      <c r="E585" s="31">
        <f>SUM(E584)</f>
        <v>1167334410</v>
      </c>
      <c r="F585" s="31">
        <f>E585</f>
        <v>1167334410</v>
      </c>
      <c r="G585" s="9">
        <v>27</v>
      </c>
      <c r="H585" s="9">
        <f>G585*E585</f>
        <v>31518029070</v>
      </c>
      <c r="I585" s="18">
        <v>0</v>
      </c>
      <c r="J585" s="9">
        <f t="shared" si="188"/>
        <v>0</v>
      </c>
      <c r="K585" s="18">
        <v>0</v>
      </c>
      <c r="L585" s="18">
        <f t="shared" si="184"/>
        <v>0</v>
      </c>
      <c r="M585" s="18">
        <v>0</v>
      </c>
      <c r="N585" s="9">
        <f t="shared" si="185"/>
        <v>0</v>
      </c>
      <c r="O585" s="18">
        <v>0</v>
      </c>
      <c r="P585" s="18">
        <f t="shared" si="186"/>
        <v>0</v>
      </c>
      <c r="Q585" s="18">
        <v>0.49299999999999999</v>
      </c>
      <c r="R585" s="2">
        <f t="shared" si="187"/>
        <v>575495.86413</v>
      </c>
      <c r="S585" s="18">
        <v>8.8420000000000005</v>
      </c>
      <c r="T585" s="18">
        <f t="shared" si="179"/>
        <v>10321570853.220001</v>
      </c>
      <c r="U585" s="9">
        <v>0</v>
      </c>
      <c r="V585" s="9">
        <f t="shared" si="180"/>
        <v>0</v>
      </c>
      <c r="W585" s="9">
        <v>0</v>
      </c>
      <c r="X585" s="9">
        <f t="shared" ref="X585:X597" si="190">$E585*W585</f>
        <v>0</v>
      </c>
      <c r="Y585" s="9">
        <v>0</v>
      </c>
      <c r="Z585" s="9">
        <v>0</v>
      </c>
      <c r="AA585" s="9">
        <f t="shared" si="181"/>
        <v>0</v>
      </c>
      <c r="AB585" s="9">
        <f>G585+I585+K585+M585+O585+Q585+S585+U585+W585+Z585</f>
        <v>36.335000000000001</v>
      </c>
      <c r="AC585" s="9">
        <f t="shared" si="182"/>
        <v>42415095787.349998</v>
      </c>
      <c r="AE585" s="20">
        <f>AB585-O585-S585</f>
        <v>27.493000000000002</v>
      </c>
      <c r="AF585">
        <f>AE585/AB585</f>
        <v>0.75665336452456311</v>
      </c>
      <c r="AH585" s="20">
        <f t="shared" si="189"/>
        <v>0</v>
      </c>
    </row>
    <row r="586" spans="1:34" x14ac:dyDescent="0.2">
      <c r="B586" s="6"/>
      <c r="C586" s="19"/>
      <c r="D586" s="19"/>
      <c r="E586" s="14"/>
      <c r="F586" s="14"/>
      <c r="G586" s="9"/>
      <c r="H586" s="9"/>
      <c r="I586" s="18"/>
      <c r="J586" s="9">
        <f t="shared" si="188"/>
        <v>0</v>
      </c>
      <c r="K586" s="18"/>
      <c r="L586" s="18">
        <f t="shared" si="184"/>
        <v>0</v>
      </c>
      <c r="M586" s="18"/>
      <c r="N586" s="9">
        <f t="shared" si="185"/>
        <v>0</v>
      </c>
      <c r="O586" s="18"/>
      <c r="P586" s="18">
        <f t="shared" si="186"/>
        <v>0</v>
      </c>
      <c r="Q586" s="18"/>
      <c r="R586" s="2">
        <f t="shared" ref="R586:R617" si="191">Q586*E586/1000</f>
        <v>0</v>
      </c>
      <c r="S586" s="18"/>
      <c r="T586" s="18">
        <f t="shared" si="179"/>
        <v>0</v>
      </c>
      <c r="U586" s="9"/>
      <c r="V586" s="9">
        <f t="shared" si="180"/>
        <v>0</v>
      </c>
      <c r="W586" s="9"/>
      <c r="X586" s="9">
        <f t="shared" si="190"/>
        <v>0</v>
      </c>
      <c r="Y586" s="9"/>
      <c r="Z586" s="9"/>
      <c r="AA586" s="9">
        <f t="shared" si="181"/>
        <v>0</v>
      </c>
      <c r="AB586" s="9"/>
      <c r="AC586" s="9">
        <f t="shared" si="182"/>
        <v>0</v>
      </c>
      <c r="AE586" s="20"/>
      <c r="AH586" s="20">
        <f t="shared" si="189"/>
        <v>0</v>
      </c>
    </row>
    <row r="587" spans="1:34" x14ac:dyDescent="0.2">
      <c r="A587" t="s">
        <v>36</v>
      </c>
      <c r="B587" s="6" t="s">
        <v>19</v>
      </c>
      <c r="C587" s="5" t="s">
        <v>37</v>
      </c>
      <c r="D587" s="19"/>
      <c r="E587" s="43">
        <v>990222870</v>
      </c>
      <c r="F587" s="43"/>
      <c r="G587" s="9"/>
      <c r="H587" s="9"/>
      <c r="I587" s="18"/>
      <c r="J587" s="9">
        <f t="shared" si="188"/>
        <v>0</v>
      </c>
      <c r="K587" s="18"/>
      <c r="L587" s="18">
        <f t="shared" si="184"/>
        <v>0</v>
      </c>
      <c r="M587" s="18"/>
      <c r="N587" s="9">
        <f t="shared" si="185"/>
        <v>0</v>
      </c>
      <c r="O587" s="18"/>
      <c r="P587" s="18">
        <f t="shared" si="186"/>
        <v>0</v>
      </c>
      <c r="Q587" s="18"/>
      <c r="R587" s="2">
        <f t="shared" si="191"/>
        <v>0</v>
      </c>
      <c r="S587" s="18"/>
      <c r="T587" s="18">
        <f t="shared" si="179"/>
        <v>0</v>
      </c>
      <c r="U587" s="9"/>
      <c r="V587" s="9">
        <f t="shared" si="180"/>
        <v>0</v>
      </c>
      <c r="W587" s="9"/>
      <c r="X587" s="9">
        <f t="shared" si="190"/>
        <v>0</v>
      </c>
      <c r="Y587" s="9"/>
      <c r="Z587" s="9"/>
      <c r="AA587" s="9">
        <f t="shared" si="181"/>
        <v>0</v>
      </c>
      <c r="AB587" s="9"/>
      <c r="AC587" s="9">
        <f t="shared" si="182"/>
        <v>0</v>
      </c>
      <c r="AE587" s="20"/>
      <c r="AH587" s="20">
        <f t="shared" si="189"/>
        <v>0</v>
      </c>
    </row>
    <row r="588" spans="1:34" x14ac:dyDescent="0.2">
      <c r="A588" t="s">
        <v>36</v>
      </c>
      <c r="B588" s="6"/>
      <c r="C588" s="19" t="s">
        <v>35</v>
      </c>
      <c r="D588" s="5"/>
      <c r="E588" s="31">
        <f>SUM(E587)</f>
        <v>990222870</v>
      </c>
      <c r="F588" s="31">
        <f>E588</f>
        <v>990222870</v>
      </c>
      <c r="G588" s="9">
        <v>5.3639999999999999</v>
      </c>
      <c r="H588" s="9">
        <f>G588*E588</f>
        <v>5311555474.6800003</v>
      </c>
      <c r="I588" s="18">
        <v>0.26</v>
      </c>
      <c r="J588" s="9">
        <f t="shared" si="188"/>
        <v>257457946.20000002</v>
      </c>
      <c r="K588" s="18">
        <v>0</v>
      </c>
      <c r="L588" s="18">
        <f t="shared" si="184"/>
        <v>0</v>
      </c>
      <c r="M588" s="18">
        <v>0</v>
      </c>
      <c r="N588" s="9">
        <f t="shared" si="185"/>
        <v>0</v>
      </c>
      <c r="O588" s="18">
        <v>2.516</v>
      </c>
      <c r="P588" s="18">
        <f t="shared" si="186"/>
        <v>2491400740.9200001</v>
      </c>
      <c r="Q588" s="18">
        <v>2E-3</v>
      </c>
      <c r="R588" s="2">
        <f t="shared" si="191"/>
        <v>1980.4457399999999</v>
      </c>
      <c r="S588" s="18">
        <v>4.468</v>
      </c>
      <c r="T588" s="18">
        <f t="shared" si="179"/>
        <v>4424315783.1599998</v>
      </c>
      <c r="U588" s="9">
        <v>0</v>
      </c>
      <c r="V588" s="9">
        <f t="shared" si="180"/>
        <v>0</v>
      </c>
      <c r="W588" s="9">
        <v>0</v>
      </c>
      <c r="X588" s="9">
        <f t="shared" si="190"/>
        <v>0</v>
      </c>
      <c r="Y588" s="9">
        <v>0</v>
      </c>
      <c r="Z588" s="9">
        <v>0</v>
      </c>
      <c r="AA588" s="9">
        <f t="shared" si="181"/>
        <v>0</v>
      </c>
      <c r="AB588" s="9">
        <f>G588+I588+K588+M588+O588+Q588+S588+U588+W588+Z588</f>
        <v>12.610000000000001</v>
      </c>
      <c r="AC588" s="9">
        <f t="shared" si="182"/>
        <v>12486710390.700001</v>
      </c>
      <c r="AE588" s="20">
        <f>AB588-O588-S588</f>
        <v>5.6260000000000012</v>
      </c>
      <c r="AF588">
        <f>AE588/AB588</f>
        <v>0.44615384615384623</v>
      </c>
      <c r="AH588" s="20">
        <f t="shared" si="189"/>
        <v>2.516</v>
      </c>
    </row>
    <row r="589" spans="1:34" x14ac:dyDescent="0.2">
      <c r="B589" s="6"/>
      <c r="C589" s="19"/>
      <c r="D589" s="19"/>
      <c r="E589" s="14"/>
      <c r="F589" s="14"/>
      <c r="G589" s="9"/>
      <c r="H589" s="9"/>
      <c r="I589" s="18"/>
      <c r="J589" s="9">
        <f t="shared" si="188"/>
        <v>0</v>
      </c>
      <c r="K589" s="18"/>
      <c r="L589" s="18">
        <f t="shared" si="184"/>
        <v>0</v>
      </c>
      <c r="M589" s="18"/>
      <c r="N589" s="9">
        <f t="shared" si="185"/>
        <v>0</v>
      </c>
      <c r="O589" s="18"/>
      <c r="P589" s="18">
        <f t="shared" si="186"/>
        <v>0</v>
      </c>
      <c r="Q589" s="18"/>
      <c r="R589" s="2">
        <f t="shared" si="191"/>
        <v>0</v>
      </c>
      <c r="S589" s="18"/>
      <c r="T589" s="18">
        <f t="shared" si="179"/>
        <v>0</v>
      </c>
      <c r="U589" s="9"/>
      <c r="V589" s="9">
        <f t="shared" si="180"/>
        <v>0</v>
      </c>
      <c r="W589" s="9"/>
      <c r="X589" s="9">
        <f t="shared" si="190"/>
        <v>0</v>
      </c>
      <c r="Y589" s="9"/>
      <c r="Z589" s="9"/>
      <c r="AA589" s="9">
        <f t="shared" si="181"/>
        <v>0</v>
      </c>
      <c r="AB589" s="9"/>
      <c r="AC589" s="9">
        <f t="shared" si="182"/>
        <v>0</v>
      </c>
      <c r="AE589" s="20"/>
      <c r="AH589" s="20">
        <f t="shared" si="189"/>
        <v>0</v>
      </c>
    </row>
    <row r="590" spans="1:34" x14ac:dyDescent="0.2">
      <c r="A590" s="44" t="s">
        <v>32</v>
      </c>
      <c r="B590" s="42" t="s">
        <v>19</v>
      </c>
      <c r="C590" s="42" t="s">
        <v>33</v>
      </c>
      <c r="D590" s="19"/>
      <c r="E590" s="43">
        <v>1050972575</v>
      </c>
      <c r="F590" s="43"/>
      <c r="G590" s="9"/>
      <c r="H590" s="9"/>
      <c r="I590" s="18"/>
      <c r="J590" s="9">
        <f t="shared" si="188"/>
        <v>0</v>
      </c>
      <c r="K590" s="18"/>
      <c r="L590" s="18">
        <f t="shared" si="184"/>
        <v>0</v>
      </c>
      <c r="M590" s="18"/>
      <c r="N590" s="9">
        <f t="shared" si="185"/>
        <v>0</v>
      </c>
      <c r="O590" s="18"/>
      <c r="P590" s="18">
        <f t="shared" si="186"/>
        <v>0</v>
      </c>
      <c r="Q590" s="18"/>
      <c r="R590" s="2">
        <f t="shared" si="191"/>
        <v>0</v>
      </c>
      <c r="S590" s="18"/>
      <c r="T590" s="18">
        <f t="shared" si="179"/>
        <v>0</v>
      </c>
      <c r="U590" s="9"/>
      <c r="V590" s="9">
        <f t="shared" si="180"/>
        <v>0</v>
      </c>
      <c r="W590" s="9"/>
      <c r="X590" s="9">
        <f t="shared" si="190"/>
        <v>0</v>
      </c>
      <c r="Y590" s="9"/>
      <c r="Z590" s="9"/>
      <c r="AA590" s="9">
        <f t="shared" si="181"/>
        <v>0</v>
      </c>
      <c r="AB590" s="9"/>
      <c r="AC590" s="9">
        <f t="shared" si="182"/>
        <v>0</v>
      </c>
      <c r="AE590" s="20"/>
      <c r="AH590" s="20">
        <f t="shared" si="189"/>
        <v>0</v>
      </c>
    </row>
    <row r="591" spans="1:34" x14ac:dyDescent="0.2">
      <c r="A591" s="44" t="s">
        <v>32</v>
      </c>
      <c r="B591" s="6" t="s">
        <v>34</v>
      </c>
      <c r="C591" s="42" t="s">
        <v>33</v>
      </c>
      <c r="D591" s="19"/>
      <c r="E591" s="43">
        <v>1037610</v>
      </c>
      <c r="F591" s="43"/>
      <c r="G591" s="9"/>
      <c r="H591" s="9"/>
      <c r="I591" s="18"/>
      <c r="J591" s="9"/>
      <c r="K591" s="18"/>
      <c r="L591" s="18"/>
      <c r="M591" s="18"/>
      <c r="N591" s="9"/>
      <c r="O591" s="18"/>
      <c r="P591" s="18"/>
      <c r="Q591" s="18"/>
      <c r="R591" s="2">
        <f t="shared" si="191"/>
        <v>0</v>
      </c>
      <c r="S591" s="18"/>
      <c r="T591" s="18"/>
      <c r="U591" s="9"/>
      <c r="V591" s="9">
        <f t="shared" si="180"/>
        <v>0</v>
      </c>
      <c r="W591" s="9"/>
      <c r="X591" s="9">
        <f t="shared" si="190"/>
        <v>0</v>
      </c>
      <c r="Y591" s="9"/>
      <c r="Z591" s="9"/>
      <c r="AA591" s="9"/>
      <c r="AB591" s="9"/>
      <c r="AC591" s="9"/>
      <c r="AE591" s="20"/>
      <c r="AH591" s="20">
        <f t="shared" si="189"/>
        <v>0</v>
      </c>
    </row>
    <row r="592" spans="1:34" x14ac:dyDescent="0.2">
      <c r="A592" s="44" t="s">
        <v>32</v>
      </c>
      <c r="B592" s="6"/>
      <c r="C592" s="41" t="s">
        <v>31</v>
      </c>
      <c r="D592" s="5"/>
      <c r="E592" s="31">
        <f>SUM(E590:E591)</f>
        <v>1052010185</v>
      </c>
      <c r="F592" s="31">
        <f>E592</f>
        <v>1052010185</v>
      </c>
      <c r="G592" s="9">
        <v>12.143000000000001</v>
      </c>
      <c r="H592" s="9">
        <f>G592*E592</f>
        <v>12774559676.455</v>
      </c>
      <c r="I592" s="18">
        <v>0</v>
      </c>
      <c r="J592" s="9">
        <f t="shared" ref="J592:J612" si="192">I592*E592</f>
        <v>0</v>
      </c>
      <c r="K592" s="18">
        <v>0</v>
      </c>
      <c r="L592" s="18">
        <f t="shared" ref="L592:L612" si="193">K592*E592</f>
        <v>0</v>
      </c>
      <c r="M592" s="18">
        <v>0</v>
      </c>
      <c r="N592" s="9">
        <f t="shared" ref="N592:N612" si="194">$E592*M592</f>
        <v>0</v>
      </c>
      <c r="O592" s="18">
        <v>2.5430000000000001</v>
      </c>
      <c r="P592" s="18">
        <f t="shared" ref="P592:P612" si="195">O592*E592</f>
        <v>2675261900.4549999</v>
      </c>
      <c r="Q592" s="18">
        <v>1.0999999999999999E-2</v>
      </c>
      <c r="R592" s="2">
        <f t="shared" si="191"/>
        <v>11572.112035</v>
      </c>
      <c r="S592" s="18">
        <v>6.6820000000000004</v>
      </c>
      <c r="T592" s="18">
        <f t="shared" ref="T592:T612" si="196">S592*E592</f>
        <v>7029532056.1700001</v>
      </c>
      <c r="U592" s="9">
        <v>0</v>
      </c>
      <c r="V592" s="9">
        <f t="shared" si="180"/>
        <v>0</v>
      </c>
      <c r="W592" s="9">
        <v>0</v>
      </c>
      <c r="X592" s="9">
        <f t="shared" si="190"/>
        <v>0</v>
      </c>
      <c r="Y592" s="9">
        <v>0</v>
      </c>
      <c r="Z592" s="9">
        <v>0</v>
      </c>
      <c r="AA592" s="9">
        <f t="shared" ref="AA592:AA612" si="197">$E592*Z592</f>
        <v>0</v>
      </c>
      <c r="AB592" s="9">
        <f>G592+I592+K592+M592+O592+Q592+S592+U592+W592+Z592</f>
        <v>21.378999999999998</v>
      </c>
      <c r="AC592" s="9">
        <f t="shared" ref="AC592:AC612" si="198">$E592*AB592</f>
        <v>22490925745.114998</v>
      </c>
      <c r="AE592" s="20">
        <f>AB592-O592-S592</f>
        <v>12.153999999999998</v>
      </c>
      <c r="AF592">
        <f>AE592/AB592</f>
        <v>0.56850180083259272</v>
      </c>
      <c r="AH592" s="20">
        <f t="shared" si="189"/>
        <v>2.5430000000000001</v>
      </c>
    </row>
    <row r="593" spans="1:34" x14ac:dyDescent="0.2">
      <c r="B593" s="6"/>
      <c r="C593" s="19"/>
      <c r="D593" s="19"/>
      <c r="E593" s="14"/>
      <c r="F593" s="14"/>
      <c r="G593" s="9"/>
      <c r="H593" s="9"/>
      <c r="I593" s="18"/>
      <c r="J593" s="9">
        <f t="shared" si="192"/>
        <v>0</v>
      </c>
      <c r="K593" s="18"/>
      <c r="L593" s="18">
        <f t="shared" si="193"/>
        <v>0</v>
      </c>
      <c r="M593" s="18"/>
      <c r="N593" s="9">
        <f t="shared" si="194"/>
        <v>0</v>
      </c>
      <c r="O593" s="18"/>
      <c r="P593" s="18">
        <f t="shared" si="195"/>
        <v>0</v>
      </c>
      <c r="Q593" s="18"/>
      <c r="R593" s="2">
        <f t="shared" si="191"/>
        <v>0</v>
      </c>
      <c r="S593" s="18"/>
      <c r="T593" s="18">
        <f t="shared" si="196"/>
        <v>0</v>
      </c>
      <c r="U593" s="9"/>
      <c r="V593" s="9">
        <f t="shared" si="180"/>
        <v>0</v>
      </c>
      <c r="W593" s="9"/>
      <c r="X593" s="9">
        <f t="shared" si="190"/>
        <v>0</v>
      </c>
      <c r="Y593" s="9"/>
      <c r="Z593" s="9"/>
      <c r="AA593" s="9">
        <f t="shared" si="197"/>
        <v>0</v>
      </c>
      <c r="AB593" s="9"/>
      <c r="AC593" s="9">
        <f t="shared" si="198"/>
        <v>0</v>
      </c>
      <c r="AE593" s="20"/>
      <c r="AH593" s="20">
        <f t="shared" si="189"/>
        <v>0</v>
      </c>
    </row>
    <row r="594" spans="1:34" x14ac:dyDescent="0.2">
      <c r="A594" t="s">
        <v>29</v>
      </c>
      <c r="B594" s="6" t="s">
        <v>19</v>
      </c>
      <c r="C594" s="5" t="s">
        <v>30</v>
      </c>
      <c r="D594" s="19"/>
      <c r="E594" s="43">
        <v>178286130</v>
      </c>
      <c r="F594" s="43"/>
      <c r="G594" s="9"/>
      <c r="H594" s="9"/>
      <c r="I594" s="18"/>
      <c r="J594" s="9">
        <f t="shared" si="192"/>
        <v>0</v>
      </c>
      <c r="K594" s="18"/>
      <c r="L594" s="18">
        <f t="shared" si="193"/>
        <v>0</v>
      </c>
      <c r="M594" s="18"/>
      <c r="N594" s="9">
        <f t="shared" si="194"/>
        <v>0</v>
      </c>
      <c r="O594" s="18"/>
      <c r="P594" s="18">
        <f t="shared" si="195"/>
        <v>0</v>
      </c>
      <c r="Q594" s="18"/>
      <c r="R594" s="2">
        <f t="shared" si="191"/>
        <v>0</v>
      </c>
      <c r="S594" s="18"/>
      <c r="T594" s="18">
        <f t="shared" si="196"/>
        <v>0</v>
      </c>
      <c r="U594" s="9"/>
      <c r="V594" s="9">
        <f t="shared" si="180"/>
        <v>0</v>
      </c>
      <c r="W594" s="9"/>
      <c r="X594" s="9">
        <f t="shared" si="190"/>
        <v>0</v>
      </c>
      <c r="Y594" s="9"/>
      <c r="Z594" s="9"/>
      <c r="AA594" s="9">
        <f t="shared" si="197"/>
        <v>0</v>
      </c>
      <c r="AB594" s="9"/>
      <c r="AC594" s="9">
        <f t="shared" si="198"/>
        <v>0</v>
      </c>
      <c r="AE594" s="20"/>
      <c r="AH594" s="20">
        <f t="shared" si="189"/>
        <v>0</v>
      </c>
    </row>
    <row r="595" spans="1:34" x14ac:dyDescent="0.2">
      <c r="A595" t="s">
        <v>29</v>
      </c>
      <c r="B595" s="6"/>
      <c r="C595" s="19" t="s">
        <v>28</v>
      </c>
      <c r="D595" s="5"/>
      <c r="E595" s="31">
        <f>SUM(E594)</f>
        <v>178286130</v>
      </c>
      <c r="F595" s="31">
        <f>E595</f>
        <v>178286130</v>
      </c>
      <c r="G595" s="9">
        <v>16.88</v>
      </c>
      <c r="H595" s="9">
        <f>G595*E595</f>
        <v>3009469874.3999996</v>
      </c>
      <c r="I595" s="18">
        <v>0</v>
      </c>
      <c r="J595" s="9">
        <f t="shared" si="192"/>
        <v>0</v>
      </c>
      <c r="K595" s="18">
        <v>0</v>
      </c>
      <c r="L595" s="18">
        <f t="shared" si="193"/>
        <v>0</v>
      </c>
      <c r="M595" s="18">
        <v>0</v>
      </c>
      <c r="N595" s="9">
        <f t="shared" si="194"/>
        <v>0</v>
      </c>
      <c r="O595" s="18">
        <v>5.048</v>
      </c>
      <c r="P595" s="18">
        <f t="shared" si="195"/>
        <v>899988384.24000001</v>
      </c>
      <c r="Q595" s="18">
        <v>7.0000000000000001E-3</v>
      </c>
      <c r="R595" s="2">
        <f t="shared" si="191"/>
        <v>1248.0029099999999</v>
      </c>
      <c r="S595" s="18">
        <v>6.649</v>
      </c>
      <c r="T595" s="18">
        <f t="shared" si="196"/>
        <v>1185424478.3699999</v>
      </c>
      <c r="U595" s="9">
        <v>0</v>
      </c>
      <c r="V595" s="9">
        <f t="shared" si="180"/>
        <v>0</v>
      </c>
      <c r="W595" s="9">
        <v>0</v>
      </c>
      <c r="X595" s="9">
        <f t="shared" si="190"/>
        <v>0</v>
      </c>
      <c r="Y595" s="9">
        <v>0</v>
      </c>
      <c r="Z595" s="9">
        <v>0</v>
      </c>
      <c r="AA595" s="9">
        <f t="shared" si="197"/>
        <v>0</v>
      </c>
      <c r="AB595" s="9">
        <f>G595+I595+K595+M595+O595+Q595+S595+U595+W595+Z595</f>
        <v>28.584</v>
      </c>
      <c r="AC595" s="9">
        <f t="shared" si="198"/>
        <v>5096130739.9200001</v>
      </c>
      <c r="AE595" s="20">
        <f>AB595-O595-S595</f>
        <v>16.887</v>
      </c>
      <c r="AF595">
        <f>AE595/AB595</f>
        <v>0.59078505457598662</v>
      </c>
      <c r="AH595" s="20">
        <f t="shared" si="189"/>
        <v>5.048</v>
      </c>
    </row>
    <row r="596" spans="1:34" x14ac:dyDescent="0.2">
      <c r="B596" s="6"/>
      <c r="C596" s="19"/>
      <c r="D596" s="19"/>
      <c r="E596" s="14"/>
      <c r="F596" s="14"/>
      <c r="G596" s="9"/>
      <c r="H596" s="9"/>
      <c r="I596" s="18"/>
      <c r="J596" s="9">
        <f t="shared" si="192"/>
        <v>0</v>
      </c>
      <c r="K596" s="18"/>
      <c r="L596" s="18">
        <f t="shared" si="193"/>
        <v>0</v>
      </c>
      <c r="M596" s="18"/>
      <c r="N596" s="9">
        <f t="shared" si="194"/>
        <v>0</v>
      </c>
      <c r="O596" s="18"/>
      <c r="P596" s="18">
        <f t="shared" si="195"/>
        <v>0</v>
      </c>
      <c r="Q596" s="18"/>
      <c r="R596" s="2">
        <f t="shared" si="191"/>
        <v>0</v>
      </c>
      <c r="S596" s="18"/>
      <c r="T596" s="18">
        <f t="shared" si="196"/>
        <v>0</v>
      </c>
      <c r="U596" s="9"/>
      <c r="V596" s="9">
        <f t="shared" si="180"/>
        <v>0</v>
      </c>
      <c r="W596" s="9"/>
      <c r="X596" s="9">
        <f t="shared" si="190"/>
        <v>0</v>
      </c>
      <c r="Y596" s="9"/>
      <c r="Z596" s="9"/>
      <c r="AA596" s="9">
        <f t="shared" si="197"/>
        <v>0</v>
      </c>
      <c r="AB596" s="9"/>
      <c r="AC596" s="9">
        <f t="shared" si="198"/>
        <v>0</v>
      </c>
      <c r="AE596" s="20"/>
      <c r="AH596" s="20">
        <f t="shared" si="189"/>
        <v>0</v>
      </c>
    </row>
    <row r="597" spans="1:34" x14ac:dyDescent="0.2">
      <c r="A597" t="s">
        <v>25</v>
      </c>
      <c r="B597" s="23" t="s">
        <v>19</v>
      </c>
      <c r="C597" s="28" t="s">
        <v>26</v>
      </c>
      <c r="D597" s="19"/>
      <c r="E597" s="40">
        <v>124774930</v>
      </c>
      <c r="F597" s="40"/>
      <c r="G597" s="9"/>
      <c r="H597" s="9"/>
      <c r="I597" s="18"/>
      <c r="J597" s="9">
        <f t="shared" si="192"/>
        <v>0</v>
      </c>
      <c r="K597" s="18"/>
      <c r="L597" s="18">
        <f t="shared" si="193"/>
        <v>0</v>
      </c>
      <c r="M597" s="18"/>
      <c r="N597" s="9">
        <f t="shared" si="194"/>
        <v>0</v>
      </c>
      <c r="O597" s="18"/>
      <c r="P597" s="18">
        <f t="shared" si="195"/>
        <v>0</v>
      </c>
      <c r="Q597" s="18"/>
      <c r="R597" s="2">
        <f t="shared" si="191"/>
        <v>0</v>
      </c>
      <c r="S597" s="18"/>
      <c r="T597" s="18">
        <f t="shared" si="196"/>
        <v>0</v>
      </c>
      <c r="U597" s="9"/>
      <c r="V597" s="9">
        <f t="shared" si="180"/>
        <v>0</v>
      </c>
      <c r="W597" s="9"/>
      <c r="X597" s="9">
        <f t="shared" si="190"/>
        <v>0</v>
      </c>
      <c r="Y597" s="9"/>
      <c r="Z597" s="9"/>
      <c r="AA597" s="9">
        <f t="shared" si="197"/>
        <v>0</v>
      </c>
      <c r="AB597" s="9"/>
      <c r="AC597" s="9">
        <f t="shared" si="198"/>
        <v>0</v>
      </c>
      <c r="AE597" s="20"/>
      <c r="AH597" s="20">
        <f t="shared" si="189"/>
        <v>0</v>
      </c>
    </row>
    <row r="598" spans="1:34" x14ac:dyDescent="0.2">
      <c r="A598" t="s">
        <v>25</v>
      </c>
      <c r="B598" s="23" t="s">
        <v>27</v>
      </c>
      <c r="C598" s="28" t="s">
        <v>26</v>
      </c>
      <c r="D598" s="5"/>
      <c r="E598" s="40">
        <v>20100</v>
      </c>
      <c r="F598" s="40"/>
      <c r="G598" s="9"/>
      <c r="H598" s="9"/>
      <c r="I598" s="18"/>
      <c r="J598" s="9">
        <f t="shared" si="192"/>
        <v>0</v>
      </c>
      <c r="K598" s="18"/>
      <c r="L598" s="18">
        <f t="shared" si="193"/>
        <v>0</v>
      </c>
      <c r="M598" s="18"/>
      <c r="N598" s="9">
        <f t="shared" si="194"/>
        <v>0</v>
      </c>
      <c r="O598" s="18"/>
      <c r="P598" s="18">
        <f t="shared" si="195"/>
        <v>0</v>
      </c>
      <c r="Q598" s="18"/>
      <c r="R598" s="2">
        <f t="shared" si="191"/>
        <v>0</v>
      </c>
      <c r="S598" s="18"/>
      <c r="T598" s="18">
        <f t="shared" si="196"/>
        <v>0</v>
      </c>
      <c r="U598" s="9"/>
      <c r="V598" s="9">
        <f t="shared" si="180"/>
        <v>0</v>
      </c>
      <c r="W598" s="9"/>
      <c r="X598" s="9">
        <f t="shared" ref="X598:X605" si="199">$E597*W598</f>
        <v>0</v>
      </c>
      <c r="Y598" s="9"/>
      <c r="Z598" s="9"/>
      <c r="AA598" s="9">
        <f t="shared" si="197"/>
        <v>0</v>
      </c>
      <c r="AB598" s="9"/>
      <c r="AC598" s="9">
        <f t="shared" si="198"/>
        <v>0</v>
      </c>
      <c r="AE598" s="20"/>
      <c r="AH598" s="20">
        <f t="shared" si="189"/>
        <v>0</v>
      </c>
    </row>
    <row r="599" spans="1:34" x14ac:dyDescent="0.2">
      <c r="A599" t="s">
        <v>25</v>
      </c>
      <c r="B599" s="23"/>
      <c r="C599" s="22" t="s">
        <v>24</v>
      </c>
      <c r="D599" s="5"/>
      <c r="E599" s="31">
        <f>SUM(E597:E598)</f>
        <v>124795030</v>
      </c>
      <c r="F599" s="31">
        <f>E599</f>
        <v>124795030</v>
      </c>
      <c r="G599" s="9">
        <v>11.565</v>
      </c>
      <c r="H599" s="9">
        <f>G599*E599</f>
        <v>1443254521.95</v>
      </c>
      <c r="I599" s="18">
        <v>0</v>
      </c>
      <c r="J599" s="9">
        <f t="shared" si="192"/>
        <v>0</v>
      </c>
      <c r="K599" s="18">
        <v>0</v>
      </c>
      <c r="L599" s="18">
        <f t="shared" si="193"/>
        <v>0</v>
      </c>
      <c r="M599" s="18">
        <v>0</v>
      </c>
      <c r="N599" s="9">
        <f t="shared" si="194"/>
        <v>0</v>
      </c>
      <c r="O599" s="18">
        <v>5.0209999999999999</v>
      </c>
      <c r="P599" s="18">
        <f t="shared" si="195"/>
        <v>626595845.63</v>
      </c>
      <c r="Q599" s="18">
        <v>7.0000000000000001E-3</v>
      </c>
      <c r="R599" s="2">
        <f t="shared" si="191"/>
        <v>873.56520999999998</v>
      </c>
      <c r="S599" s="29">
        <v>2.907</v>
      </c>
      <c r="T599" s="18">
        <f t="shared" si="196"/>
        <v>362779152.20999998</v>
      </c>
      <c r="U599" s="9">
        <v>0</v>
      </c>
      <c r="V599" s="9">
        <f t="shared" si="180"/>
        <v>0</v>
      </c>
      <c r="W599" s="9">
        <v>0</v>
      </c>
      <c r="X599" s="9">
        <f t="shared" si="199"/>
        <v>0</v>
      </c>
      <c r="Y599" s="9">
        <v>0</v>
      </c>
      <c r="Z599" s="9">
        <v>0</v>
      </c>
      <c r="AA599" s="9">
        <f t="shared" si="197"/>
        <v>0</v>
      </c>
      <c r="AB599" s="9">
        <f>G599+I599+K599+M599+O599+Q599+S599+U599+W599+Z599</f>
        <v>19.5</v>
      </c>
      <c r="AC599" s="9">
        <f t="shared" si="198"/>
        <v>2433503085</v>
      </c>
      <c r="AE599" s="20">
        <f>AB599-O599-S599</f>
        <v>11.571999999999999</v>
      </c>
      <c r="AF599">
        <f>AE599/AB599</f>
        <v>0.59343589743589742</v>
      </c>
      <c r="AH599" s="20">
        <f t="shared" si="189"/>
        <v>5.0209999999999999</v>
      </c>
    </row>
    <row r="600" spans="1:34" x14ac:dyDescent="0.2">
      <c r="B600" s="6"/>
      <c r="C600" s="19"/>
      <c r="D600" s="19"/>
      <c r="E600" s="14"/>
      <c r="F600" s="14"/>
      <c r="G600" s="9"/>
      <c r="H600" s="9"/>
      <c r="I600" s="18"/>
      <c r="J600" s="9">
        <f t="shared" si="192"/>
        <v>0</v>
      </c>
      <c r="K600" s="18"/>
      <c r="L600" s="18">
        <f t="shared" si="193"/>
        <v>0</v>
      </c>
      <c r="M600" s="18"/>
      <c r="N600" s="9">
        <f t="shared" si="194"/>
        <v>0</v>
      </c>
      <c r="O600" s="18"/>
      <c r="P600" s="18">
        <f t="shared" si="195"/>
        <v>0</v>
      </c>
      <c r="Q600" s="18"/>
      <c r="R600" s="2">
        <f t="shared" si="191"/>
        <v>0</v>
      </c>
      <c r="S600" s="18"/>
      <c r="T600" s="18">
        <f t="shared" si="196"/>
        <v>0</v>
      </c>
      <c r="U600" s="9"/>
      <c r="V600" s="9">
        <f t="shared" si="180"/>
        <v>0</v>
      </c>
      <c r="W600" s="9"/>
      <c r="X600" s="9">
        <f t="shared" si="199"/>
        <v>0</v>
      </c>
      <c r="Y600" s="9"/>
      <c r="Z600" s="9"/>
      <c r="AA600" s="9">
        <f t="shared" si="197"/>
        <v>0</v>
      </c>
      <c r="AB600" s="9"/>
      <c r="AC600" s="9">
        <f t="shared" si="198"/>
        <v>0</v>
      </c>
      <c r="AE600" s="20"/>
      <c r="AH600" s="20">
        <f t="shared" si="189"/>
        <v>0</v>
      </c>
    </row>
    <row r="601" spans="1:34" x14ac:dyDescent="0.2">
      <c r="A601" t="s">
        <v>21</v>
      </c>
      <c r="B601" s="6" t="s">
        <v>19</v>
      </c>
      <c r="C601" s="5" t="s">
        <v>22</v>
      </c>
      <c r="D601" s="19"/>
      <c r="E601" s="40">
        <v>453935910</v>
      </c>
      <c r="F601" s="40"/>
      <c r="G601" s="9"/>
      <c r="H601" s="9"/>
      <c r="I601" s="18"/>
      <c r="J601" s="9">
        <f t="shared" si="192"/>
        <v>0</v>
      </c>
      <c r="K601" s="18"/>
      <c r="L601" s="18">
        <f t="shared" si="193"/>
        <v>0</v>
      </c>
      <c r="M601" s="18"/>
      <c r="N601" s="9">
        <f t="shared" si="194"/>
        <v>0</v>
      </c>
      <c r="O601" s="18"/>
      <c r="P601" s="18">
        <f t="shared" si="195"/>
        <v>0</v>
      </c>
      <c r="Q601" s="18"/>
      <c r="R601" s="2">
        <f t="shared" si="191"/>
        <v>0</v>
      </c>
      <c r="S601" s="18"/>
      <c r="T601" s="18">
        <f t="shared" si="196"/>
        <v>0</v>
      </c>
      <c r="U601" s="9"/>
      <c r="V601" s="9">
        <f t="shared" ref="V601:V617" si="200">$E601*U601</f>
        <v>0</v>
      </c>
      <c r="W601" s="9"/>
      <c r="X601" s="9">
        <f t="shared" si="199"/>
        <v>0</v>
      </c>
      <c r="Y601" s="9"/>
      <c r="Z601" s="9"/>
      <c r="AA601" s="9">
        <f t="shared" si="197"/>
        <v>0</v>
      </c>
      <c r="AB601" s="9"/>
      <c r="AC601" s="9">
        <f t="shared" si="198"/>
        <v>0</v>
      </c>
      <c r="AE601" s="20"/>
      <c r="AH601" s="20">
        <f t="shared" si="189"/>
        <v>0</v>
      </c>
    </row>
    <row r="602" spans="1:34" x14ac:dyDescent="0.2">
      <c r="A602" t="s">
        <v>21</v>
      </c>
      <c r="B602" s="6" t="s">
        <v>23</v>
      </c>
      <c r="C602" s="5" t="s">
        <v>22</v>
      </c>
      <c r="D602" s="5"/>
      <c r="E602" s="40">
        <v>29080</v>
      </c>
      <c r="F602" s="40"/>
      <c r="G602" s="9"/>
      <c r="H602" s="9"/>
      <c r="I602" s="18"/>
      <c r="J602" s="9">
        <f t="shared" si="192"/>
        <v>0</v>
      </c>
      <c r="K602" s="18"/>
      <c r="L602" s="18">
        <f t="shared" si="193"/>
        <v>0</v>
      </c>
      <c r="M602" s="18"/>
      <c r="N602" s="9">
        <f t="shared" si="194"/>
        <v>0</v>
      </c>
      <c r="O602" s="18"/>
      <c r="P602" s="18">
        <f t="shared" si="195"/>
        <v>0</v>
      </c>
      <c r="Q602" s="18"/>
      <c r="R602" s="2">
        <f t="shared" si="191"/>
        <v>0</v>
      </c>
      <c r="S602" s="18"/>
      <c r="T602" s="18">
        <f t="shared" si="196"/>
        <v>0</v>
      </c>
      <c r="U602" s="9"/>
      <c r="V602" s="9">
        <f t="shared" si="200"/>
        <v>0</v>
      </c>
      <c r="W602" s="9"/>
      <c r="X602" s="9">
        <f t="shared" si="199"/>
        <v>0</v>
      </c>
      <c r="Y602" s="9"/>
      <c r="Z602" s="9"/>
      <c r="AA602" s="9">
        <f t="shared" si="197"/>
        <v>0</v>
      </c>
      <c r="AB602" s="9"/>
      <c r="AC602" s="9">
        <f t="shared" si="198"/>
        <v>0</v>
      </c>
      <c r="AE602" s="20"/>
      <c r="AH602" s="20">
        <f t="shared" si="189"/>
        <v>0</v>
      </c>
    </row>
    <row r="603" spans="1:34" x14ac:dyDescent="0.2">
      <c r="A603" t="s">
        <v>21</v>
      </c>
      <c r="B603" s="6"/>
      <c r="C603" s="19" t="s">
        <v>20</v>
      </c>
      <c r="D603" s="5"/>
      <c r="E603" s="31">
        <f>SUM(E601:E602)</f>
        <v>453964990</v>
      </c>
      <c r="F603" s="31">
        <f>E603</f>
        <v>453964990</v>
      </c>
      <c r="G603" s="9">
        <v>4.9329999999999998</v>
      </c>
      <c r="H603" s="9">
        <f>G603*E603</f>
        <v>2239409295.6700001</v>
      </c>
      <c r="I603" s="18">
        <v>0.21199999999999999</v>
      </c>
      <c r="J603" s="9">
        <f t="shared" si="192"/>
        <v>96240577.879999995</v>
      </c>
      <c r="K603" s="18">
        <v>0</v>
      </c>
      <c r="L603" s="18">
        <f t="shared" si="193"/>
        <v>0</v>
      </c>
      <c r="M603" s="18">
        <v>0</v>
      </c>
      <c r="N603" s="9">
        <f t="shared" si="194"/>
        <v>0</v>
      </c>
      <c r="O603" s="18">
        <v>0.16500000000000001</v>
      </c>
      <c r="P603" s="18">
        <f t="shared" si="195"/>
        <v>74904223.350000009</v>
      </c>
      <c r="Q603" s="18">
        <v>6.0000000000000001E-3</v>
      </c>
      <c r="R603" s="2">
        <f t="shared" si="191"/>
        <v>2723.7899400000001</v>
      </c>
      <c r="S603" s="18">
        <v>0.57299999999999995</v>
      </c>
      <c r="T603" s="18">
        <f t="shared" si="196"/>
        <v>260121939.26999998</v>
      </c>
      <c r="U603" s="9">
        <v>0</v>
      </c>
      <c r="V603" s="9">
        <f t="shared" si="200"/>
        <v>0</v>
      </c>
      <c r="W603" s="9">
        <v>0</v>
      </c>
      <c r="X603" s="9">
        <f t="shared" si="199"/>
        <v>0</v>
      </c>
      <c r="Y603" s="9">
        <v>0</v>
      </c>
      <c r="Z603" s="9">
        <v>0</v>
      </c>
      <c r="AA603" s="9">
        <f t="shared" si="197"/>
        <v>0</v>
      </c>
      <c r="AB603" s="9">
        <f>G603+I603+K603+M603+O603+Q603+S603+U603+W603+Z603</f>
        <v>5.8889999999999993</v>
      </c>
      <c r="AC603" s="9">
        <f t="shared" si="198"/>
        <v>2673399826.1099997</v>
      </c>
      <c r="AE603" s="20">
        <f>AB603-O603-S603</f>
        <v>5.1509999999999998</v>
      </c>
      <c r="AF603">
        <f>AE603/AB603</f>
        <v>0.87468160978094756</v>
      </c>
      <c r="AH603" s="20">
        <f t="shared" si="189"/>
        <v>0.16500000000000001</v>
      </c>
    </row>
    <row r="604" spans="1:34" x14ac:dyDescent="0.2">
      <c r="B604" s="6"/>
      <c r="C604" s="19"/>
      <c r="D604" s="19"/>
      <c r="E604" s="14"/>
      <c r="F604" s="14"/>
      <c r="G604" s="9"/>
      <c r="H604" s="9"/>
      <c r="I604" s="18"/>
      <c r="J604" s="9">
        <f t="shared" si="192"/>
        <v>0</v>
      </c>
      <c r="K604" s="18"/>
      <c r="L604" s="18">
        <f t="shared" si="193"/>
        <v>0</v>
      </c>
      <c r="M604" s="18"/>
      <c r="N604" s="9">
        <f t="shared" si="194"/>
        <v>0</v>
      </c>
      <c r="O604" s="18"/>
      <c r="P604" s="18">
        <f t="shared" si="195"/>
        <v>0</v>
      </c>
      <c r="Q604" s="18"/>
      <c r="R604" s="2">
        <f t="shared" si="191"/>
        <v>0</v>
      </c>
      <c r="S604" s="18"/>
      <c r="T604" s="18">
        <f t="shared" si="196"/>
        <v>0</v>
      </c>
      <c r="V604" s="9">
        <f t="shared" si="200"/>
        <v>0</v>
      </c>
      <c r="X604" s="9">
        <f t="shared" si="199"/>
        <v>0</v>
      </c>
      <c r="Y604" s="9"/>
      <c r="AA604" s="9">
        <f t="shared" si="197"/>
        <v>0</v>
      </c>
      <c r="AB604" s="9"/>
      <c r="AC604" s="9">
        <f t="shared" si="198"/>
        <v>0</v>
      </c>
      <c r="AE604" s="20"/>
      <c r="AH604" s="20">
        <f t="shared" si="189"/>
        <v>0</v>
      </c>
    </row>
    <row r="605" spans="1:34" x14ac:dyDescent="0.2">
      <c r="A605" t="s">
        <v>17</v>
      </c>
      <c r="B605" s="6" t="s">
        <v>19</v>
      </c>
      <c r="C605" s="5" t="s">
        <v>18</v>
      </c>
      <c r="D605" s="19"/>
      <c r="E605" s="43">
        <v>263367560</v>
      </c>
      <c r="F605" s="43"/>
      <c r="G605" s="9"/>
      <c r="H605" s="9"/>
      <c r="I605" s="18"/>
      <c r="J605" s="9">
        <f t="shared" si="192"/>
        <v>0</v>
      </c>
      <c r="K605" s="18"/>
      <c r="L605" s="18">
        <f t="shared" si="193"/>
        <v>0</v>
      </c>
      <c r="M605" s="18"/>
      <c r="N605" s="9">
        <f t="shared" si="194"/>
        <v>0</v>
      </c>
      <c r="O605" s="18"/>
      <c r="P605" s="18">
        <f t="shared" si="195"/>
        <v>0</v>
      </c>
      <c r="Q605" s="18"/>
      <c r="R605" s="2">
        <f t="shared" si="191"/>
        <v>0</v>
      </c>
      <c r="S605" s="18"/>
      <c r="T605" s="18">
        <f t="shared" si="196"/>
        <v>0</v>
      </c>
      <c r="V605" s="9">
        <f t="shared" si="200"/>
        <v>0</v>
      </c>
      <c r="X605" s="9">
        <f t="shared" si="199"/>
        <v>0</v>
      </c>
      <c r="Y605" s="9"/>
      <c r="AA605" s="9">
        <f t="shared" si="197"/>
        <v>0</v>
      </c>
      <c r="AB605" s="9"/>
      <c r="AC605" s="9">
        <f t="shared" si="198"/>
        <v>0</v>
      </c>
      <c r="AE605" s="20"/>
      <c r="AH605" s="20">
        <f t="shared" si="189"/>
        <v>0</v>
      </c>
    </row>
    <row r="606" spans="1:34" x14ac:dyDescent="0.2">
      <c r="A606" t="s">
        <v>17</v>
      </c>
      <c r="B606" s="6"/>
      <c r="C606" s="19" t="s">
        <v>16</v>
      </c>
      <c r="D606" s="5"/>
      <c r="E606" s="31">
        <f>SUM(E605)</f>
        <v>263367560</v>
      </c>
      <c r="F606" s="31">
        <f>E606</f>
        <v>263367560</v>
      </c>
      <c r="G606" s="9">
        <v>4.2930000000000001</v>
      </c>
      <c r="H606" s="9">
        <f>G606*E606</f>
        <v>1130636935.0799999</v>
      </c>
      <c r="I606" s="18">
        <v>0</v>
      </c>
      <c r="J606" s="9">
        <f t="shared" si="192"/>
        <v>0</v>
      </c>
      <c r="K606" s="18">
        <v>0</v>
      </c>
      <c r="L606" s="18">
        <f t="shared" si="193"/>
        <v>0</v>
      </c>
      <c r="M606" s="18">
        <v>0</v>
      </c>
      <c r="N606" s="9">
        <f t="shared" si="194"/>
        <v>0</v>
      </c>
      <c r="O606" s="18">
        <v>0.49399999999999999</v>
      </c>
      <c r="P606" s="18">
        <f t="shared" si="195"/>
        <v>130103574.64</v>
      </c>
      <c r="Q606" s="18">
        <v>0.01</v>
      </c>
      <c r="R606" s="2">
        <f t="shared" si="191"/>
        <v>2633.6756</v>
      </c>
      <c r="S606" s="18">
        <v>4.2519999999999998</v>
      </c>
      <c r="T606" s="18">
        <f t="shared" si="196"/>
        <v>1119838865.1199999</v>
      </c>
      <c r="U606" s="9">
        <v>0</v>
      </c>
      <c r="V606" s="9">
        <f t="shared" si="200"/>
        <v>0</v>
      </c>
      <c r="W606" s="9">
        <v>0</v>
      </c>
      <c r="X606" s="9">
        <f>$E606*W606</f>
        <v>0</v>
      </c>
      <c r="Y606" s="9">
        <v>0</v>
      </c>
      <c r="Z606" s="9">
        <v>0</v>
      </c>
      <c r="AA606" s="9">
        <f t="shared" si="197"/>
        <v>0</v>
      </c>
      <c r="AB606" s="9">
        <f>G606+I606+K606+M606+O606+Q606+S606+U606+W606+Z606</f>
        <v>9.0489999999999995</v>
      </c>
      <c r="AC606" s="9">
        <f t="shared" si="198"/>
        <v>2383213050.4400001</v>
      </c>
      <c r="AE606" s="20">
        <f>AB606-O606-S606</f>
        <v>4.3029999999999999</v>
      </c>
      <c r="AF606">
        <f>AE606/AB606</f>
        <v>0.47552215714443585</v>
      </c>
      <c r="AH606" s="20">
        <f t="shared" si="189"/>
        <v>0.49399999999999999</v>
      </c>
    </row>
    <row r="607" spans="1:34" x14ac:dyDescent="0.2">
      <c r="B607" s="6"/>
      <c r="C607" s="19"/>
      <c r="D607" s="19"/>
      <c r="E607" s="14"/>
      <c r="F607" s="14"/>
      <c r="G607" s="9"/>
      <c r="H607" s="9"/>
      <c r="I607" s="18"/>
      <c r="J607" s="9">
        <f t="shared" si="192"/>
        <v>0</v>
      </c>
      <c r="K607" s="18"/>
      <c r="L607" s="18">
        <f t="shared" si="193"/>
        <v>0</v>
      </c>
      <c r="M607" s="18"/>
      <c r="N607" s="9">
        <f t="shared" si="194"/>
        <v>0</v>
      </c>
      <c r="O607" s="18"/>
      <c r="P607" s="18">
        <f t="shared" si="195"/>
        <v>0</v>
      </c>
      <c r="Q607" s="18"/>
      <c r="R607" s="2">
        <f t="shared" si="191"/>
        <v>0</v>
      </c>
      <c r="S607" s="18"/>
      <c r="T607" s="18">
        <f t="shared" si="196"/>
        <v>0</v>
      </c>
      <c r="V607" s="9">
        <f t="shared" si="200"/>
        <v>0</v>
      </c>
      <c r="X607" s="9">
        <f>$E607*W607</f>
        <v>0</v>
      </c>
      <c r="Y607" s="9"/>
      <c r="AA607" s="9">
        <f t="shared" si="197"/>
        <v>0</v>
      </c>
      <c r="AB607" s="9"/>
      <c r="AC607" s="9">
        <f t="shared" si="198"/>
        <v>0</v>
      </c>
      <c r="AE607" s="20"/>
      <c r="AH607" s="20">
        <f t="shared" si="189"/>
        <v>0</v>
      </c>
    </row>
    <row r="608" spans="1:34" x14ac:dyDescent="0.2">
      <c r="A608" s="24" t="s">
        <v>14</v>
      </c>
      <c r="B608" s="42" t="s">
        <v>6</v>
      </c>
      <c r="C608" s="42" t="s">
        <v>15</v>
      </c>
      <c r="D608" s="19"/>
      <c r="E608" s="40">
        <v>107158580</v>
      </c>
      <c r="F608" s="40"/>
      <c r="G608" s="9"/>
      <c r="H608" s="9"/>
      <c r="I608" s="18"/>
      <c r="J608" s="9">
        <f t="shared" si="192"/>
        <v>0</v>
      </c>
      <c r="K608" s="18"/>
      <c r="L608" s="18">
        <f t="shared" si="193"/>
        <v>0</v>
      </c>
      <c r="M608" s="18"/>
      <c r="N608" s="9">
        <f t="shared" si="194"/>
        <v>0</v>
      </c>
      <c r="O608" s="18"/>
      <c r="P608" s="18">
        <f t="shared" si="195"/>
        <v>0</v>
      </c>
      <c r="Q608" s="18"/>
      <c r="R608" s="2">
        <f t="shared" si="191"/>
        <v>0</v>
      </c>
      <c r="S608" s="18"/>
      <c r="T608" s="18">
        <f t="shared" si="196"/>
        <v>0</v>
      </c>
      <c r="V608" s="9">
        <f t="shared" si="200"/>
        <v>0</v>
      </c>
      <c r="X608" s="9">
        <f>$E608*W608</f>
        <v>0</v>
      </c>
      <c r="Y608" s="9"/>
      <c r="AA608" s="9">
        <f t="shared" si="197"/>
        <v>0</v>
      </c>
      <c r="AB608" s="9"/>
      <c r="AC608" s="9">
        <f t="shared" si="198"/>
        <v>0</v>
      </c>
      <c r="AE608" s="20"/>
      <c r="AH608" s="20">
        <f t="shared" si="189"/>
        <v>0</v>
      </c>
    </row>
    <row r="609" spans="1:34" x14ac:dyDescent="0.2">
      <c r="A609" s="24" t="s">
        <v>14</v>
      </c>
      <c r="B609" s="6"/>
      <c r="C609" s="41" t="s">
        <v>13</v>
      </c>
      <c r="D609" s="5"/>
      <c r="E609" s="31">
        <f>SUM(E608)</f>
        <v>107158580</v>
      </c>
      <c r="F609" s="31">
        <f>E609</f>
        <v>107158580</v>
      </c>
      <c r="G609" s="9">
        <v>18.344999999999999</v>
      </c>
      <c r="H609" s="9">
        <f>G609*E609</f>
        <v>1965824150.0999999</v>
      </c>
      <c r="I609" s="18">
        <v>0</v>
      </c>
      <c r="J609" s="9">
        <f t="shared" si="192"/>
        <v>0</v>
      </c>
      <c r="K609" s="18">
        <v>0</v>
      </c>
      <c r="L609" s="18">
        <f t="shared" si="193"/>
        <v>0</v>
      </c>
      <c r="M609" s="18">
        <v>0</v>
      </c>
      <c r="N609" s="9">
        <f t="shared" si="194"/>
        <v>0</v>
      </c>
      <c r="O609" s="18">
        <v>8.7530000000000001</v>
      </c>
      <c r="P609" s="18">
        <f t="shared" si="195"/>
        <v>937959050.74000001</v>
      </c>
      <c r="Q609" s="18">
        <v>0.115</v>
      </c>
      <c r="R609" s="2">
        <f t="shared" si="191"/>
        <v>12323.236700000001</v>
      </c>
      <c r="S609" s="18">
        <v>6.4020000000000001</v>
      </c>
      <c r="T609" s="18">
        <f t="shared" si="196"/>
        <v>686029229.15999997</v>
      </c>
      <c r="U609" s="9">
        <v>0</v>
      </c>
      <c r="V609" s="9">
        <f t="shared" si="200"/>
        <v>0</v>
      </c>
      <c r="W609" s="9">
        <v>0</v>
      </c>
      <c r="X609" s="9">
        <f>$E608*W609</f>
        <v>0</v>
      </c>
      <c r="Y609" s="9">
        <v>0</v>
      </c>
      <c r="Z609" s="9">
        <v>0</v>
      </c>
      <c r="AA609" s="9">
        <f t="shared" si="197"/>
        <v>0</v>
      </c>
      <c r="AB609" s="9">
        <f>G609+I609+K609+M609+O609+Q609+S609+U609+W609+Z609</f>
        <v>33.614999999999995</v>
      </c>
      <c r="AC609" s="9">
        <f t="shared" si="198"/>
        <v>3602135666.6999993</v>
      </c>
      <c r="AE609" s="20">
        <f>AB609-O609-S609</f>
        <v>18.459999999999994</v>
      </c>
      <c r="AF609">
        <f>AE609/AB609</f>
        <v>0.54915960136843656</v>
      </c>
      <c r="AH609" s="20">
        <f t="shared" si="189"/>
        <v>8.7530000000000001</v>
      </c>
    </row>
    <row r="610" spans="1:34" x14ac:dyDescent="0.2">
      <c r="B610" s="6"/>
      <c r="C610" s="19"/>
      <c r="D610" s="19"/>
      <c r="E610" s="14"/>
      <c r="F610" s="14"/>
      <c r="G610" s="9"/>
      <c r="H610" s="9"/>
      <c r="I610" s="18"/>
      <c r="J610" s="9">
        <f t="shared" si="192"/>
        <v>0</v>
      </c>
      <c r="K610" s="18"/>
      <c r="L610" s="18">
        <f t="shared" si="193"/>
        <v>0</v>
      </c>
      <c r="M610" s="18"/>
      <c r="N610" s="9">
        <f t="shared" si="194"/>
        <v>0</v>
      </c>
      <c r="O610" s="18"/>
      <c r="P610" s="18">
        <f t="shared" si="195"/>
        <v>0</v>
      </c>
      <c r="Q610" s="18"/>
      <c r="R610" s="2">
        <f t="shared" si="191"/>
        <v>0</v>
      </c>
      <c r="S610" s="18"/>
      <c r="T610" s="18">
        <f t="shared" si="196"/>
        <v>0</v>
      </c>
      <c r="V610" s="9">
        <f t="shared" si="200"/>
        <v>0</v>
      </c>
      <c r="X610" s="9">
        <f>$E609*W610</f>
        <v>0</v>
      </c>
      <c r="Y610" s="9"/>
      <c r="AA610" s="9">
        <f t="shared" si="197"/>
        <v>0</v>
      </c>
      <c r="AB610" s="9"/>
      <c r="AC610" s="9">
        <f t="shared" si="198"/>
        <v>0</v>
      </c>
      <c r="AE610" s="20"/>
      <c r="AH610" s="20">
        <f t="shared" si="189"/>
        <v>0</v>
      </c>
    </row>
    <row r="611" spans="1:34" x14ac:dyDescent="0.2">
      <c r="A611" t="s">
        <v>11</v>
      </c>
      <c r="B611" s="6" t="s">
        <v>6</v>
      </c>
      <c r="C611" s="5" t="s">
        <v>12</v>
      </c>
      <c r="D611" s="19"/>
      <c r="E611" s="40">
        <v>88833540</v>
      </c>
      <c r="F611" s="40"/>
      <c r="G611" s="9"/>
      <c r="H611" s="9"/>
      <c r="I611" s="18"/>
      <c r="J611" s="9">
        <f t="shared" si="192"/>
        <v>0</v>
      </c>
      <c r="K611" s="18"/>
      <c r="L611" s="18">
        <f t="shared" si="193"/>
        <v>0</v>
      </c>
      <c r="M611" s="18"/>
      <c r="N611" s="9">
        <f t="shared" si="194"/>
        <v>0</v>
      </c>
      <c r="O611" s="18"/>
      <c r="P611" s="18">
        <f t="shared" si="195"/>
        <v>0</v>
      </c>
      <c r="Q611" s="18"/>
      <c r="R611" s="2">
        <f t="shared" si="191"/>
        <v>0</v>
      </c>
      <c r="S611" s="18"/>
      <c r="T611" s="18">
        <f t="shared" si="196"/>
        <v>0</v>
      </c>
      <c r="V611" s="9">
        <f t="shared" si="200"/>
        <v>0</v>
      </c>
      <c r="X611" s="9">
        <f>$E610*W611</f>
        <v>0</v>
      </c>
      <c r="Y611" s="9"/>
      <c r="AA611" s="9">
        <f t="shared" si="197"/>
        <v>0</v>
      </c>
      <c r="AB611" s="9"/>
      <c r="AC611" s="9">
        <f t="shared" si="198"/>
        <v>0</v>
      </c>
      <c r="AE611" s="20"/>
      <c r="AH611" s="20">
        <f t="shared" si="189"/>
        <v>0</v>
      </c>
    </row>
    <row r="612" spans="1:34" x14ac:dyDescent="0.2">
      <c r="A612" t="s">
        <v>11</v>
      </c>
      <c r="B612" s="6"/>
      <c r="C612" s="19" t="s">
        <v>10</v>
      </c>
      <c r="D612" s="5"/>
      <c r="E612" s="35">
        <f>SUM(E611)</f>
        <v>88833540</v>
      </c>
      <c r="F612" s="31">
        <f>E612</f>
        <v>88833540</v>
      </c>
      <c r="G612" s="9">
        <v>15.032</v>
      </c>
      <c r="H612" s="9">
        <f>G612*E612</f>
        <v>1335345773.28</v>
      </c>
      <c r="I612" s="18">
        <v>0</v>
      </c>
      <c r="J612" s="9">
        <f t="shared" si="192"/>
        <v>0</v>
      </c>
      <c r="K612" s="18">
        <v>0</v>
      </c>
      <c r="L612" s="18">
        <f t="shared" si="193"/>
        <v>0</v>
      </c>
      <c r="M612" s="18">
        <v>0</v>
      </c>
      <c r="N612" s="9">
        <f t="shared" si="194"/>
        <v>0</v>
      </c>
      <c r="O612" s="18">
        <v>13.368</v>
      </c>
      <c r="P612" s="18">
        <f t="shared" si="195"/>
        <v>1187526762.72</v>
      </c>
      <c r="Q612" s="18">
        <v>0.104</v>
      </c>
      <c r="R612" s="2">
        <f t="shared" si="191"/>
        <v>9238.6881599999997</v>
      </c>
      <c r="S612" s="18">
        <v>5.984</v>
      </c>
      <c r="T612" s="18">
        <f t="shared" si="196"/>
        <v>531579903.36000001</v>
      </c>
      <c r="U612" s="9">
        <v>0</v>
      </c>
      <c r="V612" s="9">
        <f t="shared" si="200"/>
        <v>0</v>
      </c>
      <c r="W612" s="9">
        <v>0</v>
      </c>
      <c r="X612" s="9">
        <f>$E611*W612</f>
        <v>0</v>
      </c>
      <c r="Y612" s="9">
        <v>0</v>
      </c>
      <c r="Z612" s="9">
        <v>0</v>
      </c>
      <c r="AA612" s="9">
        <f t="shared" si="197"/>
        <v>0</v>
      </c>
      <c r="AB612" s="9">
        <f>G612+I612+K612+M612+O612+Q612+S612+U612+W612+Z612</f>
        <v>34.488</v>
      </c>
      <c r="AC612" s="9">
        <f t="shared" si="198"/>
        <v>3063691127.52</v>
      </c>
      <c r="AE612" s="20">
        <f>AB612-O612-S612</f>
        <v>15.135999999999997</v>
      </c>
      <c r="AF612">
        <f>AE612/AB612</f>
        <v>0.43887729065182085</v>
      </c>
      <c r="AH612" s="20">
        <f t="shared" si="189"/>
        <v>13.368</v>
      </c>
    </row>
    <row r="613" spans="1:34" x14ac:dyDescent="0.2">
      <c r="B613" s="6"/>
      <c r="C613" s="19"/>
      <c r="D613" s="5"/>
      <c r="E613" s="39"/>
      <c r="F613" s="39"/>
      <c r="G613" s="9"/>
      <c r="H613" s="9"/>
      <c r="I613" s="18"/>
      <c r="J613" s="9"/>
      <c r="K613" s="18"/>
      <c r="L613" s="18"/>
      <c r="M613" s="18"/>
      <c r="N613" s="9"/>
      <c r="O613" s="18"/>
      <c r="P613" s="18"/>
      <c r="Q613" s="18"/>
      <c r="R613" s="2">
        <f t="shared" si="191"/>
        <v>0</v>
      </c>
      <c r="S613" s="18"/>
      <c r="T613" s="18"/>
      <c r="U613" s="9"/>
      <c r="V613" s="9">
        <f t="shared" si="200"/>
        <v>0</v>
      </c>
      <c r="W613" s="9"/>
      <c r="X613" s="9">
        <f>$E613*W613</f>
        <v>0</v>
      </c>
      <c r="Y613" s="9"/>
      <c r="Z613" s="9"/>
      <c r="AA613" s="9"/>
      <c r="AB613" s="9"/>
      <c r="AC613" s="9"/>
      <c r="AE613" s="20"/>
      <c r="AH613" s="20">
        <f t="shared" si="189"/>
        <v>0</v>
      </c>
    </row>
    <row r="614" spans="1:34" s="25" customFormat="1" x14ac:dyDescent="0.2">
      <c r="A614" t="s">
        <v>8</v>
      </c>
      <c r="B614" s="23" t="s">
        <v>6</v>
      </c>
      <c r="C614" s="28" t="s">
        <v>9</v>
      </c>
      <c r="D614" s="22"/>
      <c r="E614" s="37">
        <v>16471090</v>
      </c>
      <c r="F614" s="38"/>
      <c r="AH614" s="20">
        <f>K616+M616+O616</f>
        <v>0</v>
      </c>
    </row>
    <row r="615" spans="1:34" s="25" customFormat="1" x14ac:dyDescent="0.2">
      <c r="A615" t="s">
        <v>8</v>
      </c>
      <c r="B615" s="23" t="s">
        <v>5</v>
      </c>
      <c r="C615" s="28" t="s">
        <v>9</v>
      </c>
      <c r="D615" s="28"/>
      <c r="E615" s="37">
        <v>27098</v>
      </c>
      <c r="F615" s="36"/>
      <c r="G615" s="33"/>
      <c r="H615" s="33"/>
      <c r="I615" s="29"/>
      <c r="J615" s="33">
        <f>I615*E615</f>
        <v>0</v>
      </c>
      <c r="K615" s="29"/>
      <c r="L615" s="29">
        <f>K615*E615</f>
        <v>0</v>
      </c>
      <c r="M615" s="29"/>
      <c r="N615" s="33">
        <f>$E615*M615</f>
        <v>0</v>
      </c>
      <c r="O615" s="29"/>
      <c r="P615" s="29">
        <f>O615*E615</f>
        <v>0</v>
      </c>
      <c r="Q615" s="29"/>
      <c r="R615" s="30">
        <f t="shared" si="191"/>
        <v>0</v>
      </c>
      <c r="S615" s="29"/>
      <c r="T615" s="29">
        <f>S615*E615</f>
        <v>0</v>
      </c>
      <c r="V615" s="33">
        <f t="shared" si="200"/>
        <v>0</v>
      </c>
      <c r="X615" s="33">
        <f>$E614*W615</f>
        <v>0</v>
      </c>
      <c r="Y615" s="33"/>
      <c r="AA615" s="33">
        <f>$E615*Z615</f>
        <v>0</v>
      </c>
      <c r="AB615" s="33"/>
      <c r="AC615" s="33"/>
      <c r="AE615" s="26"/>
      <c r="AH615" s="20">
        <f t="shared" si="189"/>
        <v>0</v>
      </c>
    </row>
    <row r="616" spans="1:34" s="25" customFormat="1" x14ac:dyDescent="0.2">
      <c r="A616" t="s">
        <v>8</v>
      </c>
      <c r="B616" s="23"/>
      <c r="C616" s="22" t="s">
        <v>7</v>
      </c>
      <c r="D616" s="28"/>
      <c r="E616" s="35">
        <f>SUM(E614:E615)</f>
        <v>16498188</v>
      </c>
      <c r="F616" s="34">
        <f>E616</f>
        <v>16498188</v>
      </c>
      <c r="G616" s="33">
        <v>21.498000000000001</v>
      </c>
      <c r="H616" s="33">
        <f>G616*E614</f>
        <v>354095492.81999999</v>
      </c>
      <c r="I616" s="29">
        <v>0</v>
      </c>
      <c r="J616" s="33">
        <f>I616*E614</f>
        <v>0</v>
      </c>
      <c r="K616" s="29">
        <v>0</v>
      </c>
      <c r="L616" s="29">
        <f>K616*E614</f>
        <v>0</v>
      </c>
      <c r="M616" s="29">
        <v>0</v>
      </c>
      <c r="N616" s="33">
        <f>$E614*M616</f>
        <v>0</v>
      </c>
      <c r="O616" s="29">
        <v>0</v>
      </c>
      <c r="P616" s="29">
        <f>O616*E614</f>
        <v>0</v>
      </c>
      <c r="Q616" s="29">
        <v>0.105</v>
      </c>
      <c r="R616" s="30">
        <f>Q616*E614/1000</f>
        <v>1729.4644499999999</v>
      </c>
      <c r="S616" s="29">
        <v>18.2</v>
      </c>
      <c r="T616" s="29">
        <f>S616*E614</f>
        <v>299773838</v>
      </c>
      <c r="U616" s="33">
        <v>0</v>
      </c>
      <c r="V616" s="33">
        <f>$E614*U616</f>
        <v>0</v>
      </c>
      <c r="W616" s="33">
        <v>0</v>
      </c>
      <c r="X616" s="9">
        <f>$E614*W616</f>
        <v>0</v>
      </c>
      <c r="Y616" s="33">
        <v>0</v>
      </c>
      <c r="Z616" s="33">
        <v>0</v>
      </c>
      <c r="AA616" s="33">
        <f>$E614*Z616</f>
        <v>0</v>
      </c>
      <c r="AB616" s="33">
        <f>G616+I616+K616+M616+O616+Q616+S616+U616+W616+Z616</f>
        <v>39.802999999999997</v>
      </c>
      <c r="AC616" s="33"/>
      <c r="AE616" s="26">
        <f>AB616-O616-S616</f>
        <v>21.602999999999998</v>
      </c>
      <c r="AF616" s="25">
        <f>AE616/AB616</f>
        <v>0.54274803406778382</v>
      </c>
      <c r="AH616" s="20">
        <f t="shared" si="189"/>
        <v>0</v>
      </c>
    </row>
    <row r="617" spans="1:34" s="25" customFormat="1" x14ac:dyDescent="0.2">
      <c r="A617"/>
      <c r="B617" s="23"/>
      <c r="C617" s="22"/>
      <c r="D617" s="22"/>
      <c r="E617" s="34"/>
      <c r="F617" s="34"/>
      <c r="G617" s="33"/>
      <c r="H617" s="33"/>
      <c r="I617" s="29"/>
      <c r="J617" s="33">
        <f>I617*E617</f>
        <v>0</v>
      </c>
      <c r="K617" s="29"/>
      <c r="L617" s="29">
        <f>K617*E617</f>
        <v>0</v>
      </c>
      <c r="M617" s="29"/>
      <c r="N617" s="33">
        <f>$E617*M617</f>
        <v>0</v>
      </c>
      <c r="O617" s="29"/>
      <c r="P617" s="29">
        <f>O617*E617</f>
        <v>0</v>
      </c>
      <c r="Q617" s="29"/>
      <c r="R617" s="30">
        <f t="shared" si="191"/>
        <v>0</v>
      </c>
      <c r="S617" s="29"/>
      <c r="T617" s="29">
        <f>S617*E617</f>
        <v>0</v>
      </c>
      <c r="V617" s="33">
        <f t="shared" si="200"/>
        <v>0</v>
      </c>
      <c r="X617" s="33">
        <f>$E616*W617</f>
        <v>0</v>
      </c>
      <c r="Y617" s="33"/>
      <c r="AA617" s="33">
        <f>$E617*Z617</f>
        <v>0</v>
      </c>
      <c r="AB617" s="33"/>
      <c r="AC617" s="33"/>
      <c r="AE617" s="26"/>
      <c r="AH617" s="20">
        <f t="shared" si="189"/>
        <v>0</v>
      </c>
    </row>
    <row r="618" spans="1:34" s="25" customFormat="1" x14ac:dyDescent="0.2">
      <c r="A618" s="24" t="s">
        <v>3</v>
      </c>
      <c r="B618" s="23" t="s">
        <v>6</v>
      </c>
      <c r="C618" s="28" t="s">
        <v>4</v>
      </c>
      <c r="D618" s="22"/>
      <c r="E618" s="32">
        <v>18223950</v>
      </c>
      <c r="F618" s="31"/>
      <c r="AH618" s="20">
        <f>K620+M620+O620</f>
        <v>16.465</v>
      </c>
    </row>
    <row r="619" spans="1:34" s="25" customFormat="1" x14ac:dyDescent="0.2">
      <c r="A619" s="24" t="s">
        <v>3</v>
      </c>
      <c r="B619" s="23" t="s">
        <v>5</v>
      </c>
      <c r="C619" s="28" t="s">
        <v>4</v>
      </c>
      <c r="D619" s="28"/>
      <c r="E619" s="27">
        <v>1225111</v>
      </c>
      <c r="F619"/>
      <c r="G619" s="20"/>
      <c r="H619"/>
      <c r="I619" s="20"/>
      <c r="J619"/>
      <c r="K619" s="1"/>
      <c r="L619" s="1"/>
      <c r="M619" s="1"/>
      <c r="N619" s="9">
        <f>$E612*M619</f>
        <v>0</v>
      </c>
      <c r="O619" s="1"/>
      <c r="P619" s="1"/>
      <c r="Q619" s="1"/>
      <c r="R619" s="2">
        <f ca="1">SUM(R8:R620)</f>
        <v>29504096.666980404</v>
      </c>
      <c r="S619" s="18"/>
      <c r="T619" s="1"/>
      <c r="U619"/>
      <c r="V619" s="9"/>
      <c r="W619" s="20"/>
      <c r="X619" s="9">
        <f>$E619*W619</f>
        <v>0</v>
      </c>
      <c r="Y619" s="9"/>
      <c r="Z619"/>
      <c r="AA619" s="9"/>
      <c r="AB619" s="9"/>
      <c r="AC619"/>
      <c r="AD619"/>
      <c r="AE619"/>
      <c r="AF619"/>
      <c r="AH619" s="26"/>
    </row>
    <row r="620" spans="1:34" x14ac:dyDescent="0.2">
      <c r="A620" s="24" t="s">
        <v>3</v>
      </c>
      <c r="B620" s="23"/>
      <c r="C620" s="22" t="s">
        <v>2</v>
      </c>
      <c r="D620" s="5"/>
      <c r="E620" s="21">
        <f>SUM(E618:E619)</f>
        <v>19449061</v>
      </c>
      <c r="F620" s="14">
        <f>E620</f>
        <v>19449061</v>
      </c>
      <c r="G620" s="9">
        <v>19.675000000000001</v>
      </c>
      <c r="H620" s="9">
        <f>G620*E618</f>
        <v>358556216.25</v>
      </c>
      <c r="I620" s="18">
        <v>0</v>
      </c>
      <c r="J620" s="9">
        <f>I620*E618</f>
        <v>0</v>
      </c>
      <c r="K620" s="18">
        <v>0</v>
      </c>
      <c r="L620" s="18">
        <f>K620*E618</f>
        <v>0</v>
      </c>
      <c r="M620" s="18">
        <v>0</v>
      </c>
      <c r="N620" s="9">
        <f>$E618*M620</f>
        <v>0</v>
      </c>
      <c r="O620" s="18">
        <v>16.465</v>
      </c>
      <c r="P620" s="18">
        <f>O620*E618</f>
        <v>300057336.75</v>
      </c>
      <c r="Q620" s="29">
        <v>0</v>
      </c>
      <c r="R620" s="30">
        <f>Q620*E618/1000</f>
        <v>0</v>
      </c>
      <c r="S620" s="29">
        <v>5.8609999999999998</v>
      </c>
      <c r="T620" s="18">
        <f>S620*E618</f>
        <v>106810570.95</v>
      </c>
      <c r="U620" s="9">
        <v>0</v>
      </c>
      <c r="V620" s="9">
        <f>$E618*U620</f>
        <v>0</v>
      </c>
      <c r="W620" s="9">
        <v>0</v>
      </c>
      <c r="X620" s="9">
        <f>$E617*W620</f>
        <v>0</v>
      </c>
      <c r="Y620" s="9">
        <v>0</v>
      </c>
      <c r="Z620" s="9">
        <v>0</v>
      </c>
      <c r="AA620" s="9">
        <f>$E618*Z620</f>
        <v>0</v>
      </c>
      <c r="AB620" s="9">
        <f>G620+I620+K620+M620+O620+Q620+S620+U620+W620+Z620</f>
        <v>42.000999999999998</v>
      </c>
      <c r="AC620" s="9"/>
      <c r="AE620" s="20">
        <f>AB620-O620-S620</f>
        <v>19.674999999999997</v>
      </c>
      <c r="AF620">
        <f>AE620/AB620</f>
        <v>0.46844122758981926</v>
      </c>
      <c r="AH620" s="20"/>
    </row>
    <row r="621" spans="1:34" x14ac:dyDescent="0.2">
      <c r="B621" s="6"/>
      <c r="C621" s="19"/>
      <c r="D621" s="19"/>
      <c r="E621" s="10"/>
      <c r="F621" s="10"/>
      <c r="G621" s="20"/>
      <c r="AB621" s="9"/>
    </row>
    <row r="622" spans="1:34" x14ac:dyDescent="0.2">
      <c r="B622" s="6"/>
      <c r="C622" s="19" t="s">
        <v>1</v>
      </c>
      <c r="D622" s="19"/>
      <c r="E622" s="14">
        <f>SUM(F8:F620)</f>
        <v>98791825584</v>
      </c>
      <c r="F622" s="14"/>
      <c r="I622">
        <f>ROUND(SUM(J8:J618)/$E$622,3)</f>
        <v>6.0000000000000001E-3</v>
      </c>
      <c r="J622"/>
      <c r="K622">
        <f>ROUND(SUM(L8:L618)/$E$622,3)</f>
        <v>0.20799999999999999</v>
      </c>
      <c r="L622"/>
      <c r="M622">
        <f>ROUND(SUM(N8:N618)/$E$622,3)</f>
        <v>4.0000000000000001E-3</v>
      </c>
      <c r="N622"/>
      <c r="O622">
        <f>ROUND(SUM(P8:P618)/$E$622,3)</f>
        <v>9.2240000000000002</v>
      </c>
      <c r="P622"/>
      <c r="Q622">
        <f>ROUND(SUM(R8:R618)/$E$620,3)</f>
        <v>1.5169999999999999</v>
      </c>
      <c r="R622"/>
      <c r="S622">
        <f>ROUND(SUM(T8:T618)/$E$622,3)</f>
        <v>8.9819999999999993</v>
      </c>
      <c r="T622"/>
      <c r="U622">
        <f>ROUND(SUM(V8:V618)/$E$622,3)</f>
        <v>0.10299999999999999</v>
      </c>
      <c r="W622">
        <f>ROUND(SUM(X8:X618)/$E$622,3)</f>
        <v>0</v>
      </c>
      <c r="Y622">
        <f>ROUND(SUM(Z8:Z618)/$E$622,3)</f>
        <v>0</v>
      </c>
      <c r="Z622">
        <f>ROUND(SUM(AA8:AA618)/$E$622,3)</f>
        <v>0.14299999999999999</v>
      </c>
      <c r="AB622">
        <f>ROUND(SUM(AC8:AC618)/$E$622,3)</f>
        <v>40.459000000000003</v>
      </c>
    </row>
    <row r="623" spans="1:34" x14ac:dyDescent="0.2">
      <c r="B623" s="6"/>
      <c r="C623" s="5"/>
      <c r="D623" s="5"/>
      <c r="E623" s="13"/>
      <c r="F623" s="13"/>
      <c r="G623" s="10"/>
      <c r="H623" s="10"/>
      <c r="I623" s="16"/>
      <c r="J623" s="16"/>
      <c r="K623" s="16"/>
      <c r="L623" s="16"/>
      <c r="M623" s="17"/>
      <c r="N623" s="16"/>
      <c r="O623" s="16"/>
      <c r="P623" s="16"/>
      <c r="Q623" s="16"/>
      <c r="S623" s="16"/>
      <c r="T623" s="16"/>
      <c r="U623" s="10"/>
      <c r="V623" s="10"/>
      <c r="W623" s="10"/>
      <c r="X623" s="10"/>
      <c r="Y623" s="10"/>
      <c r="Z623" s="10" t="s">
        <v>0</v>
      </c>
      <c r="AA623" s="10"/>
      <c r="AB623" s="9"/>
      <c r="AF623" s="10"/>
    </row>
    <row r="624" spans="1:34" x14ac:dyDescent="0.2">
      <c r="B624" s="6"/>
      <c r="C624" s="5"/>
      <c r="D624" s="5"/>
      <c r="E624" s="14"/>
      <c r="F624" s="14"/>
      <c r="W624" s="9"/>
      <c r="AB624" s="9"/>
      <c r="AD624" t="s">
        <v>0</v>
      </c>
    </row>
    <row r="625" spans="2:180" x14ac:dyDescent="0.2">
      <c r="B625" s="6"/>
      <c r="C625" s="5"/>
      <c r="D625" s="15"/>
      <c r="E625" s="13"/>
      <c r="AB625" s="9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  <c r="DQ625" s="10"/>
      <c r="DR625" s="10"/>
      <c r="DS625" s="10"/>
      <c r="DT625" s="10"/>
      <c r="DU625" s="10"/>
      <c r="DV625" s="10"/>
      <c r="DW625" s="10"/>
      <c r="DX625" s="10"/>
      <c r="DY625" s="10"/>
      <c r="DZ625" s="10"/>
      <c r="EA625" s="10"/>
      <c r="EB625" s="10"/>
      <c r="EC625" s="10"/>
      <c r="ED625" s="10"/>
      <c r="EE625" s="10"/>
      <c r="EF625" s="10"/>
      <c r="EG625" s="10"/>
      <c r="EH625" s="10"/>
      <c r="EI625" s="10"/>
      <c r="EJ625" s="10"/>
      <c r="EK625" s="10"/>
      <c r="EL625" s="10"/>
      <c r="EM625" s="10"/>
      <c r="EN625" s="10"/>
      <c r="EO625" s="10"/>
      <c r="EP625" s="10"/>
      <c r="EQ625" s="10"/>
      <c r="ER625" s="10"/>
      <c r="ES625" s="10"/>
      <c r="ET625" s="10"/>
      <c r="EU625" s="10"/>
      <c r="EV625" s="10"/>
      <c r="EW625" s="10"/>
      <c r="EX625" s="10"/>
      <c r="EY625" s="10"/>
      <c r="EZ625" s="10"/>
      <c r="FA625" s="10"/>
      <c r="FB625" s="10"/>
      <c r="FC625" s="10"/>
      <c r="FD625" s="10"/>
      <c r="FE625" s="10"/>
      <c r="FF625" s="10"/>
      <c r="FG625" s="10"/>
      <c r="FH625" s="10"/>
      <c r="FI625" s="10"/>
      <c r="FJ625" s="10"/>
      <c r="FK625" s="10"/>
      <c r="FL625" s="10"/>
      <c r="FM625" s="10"/>
      <c r="FN625" s="10"/>
      <c r="FO625" s="10"/>
      <c r="FP625" s="10"/>
      <c r="FQ625" s="10"/>
      <c r="FR625" s="10"/>
      <c r="FS625" s="10"/>
      <c r="FT625" s="10"/>
      <c r="FU625" s="10"/>
      <c r="FV625" s="10"/>
      <c r="FW625" s="10"/>
      <c r="FX625" s="10"/>
    </row>
    <row r="626" spans="2:180" x14ac:dyDescent="0.2">
      <c r="B626" s="6"/>
      <c r="C626" s="5"/>
      <c r="D626" s="5"/>
      <c r="E626" s="14"/>
      <c r="G626" s="13"/>
      <c r="AB626" s="9"/>
    </row>
    <row r="627" spans="2:180" x14ac:dyDescent="0.2">
      <c r="B627" s="6"/>
      <c r="C627" s="5"/>
      <c r="D627" s="5"/>
      <c r="AB627" s="9"/>
      <c r="AC627" s="10"/>
    </row>
    <row r="628" spans="2:180" x14ac:dyDescent="0.2">
      <c r="B628" s="6"/>
      <c r="C628" s="5"/>
      <c r="D628" s="5"/>
      <c r="AB628" s="9"/>
      <c r="AC628" s="10"/>
    </row>
    <row r="629" spans="2:180" x14ac:dyDescent="0.2">
      <c r="B629" s="6"/>
      <c r="C629" s="5"/>
      <c r="D629" s="5"/>
      <c r="G629" s="12"/>
      <c r="AB629" s="9"/>
      <c r="AC629" s="10"/>
    </row>
    <row r="630" spans="2:180" x14ac:dyDescent="0.2">
      <c r="B630" s="6"/>
      <c r="C630" s="5"/>
      <c r="D630" s="5"/>
      <c r="G630" s="8"/>
      <c r="AB630" s="9"/>
      <c r="AC630" s="10"/>
    </row>
    <row r="631" spans="2:180" x14ac:dyDescent="0.2">
      <c r="B631" s="6"/>
      <c r="C631" s="5"/>
      <c r="D631" s="5"/>
      <c r="G631" s="11"/>
      <c r="AB631" s="9"/>
      <c r="AC631" s="10"/>
    </row>
    <row r="632" spans="2:180" x14ac:dyDescent="0.2">
      <c r="B632" s="6"/>
      <c r="C632" s="5"/>
      <c r="D632" s="5"/>
      <c r="G632" s="8"/>
      <c r="AB632" s="9"/>
      <c r="AC632" s="10"/>
    </row>
    <row r="633" spans="2:180" x14ac:dyDescent="0.2">
      <c r="B633" s="6"/>
      <c r="C633" s="5"/>
      <c r="D633" s="5"/>
      <c r="AB633" s="9"/>
      <c r="AC633" s="10"/>
    </row>
    <row r="634" spans="2:180" x14ac:dyDescent="0.2">
      <c r="B634" s="6"/>
      <c r="C634" s="5"/>
      <c r="D634" s="5"/>
      <c r="AB634" s="9"/>
      <c r="AC634" s="10"/>
    </row>
    <row r="635" spans="2:180" x14ac:dyDescent="0.2">
      <c r="B635" s="6"/>
      <c r="C635" s="5"/>
      <c r="D635" s="5"/>
      <c r="AB635" s="9"/>
      <c r="AC635" s="10"/>
    </row>
    <row r="636" spans="2:180" x14ac:dyDescent="0.2">
      <c r="B636" s="6"/>
      <c r="C636" s="5"/>
      <c r="D636" s="5"/>
      <c r="AB636" s="9"/>
      <c r="AC636" s="10"/>
    </row>
    <row r="637" spans="2:180" x14ac:dyDescent="0.2">
      <c r="B637" s="6"/>
      <c r="C637" s="5"/>
      <c r="D637" s="5"/>
      <c r="AB637" s="9"/>
      <c r="AC637" s="10"/>
    </row>
    <row r="638" spans="2:180" x14ac:dyDescent="0.2">
      <c r="B638" s="6"/>
      <c r="C638" s="5"/>
      <c r="D638" s="5"/>
      <c r="AB638" s="9"/>
      <c r="AC638" s="10"/>
    </row>
    <row r="639" spans="2:180" x14ac:dyDescent="0.2">
      <c r="B639" s="6"/>
      <c r="C639" s="5"/>
      <c r="D639" s="5"/>
      <c r="AB639" s="9"/>
      <c r="AC639" s="10"/>
    </row>
    <row r="640" spans="2:180" x14ac:dyDescent="0.2">
      <c r="B640" s="6"/>
      <c r="C640" s="5"/>
      <c r="D640" s="5"/>
      <c r="AB640" s="9"/>
      <c r="AC640" s="10"/>
    </row>
    <row r="641" spans="2:29" x14ac:dyDescent="0.2">
      <c r="B641" s="6"/>
      <c r="C641" s="5"/>
      <c r="D641" s="5"/>
      <c r="AB641" s="9"/>
      <c r="AC641" s="10"/>
    </row>
    <row r="642" spans="2:29" x14ac:dyDescent="0.2">
      <c r="B642" s="6"/>
      <c r="C642" s="5"/>
      <c r="D642" s="5"/>
      <c r="AB642" s="9"/>
      <c r="AC642" s="10"/>
    </row>
    <row r="643" spans="2:29" x14ac:dyDescent="0.2">
      <c r="B643" s="6"/>
      <c r="C643" s="5"/>
      <c r="D643" s="5"/>
      <c r="AB643" s="9"/>
    </row>
    <row r="644" spans="2:29" x14ac:dyDescent="0.2">
      <c r="B644" s="6"/>
      <c r="C644" s="5"/>
      <c r="D644" s="5"/>
      <c r="AB644" s="9"/>
    </row>
    <row r="645" spans="2:29" x14ac:dyDescent="0.2">
      <c r="B645" s="6"/>
      <c r="C645" s="5"/>
      <c r="D645" s="5"/>
      <c r="AB645" s="9"/>
    </row>
    <row r="646" spans="2:29" x14ac:dyDescent="0.2">
      <c r="B646" s="6"/>
      <c r="C646" s="5"/>
      <c r="D646" s="5"/>
      <c r="AB646" s="9"/>
    </row>
    <row r="647" spans="2:29" x14ac:dyDescent="0.2">
      <c r="B647" s="6"/>
      <c r="C647" s="5"/>
      <c r="D647" s="5"/>
      <c r="AB647" s="9"/>
    </row>
    <row r="648" spans="2:29" x14ac:dyDescent="0.2">
      <c r="B648" s="6"/>
      <c r="C648" s="5"/>
      <c r="D648" s="5"/>
      <c r="AB648" s="9"/>
    </row>
    <row r="649" spans="2:29" x14ac:dyDescent="0.2">
      <c r="B649" s="6"/>
      <c r="C649" s="5"/>
      <c r="D649" s="5"/>
      <c r="AB649" s="9"/>
    </row>
    <row r="650" spans="2:29" x14ac:dyDescent="0.2">
      <c r="B650" s="6"/>
      <c r="C650" s="5"/>
      <c r="D650" s="5"/>
      <c r="AB650" s="9"/>
    </row>
    <row r="651" spans="2:29" x14ac:dyDescent="0.2">
      <c r="B651" s="6"/>
      <c r="C651" s="5"/>
      <c r="D651" s="5"/>
      <c r="AB651" s="9"/>
    </row>
    <row r="652" spans="2:29" x14ac:dyDescent="0.2">
      <c r="B652" s="6"/>
      <c r="C652" s="5"/>
      <c r="D652" s="5"/>
      <c r="AB652" s="9"/>
    </row>
    <row r="653" spans="2:29" x14ac:dyDescent="0.2">
      <c r="B653" s="6"/>
      <c r="C653" s="5"/>
      <c r="D653" s="5"/>
      <c r="AB653" s="9"/>
    </row>
    <row r="654" spans="2:29" x14ac:dyDescent="0.2">
      <c r="B654" s="6"/>
      <c r="C654" s="5"/>
      <c r="D654" s="5"/>
      <c r="AB654" s="9"/>
    </row>
    <row r="655" spans="2:29" x14ac:dyDescent="0.2">
      <c r="B655" s="6"/>
      <c r="C655" s="5"/>
      <c r="D655" s="5"/>
      <c r="AB655" s="9"/>
    </row>
    <row r="656" spans="2:29" x14ac:dyDescent="0.2">
      <c r="B656" s="6"/>
      <c r="C656" s="5"/>
      <c r="D656" s="5"/>
      <c r="AB656" s="9"/>
    </row>
    <row r="657" spans="2:18" s="1" customFormat="1" x14ac:dyDescent="0.2">
      <c r="B657" s="6"/>
      <c r="C657" s="5"/>
      <c r="D657" s="5"/>
      <c r="E657"/>
      <c r="F657"/>
      <c r="G657"/>
      <c r="H657"/>
      <c r="R657" s="2"/>
    </row>
    <row r="658" spans="2:18" s="1" customFormat="1" x14ac:dyDescent="0.2">
      <c r="B658" s="6"/>
      <c r="C658" s="5"/>
      <c r="D658" s="5"/>
      <c r="E658"/>
      <c r="F658"/>
      <c r="G658"/>
      <c r="H658"/>
      <c r="R658" s="2"/>
    </row>
    <row r="659" spans="2:18" s="1" customFormat="1" x14ac:dyDescent="0.2">
      <c r="B659" s="6"/>
      <c r="C659" s="5"/>
      <c r="D659" s="5"/>
      <c r="E659"/>
      <c r="F659"/>
      <c r="G659"/>
      <c r="H659"/>
      <c r="R659" s="2"/>
    </row>
    <row r="660" spans="2:18" s="1" customFormat="1" x14ac:dyDescent="0.2">
      <c r="B660" s="6"/>
      <c r="C660" s="5"/>
      <c r="D660" s="5"/>
      <c r="E660"/>
      <c r="F660"/>
      <c r="G660"/>
      <c r="H660"/>
      <c r="R660" s="2"/>
    </row>
    <row r="661" spans="2:18" s="1" customFormat="1" x14ac:dyDescent="0.2">
      <c r="B661" s="6"/>
      <c r="C661" s="5"/>
      <c r="D661" s="5"/>
      <c r="E661"/>
      <c r="F661"/>
      <c r="G661"/>
      <c r="H661"/>
      <c r="R661" s="2"/>
    </row>
    <row r="662" spans="2:18" s="1" customFormat="1" x14ac:dyDescent="0.2">
      <c r="B662" s="6"/>
      <c r="C662" s="5"/>
      <c r="D662" s="5"/>
      <c r="E662"/>
      <c r="F662"/>
      <c r="G662"/>
      <c r="H662"/>
      <c r="R662" s="2"/>
    </row>
    <row r="663" spans="2:18" s="1" customFormat="1" x14ac:dyDescent="0.2">
      <c r="B663" s="6"/>
      <c r="C663" s="5"/>
      <c r="D663" s="5"/>
      <c r="E663"/>
      <c r="F663"/>
      <c r="G663" s="8"/>
      <c r="H663"/>
      <c r="I663" s="7"/>
      <c r="R663" s="2"/>
    </row>
    <row r="664" spans="2:18" s="1" customFormat="1" x14ac:dyDescent="0.2">
      <c r="B664" s="6"/>
      <c r="C664" s="5"/>
      <c r="D664" s="5"/>
      <c r="E664"/>
      <c r="F664"/>
      <c r="G664"/>
      <c r="H664"/>
      <c r="R664" s="2"/>
    </row>
    <row r="665" spans="2:18" s="1" customFormat="1" x14ac:dyDescent="0.2">
      <c r="B665" s="6"/>
      <c r="C665" s="5"/>
      <c r="D665" s="5"/>
      <c r="E665"/>
      <c r="F665"/>
      <c r="G665" s="8"/>
      <c r="H665"/>
      <c r="I665" s="7"/>
      <c r="R665" s="2"/>
    </row>
    <row r="666" spans="2:18" s="1" customFormat="1" x14ac:dyDescent="0.2">
      <c r="B666" s="6"/>
      <c r="C666" s="5"/>
      <c r="D666" s="5"/>
      <c r="E666"/>
      <c r="F666"/>
      <c r="G666"/>
      <c r="H666"/>
      <c r="R666" s="2"/>
    </row>
    <row r="667" spans="2:18" s="1" customFormat="1" x14ac:dyDescent="0.2">
      <c r="B667" s="6"/>
      <c r="C667" s="5"/>
      <c r="D667" s="5"/>
      <c r="E667"/>
      <c r="F667"/>
      <c r="G667"/>
      <c r="H667"/>
      <c r="R667" s="2"/>
    </row>
    <row r="668" spans="2:18" s="1" customFormat="1" x14ac:dyDescent="0.2">
      <c r="B668" s="6"/>
      <c r="C668" s="5"/>
      <c r="D668" s="5"/>
      <c r="E668"/>
      <c r="F668"/>
      <c r="G668"/>
      <c r="H668"/>
      <c r="R668" s="2"/>
    </row>
    <row r="669" spans="2:18" s="1" customFormat="1" x14ac:dyDescent="0.2">
      <c r="B669" s="6"/>
      <c r="C669" s="5"/>
      <c r="D669" s="5"/>
      <c r="E669"/>
      <c r="F669"/>
      <c r="G669"/>
      <c r="H669"/>
      <c r="R669" s="2"/>
    </row>
    <row r="670" spans="2:18" s="1" customFormat="1" x14ac:dyDescent="0.2">
      <c r="B670" s="6"/>
      <c r="C670" s="5"/>
      <c r="D670" s="5"/>
      <c r="E670"/>
      <c r="F670"/>
      <c r="G670"/>
      <c r="H670"/>
      <c r="R670" s="2"/>
    </row>
    <row r="671" spans="2:18" s="1" customFormat="1" x14ac:dyDescent="0.2">
      <c r="B671" s="6"/>
      <c r="C671" s="5"/>
      <c r="D671" s="5"/>
      <c r="E671"/>
      <c r="F671"/>
      <c r="G671"/>
      <c r="H671"/>
      <c r="R671" s="2"/>
    </row>
    <row r="672" spans="2:18" s="1" customFormat="1" x14ac:dyDescent="0.2">
      <c r="B672" s="6"/>
      <c r="C672" s="5"/>
      <c r="D672" s="5"/>
      <c r="E672"/>
      <c r="F672"/>
      <c r="G672"/>
      <c r="H672"/>
      <c r="R672" s="2"/>
    </row>
    <row r="673" spans="2:4" x14ac:dyDescent="0.2">
      <c r="B673" s="6"/>
      <c r="C673" s="5"/>
      <c r="D673" s="5"/>
    </row>
    <row r="674" spans="2:4" x14ac:dyDescent="0.2">
      <c r="B674" s="6"/>
      <c r="C674" s="5"/>
      <c r="D674" s="5"/>
    </row>
    <row r="675" spans="2:4" x14ac:dyDescent="0.2">
      <c r="B675" s="6"/>
      <c r="C675" s="5"/>
      <c r="D675" s="5"/>
    </row>
    <row r="676" spans="2:4" x14ac:dyDescent="0.2">
      <c r="B676" s="6"/>
      <c r="C676" s="5"/>
      <c r="D676" s="5"/>
    </row>
    <row r="677" spans="2:4" x14ac:dyDescent="0.2">
      <c r="B677" s="6"/>
      <c r="C677" s="5"/>
      <c r="D677" s="5"/>
    </row>
    <row r="678" spans="2:4" x14ac:dyDescent="0.2">
      <c r="B678" s="6"/>
      <c r="C678" s="5"/>
      <c r="D678" s="5"/>
    </row>
    <row r="679" spans="2:4" x14ac:dyDescent="0.2">
      <c r="B679" s="6"/>
      <c r="C679" s="5"/>
      <c r="D679" s="5"/>
    </row>
    <row r="680" spans="2:4" x14ac:dyDescent="0.2">
      <c r="B680" s="6"/>
      <c r="C680" s="5"/>
      <c r="D680" s="5"/>
    </row>
    <row r="681" spans="2:4" x14ac:dyDescent="0.2">
      <c r="B681" s="6"/>
      <c r="C681" s="5"/>
      <c r="D681" s="5"/>
    </row>
    <row r="682" spans="2:4" x14ac:dyDescent="0.2">
      <c r="B682" s="6"/>
      <c r="C682" s="5"/>
      <c r="D682" s="5"/>
    </row>
    <row r="683" spans="2:4" x14ac:dyDescent="0.2">
      <c r="B683" s="6"/>
      <c r="C683" s="5"/>
      <c r="D683" s="5"/>
    </row>
    <row r="684" spans="2:4" x14ac:dyDescent="0.2">
      <c r="B684" s="6"/>
      <c r="C684" s="5"/>
      <c r="D684" s="5"/>
    </row>
    <row r="685" spans="2:4" x14ac:dyDescent="0.2">
      <c r="B685" s="6"/>
      <c r="C685" s="5"/>
      <c r="D685" s="5"/>
    </row>
    <row r="686" spans="2:4" x14ac:dyDescent="0.2">
      <c r="B686" s="6"/>
      <c r="C686" s="5"/>
      <c r="D686" s="5"/>
    </row>
    <row r="687" spans="2:4" x14ac:dyDescent="0.2">
      <c r="B687" s="6"/>
      <c r="C687" s="5"/>
      <c r="D687" s="5"/>
    </row>
    <row r="688" spans="2:4" x14ac:dyDescent="0.2">
      <c r="B688" s="6"/>
      <c r="C688" s="5"/>
      <c r="D688" s="5"/>
    </row>
    <row r="689" spans="2:4" x14ac:dyDescent="0.2">
      <c r="B689" s="6"/>
      <c r="C689" s="5"/>
      <c r="D689" s="5"/>
    </row>
    <row r="690" spans="2:4" x14ac:dyDescent="0.2">
      <c r="B690" s="6"/>
      <c r="C690" s="5"/>
      <c r="D690" s="5"/>
    </row>
    <row r="691" spans="2:4" x14ac:dyDescent="0.2">
      <c r="B691" s="6"/>
      <c r="C691" s="5"/>
      <c r="D691" s="5"/>
    </row>
    <row r="692" spans="2:4" x14ac:dyDescent="0.2">
      <c r="B692" s="6"/>
      <c r="C692" s="5"/>
      <c r="D692" s="5"/>
    </row>
    <row r="693" spans="2:4" x14ac:dyDescent="0.2">
      <c r="B693" s="6"/>
      <c r="C693" s="5"/>
      <c r="D693" s="5"/>
    </row>
    <row r="694" spans="2:4" x14ac:dyDescent="0.2">
      <c r="B694" s="6"/>
      <c r="C694" s="5"/>
      <c r="D694" s="5"/>
    </row>
    <row r="695" spans="2:4" x14ac:dyDescent="0.2">
      <c r="B695" s="6"/>
      <c r="C695" s="5"/>
      <c r="D695" s="5"/>
    </row>
    <row r="696" spans="2:4" x14ac:dyDescent="0.2">
      <c r="B696" s="6"/>
      <c r="C696" s="5"/>
      <c r="D696" s="5"/>
    </row>
    <row r="697" spans="2:4" x14ac:dyDescent="0.2">
      <c r="B697" s="6"/>
      <c r="C697" s="5"/>
      <c r="D697" s="5"/>
    </row>
    <row r="698" spans="2:4" x14ac:dyDescent="0.2">
      <c r="B698" s="6"/>
      <c r="C698" s="5"/>
      <c r="D698" s="5"/>
    </row>
    <row r="699" spans="2:4" x14ac:dyDescent="0.2">
      <c r="B699" s="6"/>
      <c r="C699" s="5"/>
      <c r="D699" s="5"/>
    </row>
    <row r="700" spans="2:4" x14ac:dyDescent="0.2">
      <c r="B700" s="6"/>
      <c r="C700" s="5"/>
      <c r="D700" s="5"/>
    </row>
    <row r="701" spans="2:4" x14ac:dyDescent="0.2">
      <c r="B701" s="6"/>
      <c r="C701" s="5"/>
      <c r="D701" s="5"/>
    </row>
    <row r="702" spans="2:4" x14ac:dyDescent="0.2">
      <c r="B702" s="6"/>
      <c r="C702" s="5"/>
      <c r="D702" s="5"/>
    </row>
    <row r="703" spans="2:4" x14ac:dyDescent="0.2">
      <c r="B703" s="6"/>
      <c r="C703" s="5"/>
      <c r="D703" s="5"/>
    </row>
    <row r="704" spans="2:4" x14ac:dyDescent="0.2">
      <c r="B704" s="6"/>
      <c r="C704" s="5"/>
      <c r="D704" s="5"/>
    </row>
    <row r="705" spans="2:4" x14ac:dyDescent="0.2">
      <c r="B705" s="6"/>
      <c r="C705" s="5"/>
      <c r="D705" s="5"/>
    </row>
    <row r="706" spans="2:4" x14ac:dyDescent="0.2">
      <c r="B706" s="6"/>
      <c r="C706" s="5"/>
      <c r="D706" s="5"/>
    </row>
    <row r="707" spans="2:4" x14ac:dyDescent="0.2">
      <c r="B707" s="6"/>
      <c r="C707" s="5"/>
      <c r="D707" s="5"/>
    </row>
    <row r="708" spans="2:4" x14ac:dyDescent="0.2">
      <c r="B708" s="6"/>
      <c r="C708" s="5"/>
      <c r="D708" s="5"/>
    </row>
    <row r="709" spans="2:4" x14ac:dyDescent="0.2">
      <c r="B709" s="6"/>
      <c r="C709" s="5"/>
      <c r="D709" s="5"/>
    </row>
    <row r="710" spans="2:4" x14ac:dyDescent="0.2">
      <c r="B710" s="6"/>
      <c r="C710" s="5"/>
      <c r="D710" s="5"/>
    </row>
    <row r="711" spans="2:4" x14ac:dyDescent="0.2">
      <c r="B711" s="6"/>
      <c r="C711" s="5"/>
      <c r="D711" s="5"/>
    </row>
    <row r="712" spans="2:4" x14ac:dyDescent="0.2">
      <c r="B712" s="6"/>
      <c r="C712" s="5"/>
      <c r="D712" s="5"/>
    </row>
    <row r="713" spans="2:4" x14ac:dyDescent="0.2">
      <c r="B713" s="6"/>
      <c r="C713" s="5"/>
      <c r="D713" s="5"/>
    </row>
    <row r="714" spans="2:4" x14ac:dyDescent="0.2">
      <c r="B714" s="6"/>
      <c r="C714" s="5"/>
      <c r="D714" s="5"/>
    </row>
    <row r="715" spans="2:4" x14ac:dyDescent="0.2">
      <c r="B715" s="6"/>
      <c r="C715" s="5"/>
      <c r="D715" s="5"/>
    </row>
    <row r="716" spans="2:4" x14ac:dyDescent="0.2">
      <c r="B716" s="6"/>
      <c r="C716" s="5"/>
      <c r="D716" s="5"/>
    </row>
    <row r="717" spans="2:4" x14ac:dyDescent="0.2">
      <c r="B717" s="6"/>
      <c r="C717" s="5"/>
      <c r="D717" s="5"/>
    </row>
    <row r="718" spans="2:4" x14ac:dyDescent="0.2">
      <c r="B718" s="6"/>
      <c r="C718" s="5"/>
      <c r="D718" s="5"/>
    </row>
    <row r="719" spans="2:4" x14ac:dyDescent="0.2">
      <c r="B719" s="6"/>
      <c r="C719" s="5"/>
      <c r="D719" s="5"/>
    </row>
    <row r="720" spans="2:4" x14ac:dyDescent="0.2">
      <c r="B720" s="6"/>
      <c r="C720" s="5"/>
      <c r="D720" s="5"/>
    </row>
    <row r="721" spans="2:4" x14ac:dyDescent="0.2">
      <c r="B721" s="6"/>
      <c r="C721" s="5"/>
      <c r="D721" s="5"/>
    </row>
    <row r="722" spans="2:4" x14ac:dyDescent="0.2">
      <c r="B722" s="6"/>
      <c r="C722" s="5"/>
      <c r="D722" s="5"/>
    </row>
    <row r="723" spans="2:4" x14ac:dyDescent="0.2">
      <c r="B723" s="6"/>
      <c r="C723" s="5"/>
      <c r="D723" s="5"/>
    </row>
    <row r="724" spans="2:4" x14ac:dyDescent="0.2">
      <c r="B724" s="6"/>
      <c r="C724" s="5"/>
      <c r="D724" s="5"/>
    </row>
    <row r="725" spans="2:4" x14ac:dyDescent="0.2">
      <c r="B725" s="6"/>
      <c r="C725" s="5"/>
      <c r="D725" s="5"/>
    </row>
    <row r="726" spans="2:4" x14ac:dyDescent="0.2">
      <c r="B726" s="6"/>
      <c r="C726" s="5"/>
      <c r="D726" s="5"/>
    </row>
    <row r="727" spans="2:4" x14ac:dyDescent="0.2">
      <c r="B727" s="6"/>
      <c r="C727" s="5"/>
      <c r="D727" s="5"/>
    </row>
    <row r="728" spans="2:4" x14ac:dyDescent="0.2">
      <c r="B728" s="6"/>
      <c r="C728" s="5"/>
      <c r="D728" s="5"/>
    </row>
    <row r="729" spans="2:4" x14ac:dyDescent="0.2">
      <c r="B729" s="6"/>
      <c r="C729" s="5"/>
      <c r="D729" s="5"/>
    </row>
    <row r="730" spans="2:4" x14ac:dyDescent="0.2">
      <c r="B730" s="6"/>
      <c r="C730" s="5"/>
      <c r="D730" s="5"/>
    </row>
    <row r="731" spans="2:4" x14ac:dyDescent="0.2">
      <c r="B731" s="6"/>
      <c r="C731" s="5"/>
      <c r="D731" s="5"/>
    </row>
    <row r="732" spans="2:4" x14ac:dyDescent="0.2">
      <c r="B732" s="6"/>
      <c r="C732" s="5"/>
      <c r="D732" s="5"/>
    </row>
    <row r="733" spans="2:4" x14ac:dyDescent="0.2">
      <c r="B733" s="6"/>
      <c r="C733" s="5"/>
      <c r="D733" s="5"/>
    </row>
    <row r="734" spans="2:4" x14ac:dyDescent="0.2">
      <c r="B734" s="6"/>
      <c r="C734" s="5"/>
      <c r="D734" s="5"/>
    </row>
    <row r="735" spans="2:4" x14ac:dyDescent="0.2">
      <c r="B735" s="6"/>
      <c r="C735" s="5"/>
      <c r="D735" s="5"/>
    </row>
    <row r="736" spans="2:4" x14ac:dyDescent="0.2">
      <c r="B736" s="6"/>
      <c r="C736" s="5"/>
      <c r="D736" s="5"/>
    </row>
    <row r="737" spans="2:4" x14ac:dyDescent="0.2">
      <c r="B737" s="6"/>
      <c r="C737" s="5"/>
      <c r="D737" s="5"/>
    </row>
    <row r="738" spans="2:4" x14ac:dyDescent="0.2">
      <c r="B738" s="6"/>
      <c r="C738" s="5"/>
      <c r="D738" s="5"/>
    </row>
    <row r="739" spans="2:4" x14ac:dyDescent="0.2">
      <c r="B739" s="6"/>
      <c r="C739" s="5"/>
      <c r="D739" s="5"/>
    </row>
    <row r="740" spans="2:4" x14ac:dyDescent="0.2">
      <c r="B740" s="6"/>
      <c r="C740" s="5"/>
      <c r="D740" s="5"/>
    </row>
    <row r="741" spans="2:4" x14ac:dyDescent="0.2">
      <c r="B741" s="6"/>
      <c r="C741" s="5"/>
      <c r="D741" s="5"/>
    </row>
    <row r="742" spans="2:4" x14ac:dyDescent="0.2">
      <c r="B742" s="6"/>
      <c r="C742" s="5"/>
      <c r="D742" s="5"/>
    </row>
    <row r="743" spans="2:4" x14ac:dyDescent="0.2">
      <c r="C743" s="5"/>
      <c r="D743" s="5"/>
    </row>
    <row r="744" spans="2:4" x14ac:dyDescent="0.2">
      <c r="C744" s="5"/>
      <c r="D744" s="5"/>
    </row>
    <row r="745" spans="2:4" x14ac:dyDescent="0.2">
      <c r="C745" s="5"/>
      <c r="D745" s="5"/>
    </row>
    <row r="746" spans="2:4" x14ac:dyDescent="0.2">
      <c r="C746" s="5"/>
      <c r="D746" s="5"/>
    </row>
    <row r="747" spans="2:4" x14ac:dyDescent="0.2">
      <c r="C747" s="5"/>
      <c r="D747" s="5"/>
    </row>
    <row r="748" spans="2:4" x14ac:dyDescent="0.2">
      <c r="C748" s="5"/>
      <c r="D748" s="5"/>
    </row>
    <row r="749" spans="2:4" x14ac:dyDescent="0.2">
      <c r="C749" s="5"/>
      <c r="D749" s="5"/>
    </row>
    <row r="750" spans="2:4" x14ac:dyDescent="0.2">
      <c r="C750" s="5"/>
      <c r="D750" s="5"/>
    </row>
    <row r="751" spans="2:4" x14ac:dyDescent="0.2">
      <c r="C751" s="5"/>
      <c r="D751" s="5"/>
    </row>
    <row r="752" spans="2:4" x14ac:dyDescent="0.2">
      <c r="D752" s="5"/>
    </row>
  </sheetData>
  <pageMargins left="0.5" right="0.5" top="1" bottom="0.75" header="0.5" footer="0.5"/>
  <pageSetup scale="59" fitToHeight="0" orientation="landscape" horizontalDpi="300" verticalDpi="300" r:id="rId1"/>
  <headerFooter alignWithMargins="0">
    <oddHeader>&amp;C&amp;"Arial,Bold"&amp;12Final Mill Levy Summary
FY 2016-17</oddHeader>
    <oddFooter>&amp;L&amp;"Arial,Bold"CDE, Public School Finance &amp;CPage &amp;P&amp;R&amp;D</oddFooter>
  </headerFooter>
  <rowBreaks count="12" manualBreakCount="12">
    <brk id="55" max="16383" man="1"/>
    <brk id="106" max="16383" man="1"/>
    <brk id="156" max="16383" man="1"/>
    <brk id="205" max="16383" man="1"/>
    <brk id="253" max="16383" man="1"/>
    <brk id="304" max="16383" man="1"/>
    <brk id="355" max="16383" man="1"/>
    <brk id="405" max="16383" man="1"/>
    <brk id="454" max="16383" man="1"/>
    <brk id="504" max="16383" man="1"/>
    <brk id="553" max="16383" man="1"/>
    <brk id="6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Mill Levy Summary</vt:lpstr>
      <vt:lpstr>'Final Mill Levy Summary'!Print_Area</vt:lpstr>
      <vt:lpstr>'Final Mill Levy Summary'!Print_Titles</vt:lpstr>
    </vt:vector>
  </TitlesOfParts>
  <Company>CDE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Christel, Mary Lynn</dc:creator>
  <cp:lastModifiedBy>Tim Kahle</cp:lastModifiedBy>
  <dcterms:created xsi:type="dcterms:W3CDTF">2017-02-08T20:08:49Z</dcterms:created>
  <dcterms:modified xsi:type="dcterms:W3CDTF">2018-04-02T17:52:38Z</dcterms:modified>
</cp:coreProperties>
</file>